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Wife\Desktop\"/>
    </mc:Choice>
  </mc:AlternateContent>
  <xr:revisionPtr revIDLastSave="0" documentId="13_ncr:9_{C63ED744-4738-405D-8BB5-5A5EEF3577E0}" xr6:coauthVersionLast="47" xr6:coauthVersionMax="47" xr10:uidLastSave="{00000000-0000-0000-0000-000000000000}"/>
  <bookViews>
    <workbookView xWindow="-108" yWindow="-108" windowWidth="23256" windowHeight="12456" activeTab="1" xr2:uid="{AEC0B261-FB9C-485F-9E48-3537688BBAA7}"/>
  </bookViews>
  <sheets>
    <sheet name="Dashboard" sheetId="1" r:id="rId1"/>
    <sheet name="Analysis" sheetId="4" r:id="rId2"/>
    <sheet name="Data" sheetId="3" r:id="rId3"/>
  </sheets>
  <definedNames>
    <definedName name="ExternalData_1" localSheetId="2" hidden="1">Data!$A$1:$W$1001</definedName>
    <definedName name="Slicer_age_group">#N/A</definedName>
    <definedName name="Slicer_family_history">#N/A</definedName>
    <definedName name="Slicer_gender">#N/A</definedName>
  </definedNames>
  <calcPr calcId="0"/>
  <pivotCaches>
    <pivotCache cacheId="5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3" l="1"/>
  <c r="Z7" i="3"/>
  <c r="AJ23" i="3"/>
  <c r="AA11" i="3"/>
  <c r="AA12" i="3"/>
  <c r="AA14" i="3"/>
  <c r="AA13" i="3"/>
  <c r="Z21" i="3"/>
  <c r="Z18"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4FD2BB-CDE7-4943-890E-2718697A4BEC}" keepAlive="1" name="Query - lung_cancer_mortality_data_test_v2" description="Connection to the 'lung_cancer_mortality_data_test_v2' query in the workbook." type="5" refreshedVersion="8" background="1" saveData="1">
    <dbPr connection="Provider=Microsoft.Mashup.OleDb.1;Data Source=$Workbook$;Location=lung_cancer_mortality_data_test_v2;Extended Properties=&quot;&quot;" command="SELECT * FROM [lung_cancer_mortality_data_test_v2]"/>
  </connection>
</connections>
</file>

<file path=xl/sharedStrings.xml><?xml version="1.0" encoding="utf-8"?>
<sst xmlns="http://schemas.openxmlformats.org/spreadsheetml/2006/main" count="6098" uniqueCount="91">
  <si>
    <t>Count of id</t>
  </si>
  <si>
    <t>Current Smoker</t>
  </si>
  <si>
    <t>Former Smoker</t>
  </si>
  <si>
    <t>Never Smoked</t>
  </si>
  <si>
    <t>Passive Smoker</t>
  </si>
  <si>
    <t>Grand Total</t>
  </si>
  <si>
    <t>Stage I</t>
  </si>
  <si>
    <t>Stage II</t>
  </si>
  <si>
    <t>Stage III</t>
  </si>
  <si>
    <t>Stage IV</t>
  </si>
  <si>
    <t>No</t>
  </si>
  <si>
    <t>Yes</t>
  </si>
  <si>
    <t>id</t>
  </si>
  <si>
    <t>age</t>
  </si>
  <si>
    <t>gender</t>
  </si>
  <si>
    <t>country</t>
  </si>
  <si>
    <t>diagnosis_date</t>
  </si>
  <si>
    <t>cancer_stage</t>
  </si>
  <si>
    <t>beginning_of_treatment_date</t>
  </si>
  <si>
    <t>family_history</t>
  </si>
  <si>
    <t>smoking_status</t>
  </si>
  <si>
    <t>bmi</t>
  </si>
  <si>
    <t>cholesterol_level</t>
  </si>
  <si>
    <t>hypertension</t>
  </si>
  <si>
    <t>asthma</t>
  </si>
  <si>
    <t>cirrhosis</t>
  </si>
  <si>
    <t>other_cancer</t>
  </si>
  <si>
    <t>treatment_type</t>
  </si>
  <si>
    <t>end_treatment_date</t>
  </si>
  <si>
    <t>survived</t>
  </si>
  <si>
    <t>Female</t>
  </si>
  <si>
    <t>Slovakia</t>
  </si>
  <si>
    <t>Surgery</t>
  </si>
  <si>
    <t>Male</t>
  </si>
  <si>
    <t>Slovenia</t>
  </si>
  <si>
    <t>Chemotherapy</t>
  </si>
  <si>
    <t>Italy</t>
  </si>
  <si>
    <t>Latvia</t>
  </si>
  <si>
    <t>Combined</t>
  </si>
  <si>
    <t>Spain</t>
  </si>
  <si>
    <t>Romania</t>
  </si>
  <si>
    <t>Ireland</t>
  </si>
  <si>
    <t>Radiation</t>
  </si>
  <si>
    <t>Hungary</t>
  </si>
  <si>
    <t>Belgium</t>
  </si>
  <si>
    <t>Netherlands</t>
  </si>
  <si>
    <t>Bulgaria</t>
  </si>
  <si>
    <t>Czech Republic</t>
  </si>
  <si>
    <t>Poland</t>
  </si>
  <si>
    <t>Estonia</t>
  </si>
  <si>
    <t>France</t>
  </si>
  <si>
    <t>Croatia</t>
  </si>
  <si>
    <t>Lithuania</t>
  </si>
  <si>
    <t>Finland</t>
  </si>
  <si>
    <t>Austria</t>
  </si>
  <si>
    <t>Luxembourg</t>
  </si>
  <si>
    <t>Sweden</t>
  </si>
  <si>
    <t>Malta</t>
  </si>
  <si>
    <t>Cyprus</t>
  </si>
  <si>
    <t>Portugal</t>
  </si>
  <si>
    <t>Greece</t>
  </si>
  <si>
    <t>Germany</t>
  </si>
  <si>
    <t>Denmark</t>
  </si>
  <si>
    <t>cholesterol_category</t>
  </si>
  <si>
    <t>age_group</t>
  </si>
  <si>
    <t>20-35</t>
  </si>
  <si>
    <t>36-49</t>
  </si>
  <si>
    <t>50-70</t>
  </si>
  <si>
    <t>70-90</t>
  </si>
  <si>
    <t>Smoking status</t>
  </si>
  <si>
    <t>cancer stage</t>
  </si>
  <si>
    <t>Is smoking habits related to the censer stage</t>
  </si>
  <si>
    <t>Treatment type</t>
  </si>
  <si>
    <t>is there asthma</t>
  </si>
  <si>
    <t>hypertention</t>
  </si>
  <si>
    <t>treatment type</t>
  </si>
  <si>
    <t>Sum of survived</t>
  </si>
  <si>
    <t>demographic effect on smoking</t>
  </si>
  <si>
    <t>age groupe</t>
  </si>
  <si>
    <t>Treatment_duration (months)</t>
  </si>
  <si>
    <t>mounths</t>
  </si>
  <si>
    <t>BMI_catagory</t>
  </si>
  <si>
    <t>duration till treatment (Days)</t>
  </si>
  <si>
    <t>best treatment for a condition</t>
  </si>
  <si>
    <t>Treatment</t>
  </si>
  <si>
    <t>minimum age</t>
  </si>
  <si>
    <t>maximum age</t>
  </si>
  <si>
    <t>sum</t>
  </si>
  <si>
    <t>servival sum</t>
  </si>
  <si>
    <t>average bmi</t>
  </si>
  <si>
    <t>Durarion for each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</si>
</sst>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FF0000"/>
      <name val="Calibri"/>
      <family val="2"/>
      <scheme val="minor"/>
    </font>
    <font>
      <b/>
      <sz val="16"/>
      <color theme="4" tint="0.39997558519241921"/>
      <name val="Calibri"/>
      <family val="2"/>
      <scheme val="minor"/>
    </font>
    <font>
      <b/>
      <sz val="18"/>
      <color theme="8" tint="0.3999755851924192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theme="8" tint="0.79998168889431442"/>
        <bgColor theme="8" tint="0.5999938962981048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8" fillId="0" borderId="0" xfId="0" applyFont="1" applyAlignment="1"/>
    <xf numFmtId="0" fontId="19" fillId="0" borderId="0" xfId="0" applyFont="1" applyAlignment="1"/>
    <xf numFmtId="0" fontId="0" fillId="34" borderId="0" xfId="0" applyFill="1"/>
    <xf numFmtId="14" fontId="0" fillId="34" borderId="0" xfId="0" applyNumberFormat="1" applyFill="1"/>
    <xf numFmtId="0" fontId="0" fillId="35" borderId="0" xfId="0" applyFill="1"/>
    <xf numFmtId="2" fontId="0" fillId="35" borderId="0" xfId="0" applyNumberFormat="1" applyFill="1"/>
    <xf numFmtId="2" fontId="0" fillId="34" borderId="0" xfId="0" applyNumberFormat="1" applyFill="1"/>
    <xf numFmtId="0" fontId="20" fillId="0" borderId="0" xfId="0" applyFont="1"/>
    <xf numFmtId="0" fontId="0" fillId="33" borderId="10" xfId="0" applyNumberFormat="1" applyFont="1" applyFill="1" applyBorder="1"/>
    <xf numFmtId="0" fontId="0" fillId="36" borderId="0" xfId="0" applyFill="1"/>
    <xf numFmtId="0" fontId="16" fillId="36" borderId="0" xfId="0" applyFont="1" applyFill="1"/>
    <xf numFmtId="0" fontId="0" fillId="37"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9" formatCode="m/d/yyyy"/>
      <fill>
        <patternFill patternType="solid">
          <fgColor indexed="64"/>
          <bgColor theme="5" tint="0.59999389629810485"/>
        </patternFill>
      </fill>
    </dxf>
    <dxf>
      <numFmt numFmtId="2" formatCode="0.00"/>
      <fill>
        <patternFill patternType="solid">
          <fgColor indexed="64"/>
          <bgColor theme="5" tint="0.59999389629810485"/>
        </patternFill>
      </fill>
    </dxf>
    <dxf>
      <numFmt numFmtId="2" formatCode="0.00"/>
      <fill>
        <patternFill patternType="solid">
          <fgColor indexed="64"/>
          <bgColor theme="5" tint="0.59999389629810485"/>
        </patternFill>
      </fill>
    </dxf>
    <dxf>
      <numFmt numFmtId="2" formatCode="0.00"/>
      <fill>
        <patternFill patternType="solid">
          <fgColor indexed="64"/>
          <bgColor theme="5" tint="0.59999389629810485"/>
        </patternFill>
      </fill>
    </dxf>
    <dxf>
      <numFmt numFmtId="19" formatCode="m/d/yyyy"/>
      <fill>
        <patternFill patternType="solid">
          <fgColor indexed="64"/>
          <bgColor theme="5" tint="0.59999389629810485"/>
        </patternFill>
      </fil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s>
  <tableStyles count="0" defaultTableStyle="TableStyleMedium2" defaultPivotStyle="PivotStyleLight16"/>
  <colors>
    <mruColors>
      <color rgb="FFE664CA"/>
      <color rgb="FFBD2DAC"/>
      <color rgb="FFFDB5F8"/>
      <color rgb="FFD759C8"/>
      <color rgb="FFFAAC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[BatoolBahaa_MedicalAnalysis_Project.xlsx]Analysis!PivotTable1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Smoking Habits and Lung Cancer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9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Analysis!$B$3:$B$4</c:f>
              <c:strCache>
                <c:ptCount val="1"/>
                <c:pt idx="0">
                  <c:v>Current Smoker</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Analysis!$A$5:$A$8</c:f>
              <c:strCache>
                <c:ptCount val="3"/>
                <c:pt idx="0">
                  <c:v>Stage I</c:v>
                </c:pt>
                <c:pt idx="1">
                  <c:v>Stage III</c:v>
                </c:pt>
                <c:pt idx="2">
                  <c:v>Stage IV</c:v>
                </c:pt>
              </c:strCache>
            </c:strRef>
          </c:cat>
          <c:val>
            <c:numRef>
              <c:f>Analysis!$B$5:$B$8</c:f>
              <c:numCache>
                <c:formatCode>General</c:formatCode>
                <c:ptCount val="3"/>
                <c:pt idx="0">
                  <c:v>35</c:v>
                </c:pt>
                <c:pt idx="1">
                  <c:v>32</c:v>
                </c:pt>
                <c:pt idx="2">
                  <c:v>32</c:v>
                </c:pt>
              </c:numCache>
            </c:numRef>
          </c:val>
          <c:extLst>
            <c:ext xmlns:c16="http://schemas.microsoft.com/office/drawing/2014/chart" uri="{C3380CC4-5D6E-409C-BE32-E72D297353CC}">
              <c16:uniqueId val="{00000000-E0C0-4706-8528-93C612851118}"/>
            </c:ext>
          </c:extLst>
        </c:ser>
        <c:ser>
          <c:idx val="1"/>
          <c:order val="1"/>
          <c:tx>
            <c:strRef>
              <c:f>Analysis!$C$3:$C$4</c:f>
              <c:strCache>
                <c:ptCount val="1"/>
                <c:pt idx="0">
                  <c:v>Former Smoker</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Analysis!$A$5:$A$8</c:f>
              <c:strCache>
                <c:ptCount val="3"/>
                <c:pt idx="0">
                  <c:v>Stage I</c:v>
                </c:pt>
                <c:pt idx="1">
                  <c:v>Stage III</c:v>
                </c:pt>
                <c:pt idx="2">
                  <c:v>Stage IV</c:v>
                </c:pt>
              </c:strCache>
            </c:strRef>
          </c:cat>
          <c:val>
            <c:numRef>
              <c:f>Analysis!$C$5:$C$8</c:f>
              <c:numCache>
                <c:formatCode>General</c:formatCode>
                <c:ptCount val="3"/>
                <c:pt idx="0">
                  <c:v>22</c:v>
                </c:pt>
                <c:pt idx="1">
                  <c:v>30</c:v>
                </c:pt>
                <c:pt idx="2">
                  <c:v>30</c:v>
                </c:pt>
              </c:numCache>
            </c:numRef>
          </c:val>
          <c:extLst>
            <c:ext xmlns:c16="http://schemas.microsoft.com/office/drawing/2014/chart" uri="{C3380CC4-5D6E-409C-BE32-E72D297353CC}">
              <c16:uniqueId val="{00000001-E0C0-4706-8528-93C612851118}"/>
            </c:ext>
          </c:extLst>
        </c:ser>
        <c:ser>
          <c:idx val="2"/>
          <c:order val="2"/>
          <c:tx>
            <c:strRef>
              <c:f>Analysis!$D$3:$D$4</c:f>
              <c:strCache>
                <c:ptCount val="1"/>
                <c:pt idx="0">
                  <c:v>Never Smoked</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Analysis!$A$5:$A$8</c:f>
              <c:strCache>
                <c:ptCount val="3"/>
                <c:pt idx="0">
                  <c:v>Stage I</c:v>
                </c:pt>
                <c:pt idx="1">
                  <c:v>Stage III</c:v>
                </c:pt>
                <c:pt idx="2">
                  <c:v>Stage IV</c:v>
                </c:pt>
              </c:strCache>
            </c:strRef>
          </c:cat>
          <c:val>
            <c:numRef>
              <c:f>Analysis!$D$5:$D$8</c:f>
              <c:numCache>
                <c:formatCode>General</c:formatCode>
                <c:ptCount val="3"/>
                <c:pt idx="0">
                  <c:v>32</c:v>
                </c:pt>
                <c:pt idx="1">
                  <c:v>24</c:v>
                </c:pt>
                <c:pt idx="2">
                  <c:v>25</c:v>
                </c:pt>
              </c:numCache>
            </c:numRef>
          </c:val>
          <c:extLst>
            <c:ext xmlns:c16="http://schemas.microsoft.com/office/drawing/2014/chart" uri="{C3380CC4-5D6E-409C-BE32-E72D297353CC}">
              <c16:uniqueId val="{00000002-E0C0-4706-8528-93C612851118}"/>
            </c:ext>
          </c:extLst>
        </c:ser>
        <c:ser>
          <c:idx val="3"/>
          <c:order val="3"/>
          <c:tx>
            <c:strRef>
              <c:f>Analysis!$E$3:$E$4</c:f>
              <c:strCache>
                <c:ptCount val="1"/>
                <c:pt idx="0">
                  <c:v>Passive Smoker</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Analysis!$A$5:$A$8</c:f>
              <c:strCache>
                <c:ptCount val="3"/>
                <c:pt idx="0">
                  <c:v>Stage I</c:v>
                </c:pt>
                <c:pt idx="1">
                  <c:v>Stage III</c:v>
                </c:pt>
                <c:pt idx="2">
                  <c:v>Stage IV</c:v>
                </c:pt>
              </c:strCache>
            </c:strRef>
          </c:cat>
          <c:val>
            <c:numRef>
              <c:f>Analysis!$E$5:$E$8</c:f>
              <c:numCache>
                <c:formatCode>General</c:formatCode>
                <c:ptCount val="3"/>
                <c:pt idx="0">
                  <c:v>25</c:v>
                </c:pt>
                <c:pt idx="1">
                  <c:v>21</c:v>
                </c:pt>
                <c:pt idx="2">
                  <c:v>27</c:v>
                </c:pt>
              </c:numCache>
            </c:numRef>
          </c:val>
          <c:extLst>
            <c:ext xmlns:c16="http://schemas.microsoft.com/office/drawing/2014/chart" uri="{C3380CC4-5D6E-409C-BE32-E72D297353CC}">
              <c16:uniqueId val="{00000003-E0C0-4706-8528-93C612851118}"/>
            </c:ext>
          </c:extLst>
        </c:ser>
        <c:dLbls>
          <c:dLblPos val="outEnd"/>
          <c:showLegendKey val="0"/>
          <c:showVal val="1"/>
          <c:showCatName val="0"/>
          <c:showSerName val="0"/>
          <c:showPercent val="0"/>
          <c:showBubbleSize val="0"/>
        </c:dLbls>
        <c:gapWidth val="115"/>
        <c:overlap val="-20"/>
        <c:axId val="384988351"/>
        <c:axId val="384995071"/>
      </c:barChart>
      <c:catAx>
        <c:axId val="3849883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cancer stage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5071"/>
        <c:crosses val="autoZero"/>
        <c:auto val="1"/>
        <c:lblAlgn val="ctr"/>
        <c:lblOffset val="100"/>
        <c:noMultiLvlLbl val="0"/>
      </c:catAx>
      <c:valAx>
        <c:axId val="384995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patients</a:t>
                </a:r>
                <a:r>
                  <a:rPr lang="en-US" baseline="0"/>
                  <a:t> count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8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[BatoolBahaa_MedicalAnalysis_Project.xlsx]Analysis!PivotTable4</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Analysis!$B$178:$B$179</c:f>
              <c:strCache>
                <c:ptCount val="1"/>
                <c:pt idx="0">
                  <c:v>0</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Analysis!$A$180:$A$184</c:f>
              <c:strCache>
                <c:ptCount val="4"/>
                <c:pt idx="0">
                  <c:v>Chemotherapy</c:v>
                </c:pt>
                <c:pt idx="1">
                  <c:v>Combined</c:v>
                </c:pt>
                <c:pt idx="2">
                  <c:v>Radiation</c:v>
                </c:pt>
                <c:pt idx="3">
                  <c:v>Surgery</c:v>
                </c:pt>
              </c:strCache>
            </c:strRef>
          </c:cat>
          <c:val>
            <c:numRef>
              <c:f>Analysis!$B$180:$B$184</c:f>
              <c:numCache>
                <c:formatCode>General</c:formatCode>
                <c:ptCount val="4"/>
                <c:pt idx="0">
                  <c:v>37</c:v>
                </c:pt>
                <c:pt idx="1">
                  <c:v>37</c:v>
                </c:pt>
                <c:pt idx="2">
                  <c:v>45</c:v>
                </c:pt>
                <c:pt idx="3">
                  <c:v>42</c:v>
                </c:pt>
              </c:numCache>
            </c:numRef>
          </c:val>
          <c:extLst>
            <c:ext xmlns:c16="http://schemas.microsoft.com/office/drawing/2014/chart" uri="{C3380CC4-5D6E-409C-BE32-E72D297353CC}">
              <c16:uniqueId val="{00000000-1AFF-4C75-96EA-0858444BDA06}"/>
            </c:ext>
          </c:extLst>
        </c:ser>
        <c:ser>
          <c:idx val="1"/>
          <c:order val="1"/>
          <c:tx>
            <c:strRef>
              <c:f>Analysis!$C$178:$C$179</c:f>
              <c:strCache>
                <c:ptCount val="1"/>
                <c:pt idx="0">
                  <c:v>1</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Analysis!$A$180:$A$184</c:f>
              <c:strCache>
                <c:ptCount val="4"/>
                <c:pt idx="0">
                  <c:v>Chemotherapy</c:v>
                </c:pt>
                <c:pt idx="1">
                  <c:v>Combined</c:v>
                </c:pt>
                <c:pt idx="2">
                  <c:v>Radiation</c:v>
                </c:pt>
                <c:pt idx="3">
                  <c:v>Surgery</c:v>
                </c:pt>
              </c:strCache>
            </c:strRef>
          </c:cat>
          <c:val>
            <c:numRef>
              <c:f>Analysis!$C$180:$C$184</c:f>
              <c:numCache>
                <c:formatCode>General</c:formatCode>
                <c:ptCount val="4"/>
                <c:pt idx="0">
                  <c:v>13</c:v>
                </c:pt>
                <c:pt idx="1">
                  <c:v>10</c:v>
                </c:pt>
                <c:pt idx="2">
                  <c:v>15</c:v>
                </c:pt>
                <c:pt idx="3">
                  <c:v>13</c:v>
                </c:pt>
              </c:numCache>
            </c:numRef>
          </c:val>
          <c:extLst>
            <c:ext xmlns:c16="http://schemas.microsoft.com/office/drawing/2014/chart" uri="{C3380CC4-5D6E-409C-BE32-E72D297353CC}">
              <c16:uniqueId val="{00000001-1AFF-4C75-96EA-0858444BDA06}"/>
            </c:ext>
          </c:extLst>
        </c:ser>
        <c:dLbls>
          <c:showLegendKey val="0"/>
          <c:showVal val="0"/>
          <c:showCatName val="0"/>
          <c:showSerName val="0"/>
          <c:showPercent val="0"/>
          <c:showBubbleSize val="0"/>
        </c:dLbls>
        <c:gapWidth val="100"/>
        <c:overlap val="-24"/>
        <c:axId val="1844471055"/>
        <c:axId val="1844471535"/>
      </c:barChart>
      <c:catAx>
        <c:axId val="184447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71535"/>
        <c:crosses val="autoZero"/>
        <c:auto val="1"/>
        <c:lblAlgn val="ctr"/>
        <c:lblOffset val="100"/>
        <c:noMultiLvlLbl val="0"/>
      </c:catAx>
      <c:valAx>
        <c:axId val="184447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7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[BatoolBahaa_MedicalAnalysis_Project.xlsx]Analysis!PivotTable5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Demographic Effect on Smoking</a:t>
            </a:r>
          </a:p>
        </c:rich>
      </c:tx>
      <c:layout>
        <c:manualLayout>
          <c:xMode val="edge"/>
          <c:yMode val="edge"/>
          <c:x val="0.22972213473315836"/>
          <c:y val="3.98931685357890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2060"/>
          </a:solidFill>
          <a:ln>
            <a:noFill/>
          </a:ln>
          <a:effectLst>
            <a:outerShdw blurRad="254000" sx="102000" sy="102000" algn="ctr" rotWithShape="0">
              <a:prstClr val="black">
                <a:alpha val="20000"/>
              </a:prstClr>
            </a:outerShdw>
          </a:effectLst>
        </c:spPr>
        <c:dLbl>
          <c:idx val="0"/>
          <c:layout>
            <c:manualLayout>
              <c:x val="9.4533683289588794E-3"/>
              <c:y val="2.66050817215732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7030A0"/>
          </a:solidFill>
          <a:ln>
            <a:noFill/>
          </a:ln>
          <a:effectLst>
            <a:outerShdw blurRad="254000" sx="102000" sy="102000" algn="ctr" rotWithShape="0">
              <a:prstClr val="black">
                <a:alpha val="20000"/>
              </a:prstClr>
            </a:outerShdw>
          </a:effectLst>
        </c:spPr>
        <c:dLbl>
          <c:idx val="0"/>
          <c:layout>
            <c:manualLayout>
              <c:x val="1.5445319335083115E-3"/>
              <c:y val="3.68645639776251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DB5F8"/>
          </a:solidFill>
          <a:ln>
            <a:noFill/>
          </a:ln>
          <a:effectLst>
            <a:outerShdw blurRad="254000" sx="102000" sy="102000" algn="ctr" rotWithShape="0">
              <a:prstClr val="black">
                <a:alpha val="20000"/>
              </a:prstClr>
            </a:outerShdw>
          </a:effectLst>
        </c:spPr>
        <c:dLbl>
          <c:idx val="0"/>
          <c:layout>
            <c:manualLayout>
              <c:x val="2.1553805774278217E-2"/>
              <c:y val="2.75808904656290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664CA"/>
          </a:solidFill>
          <a:ln>
            <a:noFill/>
          </a:ln>
          <a:effectLst>
            <a:outerShdw blurRad="254000" sx="102000" sy="102000" algn="ctr" rotWithShape="0">
              <a:prstClr val="black">
                <a:alpha val="20000"/>
              </a:prstClr>
            </a:outerShdw>
          </a:effectLst>
        </c:spPr>
      </c:pivotFmt>
      <c:pivotFmt>
        <c:idx val="8"/>
        <c:spPr>
          <a:solidFill>
            <a:srgbClr val="BD2DAC"/>
          </a:solidFill>
          <a:ln>
            <a:noFill/>
          </a:ln>
          <a:effectLst>
            <a:outerShdw blurRad="254000" sx="102000" sy="102000" algn="ctr" rotWithShape="0">
              <a:prstClr val="black">
                <a:alpha val="20000"/>
              </a:prstClr>
            </a:outerShdw>
          </a:effectLst>
        </c:spPr>
      </c:pivotFmt>
      <c:pivotFmt>
        <c:idx val="9"/>
        <c:spPr>
          <a:solidFill>
            <a:schemeClr val="accent5">
              <a:lumMod val="75000"/>
            </a:schemeClr>
          </a:solidFill>
          <a:ln>
            <a:noFill/>
          </a:ln>
          <a:effectLst>
            <a:outerShdw blurRad="254000" sx="102000" sy="102000" algn="ctr" rotWithShape="0">
              <a:prstClr val="black">
                <a:alpha val="20000"/>
              </a:prstClr>
            </a:outerShdw>
          </a:effectLst>
        </c:spPr>
      </c:pivotFmt>
      <c:pivotFmt>
        <c:idx val="10"/>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11"/>
        <c:spPr>
          <a:solidFill>
            <a:schemeClr val="accent5">
              <a:lumMod val="20000"/>
              <a:lumOff val="80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392773403324584"/>
          <c:y val="0.19888222039851414"/>
          <c:w val="0.43641854768153981"/>
          <c:h val="0.80111777960148589"/>
        </c:manualLayout>
      </c:layout>
      <c:pieChart>
        <c:varyColors val="1"/>
        <c:ser>
          <c:idx val="0"/>
          <c:order val="0"/>
          <c:tx>
            <c:strRef>
              <c:f>Analysis!$B$50:$B$51</c:f>
              <c:strCache>
                <c:ptCount val="1"/>
                <c:pt idx="0">
                  <c:v>Current Smoker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66-44B6-A1A1-C19331A346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066-44B6-A1A1-C19331A346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066-44B6-A1A1-C19331A346D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066-44B6-A1A1-C19331A346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Analysis!$B$52:$B$56</c:f>
              <c:numCache>
                <c:formatCode>General</c:formatCode>
                <c:ptCount val="4"/>
                <c:pt idx="0">
                  <c:v>4</c:v>
                </c:pt>
                <c:pt idx="1">
                  <c:v>75</c:v>
                </c:pt>
                <c:pt idx="2">
                  <c:v>173</c:v>
                </c:pt>
                <c:pt idx="3">
                  <c:v>15</c:v>
                </c:pt>
              </c:numCache>
            </c:numRef>
          </c:val>
          <c:extLst>
            <c:ext xmlns:c16="http://schemas.microsoft.com/office/drawing/2014/chart" uri="{C3380CC4-5D6E-409C-BE32-E72D297353CC}">
              <c16:uniqueId val="{00000000-9066-44B6-A1A1-C19331A346D0}"/>
            </c:ext>
          </c:extLst>
        </c:ser>
        <c:ser>
          <c:idx val="1"/>
          <c:order val="1"/>
          <c:tx>
            <c:strRef>
              <c:f>Analysis!$C$50:$C$51</c:f>
              <c:strCache>
                <c:ptCount val="1"/>
                <c:pt idx="0">
                  <c:v>Former Smoker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Analysis!$C$52:$C$56</c:f>
              <c:numCache>
                <c:formatCode>General</c:formatCode>
                <c:ptCount val="4"/>
                <c:pt idx="0">
                  <c:v>8</c:v>
                </c:pt>
                <c:pt idx="1">
                  <c:v>76</c:v>
                </c:pt>
                <c:pt idx="2">
                  <c:v>151</c:v>
                </c:pt>
                <c:pt idx="3">
                  <c:v>18</c:v>
                </c:pt>
              </c:numCache>
            </c:numRef>
          </c:val>
          <c:extLst>
            <c:ext xmlns:c16="http://schemas.microsoft.com/office/drawing/2014/chart" uri="{C3380CC4-5D6E-409C-BE32-E72D297353CC}">
              <c16:uniqueId val="{0000000D-9066-44B6-A1A1-C19331A346D0}"/>
            </c:ext>
          </c:extLst>
        </c:ser>
        <c:ser>
          <c:idx val="2"/>
          <c:order val="2"/>
          <c:tx>
            <c:strRef>
              <c:f>Analysis!$D$50:$D$51</c:f>
              <c:strCache>
                <c:ptCount val="1"/>
                <c:pt idx="0">
                  <c:v>Never Smoked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Analysis!$D$52:$D$56</c:f>
              <c:numCache>
                <c:formatCode>General</c:formatCode>
                <c:ptCount val="4"/>
                <c:pt idx="0">
                  <c:v>7</c:v>
                </c:pt>
                <c:pt idx="1">
                  <c:v>81</c:v>
                </c:pt>
                <c:pt idx="2">
                  <c:v>141</c:v>
                </c:pt>
                <c:pt idx="3">
                  <c:v>17</c:v>
                </c:pt>
              </c:numCache>
            </c:numRef>
          </c:val>
          <c:extLst>
            <c:ext xmlns:c16="http://schemas.microsoft.com/office/drawing/2014/chart" uri="{C3380CC4-5D6E-409C-BE32-E72D297353CC}">
              <c16:uniqueId val="{0000000E-9066-44B6-A1A1-C19331A346D0}"/>
            </c:ext>
          </c:extLst>
        </c:ser>
        <c:ser>
          <c:idx val="3"/>
          <c:order val="3"/>
          <c:tx>
            <c:strRef>
              <c:f>Analysis!$E$50:$E$51</c:f>
              <c:strCache>
                <c:ptCount val="1"/>
                <c:pt idx="0">
                  <c:v>Passive Smoker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Analysis!$E$52:$E$56</c:f>
              <c:numCache>
                <c:formatCode>General</c:formatCode>
                <c:ptCount val="4"/>
                <c:pt idx="0">
                  <c:v>8</c:v>
                </c:pt>
                <c:pt idx="1">
                  <c:v>59</c:v>
                </c:pt>
                <c:pt idx="2">
                  <c:v>156</c:v>
                </c:pt>
                <c:pt idx="3">
                  <c:v>11</c:v>
                </c:pt>
              </c:numCache>
            </c:numRef>
          </c:val>
          <c:extLst>
            <c:ext xmlns:c16="http://schemas.microsoft.com/office/drawing/2014/chart" uri="{C3380CC4-5D6E-409C-BE32-E72D297353CC}">
              <c16:uniqueId val="{0000000F-9066-44B6-A1A1-C19331A346D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[BatoolBahaa_MedicalAnalysis_Project.xlsx]Analysis!PivotTable6</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Dration</a:t>
            </a:r>
            <a:r>
              <a:rPr lang="en-US" baseline="0"/>
              <a:t> of treatment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6"/>
            </a:solidFill>
            <a:round/>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6"/>
            </a:solidFill>
            <a:round/>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Analysis!$B$74:$B$75</c:f>
              <c:strCache>
                <c:ptCount val="1"/>
                <c:pt idx="0">
                  <c:v>Chemotherapy</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Analysis!$B$76:$B$95</c:f>
              <c:numCache>
                <c:formatCode>General</c:formatCode>
                <c:ptCount val="19"/>
                <c:pt idx="0">
                  <c:v>1</c:v>
                </c:pt>
                <c:pt idx="1">
                  <c:v>10</c:v>
                </c:pt>
                <c:pt idx="2">
                  <c:v>8</c:v>
                </c:pt>
                <c:pt idx="3">
                  <c:v>6</c:v>
                </c:pt>
                <c:pt idx="4">
                  <c:v>7</c:v>
                </c:pt>
                <c:pt idx="5">
                  <c:v>11</c:v>
                </c:pt>
                <c:pt idx="6">
                  <c:v>21</c:v>
                </c:pt>
                <c:pt idx="7">
                  <c:v>32</c:v>
                </c:pt>
                <c:pt idx="8">
                  <c:v>20</c:v>
                </c:pt>
                <c:pt idx="9">
                  <c:v>19</c:v>
                </c:pt>
                <c:pt idx="10">
                  <c:v>15</c:v>
                </c:pt>
                <c:pt idx="11">
                  <c:v>14</c:v>
                </c:pt>
                <c:pt idx="12">
                  <c:v>20</c:v>
                </c:pt>
                <c:pt idx="13">
                  <c:v>13</c:v>
                </c:pt>
                <c:pt idx="14">
                  <c:v>8</c:v>
                </c:pt>
                <c:pt idx="15">
                  <c:v>10</c:v>
                </c:pt>
                <c:pt idx="16">
                  <c:v>13</c:v>
                </c:pt>
                <c:pt idx="17">
                  <c:v>10</c:v>
                </c:pt>
                <c:pt idx="18">
                  <c:v>7</c:v>
                </c:pt>
              </c:numCache>
            </c:numRef>
          </c:val>
          <c:smooth val="0"/>
          <c:extLst>
            <c:ext xmlns:c16="http://schemas.microsoft.com/office/drawing/2014/chart" uri="{C3380CC4-5D6E-409C-BE32-E72D297353CC}">
              <c16:uniqueId val="{00000000-4E15-4500-8154-56BB81D133E8}"/>
            </c:ext>
          </c:extLst>
        </c:ser>
        <c:ser>
          <c:idx val="1"/>
          <c:order val="1"/>
          <c:tx>
            <c:strRef>
              <c:f>Analysis!$C$74:$C$75</c:f>
              <c:strCache>
                <c:ptCount val="1"/>
                <c:pt idx="0">
                  <c:v>Combined</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Analysis!$C$76:$C$95</c:f>
              <c:numCache>
                <c:formatCode>General</c:formatCode>
                <c:ptCount val="19"/>
                <c:pt idx="0">
                  <c:v>2</c:v>
                </c:pt>
                <c:pt idx="1">
                  <c:v>6</c:v>
                </c:pt>
                <c:pt idx="2">
                  <c:v>12</c:v>
                </c:pt>
                <c:pt idx="3">
                  <c:v>6</c:v>
                </c:pt>
                <c:pt idx="4">
                  <c:v>16</c:v>
                </c:pt>
                <c:pt idx="5">
                  <c:v>16</c:v>
                </c:pt>
                <c:pt idx="6">
                  <c:v>14</c:v>
                </c:pt>
                <c:pt idx="7">
                  <c:v>19</c:v>
                </c:pt>
                <c:pt idx="8">
                  <c:v>16</c:v>
                </c:pt>
                <c:pt idx="9">
                  <c:v>19</c:v>
                </c:pt>
                <c:pt idx="10">
                  <c:v>18</c:v>
                </c:pt>
                <c:pt idx="11">
                  <c:v>21</c:v>
                </c:pt>
                <c:pt idx="12">
                  <c:v>23</c:v>
                </c:pt>
                <c:pt idx="13">
                  <c:v>8</c:v>
                </c:pt>
                <c:pt idx="14">
                  <c:v>15</c:v>
                </c:pt>
                <c:pt idx="15">
                  <c:v>10</c:v>
                </c:pt>
                <c:pt idx="16">
                  <c:v>7</c:v>
                </c:pt>
                <c:pt idx="17">
                  <c:v>8</c:v>
                </c:pt>
                <c:pt idx="18">
                  <c:v>5</c:v>
                </c:pt>
              </c:numCache>
            </c:numRef>
          </c:val>
          <c:smooth val="0"/>
          <c:extLst>
            <c:ext xmlns:c16="http://schemas.microsoft.com/office/drawing/2014/chart" uri="{C3380CC4-5D6E-409C-BE32-E72D297353CC}">
              <c16:uniqueId val="{00000001-4E15-4500-8154-56BB81D133E8}"/>
            </c:ext>
          </c:extLst>
        </c:ser>
        <c:ser>
          <c:idx val="2"/>
          <c:order val="2"/>
          <c:tx>
            <c:strRef>
              <c:f>Analysis!$D$74:$D$75</c:f>
              <c:strCache>
                <c:ptCount val="1"/>
                <c:pt idx="0">
                  <c:v>Radiation</c:v>
                </c:pt>
              </c:strCache>
            </c:strRef>
          </c:tx>
          <c:spPr>
            <a:ln w="22225" cap="rnd">
              <a:solidFill>
                <a:schemeClr val="accent4"/>
              </a:solidFill>
              <a:round/>
            </a:ln>
            <a:effectLst/>
          </c:spPr>
          <c:marker>
            <c:symbol val="triangle"/>
            <c:size val="6"/>
            <c:spPr>
              <a:solidFill>
                <a:schemeClr val="accent4"/>
              </a:solidFill>
              <a:ln w="9525">
                <a:solidFill>
                  <a:schemeClr val="accent4"/>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Analysis!$D$76:$D$95</c:f>
              <c:numCache>
                <c:formatCode>General</c:formatCode>
                <c:ptCount val="19"/>
                <c:pt idx="1">
                  <c:v>10</c:v>
                </c:pt>
                <c:pt idx="2">
                  <c:v>11</c:v>
                </c:pt>
                <c:pt idx="3">
                  <c:v>9</c:v>
                </c:pt>
                <c:pt idx="4">
                  <c:v>12</c:v>
                </c:pt>
                <c:pt idx="5">
                  <c:v>10</c:v>
                </c:pt>
                <c:pt idx="6">
                  <c:v>17</c:v>
                </c:pt>
                <c:pt idx="7">
                  <c:v>15</c:v>
                </c:pt>
                <c:pt idx="8">
                  <c:v>21</c:v>
                </c:pt>
                <c:pt idx="9">
                  <c:v>23</c:v>
                </c:pt>
                <c:pt idx="10">
                  <c:v>24</c:v>
                </c:pt>
                <c:pt idx="11">
                  <c:v>26</c:v>
                </c:pt>
                <c:pt idx="12">
                  <c:v>13</c:v>
                </c:pt>
                <c:pt idx="13">
                  <c:v>10</c:v>
                </c:pt>
                <c:pt idx="14">
                  <c:v>9</c:v>
                </c:pt>
                <c:pt idx="15">
                  <c:v>7</c:v>
                </c:pt>
                <c:pt idx="16">
                  <c:v>11</c:v>
                </c:pt>
                <c:pt idx="17">
                  <c:v>11</c:v>
                </c:pt>
                <c:pt idx="18">
                  <c:v>7</c:v>
                </c:pt>
              </c:numCache>
            </c:numRef>
          </c:val>
          <c:smooth val="0"/>
          <c:extLst>
            <c:ext xmlns:c16="http://schemas.microsoft.com/office/drawing/2014/chart" uri="{C3380CC4-5D6E-409C-BE32-E72D297353CC}">
              <c16:uniqueId val="{00000002-4E15-4500-8154-56BB81D133E8}"/>
            </c:ext>
          </c:extLst>
        </c:ser>
        <c:ser>
          <c:idx val="3"/>
          <c:order val="3"/>
          <c:tx>
            <c:strRef>
              <c:f>Analysis!$E$74:$E$75</c:f>
              <c:strCache>
                <c:ptCount val="1"/>
                <c:pt idx="0">
                  <c:v>Surgery</c:v>
                </c:pt>
              </c:strCache>
            </c:strRef>
          </c:tx>
          <c:spPr>
            <a:ln w="22225" cap="rnd">
              <a:solidFill>
                <a:schemeClr val="accent6">
                  <a:lumMod val="60000"/>
                </a:schemeClr>
              </a:solidFill>
              <a:round/>
            </a:ln>
            <a:effectLst/>
          </c:spPr>
          <c:marker>
            <c:symbol val="x"/>
            <c:size val="6"/>
            <c:spPr>
              <a:noFill/>
              <a:ln w="9525">
                <a:solidFill>
                  <a:schemeClr val="accent6">
                    <a:lumMod val="60000"/>
                  </a:schemeClr>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Analysis!$E$76:$E$95</c:f>
              <c:numCache>
                <c:formatCode>General</c:formatCode>
                <c:ptCount val="19"/>
                <c:pt idx="0">
                  <c:v>6</c:v>
                </c:pt>
                <c:pt idx="1">
                  <c:v>13</c:v>
                </c:pt>
                <c:pt idx="2">
                  <c:v>13</c:v>
                </c:pt>
                <c:pt idx="3">
                  <c:v>9</c:v>
                </c:pt>
                <c:pt idx="4">
                  <c:v>13</c:v>
                </c:pt>
                <c:pt idx="5">
                  <c:v>13</c:v>
                </c:pt>
                <c:pt idx="6">
                  <c:v>20</c:v>
                </c:pt>
                <c:pt idx="7">
                  <c:v>15</c:v>
                </c:pt>
                <c:pt idx="8">
                  <c:v>23</c:v>
                </c:pt>
                <c:pt idx="9">
                  <c:v>19</c:v>
                </c:pt>
                <c:pt idx="10">
                  <c:v>30</c:v>
                </c:pt>
                <c:pt idx="11">
                  <c:v>25</c:v>
                </c:pt>
                <c:pt idx="12">
                  <c:v>13</c:v>
                </c:pt>
                <c:pt idx="13">
                  <c:v>9</c:v>
                </c:pt>
                <c:pt idx="14">
                  <c:v>11</c:v>
                </c:pt>
                <c:pt idx="15">
                  <c:v>7</c:v>
                </c:pt>
                <c:pt idx="16">
                  <c:v>6</c:v>
                </c:pt>
                <c:pt idx="17">
                  <c:v>18</c:v>
                </c:pt>
                <c:pt idx="18">
                  <c:v>5</c:v>
                </c:pt>
              </c:numCache>
            </c:numRef>
          </c:val>
          <c:smooth val="0"/>
          <c:extLst>
            <c:ext xmlns:c16="http://schemas.microsoft.com/office/drawing/2014/chart" uri="{C3380CC4-5D6E-409C-BE32-E72D297353CC}">
              <c16:uniqueId val="{00000003-4E15-4500-8154-56BB81D133E8}"/>
            </c:ext>
          </c:extLst>
        </c:ser>
        <c:dLbls>
          <c:showLegendKey val="0"/>
          <c:showVal val="0"/>
          <c:showCatName val="0"/>
          <c:showSerName val="0"/>
          <c:showPercent val="0"/>
          <c:showBubbleSize val="0"/>
        </c:dLbls>
        <c:marker val="1"/>
        <c:smooth val="0"/>
        <c:axId val="1844975807"/>
        <c:axId val="106431279"/>
      </c:lineChart>
      <c:catAx>
        <c:axId val="1844975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mounths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431279"/>
        <c:crosses val="autoZero"/>
        <c:auto val="1"/>
        <c:lblAlgn val="ctr"/>
        <c:lblOffset val="100"/>
        <c:noMultiLvlLbl val="0"/>
      </c:catAx>
      <c:valAx>
        <c:axId val="1064312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of patients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9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[BatoolBahaa_MedicalAnalysis_Project.xlsx]Analysis!PivotTable5</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Demographic Effect on Smoking</a:t>
            </a:r>
          </a:p>
        </c:rich>
      </c:tx>
      <c:layout>
        <c:manualLayout>
          <c:xMode val="edge"/>
          <c:yMode val="edge"/>
          <c:x val="0.22972213473315836"/>
          <c:y val="3.98931685357890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9.4533683289588794E-3"/>
              <c:y val="2.66050817215732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1.5445319335083115E-3"/>
              <c:y val="3.68645639776251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2.1553805774278217E-2"/>
              <c:y val="2.75808904656290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2.1553805774278217E-2"/>
              <c:y val="2.75808904656290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1.5445319335083115E-3"/>
              <c:y val="3.68645639776251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9.4533683289588794E-3"/>
              <c:y val="2.66050817215732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rgbClr val="FDB5F8"/>
          </a:solidFill>
          <a:ln>
            <a:noFill/>
          </a:ln>
          <a:effectLst>
            <a:outerShdw blurRad="254000" sx="102000" sy="102000" algn="ctr" rotWithShape="0">
              <a:prstClr val="black">
                <a:alpha val="20000"/>
              </a:prstClr>
            </a:outerShdw>
          </a:effectLst>
        </c:spPr>
        <c:dLbl>
          <c:idx val="0"/>
          <c:layout>
            <c:manualLayout>
              <c:x val="2.1553805774278217E-2"/>
              <c:y val="2.75808904656290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5">
              <a:lumMod val="20000"/>
              <a:lumOff val="80000"/>
            </a:schemeClr>
          </a:solidFill>
          <a:ln>
            <a:noFill/>
          </a:ln>
          <a:effectLst>
            <a:outerShdw blurRad="254000" sx="102000" sy="102000" algn="ctr" rotWithShape="0">
              <a:prstClr val="black">
                <a:alpha val="20000"/>
              </a:prstClr>
            </a:outerShdw>
          </a:effectLst>
        </c:spPr>
      </c:pivotFmt>
      <c:pivotFmt>
        <c:idx val="51"/>
        <c:spPr>
          <a:solidFill>
            <a:srgbClr val="E664CA"/>
          </a:solidFill>
          <a:ln>
            <a:noFill/>
          </a:ln>
          <a:effectLst>
            <a:outerShdw blurRad="254000" sx="102000" sy="102000" algn="ctr" rotWithShape="0">
              <a:prstClr val="black">
                <a:alpha val="20000"/>
              </a:prstClr>
            </a:outerShdw>
          </a:effectLst>
        </c:spPr>
      </c:pivotFmt>
      <c:pivotFmt>
        <c:idx val="52"/>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53"/>
        <c:spPr>
          <a:solidFill>
            <a:srgbClr val="BD2DAC"/>
          </a:solidFill>
          <a:ln>
            <a:noFill/>
          </a:ln>
          <a:effectLst>
            <a:outerShdw blurRad="254000" sx="102000" sy="102000" algn="ctr" rotWithShape="0">
              <a:prstClr val="black">
                <a:alpha val="20000"/>
              </a:prstClr>
            </a:outerShdw>
          </a:effectLst>
        </c:spPr>
      </c:pivotFmt>
      <c:pivotFmt>
        <c:idx val="54"/>
        <c:spPr>
          <a:solidFill>
            <a:schemeClr val="accent5">
              <a:lumMod val="75000"/>
            </a:schemeClr>
          </a:solidFill>
          <a:ln>
            <a:noFill/>
          </a:ln>
          <a:effectLst>
            <a:outerShdw blurRad="254000" sx="102000" sy="102000" algn="ctr" rotWithShape="0">
              <a:prstClr val="black">
                <a:alpha val="20000"/>
              </a:prstClr>
            </a:outerShdw>
          </a:effectLst>
        </c:spPr>
      </c:pivotFmt>
      <c:pivotFmt>
        <c:idx val="55"/>
        <c:spPr>
          <a:solidFill>
            <a:srgbClr val="7030A0"/>
          </a:solidFill>
          <a:ln>
            <a:noFill/>
          </a:ln>
          <a:effectLst>
            <a:outerShdw blurRad="254000" sx="102000" sy="102000" algn="ctr" rotWithShape="0">
              <a:prstClr val="black">
                <a:alpha val="20000"/>
              </a:prstClr>
            </a:outerShdw>
          </a:effectLst>
        </c:spPr>
        <c:dLbl>
          <c:idx val="0"/>
          <c:layout>
            <c:manualLayout>
              <c:x val="1.5445319335083115E-3"/>
              <c:y val="3.686456397762510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6"/>
        <c:spPr>
          <a:solidFill>
            <a:srgbClr val="002060"/>
          </a:solidFill>
          <a:ln>
            <a:noFill/>
          </a:ln>
          <a:effectLst>
            <a:outerShdw blurRad="254000" sx="102000" sy="102000" algn="ctr" rotWithShape="0">
              <a:prstClr val="black">
                <a:alpha val="20000"/>
              </a:prstClr>
            </a:outerShdw>
          </a:effectLst>
        </c:spPr>
        <c:dLbl>
          <c:idx val="0"/>
          <c:layout>
            <c:manualLayout>
              <c:x val="9.4533683289588794E-3"/>
              <c:y val="2.66050817215732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dLbl>
          <c:idx val="0"/>
          <c:layout>
            <c:manualLayout>
              <c:x val="9.0866961462459858E-3"/>
              <c:y val="7.89679273965296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outerShdw blurRad="254000" sx="102000" sy="102000" algn="ctr" rotWithShape="0">
              <a:prstClr val="black">
                <a:alpha val="20000"/>
              </a:prstClr>
            </a:outerShdw>
          </a:effectLst>
        </c:spPr>
        <c:dLbl>
          <c:idx val="0"/>
          <c:layout>
            <c:manualLayout>
              <c:x val="-7.9542390972898395E-3"/>
              <c:y val="8.7136359360461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822721211295337"/>
          <c:y val="0.1701125839071625"/>
          <c:w val="0.53501996256734174"/>
          <c:h val="0.80167107364184897"/>
        </c:manualLayout>
      </c:layout>
      <c:pieChart>
        <c:varyColors val="1"/>
        <c:ser>
          <c:idx val="0"/>
          <c:order val="0"/>
          <c:tx>
            <c:strRef>
              <c:f>Analysis!$B$50:$B$51</c:f>
              <c:strCache>
                <c:ptCount val="1"/>
                <c:pt idx="0">
                  <c:v>Current Smoker</c:v>
                </c:pt>
              </c:strCache>
            </c:strRef>
          </c:tx>
          <c:dPt>
            <c:idx val="0"/>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C6-43CB-B242-A5E1CCC83B15}"/>
              </c:ext>
            </c:extLst>
          </c:dPt>
          <c:dPt>
            <c:idx val="1"/>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C6-43CB-B242-A5E1CCC83B15}"/>
              </c:ext>
            </c:extLst>
          </c:dPt>
          <c:dPt>
            <c:idx val="2"/>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6C6-43CB-B242-A5E1CCC83B15}"/>
              </c:ext>
            </c:extLst>
          </c:dPt>
          <c:dPt>
            <c:idx val="3"/>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6C6-43CB-B242-A5E1CCC83B15}"/>
              </c:ext>
            </c:extLst>
          </c:dPt>
          <c:dPt>
            <c:idx val="4"/>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6C6-43CB-B242-A5E1CCC83B15}"/>
              </c:ext>
            </c:extLst>
          </c:dPt>
          <c:dPt>
            <c:idx val="5"/>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6C6-43CB-B242-A5E1CCC83B15}"/>
              </c:ext>
            </c:extLst>
          </c:dPt>
          <c:dPt>
            <c:idx val="6"/>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6C6-43CB-B242-A5E1CCC83B15}"/>
              </c:ext>
            </c:extLst>
          </c:dPt>
          <c:dPt>
            <c:idx val="7"/>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6C6-43CB-B242-A5E1CCC83B15}"/>
              </c:ext>
            </c:extLst>
          </c:dPt>
          <c:dLbls>
            <c:dLbl>
              <c:idx val="0"/>
              <c:layout>
                <c:manualLayout>
                  <c:x val="-7.9542390972898395E-3"/>
                  <c:y val="8.713635936046142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C6-43CB-B242-A5E1CCC83B15}"/>
                </c:ext>
              </c:extLst>
            </c:dLbl>
            <c:dLbl>
              <c:idx val="3"/>
              <c:layout>
                <c:manualLayout>
                  <c:x val="9.0866961462459858E-3"/>
                  <c:y val="7.896792739652966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6C6-43CB-B242-A5E1CCC83B1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Analysis!$B$52:$B$56</c:f>
              <c:numCache>
                <c:formatCode>General</c:formatCode>
                <c:ptCount val="4"/>
                <c:pt idx="0">
                  <c:v>4</c:v>
                </c:pt>
                <c:pt idx="1">
                  <c:v>75</c:v>
                </c:pt>
                <c:pt idx="2">
                  <c:v>173</c:v>
                </c:pt>
                <c:pt idx="3">
                  <c:v>15</c:v>
                </c:pt>
              </c:numCache>
            </c:numRef>
          </c:val>
          <c:extLst>
            <c:ext xmlns:c16="http://schemas.microsoft.com/office/drawing/2014/chart" uri="{C3380CC4-5D6E-409C-BE32-E72D297353CC}">
              <c16:uniqueId val="{00000010-76C6-43CB-B242-A5E1CCC83B15}"/>
            </c:ext>
          </c:extLst>
        </c:ser>
        <c:ser>
          <c:idx val="1"/>
          <c:order val="1"/>
          <c:tx>
            <c:strRef>
              <c:f>Analysis!$C$50:$C$51</c:f>
              <c:strCache>
                <c:ptCount val="1"/>
                <c:pt idx="0">
                  <c:v>Former Smoker</c:v>
                </c:pt>
              </c:strCache>
            </c:strRef>
          </c:tx>
          <c:dPt>
            <c:idx val="0"/>
            <c:bubble3D val="0"/>
            <c:spPr>
              <a:solidFill>
                <a:schemeClr val="accent1">
                  <a:tint val="58000"/>
                </a:schemeClr>
              </a:solidFill>
              <a:ln>
                <a:noFill/>
              </a:ln>
              <a:effectLst>
                <a:outerShdw blurRad="254000" sx="102000" sy="102000" algn="ctr" rotWithShape="0">
                  <a:prstClr val="black">
                    <a:alpha val="20000"/>
                  </a:prstClr>
                </a:outerShdw>
              </a:effectLst>
            </c:spPr>
          </c:dPt>
          <c:dPt>
            <c:idx val="1"/>
            <c:bubble3D val="0"/>
            <c:spPr>
              <a:solidFill>
                <a:schemeClr val="accent1">
                  <a:tint val="86000"/>
                </a:schemeClr>
              </a:solidFill>
              <a:ln>
                <a:noFill/>
              </a:ln>
              <a:effectLst>
                <a:outerShdw blurRad="254000" sx="102000" sy="102000" algn="ctr" rotWithShape="0">
                  <a:prstClr val="black">
                    <a:alpha val="20000"/>
                  </a:prstClr>
                </a:outerShdw>
              </a:effectLst>
            </c:spPr>
          </c:dPt>
          <c:dPt>
            <c:idx val="2"/>
            <c:bubble3D val="0"/>
            <c:spPr>
              <a:solidFill>
                <a:schemeClr val="accent1">
                  <a:shade val="86000"/>
                </a:schemeClr>
              </a:solidFill>
              <a:ln>
                <a:noFill/>
              </a:ln>
              <a:effectLst>
                <a:outerShdw blurRad="254000" sx="102000" sy="102000" algn="ctr" rotWithShape="0">
                  <a:prstClr val="black">
                    <a:alpha val="20000"/>
                  </a:prstClr>
                </a:outerShdw>
              </a:effectLst>
            </c:spPr>
          </c:dPt>
          <c:dPt>
            <c:idx val="3"/>
            <c:bubble3D val="0"/>
            <c:spPr>
              <a:solidFill>
                <a:schemeClr val="accent1">
                  <a:shade val="58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Analysis!$C$52:$C$56</c:f>
              <c:numCache>
                <c:formatCode>General</c:formatCode>
                <c:ptCount val="4"/>
                <c:pt idx="0">
                  <c:v>8</c:v>
                </c:pt>
                <c:pt idx="1">
                  <c:v>76</c:v>
                </c:pt>
                <c:pt idx="2">
                  <c:v>151</c:v>
                </c:pt>
                <c:pt idx="3">
                  <c:v>18</c:v>
                </c:pt>
              </c:numCache>
            </c:numRef>
          </c:val>
          <c:extLst>
            <c:ext xmlns:c16="http://schemas.microsoft.com/office/drawing/2014/chart" uri="{C3380CC4-5D6E-409C-BE32-E72D297353CC}">
              <c16:uniqueId val="{00000045-76C6-43CB-B242-A5E1CCC83B15}"/>
            </c:ext>
          </c:extLst>
        </c:ser>
        <c:ser>
          <c:idx val="2"/>
          <c:order val="2"/>
          <c:tx>
            <c:strRef>
              <c:f>Analysis!$D$50:$D$51</c:f>
              <c:strCache>
                <c:ptCount val="1"/>
                <c:pt idx="0">
                  <c:v>Never Smoked</c:v>
                </c:pt>
              </c:strCache>
            </c:strRef>
          </c:tx>
          <c:dPt>
            <c:idx val="0"/>
            <c:bubble3D val="0"/>
            <c:spPr>
              <a:solidFill>
                <a:schemeClr val="accent1">
                  <a:tint val="58000"/>
                </a:schemeClr>
              </a:solidFill>
              <a:ln>
                <a:noFill/>
              </a:ln>
              <a:effectLst>
                <a:outerShdw blurRad="254000" sx="102000" sy="102000" algn="ctr" rotWithShape="0">
                  <a:prstClr val="black">
                    <a:alpha val="20000"/>
                  </a:prstClr>
                </a:outerShdw>
              </a:effectLst>
            </c:spPr>
          </c:dPt>
          <c:dPt>
            <c:idx val="1"/>
            <c:bubble3D val="0"/>
            <c:spPr>
              <a:solidFill>
                <a:schemeClr val="accent1">
                  <a:tint val="86000"/>
                </a:schemeClr>
              </a:solidFill>
              <a:ln>
                <a:noFill/>
              </a:ln>
              <a:effectLst>
                <a:outerShdw blurRad="254000" sx="102000" sy="102000" algn="ctr" rotWithShape="0">
                  <a:prstClr val="black">
                    <a:alpha val="20000"/>
                  </a:prstClr>
                </a:outerShdw>
              </a:effectLst>
            </c:spPr>
          </c:dPt>
          <c:dPt>
            <c:idx val="2"/>
            <c:bubble3D val="0"/>
            <c:spPr>
              <a:solidFill>
                <a:schemeClr val="accent1">
                  <a:shade val="86000"/>
                </a:schemeClr>
              </a:solidFill>
              <a:ln>
                <a:noFill/>
              </a:ln>
              <a:effectLst>
                <a:outerShdw blurRad="254000" sx="102000" sy="102000" algn="ctr" rotWithShape="0">
                  <a:prstClr val="black">
                    <a:alpha val="20000"/>
                  </a:prstClr>
                </a:outerShdw>
              </a:effectLst>
            </c:spPr>
          </c:dPt>
          <c:dPt>
            <c:idx val="3"/>
            <c:bubble3D val="0"/>
            <c:spPr>
              <a:solidFill>
                <a:schemeClr val="accent1">
                  <a:shade val="58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Analysis!$D$52:$D$56</c:f>
              <c:numCache>
                <c:formatCode>General</c:formatCode>
                <c:ptCount val="4"/>
                <c:pt idx="0">
                  <c:v>7</c:v>
                </c:pt>
                <c:pt idx="1">
                  <c:v>81</c:v>
                </c:pt>
                <c:pt idx="2">
                  <c:v>141</c:v>
                </c:pt>
                <c:pt idx="3">
                  <c:v>17</c:v>
                </c:pt>
              </c:numCache>
            </c:numRef>
          </c:val>
          <c:extLst>
            <c:ext xmlns:c16="http://schemas.microsoft.com/office/drawing/2014/chart" uri="{C3380CC4-5D6E-409C-BE32-E72D297353CC}">
              <c16:uniqueId val="{00000046-76C6-43CB-B242-A5E1CCC83B15}"/>
            </c:ext>
          </c:extLst>
        </c:ser>
        <c:ser>
          <c:idx val="3"/>
          <c:order val="3"/>
          <c:tx>
            <c:strRef>
              <c:f>Analysis!$E$50:$E$51</c:f>
              <c:strCache>
                <c:ptCount val="1"/>
                <c:pt idx="0">
                  <c:v>Passive Smoker</c:v>
                </c:pt>
              </c:strCache>
            </c:strRef>
          </c:tx>
          <c:dPt>
            <c:idx val="0"/>
            <c:bubble3D val="0"/>
            <c:spPr>
              <a:solidFill>
                <a:schemeClr val="accent1">
                  <a:tint val="58000"/>
                </a:schemeClr>
              </a:solidFill>
              <a:ln>
                <a:noFill/>
              </a:ln>
              <a:effectLst>
                <a:outerShdw blurRad="254000" sx="102000" sy="102000" algn="ctr" rotWithShape="0">
                  <a:prstClr val="black">
                    <a:alpha val="20000"/>
                  </a:prstClr>
                </a:outerShdw>
              </a:effectLst>
            </c:spPr>
          </c:dPt>
          <c:dPt>
            <c:idx val="1"/>
            <c:bubble3D val="0"/>
            <c:spPr>
              <a:solidFill>
                <a:schemeClr val="accent1">
                  <a:tint val="86000"/>
                </a:schemeClr>
              </a:solidFill>
              <a:ln>
                <a:noFill/>
              </a:ln>
              <a:effectLst>
                <a:outerShdw blurRad="254000" sx="102000" sy="102000" algn="ctr" rotWithShape="0">
                  <a:prstClr val="black">
                    <a:alpha val="20000"/>
                  </a:prstClr>
                </a:outerShdw>
              </a:effectLst>
            </c:spPr>
          </c:dPt>
          <c:dPt>
            <c:idx val="2"/>
            <c:bubble3D val="0"/>
            <c:spPr>
              <a:solidFill>
                <a:schemeClr val="accent1">
                  <a:shade val="86000"/>
                </a:schemeClr>
              </a:solidFill>
              <a:ln>
                <a:noFill/>
              </a:ln>
              <a:effectLst>
                <a:outerShdw blurRad="254000" sx="102000" sy="102000" algn="ctr" rotWithShape="0">
                  <a:prstClr val="black">
                    <a:alpha val="20000"/>
                  </a:prstClr>
                </a:outerShdw>
              </a:effectLst>
            </c:spPr>
          </c:dPt>
          <c:dPt>
            <c:idx val="3"/>
            <c:bubble3D val="0"/>
            <c:spPr>
              <a:solidFill>
                <a:schemeClr val="accent1">
                  <a:shade val="58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Analysis!$A$52:$A$56</c:f>
              <c:strCache>
                <c:ptCount val="4"/>
                <c:pt idx="0">
                  <c:v>20-35</c:v>
                </c:pt>
                <c:pt idx="1">
                  <c:v>36-49</c:v>
                </c:pt>
                <c:pt idx="2">
                  <c:v>50-70</c:v>
                </c:pt>
                <c:pt idx="3">
                  <c:v>70-90</c:v>
                </c:pt>
              </c:strCache>
            </c:strRef>
          </c:cat>
          <c:val>
            <c:numRef>
              <c:f>Analysis!$E$52:$E$56</c:f>
              <c:numCache>
                <c:formatCode>General</c:formatCode>
                <c:ptCount val="4"/>
                <c:pt idx="0">
                  <c:v>8</c:v>
                </c:pt>
                <c:pt idx="1">
                  <c:v>59</c:v>
                </c:pt>
                <c:pt idx="2">
                  <c:v>156</c:v>
                </c:pt>
                <c:pt idx="3">
                  <c:v>11</c:v>
                </c:pt>
              </c:numCache>
            </c:numRef>
          </c:val>
          <c:extLst>
            <c:ext xmlns:c16="http://schemas.microsoft.com/office/drawing/2014/chart" uri="{C3380CC4-5D6E-409C-BE32-E72D297353CC}">
              <c16:uniqueId val="{00000047-76C6-43CB-B242-A5E1CCC83B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[BatoolBahaa_MedicalAnalysis_Project.xlsx]Analysis!PivotTable2</c:name>
    <c:fmtId val="10"/>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Analysis!$B$144:$B$145</c:f>
              <c:strCache>
                <c:ptCount val="1"/>
                <c:pt idx="0">
                  <c:v>0</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Analysis!$A$146:$A$150</c:f>
              <c:strCache>
                <c:ptCount val="4"/>
                <c:pt idx="0">
                  <c:v>Chemotherapy</c:v>
                </c:pt>
                <c:pt idx="1">
                  <c:v>Combined</c:v>
                </c:pt>
                <c:pt idx="2">
                  <c:v>Radiation</c:v>
                </c:pt>
                <c:pt idx="3">
                  <c:v>Surgery</c:v>
                </c:pt>
              </c:strCache>
            </c:strRef>
          </c:cat>
          <c:val>
            <c:numRef>
              <c:f>Analysis!$B$146:$B$150</c:f>
              <c:numCache>
                <c:formatCode>General</c:formatCode>
                <c:ptCount val="4"/>
                <c:pt idx="0">
                  <c:v>23</c:v>
                </c:pt>
                <c:pt idx="1">
                  <c:v>29</c:v>
                </c:pt>
                <c:pt idx="2">
                  <c:v>27</c:v>
                </c:pt>
                <c:pt idx="3">
                  <c:v>32</c:v>
                </c:pt>
              </c:numCache>
            </c:numRef>
          </c:val>
          <c:extLst>
            <c:ext xmlns:c16="http://schemas.microsoft.com/office/drawing/2014/chart" uri="{C3380CC4-5D6E-409C-BE32-E72D297353CC}">
              <c16:uniqueId val="{00000000-2F86-4108-B6C2-DA362AD188B5}"/>
            </c:ext>
          </c:extLst>
        </c:ser>
        <c:ser>
          <c:idx val="1"/>
          <c:order val="1"/>
          <c:tx>
            <c:strRef>
              <c:f>Analysis!$C$144:$C$145</c:f>
              <c:strCache>
                <c:ptCount val="1"/>
                <c:pt idx="0">
                  <c:v>1</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Analysis!$A$146:$A$150</c:f>
              <c:strCache>
                <c:ptCount val="4"/>
                <c:pt idx="0">
                  <c:v>Chemotherapy</c:v>
                </c:pt>
                <c:pt idx="1">
                  <c:v>Combined</c:v>
                </c:pt>
                <c:pt idx="2">
                  <c:v>Radiation</c:v>
                </c:pt>
                <c:pt idx="3">
                  <c:v>Surgery</c:v>
                </c:pt>
              </c:strCache>
            </c:strRef>
          </c:cat>
          <c:val>
            <c:numRef>
              <c:f>Analysis!$C$146:$C$150</c:f>
              <c:numCache>
                <c:formatCode>General</c:formatCode>
                <c:ptCount val="4"/>
                <c:pt idx="0">
                  <c:v>27</c:v>
                </c:pt>
                <c:pt idx="1">
                  <c:v>18</c:v>
                </c:pt>
                <c:pt idx="2">
                  <c:v>33</c:v>
                </c:pt>
                <c:pt idx="3">
                  <c:v>23</c:v>
                </c:pt>
              </c:numCache>
            </c:numRef>
          </c:val>
          <c:extLst>
            <c:ext xmlns:c16="http://schemas.microsoft.com/office/drawing/2014/chart" uri="{C3380CC4-5D6E-409C-BE32-E72D297353CC}">
              <c16:uniqueId val="{00000001-2F86-4108-B6C2-DA362AD188B5}"/>
            </c:ext>
          </c:extLst>
        </c:ser>
        <c:dLbls>
          <c:showLegendKey val="0"/>
          <c:showVal val="0"/>
          <c:showCatName val="0"/>
          <c:showSerName val="0"/>
          <c:showPercent val="0"/>
          <c:showBubbleSize val="0"/>
        </c:dLbls>
        <c:gapWidth val="100"/>
        <c:overlap val="-24"/>
        <c:axId val="1746195247"/>
        <c:axId val="1746196687"/>
      </c:barChart>
      <c:catAx>
        <c:axId val="1746195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6687"/>
        <c:crosses val="autoZero"/>
        <c:auto val="1"/>
        <c:lblAlgn val="ctr"/>
        <c:lblOffset val="100"/>
        <c:noMultiLvlLbl val="0"/>
      </c:catAx>
      <c:valAx>
        <c:axId val="17461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[BatoolBahaa_MedicalAnalysis_Project.xlsx]Analysis!PivotTable3</c:name>
    <c:fmtId val="1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Analysis!$B$160:$B$161</c:f>
              <c:strCache>
                <c:ptCount val="1"/>
                <c:pt idx="0">
                  <c:v>0</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Analysis!$A$162:$A$166</c:f>
              <c:strCache>
                <c:ptCount val="4"/>
                <c:pt idx="0">
                  <c:v>Chemotherapy</c:v>
                </c:pt>
                <c:pt idx="1">
                  <c:v>Combined</c:v>
                </c:pt>
                <c:pt idx="2">
                  <c:v>Radiation</c:v>
                </c:pt>
                <c:pt idx="3">
                  <c:v>Surgery</c:v>
                </c:pt>
              </c:strCache>
            </c:strRef>
          </c:cat>
          <c:val>
            <c:numRef>
              <c:f>Analysis!$B$162:$B$166</c:f>
              <c:numCache>
                <c:formatCode>General</c:formatCode>
                <c:ptCount val="4"/>
                <c:pt idx="0">
                  <c:v>13</c:v>
                </c:pt>
                <c:pt idx="1">
                  <c:v>12</c:v>
                </c:pt>
                <c:pt idx="2">
                  <c:v>11</c:v>
                </c:pt>
                <c:pt idx="3">
                  <c:v>9</c:v>
                </c:pt>
              </c:numCache>
            </c:numRef>
          </c:val>
          <c:extLst>
            <c:ext xmlns:c16="http://schemas.microsoft.com/office/drawing/2014/chart" uri="{C3380CC4-5D6E-409C-BE32-E72D297353CC}">
              <c16:uniqueId val="{00000000-4520-4504-8F95-E54454EB45AC}"/>
            </c:ext>
          </c:extLst>
        </c:ser>
        <c:ser>
          <c:idx val="1"/>
          <c:order val="1"/>
          <c:tx>
            <c:strRef>
              <c:f>Analysis!$C$160:$C$161</c:f>
              <c:strCache>
                <c:ptCount val="1"/>
                <c:pt idx="0">
                  <c:v>1</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Analysis!$A$162:$A$166</c:f>
              <c:strCache>
                <c:ptCount val="4"/>
                <c:pt idx="0">
                  <c:v>Chemotherapy</c:v>
                </c:pt>
                <c:pt idx="1">
                  <c:v>Combined</c:v>
                </c:pt>
                <c:pt idx="2">
                  <c:v>Radiation</c:v>
                </c:pt>
                <c:pt idx="3">
                  <c:v>Surgery</c:v>
                </c:pt>
              </c:strCache>
            </c:strRef>
          </c:cat>
          <c:val>
            <c:numRef>
              <c:f>Analysis!$C$162:$C$166</c:f>
              <c:numCache>
                <c:formatCode>General</c:formatCode>
                <c:ptCount val="4"/>
                <c:pt idx="0">
                  <c:v>37</c:v>
                </c:pt>
                <c:pt idx="1">
                  <c:v>35</c:v>
                </c:pt>
                <c:pt idx="2">
                  <c:v>49</c:v>
                </c:pt>
                <c:pt idx="3">
                  <c:v>46</c:v>
                </c:pt>
              </c:numCache>
            </c:numRef>
          </c:val>
          <c:extLst>
            <c:ext xmlns:c16="http://schemas.microsoft.com/office/drawing/2014/chart" uri="{C3380CC4-5D6E-409C-BE32-E72D297353CC}">
              <c16:uniqueId val="{00000001-4520-4504-8F95-E54454EB45AC}"/>
            </c:ext>
          </c:extLst>
        </c:ser>
        <c:dLbls>
          <c:showLegendKey val="0"/>
          <c:showVal val="0"/>
          <c:showCatName val="0"/>
          <c:showSerName val="0"/>
          <c:showPercent val="0"/>
          <c:showBubbleSize val="0"/>
        </c:dLbls>
        <c:gapWidth val="100"/>
        <c:overlap val="-24"/>
        <c:axId val="1796515551"/>
        <c:axId val="1796511711"/>
      </c:barChart>
      <c:catAx>
        <c:axId val="1796515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11711"/>
        <c:crosses val="autoZero"/>
        <c:auto val="1"/>
        <c:lblAlgn val="ctr"/>
        <c:lblOffset val="100"/>
        <c:noMultiLvlLbl val="0"/>
      </c:catAx>
      <c:valAx>
        <c:axId val="17965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[BatoolBahaa_MedicalAnalysis_Project.xlsx]Analysis!PivotTable4</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Analysis!$B$178:$B$179</c:f>
              <c:strCache>
                <c:ptCount val="1"/>
                <c:pt idx="0">
                  <c:v>0</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Analysis!$A$180:$A$184</c:f>
              <c:strCache>
                <c:ptCount val="4"/>
                <c:pt idx="0">
                  <c:v>Chemotherapy</c:v>
                </c:pt>
                <c:pt idx="1">
                  <c:v>Combined</c:v>
                </c:pt>
                <c:pt idx="2">
                  <c:v>Radiation</c:v>
                </c:pt>
                <c:pt idx="3">
                  <c:v>Surgery</c:v>
                </c:pt>
              </c:strCache>
            </c:strRef>
          </c:cat>
          <c:val>
            <c:numRef>
              <c:f>Analysis!$B$180:$B$184</c:f>
              <c:numCache>
                <c:formatCode>General</c:formatCode>
                <c:ptCount val="4"/>
                <c:pt idx="0">
                  <c:v>37</c:v>
                </c:pt>
                <c:pt idx="1">
                  <c:v>37</c:v>
                </c:pt>
                <c:pt idx="2">
                  <c:v>45</c:v>
                </c:pt>
                <c:pt idx="3">
                  <c:v>42</c:v>
                </c:pt>
              </c:numCache>
            </c:numRef>
          </c:val>
          <c:extLst>
            <c:ext xmlns:c16="http://schemas.microsoft.com/office/drawing/2014/chart" uri="{C3380CC4-5D6E-409C-BE32-E72D297353CC}">
              <c16:uniqueId val="{00000000-E1E4-45BF-BBC4-846F5166F6F2}"/>
            </c:ext>
          </c:extLst>
        </c:ser>
        <c:ser>
          <c:idx val="1"/>
          <c:order val="1"/>
          <c:tx>
            <c:strRef>
              <c:f>Analysis!$C$178:$C$179</c:f>
              <c:strCache>
                <c:ptCount val="1"/>
                <c:pt idx="0">
                  <c:v>1</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Analysis!$A$180:$A$184</c:f>
              <c:strCache>
                <c:ptCount val="4"/>
                <c:pt idx="0">
                  <c:v>Chemotherapy</c:v>
                </c:pt>
                <c:pt idx="1">
                  <c:v>Combined</c:v>
                </c:pt>
                <c:pt idx="2">
                  <c:v>Radiation</c:v>
                </c:pt>
                <c:pt idx="3">
                  <c:v>Surgery</c:v>
                </c:pt>
              </c:strCache>
            </c:strRef>
          </c:cat>
          <c:val>
            <c:numRef>
              <c:f>Analysis!$C$180:$C$184</c:f>
              <c:numCache>
                <c:formatCode>General</c:formatCode>
                <c:ptCount val="4"/>
                <c:pt idx="0">
                  <c:v>13</c:v>
                </c:pt>
                <c:pt idx="1">
                  <c:v>10</c:v>
                </c:pt>
                <c:pt idx="2">
                  <c:v>15</c:v>
                </c:pt>
                <c:pt idx="3">
                  <c:v>13</c:v>
                </c:pt>
              </c:numCache>
            </c:numRef>
          </c:val>
          <c:extLst>
            <c:ext xmlns:c16="http://schemas.microsoft.com/office/drawing/2014/chart" uri="{C3380CC4-5D6E-409C-BE32-E72D297353CC}">
              <c16:uniqueId val="{00000001-E1E4-45BF-BBC4-846F5166F6F2}"/>
            </c:ext>
          </c:extLst>
        </c:ser>
        <c:dLbls>
          <c:showLegendKey val="0"/>
          <c:showVal val="0"/>
          <c:showCatName val="0"/>
          <c:showSerName val="0"/>
          <c:showPercent val="0"/>
          <c:showBubbleSize val="0"/>
        </c:dLbls>
        <c:gapWidth val="100"/>
        <c:overlap val="-24"/>
        <c:axId val="1844471055"/>
        <c:axId val="1844471535"/>
      </c:barChart>
      <c:catAx>
        <c:axId val="184447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71535"/>
        <c:crosses val="autoZero"/>
        <c:auto val="1"/>
        <c:lblAlgn val="ctr"/>
        <c:lblOffset val="100"/>
        <c:noMultiLvlLbl val="0"/>
      </c:catAx>
      <c:valAx>
        <c:axId val="184447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7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[BatoolBahaa_MedicalAnalysis_Project.xlsx]Analysis!PivotTable6</c:name>
    <c:fmtId val="2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Dration</a:t>
            </a:r>
            <a:r>
              <a:rPr lang="en-US" baseline="0"/>
              <a:t> of treatment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2225" cap="rnd">
            <a:solidFill>
              <a:schemeClr val="accent6"/>
            </a:solidFill>
            <a:round/>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2225" cap="rnd">
            <a:solidFill>
              <a:schemeClr val="accent6"/>
            </a:solidFill>
            <a:round/>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2225" cap="rnd">
            <a:solidFill>
              <a:schemeClr val="accent6"/>
            </a:solidFill>
            <a:round/>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2225" cap="rnd">
            <a:solidFill>
              <a:schemeClr val="accent6"/>
            </a:solidFill>
            <a:round/>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6"/>
            </a:solidFill>
            <a:round/>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6"/>
            </a:solidFill>
            <a:round/>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Analysis!$B$74:$B$75</c:f>
              <c:strCache>
                <c:ptCount val="1"/>
                <c:pt idx="0">
                  <c:v>Chemotherapy</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Analysis!$B$76:$B$95</c:f>
              <c:numCache>
                <c:formatCode>General</c:formatCode>
                <c:ptCount val="19"/>
                <c:pt idx="0">
                  <c:v>1</c:v>
                </c:pt>
                <c:pt idx="1">
                  <c:v>10</c:v>
                </c:pt>
                <c:pt idx="2">
                  <c:v>8</c:v>
                </c:pt>
                <c:pt idx="3">
                  <c:v>6</c:v>
                </c:pt>
                <c:pt idx="4">
                  <c:v>7</c:v>
                </c:pt>
                <c:pt idx="5">
                  <c:v>11</c:v>
                </c:pt>
                <c:pt idx="6">
                  <c:v>21</c:v>
                </c:pt>
                <c:pt idx="7">
                  <c:v>32</c:v>
                </c:pt>
                <c:pt idx="8">
                  <c:v>20</c:v>
                </c:pt>
                <c:pt idx="9">
                  <c:v>19</c:v>
                </c:pt>
                <c:pt idx="10">
                  <c:v>15</c:v>
                </c:pt>
                <c:pt idx="11">
                  <c:v>14</c:v>
                </c:pt>
                <c:pt idx="12">
                  <c:v>20</c:v>
                </c:pt>
                <c:pt idx="13">
                  <c:v>13</c:v>
                </c:pt>
                <c:pt idx="14">
                  <c:v>8</c:v>
                </c:pt>
                <c:pt idx="15">
                  <c:v>10</c:v>
                </c:pt>
                <c:pt idx="16">
                  <c:v>13</c:v>
                </c:pt>
                <c:pt idx="17">
                  <c:v>10</c:v>
                </c:pt>
                <c:pt idx="18">
                  <c:v>7</c:v>
                </c:pt>
              </c:numCache>
            </c:numRef>
          </c:val>
          <c:smooth val="0"/>
          <c:extLst>
            <c:ext xmlns:c16="http://schemas.microsoft.com/office/drawing/2014/chart" uri="{C3380CC4-5D6E-409C-BE32-E72D297353CC}">
              <c16:uniqueId val="{00000000-7A5C-47A5-BC92-C6E391E7FA81}"/>
            </c:ext>
          </c:extLst>
        </c:ser>
        <c:ser>
          <c:idx val="1"/>
          <c:order val="1"/>
          <c:tx>
            <c:strRef>
              <c:f>Analysis!$C$74:$C$75</c:f>
              <c:strCache>
                <c:ptCount val="1"/>
                <c:pt idx="0">
                  <c:v>Combined</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Analysis!$C$76:$C$95</c:f>
              <c:numCache>
                <c:formatCode>General</c:formatCode>
                <c:ptCount val="19"/>
                <c:pt idx="0">
                  <c:v>2</c:v>
                </c:pt>
                <c:pt idx="1">
                  <c:v>6</c:v>
                </c:pt>
                <c:pt idx="2">
                  <c:v>12</c:v>
                </c:pt>
                <c:pt idx="3">
                  <c:v>6</c:v>
                </c:pt>
                <c:pt idx="4">
                  <c:v>16</c:v>
                </c:pt>
                <c:pt idx="5">
                  <c:v>16</c:v>
                </c:pt>
                <c:pt idx="6">
                  <c:v>14</c:v>
                </c:pt>
                <c:pt idx="7">
                  <c:v>19</c:v>
                </c:pt>
                <c:pt idx="8">
                  <c:v>16</c:v>
                </c:pt>
                <c:pt idx="9">
                  <c:v>19</c:v>
                </c:pt>
                <c:pt idx="10">
                  <c:v>18</c:v>
                </c:pt>
                <c:pt idx="11">
                  <c:v>21</c:v>
                </c:pt>
                <c:pt idx="12">
                  <c:v>23</c:v>
                </c:pt>
                <c:pt idx="13">
                  <c:v>8</c:v>
                </c:pt>
                <c:pt idx="14">
                  <c:v>15</c:v>
                </c:pt>
                <c:pt idx="15">
                  <c:v>10</c:v>
                </c:pt>
                <c:pt idx="16">
                  <c:v>7</c:v>
                </c:pt>
                <c:pt idx="17">
                  <c:v>8</c:v>
                </c:pt>
                <c:pt idx="18">
                  <c:v>5</c:v>
                </c:pt>
              </c:numCache>
            </c:numRef>
          </c:val>
          <c:smooth val="0"/>
          <c:extLst>
            <c:ext xmlns:c16="http://schemas.microsoft.com/office/drawing/2014/chart" uri="{C3380CC4-5D6E-409C-BE32-E72D297353CC}">
              <c16:uniqueId val="{00000001-7A5C-47A5-BC92-C6E391E7FA81}"/>
            </c:ext>
          </c:extLst>
        </c:ser>
        <c:ser>
          <c:idx val="2"/>
          <c:order val="2"/>
          <c:tx>
            <c:strRef>
              <c:f>Analysis!$D$74:$D$75</c:f>
              <c:strCache>
                <c:ptCount val="1"/>
                <c:pt idx="0">
                  <c:v>Radiation</c:v>
                </c:pt>
              </c:strCache>
            </c:strRef>
          </c:tx>
          <c:spPr>
            <a:ln w="22225" cap="rnd">
              <a:solidFill>
                <a:schemeClr val="accent4"/>
              </a:solidFill>
              <a:round/>
            </a:ln>
            <a:effectLst/>
          </c:spPr>
          <c:marker>
            <c:symbol val="triangle"/>
            <c:size val="6"/>
            <c:spPr>
              <a:solidFill>
                <a:schemeClr val="accent4"/>
              </a:solidFill>
              <a:ln w="9525">
                <a:solidFill>
                  <a:schemeClr val="accent4"/>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Analysis!$D$76:$D$95</c:f>
              <c:numCache>
                <c:formatCode>General</c:formatCode>
                <c:ptCount val="19"/>
                <c:pt idx="1">
                  <c:v>10</c:v>
                </c:pt>
                <c:pt idx="2">
                  <c:v>11</c:v>
                </c:pt>
                <c:pt idx="3">
                  <c:v>9</c:v>
                </c:pt>
                <c:pt idx="4">
                  <c:v>12</c:v>
                </c:pt>
                <c:pt idx="5">
                  <c:v>10</c:v>
                </c:pt>
                <c:pt idx="6">
                  <c:v>17</c:v>
                </c:pt>
                <c:pt idx="7">
                  <c:v>15</c:v>
                </c:pt>
                <c:pt idx="8">
                  <c:v>21</c:v>
                </c:pt>
                <c:pt idx="9">
                  <c:v>23</c:v>
                </c:pt>
                <c:pt idx="10">
                  <c:v>24</c:v>
                </c:pt>
                <c:pt idx="11">
                  <c:v>26</c:v>
                </c:pt>
                <c:pt idx="12">
                  <c:v>13</c:v>
                </c:pt>
                <c:pt idx="13">
                  <c:v>10</c:v>
                </c:pt>
                <c:pt idx="14">
                  <c:v>9</c:v>
                </c:pt>
                <c:pt idx="15">
                  <c:v>7</c:v>
                </c:pt>
                <c:pt idx="16">
                  <c:v>11</c:v>
                </c:pt>
                <c:pt idx="17">
                  <c:v>11</c:v>
                </c:pt>
                <c:pt idx="18">
                  <c:v>7</c:v>
                </c:pt>
              </c:numCache>
            </c:numRef>
          </c:val>
          <c:smooth val="0"/>
          <c:extLst>
            <c:ext xmlns:c16="http://schemas.microsoft.com/office/drawing/2014/chart" uri="{C3380CC4-5D6E-409C-BE32-E72D297353CC}">
              <c16:uniqueId val="{00000002-7A5C-47A5-BC92-C6E391E7FA81}"/>
            </c:ext>
          </c:extLst>
        </c:ser>
        <c:ser>
          <c:idx val="3"/>
          <c:order val="3"/>
          <c:tx>
            <c:strRef>
              <c:f>Analysis!$E$74:$E$75</c:f>
              <c:strCache>
                <c:ptCount val="1"/>
                <c:pt idx="0">
                  <c:v>Surgery</c:v>
                </c:pt>
              </c:strCache>
            </c:strRef>
          </c:tx>
          <c:spPr>
            <a:ln w="22225" cap="rnd">
              <a:solidFill>
                <a:schemeClr val="accent6">
                  <a:lumMod val="60000"/>
                </a:schemeClr>
              </a:solidFill>
              <a:round/>
            </a:ln>
            <a:effectLst/>
          </c:spPr>
          <c:marker>
            <c:symbol val="x"/>
            <c:size val="6"/>
            <c:spPr>
              <a:noFill/>
              <a:ln w="9525">
                <a:solidFill>
                  <a:schemeClr val="accent6">
                    <a:lumMod val="60000"/>
                  </a:schemeClr>
                </a:solidFill>
                <a:round/>
              </a:ln>
              <a:effectLst/>
            </c:spPr>
          </c:marker>
          <c:cat>
            <c:strRef>
              <c:f>Analysis!$A$76:$A$95</c:f>
              <c:strCache>
                <c:ptCount val="19"/>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strCache>
            </c:strRef>
          </c:cat>
          <c:val>
            <c:numRef>
              <c:f>Analysis!$E$76:$E$95</c:f>
              <c:numCache>
                <c:formatCode>General</c:formatCode>
                <c:ptCount val="19"/>
                <c:pt idx="0">
                  <c:v>6</c:v>
                </c:pt>
                <c:pt idx="1">
                  <c:v>13</c:v>
                </c:pt>
                <c:pt idx="2">
                  <c:v>13</c:v>
                </c:pt>
                <c:pt idx="3">
                  <c:v>9</c:v>
                </c:pt>
                <c:pt idx="4">
                  <c:v>13</c:v>
                </c:pt>
                <c:pt idx="5">
                  <c:v>13</c:v>
                </c:pt>
                <c:pt idx="6">
                  <c:v>20</c:v>
                </c:pt>
                <c:pt idx="7">
                  <c:v>15</c:v>
                </c:pt>
                <c:pt idx="8">
                  <c:v>23</c:v>
                </c:pt>
                <c:pt idx="9">
                  <c:v>19</c:v>
                </c:pt>
                <c:pt idx="10">
                  <c:v>30</c:v>
                </c:pt>
                <c:pt idx="11">
                  <c:v>25</c:v>
                </c:pt>
                <c:pt idx="12">
                  <c:v>13</c:v>
                </c:pt>
                <c:pt idx="13">
                  <c:v>9</c:v>
                </c:pt>
                <c:pt idx="14">
                  <c:v>11</c:v>
                </c:pt>
                <c:pt idx="15">
                  <c:v>7</c:v>
                </c:pt>
                <c:pt idx="16">
                  <c:v>6</c:v>
                </c:pt>
                <c:pt idx="17">
                  <c:v>18</c:v>
                </c:pt>
                <c:pt idx="18">
                  <c:v>5</c:v>
                </c:pt>
              </c:numCache>
            </c:numRef>
          </c:val>
          <c:smooth val="0"/>
          <c:extLst>
            <c:ext xmlns:c16="http://schemas.microsoft.com/office/drawing/2014/chart" uri="{C3380CC4-5D6E-409C-BE32-E72D297353CC}">
              <c16:uniqueId val="{00000003-7A5C-47A5-BC92-C6E391E7FA81}"/>
            </c:ext>
          </c:extLst>
        </c:ser>
        <c:dLbls>
          <c:showLegendKey val="0"/>
          <c:showVal val="0"/>
          <c:showCatName val="0"/>
          <c:showSerName val="0"/>
          <c:showPercent val="0"/>
          <c:showBubbleSize val="0"/>
        </c:dLbls>
        <c:marker val="1"/>
        <c:smooth val="0"/>
        <c:axId val="1844975807"/>
        <c:axId val="106431279"/>
      </c:lineChart>
      <c:catAx>
        <c:axId val="1844975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mounths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431279"/>
        <c:crosses val="autoZero"/>
        <c:auto val="1"/>
        <c:lblAlgn val="ctr"/>
        <c:lblOffset val="100"/>
        <c:noMultiLvlLbl val="0"/>
      </c:catAx>
      <c:valAx>
        <c:axId val="1064312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of patients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9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[BatoolBahaa_MedicalAnalysis_Project.xlsx]Analysis!PivotTable1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Analysis!$B$3:$B$4</c:f>
              <c:strCache>
                <c:ptCount val="1"/>
                <c:pt idx="0">
                  <c:v>Current Smoker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Analysis!$A$5:$A$8</c:f>
              <c:strCache>
                <c:ptCount val="3"/>
                <c:pt idx="0">
                  <c:v>Stage I</c:v>
                </c:pt>
                <c:pt idx="1">
                  <c:v>Stage III</c:v>
                </c:pt>
                <c:pt idx="2">
                  <c:v>Stage IV</c:v>
                </c:pt>
              </c:strCache>
            </c:strRef>
          </c:cat>
          <c:val>
            <c:numRef>
              <c:f>Analysis!$B$5:$B$8</c:f>
              <c:numCache>
                <c:formatCode>General</c:formatCode>
                <c:ptCount val="3"/>
                <c:pt idx="0">
                  <c:v>35</c:v>
                </c:pt>
                <c:pt idx="1">
                  <c:v>32</c:v>
                </c:pt>
                <c:pt idx="2">
                  <c:v>32</c:v>
                </c:pt>
              </c:numCache>
            </c:numRef>
          </c:val>
          <c:extLst>
            <c:ext xmlns:c16="http://schemas.microsoft.com/office/drawing/2014/chart" uri="{C3380CC4-5D6E-409C-BE32-E72D297353CC}">
              <c16:uniqueId val="{00000000-61AB-4A64-845A-C09ACDDBCA13}"/>
            </c:ext>
          </c:extLst>
        </c:ser>
        <c:ser>
          <c:idx val="1"/>
          <c:order val="1"/>
          <c:tx>
            <c:strRef>
              <c:f>Analysis!$C$3:$C$4</c:f>
              <c:strCache>
                <c:ptCount val="1"/>
                <c:pt idx="0">
                  <c:v>Former Smoker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Analysis!$A$5:$A$8</c:f>
              <c:strCache>
                <c:ptCount val="3"/>
                <c:pt idx="0">
                  <c:v>Stage I</c:v>
                </c:pt>
                <c:pt idx="1">
                  <c:v>Stage III</c:v>
                </c:pt>
                <c:pt idx="2">
                  <c:v>Stage IV</c:v>
                </c:pt>
              </c:strCache>
            </c:strRef>
          </c:cat>
          <c:val>
            <c:numRef>
              <c:f>Analysis!$C$5:$C$8</c:f>
              <c:numCache>
                <c:formatCode>General</c:formatCode>
                <c:ptCount val="3"/>
                <c:pt idx="0">
                  <c:v>22</c:v>
                </c:pt>
                <c:pt idx="1">
                  <c:v>30</c:v>
                </c:pt>
                <c:pt idx="2">
                  <c:v>30</c:v>
                </c:pt>
              </c:numCache>
            </c:numRef>
          </c:val>
          <c:extLst>
            <c:ext xmlns:c16="http://schemas.microsoft.com/office/drawing/2014/chart" uri="{C3380CC4-5D6E-409C-BE32-E72D297353CC}">
              <c16:uniqueId val="{00000009-61AB-4A64-845A-C09ACDDBCA13}"/>
            </c:ext>
          </c:extLst>
        </c:ser>
        <c:ser>
          <c:idx val="2"/>
          <c:order val="2"/>
          <c:tx>
            <c:strRef>
              <c:f>Analysis!$D$3:$D$4</c:f>
              <c:strCache>
                <c:ptCount val="1"/>
                <c:pt idx="0">
                  <c:v>Never Smoked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Analysis!$A$5:$A$8</c:f>
              <c:strCache>
                <c:ptCount val="3"/>
                <c:pt idx="0">
                  <c:v>Stage I</c:v>
                </c:pt>
                <c:pt idx="1">
                  <c:v>Stage III</c:v>
                </c:pt>
                <c:pt idx="2">
                  <c:v>Stage IV</c:v>
                </c:pt>
              </c:strCache>
            </c:strRef>
          </c:cat>
          <c:val>
            <c:numRef>
              <c:f>Analysis!$D$5:$D$8</c:f>
              <c:numCache>
                <c:formatCode>General</c:formatCode>
                <c:ptCount val="3"/>
                <c:pt idx="0">
                  <c:v>32</c:v>
                </c:pt>
                <c:pt idx="1">
                  <c:v>24</c:v>
                </c:pt>
                <c:pt idx="2">
                  <c:v>25</c:v>
                </c:pt>
              </c:numCache>
            </c:numRef>
          </c:val>
          <c:extLst>
            <c:ext xmlns:c16="http://schemas.microsoft.com/office/drawing/2014/chart" uri="{C3380CC4-5D6E-409C-BE32-E72D297353CC}">
              <c16:uniqueId val="{0000000A-61AB-4A64-845A-C09ACDDBCA13}"/>
            </c:ext>
          </c:extLst>
        </c:ser>
        <c:ser>
          <c:idx val="3"/>
          <c:order val="3"/>
          <c:tx>
            <c:strRef>
              <c:f>Analysis!$E$3:$E$4</c:f>
              <c:strCache>
                <c:ptCount val="1"/>
                <c:pt idx="0">
                  <c:v>Passive Smoker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Analysis!$A$5:$A$8</c:f>
              <c:strCache>
                <c:ptCount val="3"/>
                <c:pt idx="0">
                  <c:v>Stage I</c:v>
                </c:pt>
                <c:pt idx="1">
                  <c:v>Stage III</c:v>
                </c:pt>
                <c:pt idx="2">
                  <c:v>Stage IV</c:v>
                </c:pt>
              </c:strCache>
            </c:strRef>
          </c:cat>
          <c:val>
            <c:numRef>
              <c:f>Analysis!$E$5:$E$8</c:f>
              <c:numCache>
                <c:formatCode>General</c:formatCode>
                <c:ptCount val="3"/>
                <c:pt idx="0">
                  <c:v>25</c:v>
                </c:pt>
                <c:pt idx="1">
                  <c:v>21</c:v>
                </c:pt>
                <c:pt idx="2">
                  <c:v>27</c:v>
                </c:pt>
              </c:numCache>
            </c:numRef>
          </c:val>
          <c:extLst>
            <c:ext xmlns:c16="http://schemas.microsoft.com/office/drawing/2014/chart" uri="{C3380CC4-5D6E-409C-BE32-E72D297353CC}">
              <c16:uniqueId val="{0000000B-61AB-4A64-845A-C09ACDDBCA13}"/>
            </c:ext>
          </c:extLst>
        </c:ser>
        <c:dLbls>
          <c:showLegendKey val="0"/>
          <c:showVal val="0"/>
          <c:showCatName val="0"/>
          <c:showSerName val="0"/>
          <c:showPercent val="0"/>
          <c:showBubbleSize val="0"/>
        </c:dLbls>
        <c:gapWidth val="115"/>
        <c:overlap val="-20"/>
        <c:axId val="384988351"/>
        <c:axId val="384995071"/>
      </c:barChart>
      <c:catAx>
        <c:axId val="3849883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cancer stage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5071"/>
        <c:crosses val="autoZero"/>
        <c:auto val="1"/>
        <c:lblAlgn val="ctr"/>
        <c:lblOffset val="100"/>
        <c:noMultiLvlLbl val="0"/>
      </c:catAx>
      <c:valAx>
        <c:axId val="384995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patients</a:t>
                </a:r>
                <a:r>
                  <a:rPr lang="en-US" baseline="0"/>
                  <a:t> count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8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[BatoolBahaa_MedicalAnalysis_Project.xlsx]Analysis!PivotTable2</c:name>
    <c:fmtId val="2"/>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Analysis!$B$144:$B$145</c:f>
              <c:strCache>
                <c:ptCount val="1"/>
                <c:pt idx="0">
                  <c:v>0</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Analysis!$A$146:$A$150</c:f>
              <c:strCache>
                <c:ptCount val="4"/>
                <c:pt idx="0">
                  <c:v>Chemotherapy</c:v>
                </c:pt>
                <c:pt idx="1">
                  <c:v>Combined</c:v>
                </c:pt>
                <c:pt idx="2">
                  <c:v>Radiation</c:v>
                </c:pt>
                <c:pt idx="3">
                  <c:v>Surgery</c:v>
                </c:pt>
              </c:strCache>
            </c:strRef>
          </c:cat>
          <c:val>
            <c:numRef>
              <c:f>Analysis!$B$146:$B$150</c:f>
              <c:numCache>
                <c:formatCode>General</c:formatCode>
                <c:ptCount val="4"/>
                <c:pt idx="0">
                  <c:v>23</c:v>
                </c:pt>
                <c:pt idx="1">
                  <c:v>29</c:v>
                </c:pt>
                <c:pt idx="2">
                  <c:v>27</c:v>
                </c:pt>
                <c:pt idx="3">
                  <c:v>32</c:v>
                </c:pt>
              </c:numCache>
            </c:numRef>
          </c:val>
          <c:extLst>
            <c:ext xmlns:c16="http://schemas.microsoft.com/office/drawing/2014/chart" uri="{C3380CC4-5D6E-409C-BE32-E72D297353CC}">
              <c16:uniqueId val="{00000000-0FAB-4C38-957F-0E1E5AA53C78}"/>
            </c:ext>
          </c:extLst>
        </c:ser>
        <c:ser>
          <c:idx val="1"/>
          <c:order val="1"/>
          <c:tx>
            <c:strRef>
              <c:f>Analysis!$C$144:$C$145</c:f>
              <c:strCache>
                <c:ptCount val="1"/>
                <c:pt idx="0">
                  <c:v>1</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Analysis!$A$146:$A$150</c:f>
              <c:strCache>
                <c:ptCount val="4"/>
                <c:pt idx="0">
                  <c:v>Chemotherapy</c:v>
                </c:pt>
                <c:pt idx="1">
                  <c:v>Combined</c:v>
                </c:pt>
                <c:pt idx="2">
                  <c:v>Radiation</c:v>
                </c:pt>
                <c:pt idx="3">
                  <c:v>Surgery</c:v>
                </c:pt>
              </c:strCache>
            </c:strRef>
          </c:cat>
          <c:val>
            <c:numRef>
              <c:f>Analysis!$C$146:$C$150</c:f>
              <c:numCache>
                <c:formatCode>General</c:formatCode>
                <c:ptCount val="4"/>
                <c:pt idx="0">
                  <c:v>27</c:v>
                </c:pt>
                <c:pt idx="1">
                  <c:v>18</c:v>
                </c:pt>
                <c:pt idx="2">
                  <c:v>33</c:v>
                </c:pt>
                <c:pt idx="3">
                  <c:v>23</c:v>
                </c:pt>
              </c:numCache>
            </c:numRef>
          </c:val>
          <c:extLst>
            <c:ext xmlns:c16="http://schemas.microsoft.com/office/drawing/2014/chart" uri="{C3380CC4-5D6E-409C-BE32-E72D297353CC}">
              <c16:uniqueId val="{00000012-0FAB-4C38-957F-0E1E5AA53C78}"/>
            </c:ext>
          </c:extLst>
        </c:ser>
        <c:dLbls>
          <c:showLegendKey val="0"/>
          <c:showVal val="0"/>
          <c:showCatName val="0"/>
          <c:showSerName val="0"/>
          <c:showPercent val="0"/>
          <c:showBubbleSize val="0"/>
        </c:dLbls>
        <c:gapWidth val="100"/>
        <c:overlap val="-24"/>
        <c:axId val="1746195247"/>
        <c:axId val="1746196687"/>
      </c:barChart>
      <c:catAx>
        <c:axId val="1746195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6687"/>
        <c:crosses val="autoZero"/>
        <c:auto val="1"/>
        <c:lblAlgn val="ctr"/>
        <c:lblOffset val="100"/>
        <c:noMultiLvlLbl val="0"/>
      </c:catAx>
      <c:valAx>
        <c:axId val="17461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[BatoolBahaa_MedicalAnalysis_Project.xlsx]Analysis!PivotTable3</c:name>
    <c:fmtId val="8"/>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Analysis!$B$160:$B$161</c:f>
              <c:strCache>
                <c:ptCount val="1"/>
                <c:pt idx="0">
                  <c:v>0</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Analysis!$A$162:$A$166</c:f>
              <c:strCache>
                <c:ptCount val="4"/>
                <c:pt idx="0">
                  <c:v>Chemotherapy</c:v>
                </c:pt>
                <c:pt idx="1">
                  <c:v>Combined</c:v>
                </c:pt>
                <c:pt idx="2">
                  <c:v>Radiation</c:v>
                </c:pt>
                <c:pt idx="3">
                  <c:v>Surgery</c:v>
                </c:pt>
              </c:strCache>
            </c:strRef>
          </c:cat>
          <c:val>
            <c:numRef>
              <c:f>Analysis!$B$162:$B$166</c:f>
              <c:numCache>
                <c:formatCode>General</c:formatCode>
                <c:ptCount val="4"/>
                <c:pt idx="0">
                  <c:v>13</c:v>
                </c:pt>
                <c:pt idx="1">
                  <c:v>12</c:v>
                </c:pt>
                <c:pt idx="2">
                  <c:v>11</c:v>
                </c:pt>
                <c:pt idx="3">
                  <c:v>9</c:v>
                </c:pt>
              </c:numCache>
            </c:numRef>
          </c:val>
          <c:extLst>
            <c:ext xmlns:c16="http://schemas.microsoft.com/office/drawing/2014/chart" uri="{C3380CC4-5D6E-409C-BE32-E72D297353CC}">
              <c16:uniqueId val="{00000000-AEC6-4312-870F-2B74861D8531}"/>
            </c:ext>
          </c:extLst>
        </c:ser>
        <c:ser>
          <c:idx val="1"/>
          <c:order val="1"/>
          <c:tx>
            <c:strRef>
              <c:f>Analysis!$C$160:$C$161</c:f>
              <c:strCache>
                <c:ptCount val="1"/>
                <c:pt idx="0">
                  <c:v>1</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Analysis!$A$162:$A$166</c:f>
              <c:strCache>
                <c:ptCount val="4"/>
                <c:pt idx="0">
                  <c:v>Chemotherapy</c:v>
                </c:pt>
                <c:pt idx="1">
                  <c:v>Combined</c:v>
                </c:pt>
                <c:pt idx="2">
                  <c:v>Radiation</c:v>
                </c:pt>
                <c:pt idx="3">
                  <c:v>Surgery</c:v>
                </c:pt>
              </c:strCache>
            </c:strRef>
          </c:cat>
          <c:val>
            <c:numRef>
              <c:f>Analysis!$C$162:$C$166</c:f>
              <c:numCache>
                <c:formatCode>General</c:formatCode>
                <c:ptCount val="4"/>
                <c:pt idx="0">
                  <c:v>37</c:v>
                </c:pt>
                <c:pt idx="1">
                  <c:v>35</c:v>
                </c:pt>
                <c:pt idx="2">
                  <c:v>49</c:v>
                </c:pt>
                <c:pt idx="3">
                  <c:v>46</c:v>
                </c:pt>
              </c:numCache>
            </c:numRef>
          </c:val>
          <c:extLst>
            <c:ext xmlns:c16="http://schemas.microsoft.com/office/drawing/2014/chart" uri="{C3380CC4-5D6E-409C-BE32-E72D297353CC}">
              <c16:uniqueId val="{00000001-AEC6-4312-870F-2B74861D8531}"/>
            </c:ext>
          </c:extLst>
        </c:ser>
        <c:dLbls>
          <c:showLegendKey val="0"/>
          <c:showVal val="0"/>
          <c:showCatName val="0"/>
          <c:showSerName val="0"/>
          <c:showPercent val="0"/>
          <c:showBubbleSize val="0"/>
        </c:dLbls>
        <c:gapWidth val="100"/>
        <c:overlap val="-24"/>
        <c:axId val="1796515551"/>
        <c:axId val="1796511711"/>
      </c:barChart>
      <c:catAx>
        <c:axId val="1796515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11711"/>
        <c:crosses val="autoZero"/>
        <c:auto val="1"/>
        <c:lblAlgn val="ctr"/>
        <c:lblOffset val="100"/>
        <c:noMultiLvlLbl val="0"/>
      </c:catAx>
      <c:valAx>
        <c:axId val="17965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15</xdr:col>
      <xdr:colOff>493123</xdr:colOff>
      <xdr:row>30</xdr:row>
      <xdr:rowOff>36468</xdr:rowOff>
    </xdr:to>
    <xdr:graphicFrame macro="">
      <xdr:nvGraphicFramePr>
        <xdr:cNvPr id="2" name="Chart 1">
          <a:extLst>
            <a:ext uri="{FF2B5EF4-FFF2-40B4-BE49-F238E27FC236}">
              <a16:creationId xmlns:a16="http://schemas.microsoft.com/office/drawing/2014/main" id="{F813DF4F-5A80-4167-9C6C-AD0312CE2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12</xdr:col>
      <xdr:colOff>155282</xdr:colOff>
      <xdr:row>59</xdr:row>
      <xdr:rowOff>174172</xdr:rowOff>
    </xdr:to>
    <xdr:graphicFrame macro="">
      <xdr:nvGraphicFramePr>
        <xdr:cNvPr id="3" name="Chart 2">
          <a:extLst>
            <a:ext uri="{FF2B5EF4-FFF2-40B4-BE49-F238E27FC236}">
              <a16:creationId xmlns:a16="http://schemas.microsoft.com/office/drawing/2014/main" id="{CD6F6763-23D2-4FF9-8E24-49248935D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1639</xdr:colOff>
      <xdr:row>101</xdr:row>
      <xdr:rowOff>0</xdr:rowOff>
    </xdr:from>
    <xdr:to>
      <xdr:col>7</xdr:col>
      <xdr:colOff>41564</xdr:colOff>
      <xdr:row>116</xdr:row>
      <xdr:rowOff>124690</xdr:rowOff>
    </xdr:to>
    <xdr:graphicFrame macro="">
      <xdr:nvGraphicFramePr>
        <xdr:cNvPr id="4" name="Chart 3">
          <a:extLst>
            <a:ext uri="{FF2B5EF4-FFF2-40B4-BE49-F238E27FC236}">
              <a16:creationId xmlns:a16="http://schemas.microsoft.com/office/drawing/2014/main" id="{66D1A33E-4F3F-47B0-B364-5AE161F3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xdr:colOff>
      <xdr:row>117</xdr:row>
      <xdr:rowOff>168433</xdr:rowOff>
    </xdr:from>
    <xdr:to>
      <xdr:col>7</xdr:col>
      <xdr:colOff>34283</xdr:colOff>
      <xdr:row>133</xdr:row>
      <xdr:rowOff>170276</xdr:rowOff>
    </xdr:to>
    <xdr:graphicFrame macro="">
      <xdr:nvGraphicFramePr>
        <xdr:cNvPr id="5" name="Chart 4">
          <a:extLst>
            <a:ext uri="{FF2B5EF4-FFF2-40B4-BE49-F238E27FC236}">
              <a16:creationId xmlns:a16="http://schemas.microsoft.com/office/drawing/2014/main" id="{1F397E6C-88FA-459E-A3DC-5E18C68B8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136</xdr:row>
      <xdr:rowOff>40377</xdr:rowOff>
    </xdr:from>
    <xdr:to>
      <xdr:col>7</xdr:col>
      <xdr:colOff>34284</xdr:colOff>
      <xdr:row>153</xdr:row>
      <xdr:rowOff>81985</xdr:rowOff>
    </xdr:to>
    <xdr:graphicFrame macro="">
      <xdr:nvGraphicFramePr>
        <xdr:cNvPr id="6" name="Chart 5">
          <a:extLst>
            <a:ext uri="{FF2B5EF4-FFF2-40B4-BE49-F238E27FC236}">
              <a16:creationId xmlns:a16="http://schemas.microsoft.com/office/drawing/2014/main" id="{D54146F5-714E-46F4-989F-0E6C23996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62</xdr:row>
      <xdr:rowOff>0</xdr:rowOff>
    </xdr:from>
    <xdr:to>
      <xdr:col>12</xdr:col>
      <xdr:colOff>544285</xdr:colOff>
      <xdr:row>86</xdr:row>
      <xdr:rowOff>42554</xdr:rowOff>
    </xdr:to>
    <xdr:graphicFrame macro="">
      <xdr:nvGraphicFramePr>
        <xdr:cNvPr id="7" name="Chart 6">
          <a:extLst>
            <a:ext uri="{FF2B5EF4-FFF2-40B4-BE49-F238E27FC236}">
              <a16:creationId xmlns:a16="http://schemas.microsoft.com/office/drawing/2014/main" id="{AD557BE0-1DDF-48E1-A20F-422F06B6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6532</xdr:colOff>
      <xdr:row>34</xdr:row>
      <xdr:rowOff>79466</xdr:rowOff>
    </xdr:from>
    <xdr:to>
      <xdr:col>12</xdr:col>
      <xdr:colOff>6532</xdr:colOff>
      <xdr:row>39</xdr:row>
      <xdr:rowOff>76199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468CCF1-6E28-9B0F-B1AC-41ECBF084D9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92932" y="6203175"/>
              <a:ext cx="1828800" cy="8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398417</xdr:colOff>
      <xdr:row>1</xdr:row>
      <xdr:rowOff>48986</xdr:rowOff>
    </xdr:from>
    <xdr:to>
      <xdr:col>15</xdr:col>
      <xdr:colOff>398417</xdr:colOff>
      <xdr:row>6</xdr:row>
      <xdr:rowOff>43543</xdr:rowOff>
    </xdr:to>
    <mc:AlternateContent xmlns:mc="http://schemas.openxmlformats.org/markup-compatibility/2006">
      <mc:Choice xmlns:a14="http://schemas.microsoft.com/office/drawing/2010/main" Requires="a14">
        <xdr:graphicFrame macro="">
          <xdr:nvGraphicFramePr>
            <xdr:cNvPr id="11" name="family_history">
              <a:extLst>
                <a:ext uri="{FF2B5EF4-FFF2-40B4-BE49-F238E27FC236}">
                  <a16:creationId xmlns:a16="http://schemas.microsoft.com/office/drawing/2014/main" id="{66843A33-885A-AC5A-B52D-347CDBA5DADE}"/>
                </a:ext>
              </a:extLst>
            </xdr:cNvPr>
            <xdr:cNvGraphicFramePr/>
          </xdr:nvGraphicFramePr>
          <xdr:xfrm>
            <a:off x="0" y="0"/>
            <a:ext cx="0" cy="0"/>
          </xdr:xfrm>
          <a:graphic>
            <a:graphicData uri="http://schemas.microsoft.com/office/drawing/2010/slicer">
              <sle:slicer xmlns:sle="http://schemas.microsoft.com/office/drawing/2010/slicer" name="family_history"/>
            </a:graphicData>
          </a:graphic>
        </xdr:graphicFrame>
      </mc:Choice>
      <mc:Fallback>
        <xdr:sp macro="" textlink="">
          <xdr:nvSpPr>
            <xdr:cNvPr id="0" name=""/>
            <xdr:cNvSpPr>
              <a:spLocks noTextEdit="1"/>
            </xdr:cNvSpPr>
          </xdr:nvSpPr>
          <xdr:spPr>
            <a:xfrm>
              <a:off x="7713617" y="229095"/>
              <a:ext cx="1828800" cy="895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563880</xdr:colOff>
      <xdr:row>62</xdr:row>
      <xdr:rowOff>116478</xdr:rowOff>
    </xdr:from>
    <xdr:to>
      <xdr:col>12</xdr:col>
      <xdr:colOff>563880</xdr:colOff>
      <xdr:row>70</xdr:row>
      <xdr:rowOff>152401</xdr:rowOff>
    </xdr:to>
    <mc:AlternateContent xmlns:mc="http://schemas.openxmlformats.org/markup-compatibility/2006">
      <mc:Choice xmlns:a14="http://schemas.microsoft.com/office/drawing/2010/main" Requires="a14">
        <xdr:graphicFrame macro="">
          <xdr:nvGraphicFramePr>
            <xdr:cNvPr id="12" name="age_group">
              <a:extLst>
                <a:ext uri="{FF2B5EF4-FFF2-40B4-BE49-F238E27FC236}">
                  <a16:creationId xmlns:a16="http://schemas.microsoft.com/office/drawing/2014/main" id="{51694675-D43B-D2FF-4FEC-DBE634087C41}"/>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6050280" y="11283242"/>
              <a:ext cx="1828800" cy="1476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205740</xdr:colOff>
      <xdr:row>1</xdr:row>
      <xdr:rowOff>148590</xdr:rowOff>
    </xdr:from>
    <xdr:to>
      <xdr:col>40</xdr:col>
      <xdr:colOff>729343</xdr:colOff>
      <xdr:row>30</xdr:row>
      <xdr:rowOff>121920</xdr:rowOff>
    </xdr:to>
    <xdr:graphicFrame macro="">
      <xdr:nvGraphicFramePr>
        <xdr:cNvPr id="3" name="Chart 2">
          <a:extLst>
            <a:ext uri="{FF2B5EF4-FFF2-40B4-BE49-F238E27FC236}">
              <a16:creationId xmlns:a16="http://schemas.microsoft.com/office/drawing/2014/main" id="{2C35609F-9059-D6B7-A732-0B9F04EEB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784320</xdr:colOff>
      <xdr:row>139</xdr:row>
      <xdr:rowOff>121920</xdr:rowOff>
    </xdr:from>
    <xdr:to>
      <xdr:col>10</xdr:col>
      <xdr:colOff>548639</xdr:colOff>
      <xdr:row>154</xdr:row>
      <xdr:rowOff>32656</xdr:rowOff>
    </xdr:to>
    <xdr:graphicFrame macro="">
      <xdr:nvGraphicFramePr>
        <xdr:cNvPr id="4" name="Chart 3">
          <a:extLst>
            <a:ext uri="{FF2B5EF4-FFF2-40B4-BE49-F238E27FC236}">
              <a16:creationId xmlns:a16="http://schemas.microsoft.com/office/drawing/2014/main" id="{FE217070-1DC1-D95B-7106-8967D8C10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820782</xdr:colOff>
      <xdr:row>156</xdr:row>
      <xdr:rowOff>26127</xdr:rowOff>
    </xdr:from>
    <xdr:to>
      <xdr:col>10</xdr:col>
      <xdr:colOff>446314</xdr:colOff>
      <xdr:row>170</xdr:row>
      <xdr:rowOff>176350</xdr:rowOff>
    </xdr:to>
    <xdr:graphicFrame macro="">
      <xdr:nvGraphicFramePr>
        <xdr:cNvPr id="5" name="Chart 4">
          <a:extLst>
            <a:ext uri="{FF2B5EF4-FFF2-40B4-BE49-F238E27FC236}">
              <a16:creationId xmlns:a16="http://schemas.microsoft.com/office/drawing/2014/main" id="{3CD771B7-A922-7DEE-05C3-3CB5CC32F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714100</xdr:colOff>
      <xdr:row>173</xdr:row>
      <xdr:rowOff>174172</xdr:rowOff>
    </xdr:from>
    <xdr:to>
      <xdr:col>10</xdr:col>
      <xdr:colOff>339633</xdr:colOff>
      <xdr:row>189</xdr:row>
      <xdr:rowOff>163285</xdr:rowOff>
    </xdr:to>
    <xdr:graphicFrame macro="">
      <xdr:nvGraphicFramePr>
        <xdr:cNvPr id="6" name="Chart 5">
          <a:extLst>
            <a:ext uri="{FF2B5EF4-FFF2-40B4-BE49-F238E27FC236}">
              <a16:creationId xmlns:a16="http://schemas.microsoft.com/office/drawing/2014/main" id="{7552B4ED-72B3-FC9B-DB83-D6573EBDD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1856</xdr:colOff>
      <xdr:row>43</xdr:row>
      <xdr:rowOff>153520</xdr:rowOff>
    </xdr:from>
    <xdr:to>
      <xdr:col>40</xdr:col>
      <xdr:colOff>174171</xdr:colOff>
      <xdr:row>68</xdr:row>
      <xdr:rowOff>35634</xdr:rowOff>
    </xdr:to>
    <xdr:graphicFrame macro="">
      <xdr:nvGraphicFramePr>
        <xdr:cNvPr id="7" name="Chart 6">
          <a:extLst>
            <a:ext uri="{FF2B5EF4-FFF2-40B4-BE49-F238E27FC236}">
              <a16:creationId xmlns:a16="http://schemas.microsoft.com/office/drawing/2014/main" id="{4D253F44-BD1A-BDAC-F2C6-98F270FCC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87085</xdr:colOff>
      <xdr:row>72</xdr:row>
      <xdr:rowOff>87085</xdr:rowOff>
    </xdr:from>
    <xdr:to>
      <xdr:col>40</xdr:col>
      <xdr:colOff>97970</xdr:colOff>
      <xdr:row>96</xdr:row>
      <xdr:rowOff>10885</xdr:rowOff>
    </xdr:to>
    <xdr:graphicFrame macro="">
      <xdr:nvGraphicFramePr>
        <xdr:cNvPr id="8" name="Chart 7">
          <a:extLst>
            <a:ext uri="{FF2B5EF4-FFF2-40B4-BE49-F238E27FC236}">
              <a16:creationId xmlns:a16="http://schemas.microsoft.com/office/drawing/2014/main" id="{CAEAEE97-0425-6A1F-B87A-A0BBF98F3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e" refreshedDate="45704.649931597225" createdVersion="8" refreshedVersion="8" minRefreshableVersion="3" recordCount="1001" xr:uid="{F3BA0B48-A3F7-4550-BCA1-E0B2EF5E24D0}">
  <cacheSource type="worksheet">
    <worksheetSource ref="A1:W1048576" sheet="Data"/>
  </cacheSource>
  <cacheFields count="23">
    <cacheField name="id" numFmtId="0">
      <sharedItems containsString="0" containsBlank="1" containsNumber="1" containsInteger="1" minValue="1" maxValue="1000"/>
    </cacheField>
    <cacheField name="age" numFmtId="0">
      <sharedItems containsString="0" containsBlank="1" containsNumber="1" containsInteger="1" minValue="21" maxValue="90"/>
    </cacheField>
    <cacheField name="gender" numFmtId="0">
      <sharedItems containsBlank="1" count="3">
        <s v="Female"/>
        <s v="Male"/>
        <m/>
      </sharedItems>
    </cacheField>
    <cacheField name="country" numFmtId="0">
      <sharedItems containsBlank="1"/>
    </cacheField>
    <cacheField name="diagnosis_date" numFmtId="0">
      <sharedItems containsNonDate="0" containsDate="1" containsString="0" containsBlank="1" minDate="2014-06-06T00:00:00" maxDate="2024-06-02T00:00:00" count="879">
        <d v="2016-04-07T00:00:00"/>
        <d v="2023-04-22T00:00:00"/>
        <d v="2023-04-07T00:00:00"/>
        <d v="2016-02-07T00:00:00"/>
        <d v="2023-12-01T00:00:00"/>
        <d v="2023-01-04T00:00:00"/>
        <d v="2018-05-23T00:00:00"/>
        <d v="2017-02-20T00:00:00"/>
        <d v="2021-03-23T00:00:00"/>
        <d v="2021-12-02T00:00:00"/>
        <d v="2023-12-26T00:00:00"/>
        <d v="2019-11-20T00:00:00"/>
        <d v="2024-05-28T00:00:00"/>
        <d v="2022-08-09T00:00:00"/>
        <d v="2023-04-14T00:00:00"/>
        <d v="2021-08-20T00:00:00"/>
        <d v="2020-02-29T00:00:00"/>
        <d v="2017-08-09T00:00:00"/>
        <d v="2015-08-15T00:00:00"/>
        <d v="2014-07-01T00:00:00"/>
        <d v="2015-07-30T00:00:00"/>
        <d v="2017-05-10T00:00:00"/>
        <d v="2023-04-01T00:00:00"/>
        <d v="2023-05-18T00:00:00"/>
        <d v="2018-11-11T00:00:00"/>
        <d v="2017-12-23T00:00:00"/>
        <d v="2022-12-04T00:00:00"/>
        <d v="2017-07-31T00:00:00"/>
        <d v="2023-09-02T00:00:00"/>
        <d v="2014-07-26T00:00:00"/>
        <d v="2015-11-04T00:00:00"/>
        <d v="2020-05-14T00:00:00"/>
        <d v="2014-10-11T00:00:00"/>
        <d v="2015-12-30T00:00:00"/>
        <d v="2018-03-15T00:00:00"/>
        <d v="2016-06-08T00:00:00"/>
        <d v="2021-09-29T00:00:00"/>
        <d v="2024-04-26T00:00:00"/>
        <d v="2015-05-05T00:00:00"/>
        <d v="2017-10-11T00:00:00"/>
        <d v="2021-03-03T00:00:00"/>
        <d v="2016-04-12T00:00:00"/>
        <d v="2021-05-16T00:00:00"/>
        <d v="2024-03-19T00:00:00"/>
        <d v="2023-04-15T00:00:00"/>
        <d v="2014-08-20T00:00:00"/>
        <d v="2023-07-17T00:00:00"/>
        <d v="2015-12-23T00:00:00"/>
        <d v="2017-04-24T00:00:00"/>
        <d v="2019-02-14T00:00:00"/>
        <d v="2015-07-12T00:00:00"/>
        <d v="2023-10-11T00:00:00"/>
        <d v="2018-08-05T00:00:00"/>
        <d v="2014-08-27T00:00:00"/>
        <d v="2021-09-20T00:00:00"/>
        <d v="2019-08-26T00:00:00"/>
        <d v="2023-09-05T00:00:00"/>
        <d v="2018-02-24T00:00:00"/>
        <d v="2014-11-02T00:00:00"/>
        <d v="2014-11-09T00:00:00"/>
        <d v="2021-07-01T00:00:00"/>
        <d v="2016-07-20T00:00:00"/>
        <d v="2016-01-22T00:00:00"/>
        <d v="2018-11-07T00:00:00"/>
        <d v="2023-11-23T00:00:00"/>
        <d v="2021-10-02T00:00:00"/>
        <d v="2023-09-01T00:00:00"/>
        <d v="2021-12-24T00:00:00"/>
        <d v="2022-06-07T00:00:00"/>
        <d v="2017-07-02T00:00:00"/>
        <d v="2016-04-29T00:00:00"/>
        <d v="2021-12-16T00:00:00"/>
        <d v="2015-02-09T00:00:00"/>
        <d v="2016-11-26T00:00:00"/>
        <d v="2021-08-13T00:00:00"/>
        <d v="2023-09-08T00:00:00"/>
        <d v="2018-08-16T00:00:00"/>
        <d v="2015-02-21T00:00:00"/>
        <d v="2020-03-24T00:00:00"/>
        <d v="2016-12-15T00:00:00"/>
        <d v="2021-06-17T00:00:00"/>
        <d v="2018-04-13T00:00:00"/>
        <d v="2021-05-02T00:00:00"/>
        <d v="2019-08-12T00:00:00"/>
        <d v="2019-12-28T00:00:00"/>
        <d v="2017-09-27T00:00:00"/>
        <d v="2017-04-02T00:00:00"/>
        <d v="2016-05-29T00:00:00"/>
        <d v="2021-06-30T00:00:00"/>
        <d v="2018-02-01T00:00:00"/>
        <d v="2020-06-18T00:00:00"/>
        <d v="2014-12-29T00:00:00"/>
        <d v="2022-12-10T00:00:00"/>
        <d v="2016-04-26T00:00:00"/>
        <d v="2018-12-27T00:00:00"/>
        <d v="2019-09-13T00:00:00"/>
        <d v="2014-12-10T00:00:00"/>
        <d v="2016-01-21T00:00:00"/>
        <d v="2016-09-13T00:00:00"/>
        <d v="2021-01-06T00:00:00"/>
        <d v="2016-04-23T00:00:00"/>
        <d v="2016-08-29T00:00:00"/>
        <d v="2021-11-17T00:00:00"/>
        <d v="2022-09-02T00:00:00"/>
        <d v="2022-03-16T00:00:00"/>
        <d v="2014-11-26T00:00:00"/>
        <d v="2023-07-26T00:00:00"/>
        <d v="2016-03-21T00:00:00"/>
        <d v="2017-03-30T00:00:00"/>
        <d v="2021-12-17T00:00:00"/>
        <d v="2015-12-27T00:00:00"/>
        <d v="2023-07-05T00:00:00"/>
        <d v="2023-07-20T00:00:00"/>
        <d v="2022-07-25T00:00:00"/>
        <d v="2017-02-06T00:00:00"/>
        <d v="2018-01-12T00:00:00"/>
        <d v="2015-09-29T00:00:00"/>
        <d v="2020-02-13T00:00:00"/>
        <d v="2022-09-19T00:00:00"/>
        <d v="2014-08-10T00:00:00"/>
        <d v="2023-04-03T00:00:00"/>
        <d v="2023-11-21T00:00:00"/>
        <d v="2017-10-02T00:00:00"/>
        <d v="2015-03-02T00:00:00"/>
        <d v="2019-11-08T00:00:00"/>
        <d v="2021-09-28T00:00:00"/>
        <d v="2015-12-10T00:00:00"/>
        <d v="2022-05-27T00:00:00"/>
        <d v="2016-12-22T00:00:00"/>
        <d v="2021-12-26T00:00:00"/>
        <d v="2018-09-23T00:00:00"/>
        <d v="2022-10-14T00:00:00"/>
        <d v="2022-04-27T00:00:00"/>
        <d v="2017-08-11T00:00:00"/>
        <d v="2016-01-10T00:00:00"/>
        <d v="2018-10-18T00:00:00"/>
        <d v="2019-08-20T00:00:00"/>
        <d v="2022-11-05T00:00:00"/>
        <d v="2023-01-17T00:00:00"/>
        <d v="2024-01-12T00:00:00"/>
        <d v="2020-06-21T00:00:00"/>
        <d v="2020-10-12T00:00:00"/>
        <d v="2014-12-31T00:00:00"/>
        <d v="2015-11-07T00:00:00"/>
        <d v="2022-12-15T00:00:00"/>
        <d v="2020-09-03T00:00:00"/>
        <d v="2017-04-25T00:00:00"/>
        <d v="2022-07-22T00:00:00"/>
        <d v="2022-01-20T00:00:00"/>
        <d v="2021-09-24T00:00:00"/>
        <d v="2014-10-17T00:00:00"/>
        <d v="2017-02-01T00:00:00"/>
        <d v="2022-09-05T00:00:00"/>
        <d v="2018-04-02T00:00:00"/>
        <d v="2015-07-19T00:00:00"/>
        <d v="2024-01-01T00:00:00"/>
        <d v="2022-07-02T00:00:00"/>
        <d v="2022-02-28T00:00:00"/>
        <d v="2016-05-03T00:00:00"/>
        <d v="2023-05-24T00:00:00"/>
        <d v="2020-07-20T00:00:00"/>
        <d v="2016-05-15T00:00:00"/>
        <d v="2023-12-20T00:00:00"/>
        <d v="2021-12-29T00:00:00"/>
        <d v="2017-01-01T00:00:00"/>
        <d v="2019-11-09T00:00:00"/>
        <d v="2018-12-18T00:00:00"/>
        <d v="2023-10-18T00:00:00"/>
        <d v="2022-04-14T00:00:00"/>
        <d v="2015-04-14T00:00:00"/>
        <d v="2019-02-22T00:00:00"/>
        <d v="2017-08-22T00:00:00"/>
        <d v="2023-07-02T00:00:00"/>
        <d v="2019-01-05T00:00:00"/>
        <d v="2015-02-13T00:00:00"/>
        <d v="2017-07-24T00:00:00"/>
        <d v="2017-06-20T00:00:00"/>
        <d v="2019-07-19T00:00:00"/>
        <d v="2020-05-17T00:00:00"/>
        <d v="2021-06-04T00:00:00"/>
        <d v="2020-09-01T00:00:00"/>
        <d v="2021-12-07T00:00:00"/>
        <d v="2016-04-27T00:00:00"/>
        <d v="2022-01-08T00:00:00"/>
        <d v="2017-01-11T00:00:00"/>
        <d v="2015-02-15T00:00:00"/>
        <d v="2016-06-21T00:00:00"/>
        <d v="2016-08-25T00:00:00"/>
        <d v="2020-03-10T00:00:00"/>
        <d v="2020-10-02T00:00:00"/>
        <d v="2018-01-27T00:00:00"/>
        <d v="2020-11-14T00:00:00"/>
        <d v="2020-10-30T00:00:00"/>
        <d v="2015-12-18T00:00:00"/>
        <d v="2020-11-05T00:00:00"/>
        <d v="2017-12-18T00:00:00"/>
        <d v="2023-01-06T00:00:00"/>
        <d v="2024-01-27T00:00:00"/>
        <d v="2015-08-24T00:00:00"/>
        <d v="2021-09-18T00:00:00"/>
        <d v="2023-11-09T00:00:00"/>
        <d v="2015-09-21T00:00:00"/>
        <d v="2022-01-27T00:00:00"/>
        <d v="2015-03-25T00:00:00"/>
        <d v="2020-11-29T00:00:00"/>
        <d v="2020-03-31T00:00:00"/>
        <d v="2019-10-31T00:00:00"/>
        <d v="2015-02-17T00:00:00"/>
        <d v="2021-04-05T00:00:00"/>
        <d v="2017-12-13T00:00:00"/>
        <d v="2018-07-30T00:00:00"/>
        <d v="2020-07-10T00:00:00"/>
        <d v="2020-09-28T00:00:00"/>
        <d v="2022-07-21T00:00:00"/>
        <d v="2021-12-11T00:00:00"/>
        <d v="2020-12-27T00:00:00"/>
        <d v="2015-05-26T00:00:00"/>
        <d v="2019-10-03T00:00:00"/>
        <d v="2019-12-11T00:00:00"/>
        <d v="2022-02-23T00:00:00"/>
        <d v="2016-07-26T00:00:00"/>
        <d v="2021-10-06T00:00:00"/>
        <d v="2019-12-15T00:00:00"/>
        <d v="2020-06-10T00:00:00"/>
        <d v="2018-10-16T00:00:00"/>
        <d v="2019-06-09T00:00:00"/>
        <d v="2020-10-19T00:00:00"/>
        <d v="2015-06-11T00:00:00"/>
        <d v="2015-07-13T00:00:00"/>
        <d v="2019-11-07T00:00:00"/>
        <d v="2021-08-17T00:00:00"/>
        <d v="2015-08-09T00:00:00"/>
        <d v="2021-08-19T00:00:00"/>
        <d v="2019-01-28T00:00:00"/>
        <d v="2016-10-25T00:00:00"/>
        <d v="2019-06-27T00:00:00"/>
        <d v="2016-07-25T00:00:00"/>
        <d v="2015-09-03T00:00:00"/>
        <d v="2019-10-04T00:00:00"/>
        <d v="2021-11-08T00:00:00"/>
        <d v="2016-05-28T00:00:00"/>
        <d v="2019-10-19T00:00:00"/>
        <d v="2024-06-01T00:00:00"/>
        <d v="2018-04-07T00:00:00"/>
        <d v="2017-02-26T00:00:00"/>
        <d v="2021-08-04T00:00:00"/>
        <d v="2024-01-10T00:00:00"/>
        <d v="2014-12-12T00:00:00"/>
        <d v="2019-11-18T00:00:00"/>
        <d v="2020-03-03T00:00:00"/>
        <d v="2015-02-25T00:00:00"/>
        <d v="2021-12-04T00:00:00"/>
        <d v="2017-06-30T00:00:00"/>
        <d v="2014-11-17T00:00:00"/>
        <d v="2020-07-30T00:00:00"/>
        <d v="2016-12-08T00:00:00"/>
        <d v="2015-03-18T00:00:00"/>
        <d v="2024-02-16T00:00:00"/>
        <d v="2015-11-22T00:00:00"/>
        <d v="2016-05-17T00:00:00"/>
        <d v="2018-09-14T00:00:00"/>
        <d v="2020-06-11T00:00:00"/>
        <d v="2016-07-14T00:00:00"/>
        <d v="2019-07-13T00:00:00"/>
        <d v="2019-11-28T00:00:00"/>
        <d v="2019-04-26T00:00:00"/>
        <d v="2022-06-05T00:00:00"/>
        <d v="2014-10-15T00:00:00"/>
        <d v="2021-06-22T00:00:00"/>
        <d v="2023-08-23T00:00:00"/>
        <d v="2023-07-01T00:00:00"/>
        <d v="2023-04-05T00:00:00"/>
        <d v="2021-01-30T00:00:00"/>
        <d v="2017-05-15T00:00:00"/>
        <d v="2023-07-06T00:00:00"/>
        <d v="2015-07-10T00:00:00"/>
        <d v="2019-04-27T00:00:00"/>
        <d v="2023-08-20T00:00:00"/>
        <d v="2014-09-06T00:00:00"/>
        <d v="2022-02-06T00:00:00"/>
        <d v="2018-12-08T00:00:00"/>
        <d v="2017-03-13T00:00:00"/>
        <d v="2019-07-28T00:00:00"/>
        <d v="2021-02-13T00:00:00"/>
        <d v="2023-08-14T00:00:00"/>
        <d v="2014-10-13T00:00:00"/>
        <d v="2021-06-11T00:00:00"/>
        <d v="2021-01-04T00:00:00"/>
        <d v="2020-02-07T00:00:00"/>
        <d v="2019-08-29T00:00:00"/>
        <d v="2017-09-11T00:00:00"/>
        <d v="2020-12-17T00:00:00"/>
        <d v="2019-10-24T00:00:00"/>
        <d v="2023-04-10T00:00:00"/>
        <d v="2018-05-26T00:00:00"/>
        <d v="2017-09-28T00:00:00"/>
        <d v="2020-11-12T00:00:00"/>
        <d v="2021-03-17T00:00:00"/>
        <d v="2019-02-18T00:00:00"/>
        <d v="2022-12-09T00:00:00"/>
        <d v="2015-06-15T00:00:00"/>
        <d v="2018-07-04T00:00:00"/>
        <d v="2018-11-09T00:00:00"/>
        <d v="2022-04-03T00:00:00"/>
        <d v="2023-12-14T00:00:00"/>
        <d v="2023-10-08T00:00:00"/>
        <d v="2019-11-17T00:00:00"/>
        <d v="2023-11-16T00:00:00"/>
        <d v="2015-10-17T00:00:00"/>
        <d v="2017-04-23T00:00:00"/>
        <d v="2019-07-16T00:00:00"/>
        <d v="2021-09-07T00:00:00"/>
        <d v="2014-10-16T00:00:00"/>
        <d v="2024-02-07T00:00:00"/>
        <d v="2014-11-13T00:00:00"/>
        <d v="2020-09-11T00:00:00"/>
        <d v="2020-01-25T00:00:00"/>
        <d v="2022-05-09T00:00:00"/>
        <d v="2023-10-22T00:00:00"/>
        <d v="2019-07-04T00:00:00"/>
        <d v="2017-08-16T00:00:00"/>
        <d v="2021-07-27T00:00:00"/>
        <d v="2022-05-12T00:00:00"/>
        <d v="2022-05-11T00:00:00"/>
        <d v="2021-03-13T00:00:00"/>
        <d v="2021-06-28T00:00:00"/>
        <d v="2020-05-20T00:00:00"/>
        <d v="2023-04-11T00:00:00"/>
        <d v="2018-08-30T00:00:00"/>
        <d v="2019-08-17T00:00:00"/>
        <d v="2022-08-06T00:00:00"/>
        <d v="2020-09-08T00:00:00"/>
        <d v="2020-09-19T00:00:00"/>
        <d v="2022-03-26T00:00:00"/>
        <d v="2017-11-02T00:00:00"/>
        <d v="2019-02-09T00:00:00"/>
        <d v="2021-03-31T00:00:00"/>
        <d v="2015-11-08T00:00:00"/>
        <d v="2020-09-22T00:00:00"/>
        <d v="2018-06-03T00:00:00"/>
        <d v="2014-08-14T00:00:00"/>
        <d v="2018-09-20T00:00:00"/>
        <d v="2017-08-17T00:00:00"/>
        <d v="2017-06-28T00:00:00"/>
        <d v="2015-04-06T00:00:00"/>
        <d v="2023-02-10T00:00:00"/>
        <d v="2018-12-24T00:00:00"/>
        <d v="2016-12-09T00:00:00"/>
        <d v="2017-01-02T00:00:00"/>
        <d v="2019-11-26T00:00:00"/>
        <d v="2018-06-20T00:00:00"/>
        <d v="2022-02-08T00:00:00"/>
        <d v="2018-08-29T00:00:00"/>
        <d v="2015-06-23T00:00:00"/>
        <d v="2019-07-27T00:00:00"/>
        <d v="2020-11-06T00:00:00"/>
        <d v="2014-11-14T00:00:00"/>
        <d v="2022-06-28T00:00:00"/>
        <d v="2023-08-16T00:00:00"/>
        <d v="2015-08-13T00:00:00"/>
        <d v="2023-05-21T00:00:00"/>
        <d v="2016-11-07T00:00:00"/>
        <d v="2016-05-10T00:00:00"/>
        <d v="2022-01-21T00:00:00"/>
        <d v="2023-07-31T00:00:00"/>
        <d v="2018-04-27T00:00:00"/>
        <d v="2019-06-23T00:00:00"/>
        <d v="2015-01-31T00:00:00"/>
        <d v="2015-02-04T00:00:00"/>
        <d v="2018-07-17T00:00:00"/>
        <d v="2020-11-21T00:00:00"/>
        <d v="2018-01-01T00:00:00"/>
        <d v="2014-06-06T00:00:00"/>
        <d v="2019-11-12T00:00:00"/>
        <d v="2018-11-26T00:00:00"/>
        <d v="2016-03-05T00:00:00"/>
        <d v="2016-07-15T00:00:00"/>
        <d v="2021-03-28T00:00:00"/>
        <d v="2016-07-31T00:00:00"/>
        <d v="2022-08-07T00:00:00"/>
        <d v="2023-02-19T00:00:00"/>
        <d v="2023-02-09T00:00:00"/>
        <d v="2024-05-25T00:00:00"/>
        <d v="2015-10-12T00:00:00"/>
        <d v="2020-07-09T00:00:00"/>
        <d v="2016-03-06T00:00:00"/>
        <d v="2015-05-13T00:00:00"/>
        <d v="2019-05-31T00:00:00"/>
        <d v="2017-01-10T00:00:00"/>
        <d v="2024-02-26T00:00:00"/>
        <d v="2018-01-14T00:00:00"/>
        <d v="2017-09-29T00:00:00"/>
        <d v="2023-07-23T00:00:00"/>
        <d v="2022-08-18T00:00:00"/>
        <d v="2021-05-03T00:00:00"/>
        <d v="2014-07-18T00:00:00"/>
        <d v="2021-09-05T00:00:00"/>
        <d v="2022-01-12T00:00:00"/>
        <d v="2015-01-27T00:00:00"/>
        <d v="2021-02-23T00:00:00"/>
        <d v="2023-08-24T00:00:00"/>
        <d v="2018-02-26T00:00:00"/>
        <d v="2023-08-12T00:00:00"/>
        <d v="2018-07-18T00:00:00"/>
        <d v="2021-12-13T00:00:00"/>
        <d v="2021-07-19T00:00:00"/>
        <d v="2020-01-03T00:00:00"/>
        <d v="2020-05-08T00:00:00"/>
        <d v="2014-07-04T00:00:00"/>
        <d v="2015-06-09T00:00:00"/>
        <d v="2023-01-09T00:00:00"/>
        <d v="2020-01-12T00:00:00"/>
        <d v="2023-01-31T00:00:00"/>
        <d v="2021-11-28T00:00:00"/>
        <d v="2022-09-28T00:00:00"/>
        <d v="2021-05-08T00:00:00"/>
        <d v="2022-07-11T00:00:00"/>
        <d v="2020-08-13T00:00:00"/>
        <d v="2023-08-19T00:00:00"/>
        <d v="2016-12-01T00:00:00"/>
        <d v="2014-08-06T00:00:00"/>
        <d v="2017-04-26T00:00:00"/>
        <d v="2022-12-18T00:00:00"/>
        <d v="2017-12-20T00:00:00"/>
        <d v="2015-03-16T00:00:00"/>
        <d v="2016-01-01T00:00:00"/>
        <d v="2019-09-16T00:00:00"/>
        <d v="2019-09-15T00:00:00"/>
        <d v="2020-05-25T00:00:00"/>
        <d v="2023-02-02T00:00:00"/>
        <d v="2019-10-01T00:00:00"/>
        <d v="2020-05-03T00:00:00"/>
        <d v="2018-04-26T00:00:00"/>
        <d v="2019-09-08T00:00:00"/>
        <d v="2021-03-05T00:00:00"/>
        <d v="2019-03-04T00:00:00"/>
        <d v="2019-08-19T00:00:00"/>
        <d v="2018-10-14T00:00:00"/>
        <d v="2021-10-09T00:00:00"/>
        <d v="2014-10-06T00:00:00"/>
        <d v="2016-07-22T00:00:00"/>
        <d v="2019-07-31T00:00:00"/>
        <d v="2021-09-15T00:00:00"/>
        <d v="2015-09-07T00:00:00"/>
        <d v="2022-08-12T00:00:00"/>
        <d v="2017-04-27T00:00:00"/>
        <d v="2019-04-07T00:00:00"/>
        <d v="2020-03-01T00:00:00"/>
        <d v="2021-04-29T00:00:00"/>
        <d v="2018-05-24T00:00:00"/>
        <d v="2023-01-16T00:00:00"/>
        <d v="2020-04-07T00:00:00"/>
        <d v="2018-12-20T00:00:00"/>
        <d v="2018-11-25T00:00:00"/>
        <d v="2017-06-27T00:00:00"/>
        <d v="2021-10-10T00:00:00"/>
        <d v="2017-02-28T00:00:00"/>
        <d v="2020-05-12T00:00:00"/>
        <d v="2023-02-21T00:00:00"/>
        <d v="2017-05-02T00:00:00"/>
        <d v="2019-04-01T00:00:00"/>
        <d v="2015-12-02T00:00:00"/>
        <d v="2020-03-30T00:00:00"/>
        <d v="2019-03-29T00:00:00"/>
        <d v="2022-05-28T00:00:00"/>
        <d v="2016-11-25T00:00:00"/>
        <d v="2020-01-18T00:00:00"/>
        <d v="2015-04-08T00:00:00"/>
        <d v="2018-06-14T00:00:00"/>
        <d v="2020-03-27T00:00:00"/>
        <d v="2023-02-18T00:00:00"/>
        <d v="2020-10-13T00:00:00"/>
        <d v="2024-05-20T00:00:00"/>
        <d v="2019-06-20T00:00:00"/>
        <d v="2017-07-12T00:00:00"/>
        <d v="2023-04-17T00:00:00"/>
        <d v="2022-09-11T00:00:00"/>
        <d v="2022-04-29T00:00:00"/>
        <d v="2016-12-29T00:00:00"/>
        <d v="2015-03-07T00:00:00"/>
        <d v="2022-09-01T00:00:00"/>
        <d v="2022-10-03T00:00:00"/>
        <d v="2023-01-05T00:00:00"/>
        <d v="2023-04-19T00:00:00"/>
        <d v="2014-11-05T00:00:00"/>
        <d v="2022-09-09T00:00:00"/>
        <d v="2018-04-04T00:00:00"/>
        <d v="2023-03-10T00:00:00"/>
        <d v="2017-08-02T00:00:00"/>
        <d v="2019-11-15T00:00:00"/>
        <d v="2023-03-26T00:00:00"/>
        <d v="2020-07-07T00:00:00"/>
        <d v="2024-01-02T00:00:00"/>
        <d v="2019-09-02T00:00:00"/>
        <d v="2022-10-06T00:00:00"/>
        <d v="2020-06-24T00:00:00"/>
        <d v="2022-04-25T00:00:00"/>
        <d v="2017-07-10T00:00:00"/>
        <d v="2014-06-18T00:00:00"/>
        <d v="2022-09-08T00:00:00"/>
        <d v="2019-07-22T00:00:00"/>
        <d v="2019-01-04T00:00:00"/>
        <d v="2021-02-15T00:00:00"/>
        <d v="2019-04-09T00:00:00"/>
        <d v="2015-04-12T00:00:00"/>
        <d v="2019-03-11T00:00:00"/>
        <d v="2021-09-02T00:00:00"/>
        <d v="2020-04-13T00:00:00"/>
        <d v="2022-06-02T00:00:00"/>
        <d v="2014-11-25T00:00:00"/>
        <d v="2020-07-01T00:00:00"/>
        <d v="2015-08-21T00:00:00"/>
        <d v="2018-01-02T00:00:00"/>
        <d v="2023-09-20T00:00:00"/>
        <d v="2023-06-28T00:00:00"/>
        <d v="2022-02-21T00:00:00"/>
        <d v="2017-02-22T00:00:00"/>
        <d v="2018-03-26T00:00:00"/>
        <d v="2022-05-01T00:00:00"/>
        <d v="2015-12-14T00:00:00"/>
        <d v="2019-04-19T00:00:00"/>
        <d v="2017-06-02T00:00:00"/>
        <d v="2019-10-05T00:00:00"/>
        <d v="2017-09-08T00:00:00"/>
        <d v="2023-06-17T00:00:00"/>
        <d v="2016-10-01T00:00:00"/>
        <d v="2020-03-29T00:00:00"/>
        <d v="2023-03-11T00:00:00"/>
        <d v="2015-11-15T00:00:00"/>
        <d v="2018-03-12T00:00:00"/>
        <d v="2022-06-30T00:00:00"/>
        <d v="2022-10-18T00:00:00"/>
        <d v="2019-03-31T00:00:00"/>
        <d v="2022-03-01T00:00:00"/>
        <d v="2016-02-12T00:00:00"/>
        <d v="2015-07-29T00:00:00"/>
        <d v="2017-11-08T00:00:00"/>
        <d v="2020-09-14T00:00:00"/>
        <d v="2014-12-11T00:00:00"/>
        <d v="2017-03-04T00:00:00"/>
        <d v="2017-03-25T00:00:00"/>
        <d v="2019-07-05T00:00:00"/>
        <d v="2015-03-30T00:00:00"/>
        <d v="2023-04-27T00:00:00"/>
        <d v="2016-09-18T00:00:00"/>
        <d v="2021-10-25T00:00:00"/>
        <d v="2023-11-26T00:00:00"/>
        <d v="2023-06-09T00:00:00"/>
        <d v="2016-11-22T00:00:00"/>
        <d v="2023-01-30T00:00:00"/>
        <d v="2019-07-11T00:00:00"/>
        <d v="2023-01-13T00:00:00"/>
        <d v="2019-07-25T00:00:00"/>
        <d v="2014-06-23T00:00:00"/>
        <d v="2016-05-05T00:00:00"/>
        <d v="2023-08-01T00:00:00"/>
        <d v="2015-08-03T00:00:00"/>
        <d v="2020-04-19T00:00:00"/>
        <d v="2019-08-31T00:00:00"/>
        <d v="2021-05-17T00:00:00"/>
        <d v="2022-04-13T00:00:00"/>
        <d v="2021-02-17T00:00:00"/>
        <d v="2021-03-18T00:00:00"/>
        <d v="2015-10-30T00:00:00"/>
        <d v="2015-10-29T00:00:00"/>
        <d v="2019-03-21T00:00:00"/>
        <d v="2015-08-20T00:00:00"/>
        <d v="2020-08-01T00:00:00"/>
        <d v="2018-08-31T00:00:00"/>
        <d v="2022-06-26T00:00:00"/>
        <d v="2015-10-08T00:00:00"/>
        <d v="2015-11-25T00:00:00"/>
        <d v="2016-10-27T00:00:00"/>
        <d v="2017-01-23T00:00:00"/>
        <d v="2017-08-10T00:00:00"/>
        <d v="2017-12-27T00:00:00"/>
        <d v="2022-01-29T00:00:00"/>
        <d v="2023-10-29T00:00:00"/>
        <d v="2018-03-11T00:00:00"/>
        <d v="2015-10-04T00:00:00"/>
        <d v="2015-07-05T00:00:00"/>
        <d v="2019-06-25T00:00:00"/>
        <d v="2015-03-04T00:00:00"/>
        <d v="2019-01-19T00:00:00"/>
        <d v="2016-06-25T00:00:00"/>
        <d v="2022-08-01T00:00:00"/>
        <d v="2023-07-16T00:00:00"/>
        <d v="2016-02-19T00:00:00"/>
        <d v="2022-09-21T00:00:00"/>
        <d v="2022-11-28T00:00:00"/>
        <d v="2020-04-16T00:00:00"/>
        <d v="2016-08-06T00:00:00"/>
        <d v="2014-07-07T00:00:00"/>
        <d v="2023-09-30T00:00:00"/>
        <d v="2018-05-31T00:00:00"/>
        <d v="2024-03-04T00:00:00"/>
        <d v="2014-06-29T00:00:00"/>
        <d v="2015-09-13T00:00:00"/>
        <d v="2015-07-14T00:00:00"/>
        <d v="2016-03-19T00:00:00"/>
        <d v="2021-03-27T00:00:00"/>
        <d v="2022-01-17T00:00:00"/>
        <d v="2018-04-10T00:00:00"/>
        <d v="2015-04-10T00:00:00"/>
        <d v="2019-05-24T00:00:00"/>
        <d v="2019-05-28T00:00:00"/>
        <d v="2022-12-17T00:00:00"/>
        <d v="2021-06-03T00:00:00"/>
        <d v="2017-05-16T00:00:00"/>
        <d v="2023-08-27T00:00:00"/>
        <d v="2020-12-24T00:00:00"/>
        <d v="2019-08-23T00:00:00"/>
        <d v="2017-04-17T00:00:00"/>
        <d v="2015-10-02T00:00:00"/>
        <d v="2015-12-06T00:00:00"/>
        <d v="2023-03-15T00:00:00"/>
        <d v="2020-04-10T00:00:00"/>
        <d v="2016-02-06T00:00:00"/>
        <d v="2015-04-07T00:00:00"/>
        <d v="2018-06-09T00:00:00"/>
        <d v="2024-05-16T00:00:00"/>
        <d v="2017-06-23T00:00:00"/>
        <d v="2023-10-04T00:00:00"/>
        <d v="2016-11-21T00:00:00"/>
        <d v="2015-01-15T00:00:00"/>
        <d v="2020-05-10T00:00:00"/>
        <d v="2019-03-05T00:00:00"/>
        <d v="2019-06-19T00:00:00"/>
        <d v="2017-06-19T00:00:00"/>
        <d v="2020-09-12T00:00:00"/>
        <d v="2022-04-18T00:00:00"/>
        <d v="2023-05-29T00:00:00"/>
        <d v="2019-02-25T00:00:00"/>
        <d v="2022-10-29T00:00:00"/>
        <d v="2024-03-13T00:00:00"/>
        <d v="2018-12-06T00:00:00"/>
        <d v="2019-10-14T00:00:00"/>
        <d v="2019-11-24T00:00:00"/>
        <d v="2023-06-15T00:00:00"/>
        <d v="2023-05-28T00:00:00"/>
        <d v="2022-04-20T00:00:00"/>
        <d v="2017-01-03T00:00:00"/>
        <d v="2024-02-01T00:00:00"/>
        <d v="2022-08-02T00:00:00"/>
        <d v="2019-08-25T00:00:00"/>
        <d v="2014-11-06T00:00:00"/>
        <d v="2014-07-31T00:00:00"/>
        <d v="2017-01-12T00:00:00"/>
        <d v="2014-09-14T00:00:00"/>
        <d v="2020-04-15T00:00:00"/>
        <d v="2016-07-17T00:00:00"/>
        <d v="2016-10-15T00:00:00"/>
        <d v="2017-07-07T00:00:00"/>
        <d v="2015-10-16T00:00:00"/>
        <d v="2018-10-17T00:00:00"/>
        <d v="2017-04-15T00:00:00"/>
        <d v="2018-05-18T00:00:00"/>
        <d v="2021-06-06T00:00:00"/>
        <d v="2014-06-25T00:00:00"/>
        <d v="2016-12-16T00:00:00"/>
        <d v="2021-09-09T00:00:00"/>
        <d v="2020-11-27T00:00:00"/>
        <d v="2022-05-25T00:00:00"/>
        <d v="2020-10-14T00:00:00"/>
        <d v="2022-05-14T00:00:00"/>
        <d v="2017-03-14T00:00:00"/>
        <d v="2022-08-20T00:00:00"/>
        <d v="2020-09-15T00:00:00"/>
        <d v="2016-04-14T00:00:00"/>
        <d v="2018-08-22T00:00:00"/>
        <d v="2021-08-01T00:00:00"/>
        <d v="2020-06-27T00:00:00"/>
        <d v="2018-10-07T00:00:00"/>
        <d v="2016-10-03T00:00:00"/>
        <d v="2021-06-29T00:00:00"/>
        <d v="2019-05-29T00:00:00"/>
        <d v="2021-02-05T00:00:00"/>
        <d v="2014-08-17T00:00:00"/>
        <d v="2024-05-19T00:00:00"/>
        <d v="2023-07-18T00:00:00"/>
        <d v="2017-07-05T00:00:00"/>
        <d v="2015-05-12T00:00:00"/>
        <d v="2017-07-13T00:00:00"/>
        <d v="2021-11-16T00:00:00"/>
        <d v="2020-06-30T00:00:00"/>
        <d v="2023-12-07T00:00:00"/>
        <d v="2023-11-03T00:00:00"/>
        <d v="2017-01-09T00:00:00"/>
        <d v="2024-02-12T00:00:00"/>
        <d v="2020-03-25T00:00:00"/>
        <d v="2023-04-16T00:00:00"/>
        <d v="2014-10-30T00:00:00"/>
        <d v="2021-01-10T00:00:00"/>
        <d v="2020-09-20T00:00:00"/>
        <d v="2019-05-08T00:00:00"/>
        <d v="2021-05-26T00:00:00"/>
        <d v="2018-05-22T00:00:00"/>
        <d v="2019-04-06T00:00:00"/>
        <d v="2021-09-16T00:00:00"/>
        <d v="2014-07-16T00:00:00"/>
        <d v="2019-12-03T00:00:00"/>
        <d v="2023-10-02T00:00:00"/>
        <d v="2022-08-13T00:00:00"/>
        <d v="2021-05-29T00:00:00"/>
        <d v="2022-10-25T00:00:00"/>
        <d v="2023-01-28T00:00:00"/>
        <d v="2015-09-06T00:00:00"/>
        <d v="2015-07-21T00:00:00"/>
        <d v="2015-05-19T00:00:00"/>
        <d v="2015-09-23T00:00:00"/>
        <d v="2021-01-24T00:00:00"/>
        <d v="2019-12-19T00:00:00"/>
        <d v="2021-06-21T00:00:00"/>
        <d v="2018-12-26T00:00:00"/>
        <d v="2015-10-26T00:00:00"/>
        <d v="2024-05-01T00:00:00"/>
        <d v="2015-01-20T00:00:00"/>
        <d v="2015-04-18T00:00:00"/>
        <d v="2023-06-20T00:00:00"/>
        <d v="2018-07-25T00:00:00"/>
        <d v="2015-10-27T00:00:00"/>
        <d v="2020-07-12T00:00:00"/>
        <d v="2016-10-09T00:00:00"/>
        <d v="2015-08-08T00:00:00"/>
        <d v="2020-01-19T00:00:00"/>
        <d v="2021-07-11T00:00:00"/>
        <d v="2016-09-10T00:00:00"/>
        <d v="2021-04-09T00:00:00"/>
        <d v="2021-09-13T00:00:00"/>
        <d v="2022-03-10T00:00:00"/>
        <d v="2018-02-05T00:00:00"/>
        <d v="2016-09-16T00:00:00"/>
        <d v="2020-07-03T00:00:00"/>
        <d v="2019-03-27T00:00:00"/>
        <d v="2021-09-21T00:00:00"/>
        <d v="2017-02-18T00:00:00"/>
        <d v="2019-10-06T00:00:00"/>
        <d v="2023-11-28T00:00:00"/>
        <d v="2016-11-14T00:00:00"/>
        <d v="2015-01-09T00:00:00"/>
        <d v="2019-09-17T00:00:00"/>
        <d v="2022-11-24T00:00:00"/>
        <d v="2021-04-23T00:00:00"/>
        <d v="2024-02-24T00:00:00"/>
        <d v="2020-07-11T00:00:00"/>
        <d v="2018-01-11T00:00:00"/>
        <d v="2021-08-31T00:00:00"/>
        <d v="2020-05-13T00:00:00"/>
        <d v="2021-01-29T00:00:00"/>
        <d v="2014-10-18T00:00:00"/>
        <d v="2023-03-02T00:00:00"/>
        <d v="2018-05-14T00:00:00"/>
        <d v="2015-09-14T00:00:00"/>
        <d v="2015-12-22T00:00:00"/>
        <d v="2019-04-25T00:00:00"/>
        <d v="2020-01-21T00:00:00"/>
        <d v="2020-01-23T00:00:00"/>
        <d v="2019-04-08T00:00:00"/>
        <d v="2020-05-28T00:00:00"/>
        <d v="2024-04-25T00:00:00"/>
        <d v="2024-01-31T00:00:00"/>
        <d v="2014-07-05T00:00:00"/>
        <d v="2019-12-30T00:00:00"/>
        <d v="2020-01-30T00:00:00"/>
        <d v="2020-05-06T00:00:00"/>
        <d v="2023-03-06T00:00:00"/>
        <d v="2021-11-22T00:00:00"/>
        <d v="2022-05-16T00:00:00"/>
        <d v="2024-04-29T00:00:00"/>
        <d v="2019-01-23T00:00:00"/>
        <d v="2024-02-05T00:00:00"/>
        <d v="2023-10-24T00:00:00"/>
        <d v="2019-09-21T00:00:00"/>
        <d v="2024-02-03T00:00:00"/>
        <d v="2021-01-17T00:00:00"/>
        <d v="2020-02-25T00:00:00"/>
        <d v="2020-11-23T00:00:00"/>
        <d v="2020-09-24T00:00:00"/>
        <d v="2024-04-03T00:00:00"/>
        <d v="2021-12-30T00:00:00"/>
        <d v="2024-02-06T00:00:00"/>
        <d v="2018-06-18T00:00:00"/>
        <d v="2017-10-17T00:00:00"/>
        <d v="2017-02-13T00:00:00"/>
        <d v="2015-10-22T00:00:00"/>
        <d v="2019-09-24T00:00:00"/>
        <d v="2021-01-02T00:00:00"/>
        <d v="2017-01-19T00:00:00"/>
        <d v="2022-10-07T00:00:00"/>
        <d v="2016-06-11T00:00:00"/>
        <d v="2018-01-31T00:00:00"/>
        <d v="2021-07-18T00:00:00"/>
        <d v="2016-11-13T00:00:00"/>
        <d v="2021-11-12T00:00:00"/>
        <d v="2015-11-02T00:00:00"/>
        <d v="2015-01-22T00:00:00"/>
        <d v="2023-11-04T00:00:00"/>
        <d v="2020-02-12T00:00:00"/>
        <d v="2019-06-12T00:00:00"/>
        <d v="2015-07-27T00:00:00"/>
        <d v="2018-01-16T00:00:00"/>
        <d v="2020-01-31T00:00:00"/>
        <d v="2020-05-05T00:00:00"/>
        <d v="2018-10-04T00:00:00"/>
        <d v="2016-08-10T00:00:00"/>
        <d v="2020-03-13T00:00:00"/>
        <d v="2021-11-04T00:00:00"/>
        <d v="2019-08-27T00:00:00"/>
        <d v="2016-06-13T00:00:00"/>
        <d v="2020-11-03T00:00:00"/>
        <d v="2019-02-13T00:00:00"/>
        <d v="2017-07-28T00:00:00"/>
        <d v="2015-08-17T00:00:00"/>
        <d v="2021-10-03T00:00:00"/>
        <d v="2018-01-10T00:00:00"/>
        <d v="2021-10-22T00:00:00"/>
        <d v="2014-07-14T00:00:00"/>
        <d v="2022-03-08T00:00:00"/>
        <d v="2021-01-20T00:00:00"/>
        <d v="2023-08-29T00:00:00"/>
        <d v="2015-01-25T00:00:00"/>
        <d v="2015-11-13T00:00:00"/>
        <d v="2015-12-19T00:00:00"/>
        <d v="2017-11-05T00:00:00"/>
        <d v="2016-08-30T00:00:00"/>
        <d v="2014-10-07T00:00:00"/>
        <d v="2024-04-28T00:00:00"/>
        <d v="2018-02-14T00:00:00"/>
        <d v="2021-01-09T00:00:00"/>
        <d v="2020-01-11T00:00:00"/>
        <d v="2019-12-01T00:00:00"/>
        <d v="2021-11-19T00:00:00"/>
        <d v="2022-08-03T00:00:00"/>
        <d v="2019-08-11T00:00:00"/>
        <d v="2022-07-27T00:00:00"/>
        <d v="2024-03-27T00:00:00"/>
        <d v="2017-09-07T00:00:00"/>
        <d v="2021-10-15T00:00:00"/>
        <d v="2016-03-12T00:00:00"/>
        <d v="2016-02-08T00:00:00"/>
        <d v="2024-05-10T00:00:00"/>
        <d v="2018-07-26T00:00:00"/>
        <d v="2022-12-07T00:00:00"/>
        <d v="2023-01-18T00:00:00"/>
        <d v="2017-08-13T00:00:00"/>
        <d v="2021-05-20T00:00:00"/>
        <d v="2017-01-24T00:00:00"/>
        <d v="2017-08-23T00:00:00"/>
        <d v="2016-07-07T00:00:00"/>
        <d v="2021-09-25T00:00:00"/>
        <d v="2017-10-25T00:00:00"/>
        <d v="2021-04-04T00:00:00"/>
        <d v="2019-01-14T00:00:00"/>
        <d v="2021-11-20T00:00:00"/>
        <d v="2024-05-17T00:00:00"/>
        <d v="2018-11-10T00:00:00"/>
        <d v="2021-04-28T00:00:00"/>
        <d v="2017-11-19T00:00:00"/>
        <d v="2020-04-21T00:00:00"/>
        <d v="2015-01-14T00:00:00"/>
        <d v="2021-10-07T00:00:00"/>
        <d v="2019-06-24T00:00:00"/>
        <d v="2015-02-12T00:00:00"/>
        <d v="2016-02-26T00:00:00"/>
        <d v="2021-01-07T00:00:00"/>
        <d v="2019-03-13T00:00:00"/>
        <d v="2021-05-21T00:00:00"/>
        <d v="2017-06-29T00:00:00"/>
        <d v="2019-07-01T00:00:00"/>
        <d v="2016-02-09T00:00:00"/>
        <d v="2020-03-22T00:00:00"/>
        <d v="2017-07-11T00:00:00"/>
        <d v="2015-11-01T00:00:00"/>
        <d v="2015-09-12T00:00:00"/>
        <d v="2023-05-17T00:00:00"/>
        <d v="2014-12-03T00:00:00"/>
        <d v="2022-11-02T00:00:00"/>
        <d v="2015-12-25T00:00:00"/>
        <m/>
      </sharedItems>
    </cacheField>
    <cacheField name="cancer_stage" numFmtId="0">
      <sharedItems containsBlank="1" count="5">
        <s v="Stage IV"/>
        <s v="Stage III"/>
        <s v="Stage II"/>
        <s v="Stage I"/>
        <m/>
      </sharedItems>
    </cacheField>
    <cacheField name="beginning_of_treatment_date" numFmtId="0">
      <sharedItems containsNonDate="0" containsDate="1" containsString="0" containsBlank="1" minDate="2014-06-14T00:00:00" maxDate="2024-06-18T00:00:00"/>
    </cacheField>
    <cacheField name="family_history" numFmtId="0">
      <sharedItems containsBlank="1" count="3">
        <s v="No"/>
        <s v="Yes"/>
        <m/>
      </sharedItems>
    </cacheField>
    <cacheField name="smoking_status" numFmtId="0">
      <sharedItems containsBlank="1" count="5">
        <s v="Former Smoker"/>
        <s v="Current Smoker"/>
        <s v="Passive Smoker"/>
        <s v="Never Smoked"/>
        <m/>
      </sharedItems>
    </cacheField>
    <cacheField name="bmi" numFmtId="0">
      <sharedItems containsString="0" containsBlank="1" containsNumber="1" minValue="16" maxValue="45" count="288">
        <n v="21.2"/>
        <n v="36.4"/>
        <n v="18.899999999999999"/>
        <n v="38.799999999999997"/>
        <n v="37.700000000000003"/>
        <n v="21.4"/>
        <n v="26.4"/>
        <n v="33.5"/>
        <n v="32.4"/>
        <n v="41.3"/>
        <n v="36.799999999999997"/>
        <n v="37.4"/>
        <n v="34.6"/>
        <n v="35.5"/>
        <n v="27.2"/>
        <n v="22.3"/>
        <n v="24.1"/>
        <n v="43.2"/>
        <n v="28.4"/>
        <n v="25.7"/>
        <n v="23"/>
        <n v="22.1"/>
        <n v="33.6"/>
        <n v="38.200000000000003"/>
        <n v="38.1"/>
        <n v="19.5"/>
        <n v="31"/>
        <n v="32.200000000000003"/>
        <n v="18"/>
        <n v="38.4"/>
        <n v="23.7"/>
        <n v="35.700000000000003"/>
        <n v="16.100000000000001"/>
        <n v="40.9"/>
        <n v="17.600000000000001"/>
        <n v="33.200000000000003"/>
        <n v="29.8"/>
        <n v="20.8"/>
        <n v="31.9"/>
        <n v="27.9"/>
        <n v="23.5"/>
        <n v="40.5"/>
        <n v="43.6"/>
        <n v="27"/>
        <n v="37.799999999999997"/>
        <n v="21.8"/>
        <n v="39.9"/>
        <n v="44.3"/>
        <n v="26.3"/>
        <n v="26.7"/>
        <n v="43.9"/>
        <n v="26"/>
        <n v="40.700000000000003"/>
        <n v="36.200000000000003"/>
        <n v="18.8"/>
        <n v="21.6"/>
        <n v="31.3"/>
        <n v="20.100000000000001"/>
        <n v="17.3"/>
        <n v="35.4"/>
        <n v="42.1"/>
        <n v="33"/>
        <n v="30.2"/>
        <n v="20.2"/>
        <n v="34.799999999999997"/>
        <n v="22.7"/>
        <n v="31.5"/>
        <n v="32.299999999999997"/>
        <n v="18.5"/>
        <n v="29.4"/>
        <n v="38.700000000000003"/>
        <n v="24.3"/>
        <n v="27.7"/>
        <n v="23.6"/>
        <n v="24"/>
        <n v="31.2"/>
        <n v="16.2"/>
        <n v="40"/>
        <n v="44.2"/>
        <n v="39.700000000000003"/>
        <n v="17.100000000000001"/>
        <n v="27.1"/>
        <n v="19.100000000000001"/>
        <n v="23.4"/>
        <n v="40.1"/>
        <n v="20.399999999999999"/>
        <n v="17"/>
        <n v="27.5"/>
        <n v="39.1"/>
        <n v="39"/>
        <n v="16.399999999999999"/>
        <n v="18.3"/>
        <n v="41.9"/>
        <n v="38.9"/>
        <n v="29.7"/>
        <n v="25.3"/>
        <n v="22.4"/>
        <n v="41.4"/>
        <n v="27.3"/>
        <n v="43.5"/>
        <n v="17.2"/>
        <n v="23.9"/>
        <n v="39.5"/>
        <n v="32"/>
        <n v="29.6"/>
        <n v="30"/>
        <n v="29.1"/>
        <n v="35.299999999999997"/>
        <n v="20.3"/>
        <n v="41.2"/>
        <n v="32.6"/>
        <n v="30.7"/>
        <n v="38.6"/>
        <n v="17.399999999999999"/>
        <n v="22.9"/>
        <n v="37.200000000000003"/>
        <n v="21.9"/>
        <n v="39.299999999999997"/>
        <n v="35.9"/>
        <n v="16.3"/>
        <n v="30.9"/>
        <n v="18.399999999999999"/>
        <n v="28.5"/>
        <n v="25.8"/>
        <n v="37.9"/>
        <n v="34"/>
        <n v="37.5"/>
        <n v="28.9"/>
        <n v="21"/>
        <n v="42.9"/>
        <n v="42.5"/>
        <n v="17.5"/>
        <n v="23.1"/>
        <n v="31.6"/>
        <n v="33.799999999999997"/>
        <n v="40.799999999999997"/>
        <n v="38"/>
        <n v="45"/>
        <n v="18.2"/>
        <n v="26.6"/>
        <n v="21.3"/>
        <n v="43.4"/>
        <n v="33.700000000000003"/>
        <n v="17.899999999999999"/>
        <n v="28.6"/>
        <n v="29.5"/>
        <n v="19.3"/>
        <n v="42.2"/>
        <n v="22.5"/>
        <n v="44.6"/>
        <n v="34.700000000000003"/>
        <n v="26.9"/>
        <n v="30.3"/>
        <n v="39.4"/>
        <n v="16.5"/>
        <n v="37"/>
        <n v="34.1"/>
        <n v="41.7"/>
        <n v="23.2"/>
        <n v="36.9"/>
        <n v="43.3"/>
        <n v="41.1"/>
        <n v="33.1"/>
        <n v="22"/>
        <n v="28.7"/>
        <n v="24.7"/>
        <n v="22.8"/>
        <n v="40.299999999999997"/>
        <n v="26.5"/>
        <n v="25.4"/>
        <n v="42.3"/>
        <n v="16.600000000000001"/>
        <n v="31.4"/>
        <n v="19.899999999999999"/>
        <n v="44.5"/>
        <n v="40.4"/>
        <n v="34.4"/>
        <n v="26.8"/>
        <n v="33.299999999999997"/>
        <n v="30.5"/>
        <n v="25"/>
        <n v="24.8"/>
        <n v="20.9"/>
        <n v="16.8"/>
        <n v="23.8"/>
        <n v="30.1"/>
        <n v="25.1"/>
        <n v="18.7"/>
        <n v="27.6"/>
        <n v="19.399999999999999"/>
        <n v="36.700000000000003"/>
        <n v="29"/>
        <n v="35.6"/>
        <n v="44"/>
        <n v="37.299999999999997"/>
        <n v="22.6"/>
        <n v="21.7"/>
        <n v="42.8"/>
        <n v="25.5"/>
        <n v="28.8"/>
        <n v="36"/>
        <n v="38.5"/>
        <n v="17.8"/>
        <n v="19.8"/>
        <n v="19.600000000000001"/>
        <n v="39.6"/>
        <n v="42.4"/>
        <n v="23.3"/>
        <n v="40.200000000000003"/>
        <n v="39.799999999999997"/>
        <n v="32.799999999999997"/>
        <n v="42"/>
        <n v="35.200000000000003"/>
        <n v="24.4"/>
        <n v="28.2"/>
        <n v="32.700000000000003"/>
        <n v="16.899999999999999"/>
        <n v="27.4"/>
        <n v="39.200000000000003"/>
        <n v="41"/>
        <n v="33.9"/>
        <n v="24.6"/>
        <n v="35"/>
        <n v="30.4"/>
        <n v="26.1"/>
        <n v="38.299999999999997"/>
        <n v="31.7"/>
        <n v="34.5"/>
        <n v="24.2"/>
        <n v="20.7"/>
        <n v="16"/>
        <n v="34.9"/>
        <n v="43"/>
        <n v="26.2"/>
        <n v="34.200000000000003"/>
        <n v="41.8"/>
        <n v="32.5"/>
        <n v="35.1"/>
        <n v="27.8"/>
        <n v="19.2"/>
        <n v="34.299999999999997"/>
        <n v="44.7"/>
        <n v="19.7"/>
        <n v="36.6"/>
        <n v="36.299999999999997"/>
        <n v="16.7"/>
        <n v="42.7"/>
        <n v="42.6"/>
        <n v="29.3"/>
        <n v="37.1"/>
        <n v="44.4"/>
        <n v="32.1"/>
        <n v="29.2"/>
        <n v="20.5"/>
        <n v="21.5"/>
        <n v="41.5"/>
        <n v="25.2"/>
        <n v="24.5"/>
        <n v="36.1"/>
        <n v="28"/>
        <n v="40.6"/>
        <n v="18.600000000000001"/>
        <n v="28.3"/>
        <n v="37.6"/>
        <n v="25.6"/>
        <n v="24.9"/>
        <n v="36.5"/>
        <n v="19"/>
        <n v="43.1"/>
        <n v="43.7"/>
        <n v="21.1"/>
        <n v="43.8"/>
        <n v="17.7"/>
        <n v="30.6"/>
        <n v="35.799999999999997"/>
        <n v="28.1"/>
        <n v="33.4"/>
        <n v="25.9"/>
        <n v="41.6"/>
        <n v="18.100000000000001"/>
        <n v="44.1"/>
        <n v="44.8"/>
        <n v="30.8"/>
        <n v="44.9"/>
        <n v="31.1"/>
        <n v="20"/>
        <n v="22.2"/>
        <m/>
      </sharedItems>
    </cacheField>
    <cacheField name="cholesterol_level" numFmtId="0">
      <sharedItems containsString="0" containsBlank="1" containsNumber="1" containsInteger="1" minValue="150" maxValue="300"/>
    </cacheField>
    <cacheField name="hypertension" numFmtId="0">
      <sharedItems containsString="0" containsBlank="1" containsNumber="1" containsInteger="1" minValue="0" maxValue="1" count="3">
        <n v="0"/>
        <n v="1"/>
        <m/>
      </sharedItems>
    </cacheField>
    <cacheField name="asthma" numFmtId="0">
      <sharedItems containsString="0" containsBlank="1" containsNumber="1" containsInteger="1" minValue="0" maxValue="1" count="3">
        <n v="0"/>
        <n v="1"/>
        <m/>
      </sharedItems>
    </cacheField>
    <cacheField name="cirrhosis" numFmtId="0">
      <sharedItems containsString="0" containsBlank="1" containsNumber="1" containsInteger="1" minValue="0" maxValue="1" count="3">
        <n v="0"/>
        <n v="1"/>
        <m/>
      </sharedItems>
    </cacheField>
    <cacheField name="other_cancer" numFmtId="0">
      <sharedItems containsString="0" containsBlank="1" containsNumber="1" containsInteger="1" minValue="0" maxValue="1"/>
    </cacheField>
    <cacheField name="treatment_type" numFmtId="0">
      <sharedItems containsBlank="1" count="5">
        <s v="Surgery"/>
        <s v="Chemotherapy"/>
        <s v="Combined"/>
        <s v="Radiation"/>
        <m/>
      </sharedItems>
    </cacheField>
    <cacheField name="end_treatment_date" numFmtId="0">
      <sharedItems containsNonDate="0" containsDate="1" containsString="0" containsBlank="1" minDate="2015-01-19T00:00:00" maxDate="2026-05-23T00:00:00"/>
    </cacheField>
    <cacheField name="age_group" numFmtId="0">
      <sharedItems containsBlank="1" count="5">
        <s v="50-70"/>
        <s v="36-49"/>
        <s v="20-35"/>
        <s v="70-90"/>
        <m/>
      </sharedItems>
    </cacheField>
    <cacheField name="Treatment_duration (months)" numFmtId="2">
      <sharedItems containsString="0" containsBlank="1" containsNumber="1" containsInteger="1" minValue="5" maxValue="23" count="20">
        <n v="10"/>
        <n v="15"/>
        <n v="23"/>
        <n v="11"/>
        <n v="19"/>
        <n v="21"/>
        <n v="6"/>
        <n v="14"/>
        <n v="22"/>
        <n v="12"/>
        <n v="20"/>
        <n v="17"/>
        <n v="18"/>
        <n v="9"/>
        <n v="7"/>
        <n v="16"/>
        <n v="13"/>
        <n v="8"/>
        <n v="5"/>
        <m/>
      </sharedItems>
    </cacheField>
    <cacheField name="BMI_catagory" numFmtId="2">
      <sharedItems containsBlank="1"/>
    </cacheField>
    <cacheField name="duration till treatment (Days)" numFmtId="2">
      <sharedItems containsString="0" containsBlank="1" containsNumber="1" containsInteger="1" minValue="1" maxValue="30" count="31">
        <n v="2"/>
        <n v="13"/>
        <n v="5"/>
        <n v="30"/>
        <n v="3"/>
        <n v="1"/>
        <n v="14"/>
        <n v="11"/>
        <n v="12"/>
        <n v="19"/>
        <n v="18"/>
        <n v="15"/>
        <n v="4"/>
        <n v="16"/>
        <n v="10"/>
        <n v="29"/>
        <n v="6"/>
        <n v="7"/>
        <n v="8"/>
        <n v="20"/>
        <n v="23"/>
        <n v="9"/>
        <n v="17"/>
        <n v="24"/>
        <n v="21"/>
        <n v="27"/>
        <n v="28"/>
        <n v="26"/>
        <n v="22"/>
        <n v="25"/>
        <m/>
      </sharedItems>
    </cacheField>
    <cacheField name="cholesterol_category" numFmtId="0">
      <sharedItems containsBlank="1"/>
    </cacheField>
    <cacheField name="survived" numFmtId="0">
      <sharedItems containsString="0" containsBlank="1" containsNumber="1" containsInteger="1" minValue="0" maxValue="1"/>
    </cacheField>
  </cacheFields>
  <extLst>
    <ext xmlns:x14="http://schemas.microsoft.com/office/spreadsheetml/2009/9/main" uri="{725AE2AE-9491-48be-B2B4-4EB974FC3084}">
      <x14:pivotCacheDefinition pivotCacheId="1851637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n v="64"/>
    <x v="0"/>
    <s v="Slovakia"/>
    <x v="0"/>
    <x v="0"/>
    <d v="2016-04-09T00:00:00"/>
    <x v="0"/>
    <x v="0"/>
    <x v="0"/>
    <n v="191"/>
    <x v="0"/>
    <x v="0"/>
    <x v="0"/>
    <n v="0"/>
    <x v="0"/>
    <d v="2017-02-10T00:00:00"/>
    <x v="0"/>
    <x v="0"/>
    <s v="Healthy"/>
    <x v="0"/>
    <s v="Good"/>
    <n v="0"/>
  </r>
  <r>
    <n v="2"/>
    <n v="50"/>
    <x v="1"/>
    <s v="Slovenia"/>
    <x v="1"/>
    <x v="1"/>
    <d v="2023-05-05T00:00:00"/>
    <x v="1"/>
    <x v="1"/>
    <x v="1"/>
    <n v="258"/>
    <x v="1"/>
    <x v="0"/>
    <x v="0"/>
    <n v="0"/>
    <x v="1"/>
    <d v="2024-08-23T00:00:00"/>
    <x v="0"/>
    <x v="1"/>
    <s v="Obese"/>
    <x v="1"/>
    <s v="High"/>
    <n v="0"/>
  </r>
  <r>
    <n v="3"/>
    <n v="65"/>
    <x v="1"/>
    <s v="Italy"/>
    <x v="2"/>
    <x v="2"/>
    <d v="2023-04-12T00:00:00"/>
    <x v="1"/>
    <x v="0"/>
    <x v="2"/>
    <n v="174"/>
    <x v="1"/>
    <x v="0"/>
    <x v="1"/>
    <n v="0"/>
    <x v="1"/>
    <d v="2025-03-24T00:00:00"/>
    <x v="0"/>
    <x v="2"/>
    <s v="Healthy"/>
    <x v="2"/>
    <s v="Good"/>
    <n v="1"/>
  </r>
  <r>
    <n v="4"/>
    <n v="51"/>
    <x v="1"/>
    <s v="Latvia"/>
    <x v="3"/>
    <x v="3"/>
    <d v="2016-03-08T00:00:00"/>
    <x v="0"/>
    <x v="2"/>
    <x v="3"/>
    <n v="279"/>
    <x v="1"/>
    <x v="0"/>
    <x v="0"/>
    <n v="0"/>
    <x v="2"/>
    <d v="2017-03-01T00:00:00"/>
    <x v="0"/>
    <x v="3"/>
    <s v="Obese"/>
    <x v="3"/>
    <s v="High"/>
    <n v="0"/>
  </r>
  <r>
    <n v="5"/>
    <n v="37"/>
    <x v="0"/>
    <s v="Spain"/>
    <x v="4"/>
    <x v="2"/>
    <d v="2023-12-04T00:00:00"/>
    <x v="1"/>
    <x v="0"/>
    <x v="4"/>
    <n v="273"/>
    <x v="0"/>
    <x v="0"/>
    <x v="0"/>
    <n v="0"/>
    <x v="2"/>
    <d v="2025-07-16T00:00:00"/>
    <x v="1"/>
    <x v="4"/>
    <s v="Obese"/>
    <x v="4"/>
    <s v="High"/>
    <n v="0"/>
  </r>
  <r>
    <n v="6"/>
    <n v="50"/>
    <x v="1"/>
    <s v="Romania"/>
    <x v="5"/>
    <x v="1"/>
    <d v="2023-01-05T00:00:00"/>
    <x v="0"/>
    <x v="1"/>
    <x v="5"/>
    <n v="209"/>
    <x v="1"/>
    <x v="0"/>
    <x v="0"/>
    <n v="1"/>
    <x v="1"/>
    <d v="2023-11-22T00:00:00"/>
    <x v="0"/>
    <x v="0"/>
    <s v="Healthy"/>
    <x v="5"/>
    <s v="Elevated"/>
    <n v="0"/>
  </r>
  <r>
    <n v="7"/>
    <n v="49"/>
    <x v="0"/>
    <s v="Ireland"/>
    <x v="6"/>
    <x v="2"/>
    <d v="2018-06-06T00:00:00"/>
    <x v="1"/>
    <x v="1"/>
    <x v="6"/>
    <n v="156"/>
    <x v="1"/>
    <x v="0"/>
    <x v="0"/>
    <n v="1"/>
    <x v="3"/>
    <d v="2020-03-12T00:00:00"/>
    <x v="1"/>
    <x v="5"/>
    <s v="Overweight"/>
    <x v="6"/>
    <s v="Good"/>
    <n v="0"/>
  </r>
  <r>
    <n v="8"/>
    <n v="51"/>
    <x v="1"/>
    <s v="Hungary"/>
    <x v="7"/>
    <x v="2"/>
    <d v="2017-03-03T00:00:00"/>
    <x v="1"/>
    <x v="2"/>
    <x v="7"/>
    <n v="264"/>
    <x v="1"/>
    <x v="1"/>
    <x v="0"/>
    <n v="0"/>
    <x v="1"/>
    <d v="2017-09-19T00:00:00"/>
    <x v="0"/>
    <x v="6"/>
    <s v="Obese"/>
    <x v="7"/>
    <s v="High"/>
    <n v="0"/>
  </r>
  <r>
    <n v="9"/>
    <n v="64"/>
    <x v="0"/>
    <s v="Spain"/>
    <x v="8"/>
    <x v="1"/>
    <d v="2021-04-04T00:00:00"/>
    <x v="1"/>
    <x v="1"/>
    <x v="8"/>
    <n v="273"/>
    <x v="0"/>
    <x v="0"/>
    <x v="0"/>
    <n v="0"/>
    <x v="1"/>
    <d v="2022-06-23T00:00:00"/>
    <x v="0"/>
    <x v="7"/>
    <s v="Obese"/>
    <x v="8"/>
    <s v="High"/>
    <n v="0"/>
  </r>
  <r>
    <n v="10"/>
    <n v="56"/>
    <x v="1"/>
    <s v="Belgium"/>
    <x v="9"/>
    <x v="1"/>
    <d v="2021-12-07T00:00:00"/>
    <x v="0"/>
    <x v="2"/>
    <x v="9"/>
    <n v="264"/>
    <x v="1"/>
    <x v="0"/>
    <x v="0"/>
    <n v="1"/>
    <x v="2"/>
    <d v="2023-11-20T00:00:00"/>
    <x v="0"/>
    <x v="2"/>
    <s v="Severely obese"/>
    <x v="2"/>
    <s v="High"/>
    <n v="1"/>
  </r>
  <r>
    <n v="11"/>
    <n v="48"/>
    <x v="0"/>
    <s v="Hungary"/>
    <x v="10"/>
    <x v="2"/>
    <d v="2024-01-08T00:00:00"/>
    <x v="1"/>
    <x v="3"/>
    <x v="10"/>
    <n v="246"/>
    <x v="1"/>
    <x v="0"/>
    <x v="1"/>
    <n v="1"/>
    <x v="0"/>
    <d v="2024-07-23T00:00:00"/>
    <x v="1"/>
    <x v="6"/>
    <s v="Obese"/>
    <x v="1"/>
    <s v="High"/>
    <n v="0"/>
  </r>
  <r>
    <n v="12"/>
    <n v="47"/>
    <x v="1"/>
    <s v="Netherlands"/>
    <x v="11"/>
    <x v="2"/>
    <d v="2019-11-21T00:00:00"/>
    <x v="0"/>
    <x v="2"/>
    <x v="11"/>
    <n v="269"/>
    <x v="1"/>
    <x v="1"/>
    <x v="0"/>
    <n v="0"/>
    <x v="3"/>
    <d v="2021-08-31T00:00:00"/>
    <x v="1"/>
    <x v="5"/>
    <s v="Obese"/>
    <x v="5"/>
    <s v="High"/>
    <n v="0"/>
  </r>
  <r>
    <n v="13"/>
    <n v="67"/>
    <x v="0"/>
    <s v="Bulgaria"/>
    <x v="12"/>
    <x v="2"/>
    <d v="2024-06-16T00:00:00"/>
    <x v="0"/>
    <x v="3"/>
    <x v="12"/>
    <n v="248"/>
    <x v="1"/>
    <x v="0"/>
    <x v="1"/>
    <n v="0"/>
    <x v="1"/>
    <d v="2026-05-22T00:00:00"/>
    <x v="0"/>
    <x v="2"/>
    <s v="Obese"/>
    <x v="9"/>
    <s v="High"/>
    <n v="0"/>
  </r>
  <r>
    <n v="14"/>
    <n v="56"/>
    <x v="1"/>
    <s v="Czech Republic"/>
    <x v="13"/>
    <x v="0"/>
    <d v="2022-08-12T00:00:00"/>
    <x v="1"/>
    <x v="1"/>
    <x v="13"/>
    <n v="263"/>
    <x v="1"/>
    <x v="0"/>
    <x v="1"/>
    <n v="1"/>
    <x v="1"/>
    <d v="2024-06-14T00:00:00"/>
    <x v="0"/>
    <x v="8"/>
    <s v="Obese"/>
    <x v="4"/>
    <s v="High"/>
    <n v="0"/>
  </r>
  <r>
    <n v="15"/>
    <n v="67"/>
    <x v="1"/>
    <s v="Belgium"/>
    <x v="14"/>
    <x v="2"/>
    <d v="2023-05-02T00:00:00"/>
    <x v="1"/>
    <x v="1"/>
    <x v="14"/>
    <n v="161"/>
    <x v="0"/>
    <x v="0"/>
    <x v="0"/>
    <n v="0"/>
    <x v="3"/>
    <d v="2025-02-28T00:00:00"/>
    <x v="0"/>
    <x v="5"/>
    <s v="Overweight"/>
    <x v="10"/>
    <s v="Good"/>
    <n v="1"/>
  </r>
  <r>
    <n v="16"/>
    <n v="49"/>
    <x v="1"/>
    <s v="Poland"/>
    <x v="15"/>
    <x v="2"/>
    <d v="2021-08-31T00:00:00"/>
    <x v="1"/>
    <x v="0"/>
    <x v="15"/>
    <n v="164"/>
    <x v="1"/>
    <x v="1"/>
    <x v="0"/>
    <n v="0"/>
    <x v="3"/>
    <d v="2022-08-03T00:00:00"/>
    <x v="1"/>
    <x v="3"/>
    <s v="Healthy"/>
    <x v="7"/>
    <s v="Good"/>
    <n v="1"/>
  </r>
  <r>
    <n v="17"/>
    <n v="48"/>
    <x v="0"/>
    <s v="Netherlands"/>
    <x v="16"/>
    <x v="2"/>
    <d v="2020-03-15T00:00:00"/>
    <x v="1"/>
    <x v="0"/>
    <x v="16"/>
    <n v="168"/>
    <x v="1"/>
    <x v="0"/>
    <x v="1"/>
    <n v="0"/>
    <x v="1"/>
    <d v="2021-04-03T00:00:00"/>
    <x v="1"/>
    <x v="9"/>
    <s v="Healthy"/>
    <x v="11"/>
    <s v="Good"/>
    <n v="0"/>
  </r>
  <r>
    <n v="18"/>
    <n v="45"/>
    <x v="1"/>
    <s v="Estonia"/>
    <x v="17"/>
    <x v="3"/>
    <d v="2017-08-13T00:00:00"/>
    <x v="0"/>
    <x v="3"/>
    <x v="17"/>
    <n v="292"/>
    <x v="0"/>
    <x v="1"/>
    <x v="0"/>
    <n v="0"/>
    <x v="2"/>
    <d v="2019-05-07T00:00:00"/>
    <x v="1"/>
    <x v="10"/>
    <s v="Severely obese"/>
    <x v="12"/>
    <s v="High"/>
    <n v="0"/>
  </r>
  <r>
    <n v="19"/>
    <n v="47"/>
    <x v="1"/>
    <s v="Bulgaria"/>
    <x v="18"/>
    <x v="3"/>
    <d v="2015-08-31T00:00:00"/>
    <x v="1"/>
    <x v="0"/>
    <x v="18"/>
    <n v="230"/>
    <x v="1"/>
    <x v="0"/>
    <x v="0"/>
    <n v="0"/>
    <x v="0"/>
    <d v="2017-05-12T00:00:00"/>
    <x v="1"/>
    <x v="10"/>
    <s v="Overweight"/>
    <x v="13"/>
    <s v="Elevated"/>
    <n v="1"/>
  </r>
  <r>
    <n v="20"/>
    <n v="56"/>
    <x v="0"/>
    <s v="France"/>
    <x v="19"/>
    <x v="2"/>
    <d v="2014-07-13T00:00:00"/>
    <x v="1"/>
    <x v="1"/>
    <x v="19"/>
    <n v="182"/>
    <x v="1"/>
    <x v="1"/>
    <x v="0"/>
    <n v="0"/>
    <x v="2"/>
    <d v="2015-12-15T00:00:00"/>
    <x v="0"/>
    <x v="11"/>
    <s v="Overweight"/>
    <x v="8"/>
    <s v="Good"/>
    <n v="0"/>
  </r>
  <r>
    <n v="21"/>
    <n v="46"/>
    <x v="1"/>
    <s v="Croatia"/>
    <x v="20"/>
    <x v="2"/>
    <d v="2015-08-09T00:00:00"/>
    <x v="1"/>
    <x v="2"/>
    <x v="20"/>
    <n v="188"/>
    <x v="0"/>
    <x v="1"/>
    <x v="0"/>
    <n v="0"/>
    <x v="1"/>
    <d v="2017-05-05T00:00:00"/>
    <x v="1"/>
    <x v="10"/>
    <s v="Healthy"/>
    <x v="14"/>
    <s v="Good"/>
    <n v="1"/>
  </r>
  <r>
    <n v="22"/>
    <n v="64"/>
    <x v="1"/>
    <s v="Lithuania"/>
    <x v="21"/>
    <x v="3"/>
    <d v="2017-06-08T00:00:00"/>
    <x v="0"/>
    <x v="1"/>
    <x v="21"/>
    <n v="158"/>
    <x v="0"/>
    <x v="0"/>
    <x v="0"/>
    <n v="0"/>
    <x v="0"/>
    <d v="2018-08-19T00:00:00"/>
    <x v="0"/>
    <x v="7"/>
    <s v="Healthy"/>
    <x v="15"/>
    <s v="Good"/>
    <n v="1"/>
  </r>
  <r>
    <n v="23"/>
    <n v="46"/>
    <x v="1"/>
    <s v="Slovakia"/>
    <x v="22"/>
    <x v="3"/>
    <d v="2023-04-13T00:00:00"/>
    <x v="0"/>
    <x v="0"/>
    <x v="22"/>
    <n v="281"/>
    <x v="1"/>
    <x v="1"/>
    <x v="0"/>
    <n v="1"/>
    <x v="2"/>
    <d v="2024-07-12T00:00:00"/>
    <x v="1"/>
    <x v="7"/>
    <s v="Obese"/>
    <x v="8"/>
    <s v="High"/>
    <n v="1"/>
  </r>
  <r>
    <n v="24"/>
    <n v="21"/>
    <x v="0"/>
    <s v="Estonia"/>
    <x v="23"/>
    <x v="1"/>
    <d v="2023-05-20T00:00:00"/>
    <x v="1"/>
    <x v="3"/>
    <x v="23"/>
    <n v="290"/>
    <x v="0"/>
    <x v="0"/>
    <x v="0"/>
    <n v="0"/>
    <x v="1"/>
    <d v="2024-05-17T00:00:00"/>
    <x v="2"/>
    <x v="3"/>
    <s v="Obese"/>
    <x v="0"/>
    <s v="High"/>
    <n v="1"/>
  </r>
  <r>
    <n v="25"/>
    <n v="62"/>
    <x v="0"/>
    <s v="Finland"/>
    <x v="24"/>
    <x v="0"/>
    <d v="2018-11-17T00:00:00"/>
    <x v="1"/>
    <x v="1"/>
    <x v="24"/>
    <n v="264"/>
    <x v="1"/>
    <x v="1"/>
    <x v="0"/>
    <n v="0"/>
    <x v="0"/>
    <d v="2019-05-26T00:00:00"/>
    <x v="0"/>
    <x v="6"/>
    <s v="Obese"/>
    <x v="16"/>
    <s v="High"/>
    <n v="0"/>
  </r>
  <r>
    <n v="26"/>
    <n v="60"/>
    <x v="0"/>
    <s v="Austria"/>
    <x v="25"/>
    <x v="3"/>
    <d v="2017-12-29T00:00:00"/>
    <x v="1"/>
    <x v="0"/>
    <x v="25"/>
    <n v="188"/>
    <x v="1"/>
    <x v="0"/>
    <x v="0"/>
    <n v="0"/>
    <x v="3"/>
    <d v="2019-07-09T00:00:00"/>
    <x v="0"/>
    <x v="12"/>
    <s v="Healthy"/>
    <x v="16"/>
    <s v="Good"/>
    <n v="0"/>
  </r>
  <r>
    <n v="27"/>
    <n v="48"/>
    <x v="1"/>
    <s v="Luxembourg"/>
    <x v="26"/>
    <x v="3"/>
    <d v="2022-12-20T00:00:00"/>
    <x v="0"/>
    <x v="0"/>
    <x v="26"/>
    <n v="297"/>
    <x v="1"/>
    <x v="1"/>
    <x v="0"/>
    <n v="0"/>
    <x v="0"/>
    <d v="2023-09-27T00:00:00"/>
    <x v="1"/>
    <x v="13"/>
    <s v="Obese"/>
    <x v="13"/>
    <s v="High"/>
    <n v="0"/>
  </r>
  <r>
    <n v="28"/>
    <n v="57"/>
    <x v="1"/>
    <s v="Sweden"/>
    <x v="27"/>
    <x v="3"/>
    <d v="2017-08-29T00:00:00"/>
    <x v="0"/>
    <x v="3"/>
    <x v="5"/>
    <n v="201"/>
    <x v="1"/>
    <x v="0"/>
    <x v="0"/>
    <n v="0"/>
    <x v="2"/>
    <d v="2018-07-04T00:00:00"/>
    <x v="0"/>
    <x v="0"/>
    <s v="Healthy"/>
    <x v="15"/>
    <s v="Elevated"/>
    <n v="0"/>
  </r>
  <r>
    <n v="29"/>
    <n v="65"/>
    <x v="0"/>
    <s v="Poland"/>
    <x v="28"/>
    <x v="0"/>
    <d v="2023-09-08T00:00:00"/>
    <x v="1"/>
    <x v="2"/>
    <x v="27"/>
    <n v="298"/>
    <x v="1"/>
    <x v="1"/>
    <x v="0"/>
    <n v="0"/>
    <x v="1"/>
    <d v="2025-01-01T00:00:00"/>
    <x v="0"/>
    <x v="1"/>
    <s v="Obese"/>
    <x v="16"/>
    <s v="High"/>
    <n v="0"/>
  </r>
  <r>
    <n v="30"/>
    <n v="36"/>
    <x v="1"/>
    <s v="Malta"/>
    <x v="29"/>
    <x v="1"/>
    <d v="2014-08-02T00:00:00"/>
    <x v="0"/>
    <x v="1"/>
    <x v="28"/>
    <n v="237"/>
    <x v="1"/>
    <x v="0"/>
    <x v="1"/>
    <n v="0"/>
    <x v="1"/>
    <d v="2015-03-25T00:00:00"/>
    <x v="1"/>
    <x v="14"/>
    <s v="Underweight "/>
    <x v="17"/>
    <s v="Elevated"/>
    <n v="0"/>
  </r>
  <r>
    <n v="31"/>
    <n v="45"/>
    <x v="1"/>
    <s v="Estonia"/>
    <x v="30"/>
    <x v="2"/>
    <d v="2015-11-12T00:00:00"/>
    <x v="0"/>
    <x v="3"/>
    <x v="29"/>
    <n v="279"/>
    <x v="1"/>
    <x v="1"/>
    <x v="0"/>
    <n v="0"/>
    <x v="3"/>
    <d v="2017-06-11T00:00:00"/>
    <x v="1"/>
    <x v="12"/>
    <s v="Obese"/>
    <x v="18"/>
    <s v="High"/>
    <n v="0"/>
  </r>
  <r>
    <n v="32"/>
    <n v="48"/>
    <x v="1"/>
    <s v="Slovakia"/>
    <x v="31"/>
    <x v="3"/>
    <d v="2020-06-03T00:00:00"/>
    <x v="0"/>
    <x v="2"/>
    <x v="15"/>
    <n v="235"/>
    <x v="1"/>
    <x v="0"/>
    <x v="1"/>
    <n v="0"/>
    <x v="3"/>
    <d v="2022-01-11T00:00:00"/>
    <x v="1"/>
    <x v="4"/>
    <s v="Healthy"/>
    <x v="19"/>
    <s v="Elevated"/>
    <n v="0"/>
  </r>
  <r>
    <n v="33"/>
    <n v="61"/>
    <x v="0"/>
    <s v="Latvia"/>
    <x v="32"/>
    <x v="0"/>
    <d v="2014-10-14T00:00:00"/>
    <x v="1"/>
    <x v="1"/>
    <x v="0"/>
    <n v="156"/>
    <x v="1"/>
    <x v="0"/>
    <x v="0"/>
    <n v="0"/>
    <x v="0"/>
    <d v="2015-10-21T00:00:00"/>
    <x v="0"/>
    <x v="9"/>
    <s v="Healthy"/>
    <x v="4"/>
    <s v="Good"/>
    <n v="0"/>
  </r>
  <r>
    <n v="34"/>
    <n v="71"/>
    <x v="0"/>
    <s v="Cyprus"/>
    <x v="33"/>
    <x v="1"/>
    <d v="2016-01-02T00:00:00"/>
    <x v="0"/>
    <x v="3"/>
    <x v="30"/>
    <n v="183"/>
    <x v="0"/>
    <x v="0"/>
    <x v="0"/>
    <n v="0"/>
    <x v="2"/>
    <d v="2017-05-13T00:00:00"/>
    <x v="3"/>
    <x v="15"/>
    <s v="Healthy"/>
    <x v="4"/>
    <s v="Good"/>
    <n v="0"/>
  </r>
  <r>
    <n v="35"/>
    <n v="74"/>
    <x v="1"/>
    <s v="Austria"/>
    <x v="34"/>
    <x v="2"/>
    <d v="2018-03-23T00:00:00"/>
    <x v="0"/>
    <x v="1"/>
    <x v="31"/>
    <n v="293"/>
    <x v="1"/>
    <x v="0"/>
    <x v="0"/>
    <n v="1"/>
    <x v="0"/>
    <d v="2019-03-29T00:00:00"/>
    <x v="3"/>
    <x v="9"/>
    <s v="Obese"/>
    <x v="18"/>
    <s v="High"/>
    <n v="0"/>
  </r>
  <r>
    <n v="36"/>
    <n v="35"/>
    <x v="0"/>
    <s v="Austria"/>
    <x v="35"/>
    <x v="3"/>
    <d v="2016-06-18T00:00:00"/>
    <x v="0"/>
    <x v="2"/>
    <x v="32"/>
    <n v="196"/>
    <x v="1"/>
    <x v="1"/>
    <x v="1"/>
    <n v="0"/>
    <x v="1"/>
    <d v="2018-03-09T00:00:00"/>
    <x v="2"/>
    <x v="10"/>
    <s v="Underweight "/>
    <x v="14"/>
    <s v="Good"/>
    <n v="0"/>
  </r>
  <r>
    <n v="37"/>
    <n v="65"/>
    <x v="1"/>
    <s v="Poland"/>
    <x v="36"/>
    <x v="3"/>
    <d v="2021-10-22T00:00:00"/>
    <x v="1"/>
    <x v="2"/>
    <x v="33"/>
    <n v="282"/>
    <x v="1"/>
    <x v="1"/>
    <x v="0"/>
    <n v="0"/>
    <x v="2"/>
    <d v="2023-06-02T00:00:00"/>
    <x v="0"/>
    <x v="4"/>
    <s v="Severely obese"/>
    <x v="20"/>
    <s v="High"/>
    <n v="1"/>
  </r>
  <r>
    <n v="38"/>
    <n v="54"/>
    <x v="1"/>
    <s v="Romania"/>
    <x v="37"/>
    <x v="0"/>
    <d v="2024-04-30T00:00:00"/>
    <x v="0"/>
    <x v="3"/>
    <x v="34"/>
    <n v="168"/>
    <x v="1"/>
    <x v="1"/>
    <x v="0"/>
    <n v="1"/>
    <x v="1"/>
    <d v="2025-04-06T00:00:00"/>
    <x v="0"/>
    <x v="3"/>
    <s v="Underweight "/>
    <x v="12"/>
    <s v="Good"/>
    <n v="0"/>
  </r>
  <r>
    <n v="39"/>
    <n v="56"/>
    <x v="1"/>
    <s v="Latvia"/>
    <x v="38"/>
    <x v="2"/>
    <d v="2015-05-14T00:00:00"/>
    <x v="0"/>
    <x v="0"/>
    <x v="35"/>
    <n v="248"/>
    <x v="1"/>
    <x v="0"/>
    <x v="1"/>
    <n v="0"/>
    <x v="0"/>
    <d v="2016-08-15T00:00:00"/>
    <x v="0"/>
    <x v="1"/>
    <s v="Obese"/>
    <x v="21"/>
    <s v="High"/>
    <n v="1"/>
  </r>
  <r>
    <n v="40"/>
    <n v="64"/>
    <x v="0"/>
    <s v="Portugal"/>
    <x v="39"/>
    <x v="1"/>
    <d v="2017-10-13T00:00:00"/>
    <x v="0"/>
    <x v="0"/>
    <x v="36"/>
    <n v="180"/>
    <x v="0"/>
    <x v="1"/>
    <x v="1"/>
    <n v="0"/>
    <x v="3"/>
    <d v="2019-05-07T00:00:00"/>
    <x v="0"/>
    <x v="12"/>
    <s v="Overweight"/>
    <x v="0"/>
    <s v="Good"/>
    <n v="0"/>
  </r>
  <r>
    <n v="41"/>
    <n v="44"/>
    <x v="1"/>
    <s v="Greece"/>
    <x v="40"/>
    <x v="0"/>
    <d v="2021-03-04T00:00:00"/>
    <x v="1"/>
    <x v="1"/>
    <x v="37"/>
    <n v="159"/>
    <x v="1"/>
    <x v="0"/>
    <x v="0"/>
    <n v="0"/>
    <x v="1"/>
    <d v="2021-10-31T00:00:00"/>
    <x v="1"/>
    <x v="14"/>
    <s v="Healthy"/>
    <x v="5"/>
    <s v="Good"/>
    <n v="1"/>
  </r>
  <r>
    <n v="42"/>
    <n v="49"/>
    <x v="0"/>
    <s v="Malta"/>
    <x v="41"/>
    <x v="0"/>
    <d v="2016-04-17T00:00:00"/>
    <x v="1"/>
    <x v="2"/>
    <x v="38"/>
    <n v="272"/>
    <x v="1"/>
    <x v="0"/>
    <x v="0"/>
    <n v="0"/>
    <x v="1"/>
    <d v="2017-07-04T00:00:00"/>
    <x v="1"/>
    <x v="7"/>
    <s v="Obese"/>
    <x v="2"/>
    <s v="High"/>
    <n v="0"/>
  </r>
  <r>
    <n v="43"/>
    <n v="60"/>
    <x v="0"/>
    <s v="Italy"/>
    <x v="42"/>
    <x v="1"/>
    <d v="2021-05-30T00:00:00"/>
    <x v="0"/>
    <x v="1"/>
    <x v="39"/>
    <n v="209"/>
    <x v="1"/>
    <x v="1"/>
    <x v="0"/>
    <n v="0"/>
    <x v="1"/>
    <d v="2023-03-05T00:00:00"/>
    <x v="0"/>
    <x v="5"/>
    <s v="Overweight"/>
    <x v="6"/>
    <s v="Elevated"/>
    <n v="1"/>
  </r>
  <r>
    <n v="44"/>
    <n v="54"/>
    <x v="1"/>
    <s v="Portugal"/>
    <x v="43"/>
    <x v="1"/>
    <d v="2024-03-30T00:00:00"/>
    <x v="1"/>
    <x v="2"/>
    <x v="40"/>
    <n v="195"/>
    <x v="0"/>
    <x v="1"/>
    <x v="0"/>
    <n v="0"/>
    <x v="1"/>
    <d v="2025-01-20T00:00:00"/>
    <x v="0"/>
    <x v="13"/>
    <s v="Healthy"/>
    <x v="7"/>
    <s v="Good"/>
    <n v="0"/>
  </r>
  <r>
    <n v="45"/>
    <n v="68"/>
    <x v="0"/>
    <s v="Austria"/>
    <x v="44"/>
    <x v="3"/>
    <d v="2023-04-18T00:00:00"/>
    <x v="0"/>
    <x v="3"/>
    <x v="41"/>
    <n v="262"/>
    <x v="1"/>
    <x v="0"/>
    <x v="0"/>
    <n v="0"/>
    <x v="0"/>
    <d v="2024-01-21T00:00:00"/>
    <x v="0"/>
    <x v="13"/>
    <s v="Severely obese"/>
    <x v="4"/>
    <s v="High"/>
    <n v="0"/>
  </r>
  <r>
    <n v="46"/>
    <n v="56"/>
    <x v="0"/>
    <s v="Portugal"/>
    <x v="45"/>
    <x v="0"/>
    <d v="2014-08-23T00:00:00"/>
    <x v="1"/>
    <x v="3"/>
    <x v="42"/>
    <n v="277"/>
    <x v="1"/>
    <x v="0"/>
    <x v="0"/>
    <n v="0"/>
    <x v="3"/>
    <d v="2015-10-07T00:00:00"/>
    <x v="0"/>
    <x v="16"/>
    <s v="Severely obese"/>
    <x v="4"/>
    <s v="High"/>
    <n v="0"/>
  </r>
  <r>
    <n v="47"/>
    <n v="67"/>
    <x v="0"/>
    <s v="Hungary"/>
    <x v="46"/>
    <x v="2"/>
    <d v="2023-08-01T00:00:00"/>
    <x v="0"/>
    <x v="1"/>
    <x v="43"/>
    <n v="236"/>
    <x v="0"/>
    <x v="0"/>
    <x v="0"/>
    <n v="0"/>
    <x v="2"/>
    <d v="2025-01-18T00:00:00"/>
    <x v="0"/>
    <x v="11"/>
    <s v="Overweight"/>
    <x v="11"/>
    <s v="Elevated"/>
    <n v="0"/>
  </r>
  <r>
    <n v="48"/>
    <n v="51"/>
    <x v="1"/>
    <s v="Lithuania"/>
    <x v="47"/>
    <x v="0"/>
    <d v="2015-12-26T00:00:00"/>
    <x v="0"/>
    <x v="0"/>
    <x v="44"/>
    <n v="251"/>
    <x v="0"/>
    <x v="0"/>
    <x v="0"/>
    <n v="0"/>
    <x v="2"/>
    <d v="2016-11-23T00:00:00"/>
    <x v="0"/>
    <x v="0"/>
    <s v="Obese"/>
    <x v="4"/>
    <s v="High"/>
    <n v="0"/>
  </r>
  <r>
    <n v="49"/>
    <n v="59"/>
    <x v="0"/>
    <s v="Austria"/>
    <x v="48"/>
    <x v="3"/>
    <d v="2017-05-08T00:00:00"/>
    <x v="1"/>
    <x v="2"/>
    <x v="45"/>
    <n v="172"/>
    <x v="1"/>
    <x v="0"/>
    <x v="0"/>
    <n v="0"/>
    <x v="0"/>
    <d v="2018-03-28T00:00:00"/>
    <x v="0"/>
    <x v="0"/>
    <s v="Healthy"/>
    <x v="6"/>
    <s v="Good"/>
    <n v="1"/>
  </r>
  <r>
    <n v="50"/>
    <n v="64"/>
    <x v="1"/>
    <s v="Italy"/>
    <x v="49"/>
    <x v="2"/>
    <d v="2019-02-15T00:00:00"/>
    <x v="0"/>
    <x v="0"/>
    <x v="46"/>
    <n v="259"/>
    <x v="1"/>
    <x v="1"/>
    <x v="1"/>
    <n v="0"/>
    <x v="0"/>
    <d v="2020-09-27T00:00:00"/>
    <x v="0"/>
    <x v="4"/>
    <s v="Obese"/>
    <x v="5"/>
    <s v="High"/>
    <n v="0"/>
  </r>
  <r>
    <n v="51"/>
    <n v="48"/>
    <x v="0"/>
    <s v="Netherlands"/>
    <x v="50"/>
    <x v="2"/>
    <d v="2015-07-19T00:00:00"/>
    <x v="1"/>
    <x v="1"/>
    <x v="47"/>
    <n v="281"/>
    <x v="1"/>
    <x v="0"/>
    <x v="0"/>
    <n v="1"/>
    <x v="0"/>
    <d v="2016-12-02T00:00:00"/>
    <x v="1"/>
    <x v="15"/>
    <s v="Severely obese"/>
    <x v="17"/>
    <s v="High"/>
    <n v="1"/>
  </r>
  <r>
    <n v="52"/>
    <n v="67"/>
    <x v="1"/>
    <s v="Germany"/>
    <x v="51"/>
    <x v="2"/>
    <d v="2023-10-18T00:00:00"/>
    <x v="1"/>
    <x v="2"/>
    <x v="48"/>
    <n v="176"/>
    <x v="1"/>
    <x v="0"/>
    <x v="0"/>
    <n v="0"/>
    <x v="2"/>
    <d v="2024-09-09T00:00:00"/>
    <x v="0"/>
    <x v="0"/>
    <s v="Overweight"/>
    <x v="17"/>
    <s v="Good"/>
    <n v="0"/>
  </r>
  <r>
    <n v="53"/>
    <n v="50"/>
    <x v="1"/>
    <s v="Croatia"/>
    <x v="52"/>
    <x v="3"/>
    <d v="2018-08-20T00:00:00"/>
    <x v="1"/>
    <x v="2"/>
    <x v="13"/>
    <n v="265"/>
    <x v="1"/>
    <x v="0"/>
    <x v="0"/>
    <n v="0"/>
    <x v="3"/>
    <d v="2020-03-25T00:00:00"/>
    <x v="0"/>
    <x v="4"/>
    <s v="Obese"/>
    <x v="11"/>
    <s v="High"/>
    <n v="0"/>
  </r>
  <r>
    <n v="54"/>
    <n v="51"/>
    <x v="0"/>
    <s v="Finland"/>
    <x v="53"/>
    <x v="2"/>
    <d v="2014-09-01T00:00:00"/>
    <x v="1"/>
    <x v="2"/>
    <x v="49"/>
    <n v="154"/>
    <x v="1"/>
    <x v="1"/>
    <x v="0"/>
    <n v="0"/>
    <x v="2"/>
    <d v="2016-07-09T00:00:00"/>
    <x v="0"/>
    <x v="8"/>
    <s v="Overweight"/>
    <x v="2"/>
    <s v="Good"/>
    <n v="0"/>
  </r>
  <r>
    <n v="55"/>
    <n v="58"/>
    <x v="1"/>
    <s v="Belgium"/>
    <x v="54"/>
    <x v="0"/>
    <d v="2021-09-24T00:00:00"/>
    <x v="1"/>
    <x v="1"/>
    <x v="50"/>
    <n v="269"/>
    <x v="0"/>
    <x v="1"/>
    <x v="1"/>
    <n v="0"/>
    <x v="2"/>
    <d v="2022-07-18T00:00:00"/>
    <x v="0"/>
    <x v="13"/>
    <s v="Severely obese"/>
    <x v="12"/>
    <s v="High"/>
    <n v="0"/>
  </r>
  <r>
    <n v="56"/>
    <n v="49"/>
    <x v="1"/>
    <s v="Bulgaria"/>
    <x v="55"/>
    <x v="2"/>
    <d v="2019-09-10T00:00:00"/>
    <x v="0"/>
    <x v="2"/>
    <x v="51"/>
    <n v="166"/>
    <x v="1"/>
    <x v="1"/>
    <x v="0"/>
    <n v="0"/>
    <x v="0"/>
    <d v="2020-04-11T00:00:00"/>
    <x v="1"/>
    <x v="14"/>
    <s v="Overweight"/>
    <x v="11"/>
    <s v="Good"/>
    <n v="1"/>
  </r>
  <r>
    <n v="57"/>
    <n v="63"/>
    <x v="1"/>
    <s v="Romania"/>
    <x v="56"/>
    <x v="2"/>
    <d v="2023-09-12T00:00:00"/>
    <x v="1"/>
    <x v="3"/>
    <x v="24"/>
    <n v="265"/>
    <x v="1"/>
    <x v="1"/>
    <x v="1"/>
    <n v="0"/>
    <x v="0"/>
    <d v="2024-12-15T00:00:00"/>
    <x v="0"/>
    <x v="1"/>
    <s v="Obese"/>
    <x v="17"/>
    <s v="High"/>
    <n v="0"/>
  </r>
  <r>
    <n v="58"/>
    <n v="69"/>
    <x v="1"/>
    <s v="Poland"/>
    <x v="57"/>
    <x v="1"/>
    <d v="2018-03-04T00:00:00"/>
    <x v="1"/>
    <x v="1"/>
    <x v="52"/>
    <n v="293"/>
    <x v="1"/>
    <x v="0"/>
    <x v="1"/>
    <n v="0"/>
    <x v="3"/>
    <d v="2019-07-04T00:00:00"/>
    <x v="0"/>
    <x v="15"/>
    <s v="Severely obese"/>
    <x v="18"/>
    <s v="High"/>
    <n v="0"/>
  </r>
  <r>
    <n v="59"/>
    <n v="70"/>
    <x v="1"/>
    <s v="Italy"/>
    <x v="53"/>
    <x v="0"/>
    <d v="2014-08-31T00:00:00"/>
    <x v="0"/>
    <x v="3"/>
    <x v="50"/>
    <n v="281"/>
    <x v="1"/>
    <x v="1"/>
    <x v="0"/>
    <n v="1"/>
    <x v="0"/>
    <d v="2015-05-27T00:00:00"/>
    <x v="3"/>
    <x v="17"/>
    <s v="Severely obese"/>
    <x v="12"/>
    <s v="High"/>
    <n v="0"/>
  </r>
  <r>
    <n v="60"/>
    <n v="54"/>
    <x v="1"/>
    <s v="Spain"/>
    <x v="58"/>
    <x v="0"/>
    <d v="2014-11-03T00:00:00"/>
    <x v="0"/>
    <x v="0"/>
    <x v="9"/>
    <n v="253"/>
    <x v="1"/>
    <x v="0"/>
    <x v="0"/>
    <n v="0"/>
    <x v="2"/>
    <d v="2015-11-07T00:00:00"/>
    <x v="0"/>
    <x v="9"/>
    <s v="Severely obese"/>
    <x v="5"/>
    <s v="High"/>
    <n v="0"/>
  </r>
  <r>
    <n v="61"/>
    <n v="58"/>
    <x v="1"/>
    <s v="Denmark"/>
    <x v="59"/>
    <x v="1"/>
    <d v="2014-11-23T00:00:00"/>
    <x v="0"/>
    <x v="2"/>
    <x v="14"/>
    <n v="187"/>
    <x v="0"/>
    <x v="0"/>
    <x v="0"/>
    <n v="0"/>
    <x v="2"/>
    <d v="2016-05-17T00:00:00"/>
    <x v="0"/>
    <x v="11"/>
    <s v="Overweight"/>
    <x v="6"/>
    <s v="Good"/>
    <n v="1"/>
  </r>
  <r>
    <n v="62"/>
    <n v="64"/>
    <x v="1"/>
    <s v="Sweden"/>
    <x v="60"/>
    <x v="2"/>
    <d v="2021-07-11T00:00:00"/>
    <x v="0"/>
    <x v="3"/>
    <x v="19"/>
    <n v="202"/>
    <x v="1"/>
    <x v="1"/>
    <x v="0"/>
    <n v="1"/>
    <x v="2"/>
    <d v="2022-07-27T00:00:00"/>
    <x v="0"/>
    <x v="9"/>
    <s v="Overweight"/>
    <x v="14"/>
    <s v="Elevated"/>
    <n v="0"/>
  </r>
  <r>
    <n v="63"/>
    <n v="60"/>
    <x v="0"/>
    <s v="Malta"/>
    <x v="61"/>
    <x v="1"/>
    <d v="2016-07-31T00:00:00"/>
    <x v="0"/>
    <x v="3"/>
    <x v="53"/>
    <n v="264"/>
    <x v="1"/>
    <x v="1"/>
    <x v="0"/>
    <n v="0"/>
    <x v="1"/>
    <d v="2017-06-15T00:00:00"/>
    <x v="0"/>
    <x v="0"/>
    <s v="Obese"/>
    <x v="7"/>
    <s v="High"/>
    <n v="0"/>
  </r>
  <r>
    <n v="64"/>
    <n v="49"/>
    <x v="1"/>
    <s v="Poland"/>
    <x v="62"/>
    <x v="3"/>
    <d v="2016-02-09T00:00:00"/>
    <x v="0"/>
    <x v="3"/>
    <x v="54"/>
    <n v="219"/>
    <x v="0"/>
    <x v="0"/>
    <x v="0"/>
    <n v="0"/>
    <x v="2"/>
    <d v="2017-08-25T00:00:00"/>
    <x v="1"/>
    <x v="12"/>
    <s v="Healthy"/>
    <x v="10"/>
    <s v="Elevated"/>
    <n v="1"/>
  </r>
  <r>
    <n v="65"/>
    <n v="64"/>
    <x v="0"/>
    <s v="Sweden"/>
    <x v="4"/>
    <x v="3"/>
    <d v="2023-12-05T00:00:00"/>
    <x v="1"/>
    <x v="3"/>
    <x v="55"/>
    <n v="182"/>
    <x v="0"/>
    <x v="0"/>
    <x v="0"/>
    <n v="0"/>
    <x v="1"/>
    <d v="2025-02-23T00:00:00"/>
    <x v="0"/>
    <x v="7"/>
    <s v="Healthy"/>
    <x v="12"/>
    <s v="Good"/>
    <n v="0"/>
  </r>
  <r>
    <n v="66"/>
    <n v="52"/>
    <x v="0"/>
    <s v="Croatia"/>
    <x v="63"/>
    <x v="3"/>
    <d v="2018-11-15T00:00:00"/>
    <x v="0"/>
    <x v="1"/>
    <x v="56"/>
    <n v="256"/>
    <x v="1"/>
    <x v="0"/>
    <x v="0"/>
    <n v="0"/>
    <x v="3"/>
    <d v="2020-04-09T00:00:00"/>
    <x v="0"/>
    <x v="15"/>
    <s v="Obese"/>
    <x v="18"/>
    <s v="High"/>
    <n v="0"/>
  </r>
  <r>
    <n v="67"/>
    <n v="70"/>
    <x v="1"/>
    <s v="Luxembourg"/>
    <x v="64"/>
    <x v="2"/>
    <d v="2023-12-02T00:00:00"/>
    <x v="1"/>
    <x v="1"/>
    <x v="8"/>
    <n v="267"/>
    <x v="0"/>
    <x v="0"/>
    <x v="1"/>
    <n v="0"/>
    <x v="0"/>
    <d v="2025-01-28T00:00:00"/>
    <x v="3"/>
    <x v="16"/>
    <s v="Obese"/>
    <x v="21"/>
    <s v="High"/>
    <n v="0"/>
  </r>
  <r>
    <n v="68"/>
    <n v="36"/>
    <x v="0"/>
    <s v="Luxembourg"/>
    <x v="65"/>
    <x v="1"/>
    <d v="2021-10-09T00:00:00"/>
    <x v="0"/>
    <x v="3"/>
    <x v="57"/>
    <n v="161"/>
    <x v="1"/>
    <x v="1"/>
    <x v="0"/>
    <n v="0"/>
    <x v="2"/>
    <d v="2023-02-03T00:00:00"/>
    <x v="1"/>
    <x v="1"/>
    <s v="Healthy"/>
    <x v="17"/>
    <s v="Good"/>
    <n v="0"/>
  </r>
  <r>
    <n v="69"/>
    <n v="65"/>
    <x v="1"/>
    <s v="Spain"/>
    <x v="66"/>
    <x v="3"/>
    <d v="2023-09-30T00:00:00"/>
    <x v="0"/>
    <x v="2"/>
    <x v="43"/>
    <n v="235"/>
    <x v="1"/>
    <x v="1"/>
    <x v="1"/>
    <n v="1"/>
    <x v="2"/>
    <d v="2025-07-31T00:00:00"/>
    <x v="0"/>
    <x v="8"/>
    <s v="Overweight"/>
    <x v="15"/>
    <s v="Elevated"/>
    <n v="0"/>
  </r>
  <r>
    <n v="70"/>
    <n v="68"/>
    <x v="1"/>
    <s v="Finland"/>
    <x v="67"/>
    <x v="1"/>
    <d v="2021-12-25T00:00:00"/>
    <x v="1"/>
    <x v="1"/>
    <x v="58"/>
    <n v="176"/>
    <x v="1"/>
    <x v="0"/>
    <x v="1"/>
    <n v="0"/>
    <x v="0"/>
    <d v="2022-10-12T00:00:00"/>
    <x v="0"/>
    <x v="13"/>
    <s v="Underweight "/>
    <x v="5"/>
    <s v="Good"/>
    <n v="0"/>
  </r>
  <r>
    <n v="71"/>
    <n v="40"/>
    <x v="0"/>
    <s v="Denmark"/>
    <x v="68"/>
    <x v="0"/>
    <d v="2022-06-13T00:00:00"/>
    <x v="0"/>
    <x v="0"/>
    <x v="59"/>
    <n v="277"/>
    <x v="1"/>
    <x v="1"/>
    <x v="1"/>
    <n v="0"/>
    <x v="0"/>
    <d v="2023-08-04T00:00:00"/>
    <x v="1"/>
    <x v="16"/>
    <s v="Obese"/>
    <x v="16"/>
    <s v="High"/>
    <n v="1"/>
  </r>
  <r>
    <n v="72"/>
    <n v="54"/>
    <x v="0"/>
    <s v="Ireland"/>
    <x v="69"/>
    <x v="3"/>
    <d v="2017-07-03T00:00:00"/>
    <x v="1"/>
    <x v="3"/>
    <x v="60"/>
    <n v="249"/>
    <x v="1"/>
    <x v="1"/>
    <x v="1"/>
    <n v="0"/>
    <x v="0"/>
    <d v="2018-11-11T00:00:00"/>
    <x v="0"/>
    <x v="15"/>
    <s v="Severely obese"/>
    <x v="5"/>
    <s v="High"/>
    <n v="1"/>
  </r>
  <r>
    <n v="73"/>
    <n v="78"/>
    <x v="1"/>
    <s v="Italy"/>
    <x v="70"/>
    <x v="3"/>
    <d v="2016-05-19T00:00:00"/>
    <x v="1"/>
    <x v="2"/>
    <x v="61"/>
    <n v="249"/>
    <x v="0"/>
    <x v="1"/>
    <x v="0"/>
    <n v="0"/>
    <x v="0"/>
    <d v="2017-10-01T00:00:00"/>
    <x v="3"/>
    <x v="15"/>
    <s v="Obese"/>
    <x v="19"/>
    <s v="High"/>
    <n v="0"/>
  </r>
  <r>
    <n v="74"/>
    <n v="51"/>
    <x v="0"/>
    <s v="Sweden"/>
    <x v="71"/>
    <x v="0"/>
    <d v="2021-12-23T00:00:00"/>
    <x v="1"/>
    <x v="1"/>
    <x v="62"/>
    <n v="248"/>
    <x v="1"/>
    <x v="0"/>
    <x v="0"/>
    <n v="0"/>
    <x v="1"/>
    <d v="2022-11-14T00:00:00"/>
    <x v="0"/>
    <x v="0"/>
    <s v="Obese"/>
    <x v="17"/>
    <s v="High"/>
    <n v="0"/>
  </r>
  <r>
    <n v="75"/>
    <n v="49"/>
    <x v="0"/>
    <s v="Hungary"/>
    <x v="72"/>
    <x v="1"/>
    <d v="2015-02-11T00:00:00"/>
    <x v="1"/>
    <x v="0"/>
    <x v="63"/>
    <n v="178"/>
    <x v="1"/>
    <x v="0"/>
    <x v="1"/>
    <n v="0"/>
    <x v="3"/>
    <d v="2016-03-21T00:00:00"/>
    <x v="1"/>
    <x v="16"/>
    <s v="Healthy"/>
    <x v="0"/>
    <s v="Good"/>
    <n v="1"/>
  </r>
  <r>
    <n v="76"/>
    <n v="49"/>
    <x v="0"/>
    <s v="Latvia"/>
    <x v="73"/>
    <x v="0"/>
    <d v="2016-12-02T00:00:00"/>
    <x v="1"/>
    <x v="0"/>
    <x v="6"/>
    <n v="173"/>
    <x v="0"/>
    <x v="0"/>
    <x v="1"/>
    <n v="0"/>
    <x v="0"/>
    <d v="2018-04-15T00:00:00"/>
    <x v="1"/>
    <x v="15"/>
    <s v="Overweight"/>
    <x v="16"/>
    <s v="Good"/>
    <n v="0"/>
  </r>
  <r>
    <n v="77"/>
    <n v="45"/>
    <x v="0"/>
    <s v="Germany"/>
    <x v="74"/>
    <x v="1"/>
    <d v="2021-08-26T00:00:00"/>
    <x v="1"/>
    <x v="2"/>
    <x v="64"/>
    <n v="251"/>
    <x v="1"/>
    <x v="1"/>
    <x v="0"/>
    <n v="0"/>
    <x v="2"/>
    <d v="2023-03-07T00:00:00"/>
    <x v="1"/>
    <x v="12"/>
    <s v="Obese"/>
    <x v="1"/>
    <s v="High"/>
    <n v="0"/>
  </r>
  <r>
    <n v="78"/>
    <n v="62"/>
    <x v="0"/>
    <s v="Hungary"/>
    <x v="75"/>
    <x v="0"/>
    <d v="2023-09-09T00:00:00"/>
    <x v="0"/>
    <x v="1"/>
    <x v="65"/>
    <n v="199"/>
    <x v="1"/>
    <x v="1"/>
    <x v="0"/>
    <n v="0"/>
    <x v="2"/>
    <d v="2024-12-27T00:00:00"/>
    <x v="0"/>
    <x v="1"/>
    <s v="Healthy"/>
    <x v="5"/>
    <s v="Good"/>
    <n v="0"/>
  </r>
  <r>
    <n v="79"/>
    <n v="75"/>
    <x v="1"/>
    <s v="Romania"/>
    <x v="76"/>
    <x v="2"/>
    <d v="2018-08-25T00:00:00"/>
    <x v="1"/>
    <x v="1"/>
    <x v="66"/>
    <n v="280"/>
    <x v="1"/>
    <x v="1"/>
    <x v="0"/>
    <n v="0"/>
    <x v="3"/>
    <d v="2019-05-15T00:00:00"/>
    <x v="3"/>
    <x v="17"/>
    <s v="Obese"/>
    <x v="21"/>
    <s v="High"/>
    <n v="0"/>
  </r>
  <r>
    <n v="80"/>
    <n v="45"/>
    <x v="1"/>
    <s v="Belgium"/>
    <x v="77"/>
    <x v="1"/>
    <d v="2015-02-25T00:00:00"/>
    <x v="0"/>
    <x v="1"/>
    <x v="67"/>
    <n v="262"/>
    <x v="0"/>
    <x v="0"/>
    <x v="0"/>
    <n v="0"/>
    <x v="2"/>
    <d v="2016-11-12T00:00:00"/>
    <x v="1"/>
    <x v="10"/>
    <s v="Obese"/>
    <x v="12"/>
    <s v="High"/>
    <n v="0"/>
  </r>
  <r>
    <n v="81"/>
    <n v="74"/>
    <x v="1"/>
    <s v="Croatia"/>
    <x v="78"/>
    <x v="0"/>
    <d v="2020-03-27T00:00:00"/>
    <x v="1"/>
    <x v="1"/>
    <x v="68"/>
    <n v="210"/>
    <x v="1"/>
    <x v="0"/>
    <x v="0"/>
    <n v="0"/>
    <x v="2"/>
    <d v="2021-05-11T00:00:00"/>
    <x v="3"/>
    <x v="16"/>
    <s v="Underweight "/>
    <x v="4"/>
    <s v="Elevated"/>
    <n v="1"/>
  </r>
  <r>
    <n v="82"/>
    <n v="54"/>
    <x v="1"/>
    <s v="Slovenia"/>
    <x v="79"/>
    <x v="3"/>
    <d v="2017-01-13T00:00:00"/>
    <x v="1"/>
    <x v="3"/>
    <x v="69"/>
    <n v="172"/>
    <x v="1"/>
    <x v="0"/>
    <x v="0"/>
    <n v="0"/>
    <x v="1"/>
    <d v="2017-07-23T00:00:00"/>
    <x v="0"/>
    <x v="6"/>
    <s v="Overweight"/>
    <x v="15"/>
    <s v="Good"/>
    <n v="1"/>
  </r>
  <r>
    <n v="83"/>
    <n v="50"/>
    <x v="1"/>
    <s v="Germany"/>
    <x v="80"/>
    <x v="0"/>
    <d v="2021-06-24T00:00:00"/>
    <x v="1"/>
    <x v="1"/>
    <x v="70"/>
    <n v="272"/>
    <x v="1"/>
    <x v="0"/>
    <x v="0"/>
    <n v="0"/>
    <x v="3"/>
    <d v="2022-11-23T00:00:00"/>
    <x v="0"/>
    <x v="15"/>
    <s v="Obese"/>
    <x v="17"/>
    <s v="High"/>
    <n v="0"/>
  </r>
  <r>
    <n v="84"/>
    <n v="52"/>
    <x v="1"/>
    <s v="Italy"/>
    <x v="81"/>
    <x v="3"/>
    <d v="2018-04-25T00:00:00"/>
    <x v="1"/>
    <x v="0"/>
    <x v="71"/>
    <n v="209"/>
    <x v="0"/>
    <x v="0"/>
    <x v="0"/>
    <n v="0"/>
    <x v="1"/>
    <d v="2019-10-02T00:00:00"/>
    <x v="0"/>
    <x v="11"/>
    <s v="Healthy"/>
    <x v="8"/>
    <s v="Elevated"/>
    <n v="1"/>
  </r>
  <r>
    <n v="85"/>
    <n v="44"/>
    <x v="1"/>
    <s v="Netherlands"/>
    <x v="82"/>
    <x v="0"/>
    <d v="2021-05-03T00:00:00"/>
    <x v="1"/>
    <x v="3"/>
    <x v="72"/>
    <n v="237"/>
    <x v="1"/>
    <x v="0"/>
    <x v="0"/>
    <n v="0"/>
    <x v="1"/>
    <d v="2022-04-09T00:00:00"/>
    <x v="1"/>
    <x v="3"/>
    <s v="Overweight"/>
    <x v="5"/>
    <s v="Elevated"/>
    <n v="0"/>
  </r>
  <r>
    <n v="86"/>
    <n v="61"/>
    <x v="1"/>
    <s v="Ireland"/>
    <x v="83"/>
    <x v="3"/>
    <d v="2019-08-18T00:00:00"/>
    <x v="0"/>
    <x v="0"/>
    <x v="42"/>
    <n v="291"/>
    <x v="1"/>
    <x v="0"/>
    <x v="1"/>
    <n v="0"/>
    <x v="0"/>
    <d v="2021-04-16T00:00:00"/>
    <x v="0"/>
    <x v="4"/>
    <s v="Severely obese"/>
    <x v="16"/>
    <s v="High"/>
    <n v="0"/>
  </r>
  <r>
    <n v="87"/>
    <n v="52"/>
    <x v="0"/>
    <s v="Spain"/>
    <x v="84"/>
    <x v="0"/>
    <d v="2020-01-03T00:00:00"/>
    <x v="0"/>
    <x v="2"/>
    <x v="73"/>
    <n v="200"/>
    <x v="0"/>
    <x v="0"/>
    <x v="0"/>
    <n v="0"/>
    <x v="1"/>
    <d v="2020-12-16T00:00:00"/>
    <x v="0"/>
    <x v="3"/>
    <s v="Healthy"/>
    <x v="16"/>
    <s v="non"/>
    <n v="0"/>
  </r>
  <r>
    <n v="88"/>
    <n v="61"/>
    <x v="1"/>
    <s v="Latvia"/>
    <x v="85"/>
    <x v="3"/>
    <d v="2017-10-14T00:00:00"/>
    <x v="0"/>
    <x v="2"/>
    <x v="74"/>
    <n v="227"/>
    <x v="1"/>
    <x v="1"/>
    <x v="0"/>
    <n v="1"/>
    <x v="1"/>
    <d v="2019-08-23T00:00:00"/>
    <x v="0"/>
    <x v="8"/>
    <s v="Healthy"/>
    <x v="22"/>
    <s v="Elevated"/>
    <n v="0"/>
  </r>
  <r>
    <n v="89"/>
    <n v="58"/>
    <x v="1"/>
    <s v="France"/>
    <x v="86"/>
    <x v="0"/>
    <d v="2017-04-04T00:00:00"/>
    <x v="0"/>
    <x v="2"/>
    <x v="75"/>
    <n v="256"/>
    <x v="1"/>
    <x v="1"/>
    <x v="0"/>
    <n v="0"/>
    <x v="3"/>
    <d v="2018-09-19T00:00:00"/>
    <x v="0"/>
    <x v="11"/>
    <s v="Obese"/>
    <x v="0"/>
    <s v="High"/>
    <n v="1"/>
  </r>
  <r>
    <n v="90"/>
    <n v="44"/>
    <x v="1"/>
    <s v="Slovakia"/>
    <x v="87"/>
    <x v="1"/>
    <d v="2016-06-08T00:00:00"/>
    <x v="0"/>
    <x v="3"/>
    <x v="76"/>
    <n v="198"/>
    <x v="1"/>
    <x v="0"/>
    <x v="0"/>
    <n v="0"/>
    <x v="1"/>
    <d v="2017-08-12T00:00:00"/>
    <x v="1"/>
    <x v="7"/>
    <s v="Underweight "/>
    <x v="14"/>
    <s v="Good"/>
    <n v="0"/>
  </r>
  <r>
    <n v="91"/>
    <n v="72"/>
    <x v="0"/>
    <s v="Belgium"/>
    <x v="88"/>
    <x v="1"/>
    <d v="2021-07-07T00:00:00"/>
    <x v="0"/>
    <x v="3"/>
    <x v="35"/>
    <n v="244"/>
    <x v="0"/>
    <x v="0"/>
    <x v="0"/>
    <n v="0"/>
    <x v="1"/>
    <d v="2022-08-06T00:00:00"/>
    <x v="3"/>
    <x v="9"/>
    <s v="Obese"/>
    <x v="17"/>
    <s v="High"/>
    <n v="0"/>
  </r>
  <r>
    <n v="92"/>
    <n v="44"/>
    <x v="0"/>
    <s v="Portugal"/>
    <x v="89"/>
    <x v="3"/>
    <d v="2018-02-10T00:00:00"/>
    <x v="1"/>
    <x v="1"/>
    <x v="77"/>
    <n v="293"/>
    <x v="1"/>
    <x v="0"/>
    <x v="0"/>
    <n v="0"/>
    <x v="1"/>
    <d v="2019-07-03T00:00:00"/>
    <x v="1"/>
    <x v="15"/>
    <s v="Severely obese"/>
    <x v="21"/>
    <s v="High"/>
    <n v="0"/>
  </r>
  <r>
    <n v="93"/>
    <n v="42"/>
    <x v="0"/>
    <s v="Austria"/>
    <x v="90"/>
    <x v="2"/>
    <d v="2020-07-03T00:00:00"/>
    <x v="1"/>
    <x v="3"/>
    <x v="35"/>
    <n v="284"/>
    <x v="1"/>
    <x v="0"/>
    <x v="0"/>
    <n v="1"/>
    <x v="0"/>
    <d v="2021-11-13T00:00:00"/>
    <x v="1"/>
    <x v="15"/>
    <s v="Obese"/>
    <x v="11"/>
    <s v="High"/>
    <n v="0"/>
  </r>
  <r>
    <n v="94"/>
    <n v="53"/>
    <x v="0"/>
    <s v="Bulgaria"/>
    <x v="91"/>
    <x v="0"/>
    <d v="2015-01-05T00:00:00"/>
    <x v="0"/>
    <x v="0"/>
    <x v="36"/>
    <n v="201"/>
    <x v="1"/>
    <x v="0"/>
    <x v="1"/>
    <n v="0"/>
    <x v="2"/>
    <d v="2016-01-07T00:00:00"/>
    <x v="0"/>
    <x v="9"/>
    <s v="Overweight"/>
    <x v="17"/>
    <s v="Elevated"/>
    <n v="0"/>
  </r>
  <r>
    <n v="95"/>
    <n v="57"/>
    <x v="1"/>
    <s v="Finland"/>
    <x v="92"/>
    <x v="0"/>
    <d v="2022-12-11T00:00:00"/>
    <x v="0"/>
    <x v="3"/>
    <x v="78"/>
    <n v="246"/>
    <x v="0"/>
    <x v="0"/>
    <x v="0"/>
    <n v="0"/>
    <x v="1"/>
    <d v="2024-01-20T00:00:00"/>
    <x v="0"/>
    <x v="16"/>
    <s v="Severely obese"/>
    <x v="5"/>
    <s v="High"/>
    <n v="0"/>
  </r>
  <r>
    <n v="96"/>
    <n v="62"/>
    <x v="1"/>
    <s v="Cyprus"/>
    <x v="93"/>
    <x v="1"/>
    <d v="2016-05-07T00:00:00"/>
    <x v="1"/>
    <x v="2"/>
    <x v="79"/>
    <n v="297"/>
    <x v="1"/>
    <x v="0"/>
    <x v="0"/>
    <n v="0"/>
    <x v="2"/>
    <d v="2017-12-18T00:00:00"/>
    <x v="0"/>
    <x v="4"/>
    <s v="Obese"/>
    <x v="7"/>
    <s v="High"/>
    <n v="0"/>
  </r>
  <r>
    <n v="97"/>
    <n v="68"/>
    <x v="0"/>
    <s v="Greece"/>
    <x v="94"/>
    <x v="2"/>
    <d v="2019-01-14T00:00:00"/>
    <x v="1"/>
    <x v="3"/>
    <x v="4"/>
    <n v="284"/>
    <x v="1"/>
    <x v="1"/>
    <x v="0"/>
    <n v="0"/>
    <x v="3"/>
    <d v="2019-08-15T00:00:00"/>
    <x v="0"/>
    <x v="14"/>
    <s v="Obese"/>
    <x v="10"/>
    <s v="High"/>
    <n v="0"/>
  </r>
  <r>
    <n v="98"/>
    <n v="49"/>
    <x v="1"/>
    <s v="Italy"/>
    <x v="95"/>
    <x v="3"/>
    <d v="2019-09-29T00:00:00"/>
    <x v="0"/>
    <x v="2"/>
    <x v="10"/>
    <n v="260"/>
    <x v="1"/>
    <x v="0"/>
    <x v="1"/>
    <n v="0"/>
    <x v="2"/>
    <d v="2021-05-28T00:00:00"/>
    <x v="1"/>
    <x v="4"/>
    <s v="Obese"/>
    <x v="13"/>
    <s v="High"/>
    <n v="0"/>
  </r>
  <r>
    <n v="99"/>
    <n v="39"/>
    <x v="0"/>
    <s v="Malta"/>
    <x v="96"/>
    <x v="3"/>
    <d v="2014-12-28T00:00:00"/>
    <x v="0"/>
    <x v="0"/>
    <x v="80"/>
    <n v="189"/>
    <x v="1"/>
    <x v="0"/>
    <x v="1"/>
    <n v="0"/>
    <x v="3"/>
    <d v="2016-03-10T00:00:00"/>
    <x v="1"/>
    <x v="7"/>
    <s v="Underweight "/>
    <x v="10"/>
    <s v="Good"/>
    <n v="0"/>
  </r>
  <r>
    <n v="100"/>
    <n v="52"/>
    <x v="0"/>
    <s v="Cyprus"/>
    <x v="97"/>
    <x v="3"/>
    <d v="2016-02-05T00:00:00"/>
    <x v="1"/>
    <x v="3"/>
    <x v="7"/>
    <n v="265"/>
    <x v="1"/>
    <x v="1"/>
    <x v="0"/>
    <n v="0"/>
    <x v="2"/>
    <d v="2017-04-24T00:00:00"/>
    <x v="0"/>
    <x v="7"/>
    <s v="Obese"/>
    <x v="11"/>
    <s v="High"/>
    <n v="0"/>
  </r>
  <r>
    <n v="101"/>
    <n v="59"/>
    <x v="0"/>
    <s v="Hungary"/>
    <x v="98"/>
    <x v="0"/>
    <d v="2016-09-14T00:00:00"/>
    <x v="1"/>
    <x v="2"/>
    <x v="81"/>
    <n v="220"/>
    <x v="1"/>
    <x v="0"/>
    <x v="1"/>
    <n v="1"/>
    <x v="0"/>
    <d v="2017-09-21T00:00:00"/>
    <x v="0"/>
    <x v="9"/>
    <s v="Overweight"/>
    <x v="5"/>
    <s v="Elevated"/>
    <n v="0"/>
  </r>
  <r>
    <n v="102"/>
    <n v="48"/>
    <x v="1"/>
    <s v="Romania"/>
    <x v="99"/>
    <x v="1"/>
    <d v="2021-01-09T00:00:00"/>
    <x v="0"/>
    <x v="1"/>
    <x v="82"/>
    <n v="233"/>
    <x v="1"/>
    <x v="1"/>
    <x v="0"/>
    <n v="0"/>
    <x v="1"/>
    <d v="2022-07-02T00:00:00"/>
    <x v="1"/>
    <x v="11"/>
    <s v="Healthy"/>
    <x v="4"/>
    <s v="Elevated"/>
    <n v="0"/>
  </r>
  <r>
    <n v="103"/>
    <n v="66"/>
    <x v="0"/>
    <s v="Portugal"/>
    <x v="100"/>
    <x v="1"/>
    <d v="2016-05-05T00:00:00"/>
    <x v="0"/>
    <x v="0"/>
    <x v="83"/>
    <n v="175"/>
    <x v="0"/>
    <x v="0"/>
    <x v="0"/>
    <n v="0"/>
    <x v="0"/>
    <d v="2017-06-28T00:00:00"/>
    <x v="0"/>
    <x v="16"/>
    <s v="Healthy"/>
    <x v="8"/>
    <s v="Good"/>
    <n v="1"/>
  </r>
  <r>
    <n v="104"/>
    <n v="48"/>
    <x v="1"/>
    <s v="Romania"/>
    <x v="101"/>
    <x v="0"/>
    <d v="2016-09-04T00:00:00"/>
    <x v="1"/>
    <x v="1"/>
    <x v="84"/>
    <n v="272"/>
    <x v="1"/>
    <x v="1"/>
    <x v="0"/>
    <n v="0"/>
    <x v="1"/>
    <d v="2017-08-27T00:00:00"/>
    <x v="1"/>
    <x v="3"/>
    <s v="Severely obese"/>
    <x v="16"/>
    <s v="High"/>
    <n v="0"/>
  </r>
  <r>
    <n v="105"/>
    <n v="41"/>
    <x v="0"/>
    <s v="Estonia"/>
    <x v="102"/>
    <x v="1"/>
    <d v="2021-11-28T00:00:00"/>
    <x v="0"/>
    <x v="0"/>
    <x v="85"/>
    <n v="189"/>
    <x v="0"/>
    <x v="0"/>
    <x v="0"/>
    <n v="0"/>
    <x v="2"/>
    <d v="2022-09-02T00:00:00"/>
    <x v="1"/>
    <x v="13"/>
    <s v="Healthy"/>
    <x v="7"/>
    <s v="Good"/>
    <n v="1"/>
  </r>
  <r>
    <n v="106"/>
    <n v="43"/>
    <x v="0"/>
    <s v="Lithuania"/>
    <x v="103"/>
    <x v="0"/>
    <d v="2022-09-04T00:00:00"/>
    <x v="0"/>
    <x v="3"/>
    <x v="86"/>
    <n v="220"/>
    <x v="1"/>
    <x v="0"/>
    <x v="0"/>
    <n v="0"/>
    <x v="2"/>
    <d v="2023-08-29T00:00:00"/>
    <x v="1"/>
    <x v="3"/>
    <s v="Underweight "/>
    <x v="0"/>
    <s v="Elevated"/>
    <n v="0"/>
  </r>
  <r>
    <n v="107"/>
    <n v="48"/>
    <x v="0"/>
    <s v="Greece"/>
    <x v="104"/>
    <x v="3"/>
    <d v="2022-03-24T00:00:00"/>
    <x v="1"/>
    <x v="0"/>
    <x v="87"/>
    <n v="235"/>
    <x v="1"/>
    <x v="0"/>
    <x v="1"/>
    <n v="0"/>
    <x v="1"/>
    <d v="2023-04-20T00:00:00"/>
    <x v="1"/>
    <x v="9"/>
    <s v="Overweight"/>
    <x v="18"/>
    <s v="Elevated"/>
    <n v="0"/>
  </r>
  <r>
    <n v="108"/>
    <n v="63"/>
    <x v="1"/>
    <s v="Croatia"/>
    <x v="105"/>
    <x v="1"/>
    <d v="2014-12-07T00:00:00"/>
    <x v="0"/>
    <x v="3"/>
    <x v="88"/>
    <n v="282"/>
    <x v="0"/>
    <x v="1"/>
    <x v="0"/>
    <n v="1"/>
    <x v="0"/>
    <d v="2016-03-12T00:00:00"/>
    <x v="0"/>
    <x v="1"/>
    <s v="Obese"/>
    <x v="7"/>
    <s v="High"/>
    <n v="0"/>
  </r>
  <r>
    <n v="109"/>
    <n v="62"/>
    <x v="1"/>
    <s v="Netherlands"/>
    <x v="106"/>
    <x v="3"/>
    <d v="2023-08-01T00:00:00"/>
    <x v="1"/>
    <x v="1"/>
    <x v="89"/>
    <n v="246"/>
    <x v="0"/>
    <x v="0"/>
    <x v="0"/>
    <n v="0"/>
    <x v="2"/>
    <d v="2025-03-16T00:00:00"/>
    <x v="0"/>
    <x v="4"/>
    <s v="Obese"/>
    <x v="16"/>
    <s v="High"/>
    <n v="0"/>
  </r>
  <r>
    <n v="110"/>
    <n v="46"/>
    <x v="1"/>
    <s v="Hungary"/>
    <x v="107"/>
    <x v="2"/>
    <d v="2016-03-26T00:00:00"/>
    <x v="0"/>
    <x v="1"/>
    <x v="90"/>
    <n v="154"/>
    <x v="1"/>
    <x v="1"/>
    <x v="0"/>
    <n v="0"/>
    <x v="1"/>
    <d v="2017-01-28T00:00:00"/>
    <x v="1"/>
    <x v="0"/>
    <s v="Underweight "/>
    <x v="2"/>
    <s v="Good"/>
    <n v="0"/>
  </r>
  <r>
    <n v="111"/>
    <n v="44"/>
    <x v="1"/>
    <s v="Lithuania"/>
    <x v="108"/>
    <x v="0"/>
    <d v="2017-04-03T00:00:00"/>
    <x v="0"/>
    <x v="3"/>
    <x v="90"/>
    <n v="219"/>
    <x v="1"/>
    <x v="1"/>
    <x v="1"/>
    <n v="0"/>
    <x v="1"/>
    <d v="2018-01-08T00:00:00"/>
    <x v="1"/>
    <x v="13"/>
    <s v="Underweight "/>
    <x v="12"/>
    <s v="Elevated"/>
    <n v="0"/>
  </r>
  <r>
    <n v="112"/>
    <n v="62"/>
    <x v="1"/>
    <s v="Hungary"/>
    <x v="109"/>
    <x v="2"/>
    <d v="2021-12-20T00:00:00"/>
    <x v="1"/>
    <x v="0"/>
    <x v="91"/>
    <n v="166"/>
    <x v="0"/>
    <x v="0"/>
    <x v="0"/>
    <n v="0"/>
    <x v="2"/>
    <d v="2023-09-17T00:00:00"/>
    <x v="0"/>
    <x v="10"/>
    <s v="Underweight "/>
    <x v="4"/>
    <s v="Good"/>
    <n v="0"/>
  </r>
  <r>
    <n v="113"/>
    <n v="58"/>
    <x v="0"/>
    <s v="Romania"/>
    <x v="110"/>
    <x v="1"/>
    <d v="2016-01-05T00:00:00"/>
    <x v="1"/>
    <x v="1"/>
    <x v="92"/>
    <n v="263"/>
    <x v="0"/>
    <x v="1"/>
    <x v="0"/>
    <n v="0"/>
    <x v="1"/>
    <d v="2017-05-27T00:00:00"/>
    <x v="0"/>
    <x v="15"/>
    <s v="Severely obese"/>
    <x v="21"/>
    <s v="High"/>
    <n v="0"/>
  </r>
  <r>
    <n v="114"/>
    <n v="68"/>
    <x v="1"/>
    <s v="Croatia"/>
    <x v="111"/>
    <x v="1"/>
    <d v="2023-07-16T00:00:00"/>
    <x v="0"/>
    <x v="2"/>
    <x v="50"/>
    <n v="276"/>
    <x v="0"/>
    <x v="1"/>
    <x v="0"/>
    <n v="0"/>
    <x v="2"/>
    <d v="2024-12-08T00:00:00"/>
    <x v="0"/>
    <x v="15"/>
    <s v="Severely obese"/>
    <x v="7"/>
    <s v="High"/>
    <n v="1"/>
  </r>
  <r>
    <n v="115"/>
    <n v="55"/>
    <x v="1"/>
    <s v="Lithuania"/>
    <x v="112"/>
    <x v="0"/>
    <d v="2023-07-24T00:00:00"/>
    <x v="0"/>
    <x v="1"/>
    <x v="93"/>
    <n v="269"/>
    <x v="1"/>
    <x v="0"/>
    <x v="0"/>
    <n v="0"/>
    <x v="2"/>
    <d v="2024-06-12T00:00:00"/>
    <x v="0"/>
    <x v="0"/>
    <s v="Obese"/>
    <x v="12"/>
    <s v="High"/>
    <n v="0"/>
  </r>
  <r>
    <n v="116"/>
    <n v="61"/>
    <x v="0"/>
    <s v="Ireland"/>
    <x v="113"/>
    <x v="3"/>
    <d v="2022-08-05T00:00:00"/>
    <x v="0"/>
    <x v="0"/>
    <x v="94"/>
    <n v="205"/>
    <x v="1"/>
    <x v="1"/>
    <x v="1"/>
    <n v="0"/>
    <x v="0"/>
    <d v="2024-06-28T00:00:00"/>
    <x v="0"/>
    <x v="8"/>
    <s v="Overweight"/>
    <x v="7"/>
    <s v="Elevated"/>
    <n v="0"/>
  </r>
  <r>
    <n v="117"/>
    <n v="60"/>
    <x v="0"/>
    <s v="Italy"/>
    <x v="114"/>
    <x v="1"/>
    <d v="2017-02-07T00:00:00"/>
    <x v="0"/>
    <x v="2"/>
    <x v="95"/>
    <n v="195"/>
    <x v="0"/>
    <x v="0"/>
    <x v="0"/>
    <n v="0"/>
    <x v="0"/>
    <d v="2018-04-09T00:00:00"/>
    <x v="0"/>
    <x v="7"/>
    <s v="Overweight"/>
    <x v="5"/>
    <s v="Good"/>
    <n v="0"/>
  </r>
  <r>
    <n v="118"/>
    <n v="40"/>
    <x v="0"/>
    <s v="Malta"/>
    <x v="115"/>
    <x v="0"/>
    <d v="2018-01-15T00:00:00"/>
    <x v="0"/>
    <x v="2"/>
    <x v="56"/>
    <n v="282"/>
    <x v="1"/>
    <x v="1"/>
    <x v="0"/>
    <n v="0"/>
    <x v="0"/>
    <d v="2019-09-19T00:00:00"/>
    <x v="1"/>
    <x v="10"/>
    <s v="Obese"/>
    <x v="4"/>
    <s v="High"/>
    <n v="0"/>
  </r>
  <r>
    <n v="119"/>
    <n v="49"/>
    <x v="0"/>
    <s v="Bulgaria"/>
    <x v="116"/>
    <x v="2"/>
    <d v="2015-10-02T00:00:00"/>
    <x v="1"/>
    <x v="0"/>
    <x v="96"/>
    <n v="208"/>
    <x v="1"/>
    <x v="1"/>
    <x v="0"/>
    <n v="0"/>
    <x v="1"/>
    <d v="2016-12-12T00:00:00"/>
    <x v="1"/>
    <x v="7"/>
    <s v="Healthy"/>
    <x v="4"/>
    <s v="Elevated"/>
    <n v="0"/>
  </r>
  <r>
    <n v="120"/>
    <n v="68"/>
    <x v="1"/>
    <s v="Bulgaria"/>
    <x v="117"/>
    <x v="2"/>
    <d v="2020-02-22T00:00:00"/>
    <x v="1"/>
    <x v="3"/>
    <x v="97"/>
    <n v="298"/>
    <x v="0"/>
    <x v="1"/>
    <x v="1"/>
    <n v="0"/>
    <x v="0"/>
    <d v="2021-05-26T00:00:00"/>
    <x v="0"/>
    <x v="1"/>
    <s v="Severely obese"/>
    <x v="21"/>
    <s v="High"/>
    <n v="0"/>
  </r>
  <r>
    <n v="121"/>
    <n v="60"/>
    <x v="0"/>
    <s v="Cyprus"/>
    <x v="118"/>
    <x v="1"/>
    <d v="2022-10-03T00:00:00"/>
    <x v="0"/>
    <x v="2"/>
    <x v="98"/>
    <n v="152"/>
    <x v="0"/>
    <x v="1"/>
    <x v="1"/>
    <n v="0"/>
    <x v="2"/>
    <d v="2023-06-19T00:00:00"/>
    <x v="0"/>
    <x v="17"/>
    <s v="Overweight"/>
    <x v="6"/>
    <s v="Good"/>
    <n v="0"/>
  </r>
  <r>
    <n v="122"/>
    <n v="52"/>
    <x v="1"/>
    <s v="Germany"/>
    <x v="119"/>
    <x v="0"/>
    <d v="2014-08-12T00:00:00"/>
    <x v="1"/>
    <x v="0"/>
    <x v="66"/>
    <n v="279"/>
    <x v="1"/>
    <x v="1"/>
    <x v="0"/>
    <n v="0"/>
    <x v="2"/>
    <d v="2015-06-23T00:00:00"/>
    <x v="0"/>
    <x v="0"/>
    <s v="Obese"/>
    <x v="0"/>
    <s v="High"/>
    <n v="0"/>
  </r>
  <r>
    <n v="123"/>
    <n v="47"/>
    <x v="1"/>
    <s v="Lithuania"/>
    <x v="120"/>
    <x v="3"/>
    <d v="2023-04-08T00:00:00"/>
    <x v="1"/>
    <x v="1"/>
    <x v="99"/>
    <n v="295"/>
    <x v="1"/>
    <x v="0"/>
    <x v="0"/>
    <n v="0"/>
    <x v="1"/>
    <d v="2025-02-06T00:00:00"/>
    <x v="1"/>
    <x v="5"/>
    <s v="Severely obese"/>
    <x v="2"/>
    <s v="High"/>
    <n v="0"/>
  </r>
  <r>
    <n v="124"/>
    <n v="38"/>
    <x v="0"/>
    <s v="Slovakia"/>
    <x v="121"/>
    <x v="1"/>
    <d v="2023-11-26T00:00:00"/>
    <x v="1"/>
    <x v="1"/>
    <x v="100"/>
    <n v="232"/>
    <x v="1"/>
    <x v="0"/>
    <x v="1"/>
    <n v="0"/>
    <x v="3"/>
    <d v="2024-12-24T00:00:00"/>
    <x v="1"/>
    <x v="9"/>
    <s v="Underweight "/>
    <x v="2"/>
    <s v="Elevated"/>
    <n v="0"/>
  </r>
  <r>
    <n v="125"/>
    <n v="43"/>
    <x v="1"/>
    <s v="Malta"/>
    <x v="122"/>
    <x v="1"/>
    <d v="2017-10-10T00:00:00"/>
    <x v="0"/>
    <x v="3"/>
    <x v="101"/>
    <n v="218"/>
    <x v="1"/>
    <x v="1"/>
    <x v="0"/>
    <n v="0"/>
    <x v="1"/>
    <d v="2019-03-05T00:00:00"/>
    <x v="1"/>
    <x v="15"/>
    <s v="Healthy"/>
    <x v="18"/>
    <s v="Elevated"/>
    <n v="1"/>
  </r>
  <r>
    <n v="126"/>
    <n v="68"/>
    <x v="1"/>
    <s v="Portugal"/>
    <x v="123"/>
    <x v="1"/>
    <d v="2015-03-11T00:00:00"/>
    <x v="0"/>
    <x v="2"/>
    <x v="102"/>
    <n v="254"/>
    <x v="0"/>
    <x v="1"/>
    <x v="0"/>
    <n v="0"/>
    <x v="0"/>
    <d v="2015-12-12T00:00:00"/>
    <x v="0"/>
    <x v="13"/>
    <s v="Obese"/>
    <x v="21"/>
    <s v="High"/>
    <n v="0"/>
  </r>
  <r>
    <n v="127"/>
    <n v="60"/>
    <x v="1"/>
    <s v="Netherlands"/>
    <x v="124"/>
    <x v="0"/>
    <d v="2019-11-09T00:00:00"/>
    <x v="1"/>
    <x v="1"/>
    <x v="103"/>
    <n v="281"/>
    <x v="1"/>
    <x v="0"/>
    <x v="0"/>
    <n v="0"/>
    <x v="1"/>
    <d v="2021-08-09T00:00:00"/>
    <x v="0"/>
    <x v="5"/>
    <s v="Obese"/>
    <x v="5"/>
    <s v="High"/>
    <n v="0"/>
  </r>
  <r>
    <n v="128"/>
    <n v="55"/>
    <x v="1"/>
    <s v="Sweden"/>
    <x v="125"/>
    <x v="3"/>
    <d v="2021-10-27T00:00:00"/>
    <x v="0"/>
    <x v="3"/>
    <x v="104"/>
    <n v="229"/>
    <x v="1"/>
    <x v="0"/>
    <x v="0"/>
    <n v="1"/>
    <x v="0"/>
    <d v="2022-10-23T00:00:00"/>
    <x v="0"/>
    <x v="3"/>
    <s v="Overweight"/>
    <x v="15"/>
    <s v="Elevated"/>
    <n v="0"/>
  </r>
  <r>
    <n v="129"/>
    <n v="66"/>
    <x v="0"/>
    <s v="Greece"/>
    <x v="126"/>
    <x v="0"/>
    <d v="2015-12-14T00:00:00"/>
    <x v="0"/>
    <x v="2"/>
    <x v="105"/>
    <n v="184"/>
    <x v="1"/>
    <x v="0"/>
    <x v="0"/>
    <n v="0"/>
    <x v="1"/>
    <d v="2017-07-25T00:00:00"/>
    <x v="0"/>
    <x v="4"/>
    <s v="Obese"/>
    <x v="12"/>
    <s v="Good"/>
    <n v="0"/>
  </r>
  <r>
    <n v="130"/>
    <n v="53"/>
    <x v="0"/>
    <s v="Hungary"/>
    <x v="127"/>
    <x v="0"/>
    <d v="2022-05-28T00:00:00"/>
    <x v="1"/>
    <x v="1"/>
    <x v="93"/>
    <n v="267"/>
    <x v="1"/>
    <x v="0"/>
    <x v="0"/>
    <n v="0"/>
    <x v="3"/>
    <d v="2023-05-02T00:00:00"/>
    <x v="0"/>
    <x v="3"/>
    <s v="Obese"/>
    <x v="5"/>
    <s v="High"/>
    <n v="0"/>
  </r>
  <r>
    <n v="131"/>
    <n v="59"/>
    <x v="0"/>
    <s v="Austria"/>
    <x v="128"/>
    <x v="3"/>
    <d v="2016-12-27T00:00:00"/>
    <x v="1"/>
    <x v="3"/>
    <x v="73"/>
    <n v="235"/>
    <x v="0"/>
    <x v="1"/>
    <x v="1"/>
    <n v="0"/>
    <x v="0"/>
    <d v="2017-12-09T00:00:00"/>
    <x v="0"/>
    <x v="3"/>
    <s v="Healthy"/>
    <x v="2"/>
    <s v="Elevated"/>
    <n v="0"/>
  </r>
  <r>
    <n v="132"/>
    <n v="52"/>
    <x v="0"/>
    <s v="Finland"/>
    <x v="129"/>
    <x v="1"/>
    <d v="2022-01-02T00:00:00"/>
    <x v="0"/>
    <x v="3"/>
    <x v="106"/>
    <n v="209"/>
    <x v="0"/>
    <x v="0"/>
    <x v="0"/>
    <n v="0"/>
    <x v="1"/>
    <d v="2023-01-09T00:00:00"/>
    <x v="0"/>
    <x v="9"/>
    <s v="Overweight"/>
    <x v="17"/>
    <s v="Elevated"/>
    <n v="0"/>
  </r>
  <r>
    <n v="133"/>
    <n v="35"/>
    <x v="1"/>
    <s v="Poland"/>
    <x v="130"/>
    <x v="3"/>
    <d v="2018-10-17T00:00:00"/>
    <x v="0"/>
    <x v="3"/>
    <x v="102"/>
    <n v="250"/>
    <x v="1"/>
    <x v="0"/>
    <x v="1"/>
    <n v="0"/>
    <x v="2"/>
    <d v="2020-06-14T00:00:00"/>
    <x v="2"/>
    <x v="4"/>
    <s v="Obese"/>
    <x v="23"/>
    <s v="High"/>
    <n v="0"/>
  </r>
  <r>
    <n v="134"/>
    <n v="46"/>
    <x v="1"/>
    <s v="Lithuania"/>
    <x v="131"/>
    <x v="3"/>
    <d v="2022-11-07T00:00:00"/>
    <x v="0"/>
    <x v="2"/>
    <x v="107"/>
    <n v="246"/>
    <x v="1"/>
    <x v="0"/>
    <x v="0"/>
    <n v="0"/>
    <x v="3"/>
    <d v="2023-10-26T00:00:00"/>
    <x v="1"/>
    <x v="3"/>
    <s v="Obese"/>
    <x v="23"/>
    <s v="High"/>
    <n v="0"/>
  </r>
  <r>
    <n v="135"/>
    <n v="70"/>
    <x v="0"/>
    <s v="Estonia"/>
    <x v="132"/>
    <x v="3"/>
    <d v="2022-05-14T00:00:00"/>
    <x v="0"/>
    <x v="0"/>
    <x v="39"/>
    <n v="162"/>
    <x v="0"/>
    <x v="1"/>
    <x v="1"/>
    <n v="0"/>
    <x v="0"/>
    <d v="2023-10-08T00:00:00"/>
    <x v="3"/>
    <x v="15"/>
    <s v="Overweight"/>
    <x v="22"/>
    <s v="Good"/>
    <n v="0"/>
  </r>
  <r>
    <n v="136"/>
    <n v="58"/>
    <x v="1"/>
    <s v="Ireland"/>
    <x v="133"/>
    <x v="2"/>
    <d v="2017-08-28T00:00:00"/>
    <x v="1"/>
    <x v="1"/>
    <x v="108"/>
    <n v="222"/>
    <x v="1"/>
    <x v="0"/>
    <x v="0"/>
    <n v="0"/>
    <x v="2"/>
    <d v="2019-05-15T00:00:00"/>
    <x v="0"/>
    <x v="10"/>
    <s v="Healthy"/>
    <x v="22"/>
    <s v="Elevated"/>
    <n v="0"/>
  </r>
  <r>
    <n v="137"/>
    <n v="59"/>
    <x v="1"/>
    <s v="Bulgaria"/>
    <x v="134"/>
    <x v="1"/>
    <d v="2016-01-13T00:00:00"/>
    <x v="1"/>
    <x v="0"/>
    <x v="109"/>
    <n v="252"/>
    <x v="0"/>
    <x v="1"/>
    <x v="1"/>
    <n v="0"/>
    <x v="3"/>
    <d v="2016-12-14T00:00:00"/>
    <x v="0"/>
    <x v="3"/>
    <s v="Severely obese"/>
    <x v="4"/>
    <s v="High"/>
    <n v="0"/>
  </r>
  <r>
    <n v="138"/>
    <n v="47"/>
    <x v="0"/>
    <s v="Italy"/>
    <x v="135"/>
    <x v="2"/>
    <d v="2018-10-28T00:00:00"/>
    <x v="0"/>
    <x v="1"/>
    <x v="57"/>
    <n v="210"/>
    <x v="1"/>
    <x v="1"/>
    <x v="1"/>
    <n v="0"/>
    <x v="1"/>
    <d v="2019-10-01T00:00:00"/>
    <x v="1"/>
    <x v="3"/>
    <s v="Healthy"/>
    <x v="14"/>
    <s v="Elevated"/>
    <n v="0"/>
  </r>
  <r>
    <n v="139"/>
    <n v="46"/>
    <x v="1"/>
    <s v="Croatia"/>
    <x v="136"/>
    <x v="0"/>
    <d v="2019-08-26T00:00:00"/>
    <x v="1"/>
    <x v="2"/>
    <x v="110"/>
    <n v="280"/>
    <x v="0"/>
    <x v="1"/>
    <x v="0"/>
    <n v="0"/>
    <x v="2"/>
    <d v="2020-05-31T00:00:00"/>
    <x v="1"/>
    <x v="13"/>
    <s v="Obese"/>
    <x v="16"/>
    <s v="High"/>
    <n v="0"/>
  </r>
  <r>
    <n v="140"/>
    <n v="43"/>
    <x v="1"/>
    <s v="Czech Republic"/>
    <x v="137"/>
    <x v="1"/>
    <d v="2022-11-14T00:00:00"/>
    <x v="0"/>
    <x v="3"/>
    <x v="94"/>
    <n v="194"/>
    <x v="1"/>
    <x v="0"/>
    <x v="0"/>
    <n v="1"/>
    <x v="3"/>
    <d v="2023-07-07T00:00:00"/>
    <x v="1"/>
    <x v="14"/>
    <s v="Overweight"/>
    <x v="21"/>
    <s v="Good"/>
    <n v="0"/>
  </r>
  <r>
    <n v="141"/>
    <n v="69"/>
    <x v="1"/>
    <s v="France"/>
    <x v="138"/>
    <x v="1"/>
    <d v="2023-01-26T00:00:00"/>
    <x v="1"/>
    <x v="1"/>
    <x v="111"/>
    <n v="296"/>
    <x v="0"/>
    <x v="0"/>
    <x v="1"/>
    <n v="0"/>
    <x v="0"/>
    <d v="2023-09-13T00:00:00"/>
    <x v="0"/>
    <x v="14"/>
    <s v="Obese"/>
    <x v="21"/>
    <s v="High"/>
    <n v="0"/>
  </r>
  <r>
    <n v="142"/>
    <n v="56"/>
    <x v="1"/>
    <s v="Finland"/>
    <x v="139"/>
    <x v="0"/>
    <d v="2024-01-15T00:00:00"/>
    <x v="1"/>
    <x v="0"/>
    <x v="112"/>
    <n v="266"/>
    <x v="1"/>
    <x v="1"/>
    <x v="0"/>
    <n v="0"/>
    <x v="1"/>
    <d v="2025-01-23T00:00:00"/>
    <x v="0"/>
    <x v="9"/>
    <s v="Obese"/>
    <x v="4"/>
    <s v="High"/>
    <n v="0"/>
  </r>
  <r>
    <n v="143"/>
    <n v="58"/>
    <x v="0"/>
    <s v="Czech Republic"/>
    <x v="140"/>
    <x v="2"/>
    <d v="2020-07-06T00:00:00"/>
    <x v="0"/>
    <x v="0"/>
    <x v="113"/>
    <n v="222"/>
    <x v="0"/>
    <x v="0"/>
    <x v="0"/>
    <n v="0"/>
    <x v="3"/>
    <d v="2021-08-24T00:00:00"/>
    <x v="0"/>
    <x v="16"/>
    <s v="Underweight "/>
    <x v="11"/>
    <s v="Elevated"/>
    <n v="0"/>
  </r>
  <r>
    <n v="144"/>
    <n v="61"/>
    <x v="1"/>
    <s v="Lithuania"/>
    <x v="141"/>
    <x v="2"/>
    <d v="2020-11-01T00:00:00"/>
    <x v="1"/>
    <x v="0"/>
    <x v="114"/>
    <n v="196"/>
    <x v="0"/>
    <x v="1"/>
    <x v="0"/>
    <n v="0"/>
    <x v="1"/>
    <d v="2021-05-18T00:00:00"/>
    <x v="0"/>
    <x v="6"/>
    <s v="Healthy"/>
    <x v="19"/>
    <s v="Good"/>
    <n v="0"/>
  </r>
  <r>
    <n v="145"/>
    <n v="64"/>
    <x v="0"/>
    <s v="Finland"/>
    <x v="142"/>
    <x v="1"/>
    <d v="2015-01-09T00:00:00"/>
    <x v="0"/>
    <x v="0"/>
    <x v="115"/>
    <n v="287"/>
    <x v="1"/>
    <x v="0"/>
    <x v="1"/>
    <n v="0"/>
    <x v="2"/>
    <d v="2016-10-21T00:00:00"/>
    <x v="0"/>
    <x v="5"/>
    <s v="Obese"/>
    <x v="21"/>
    <s v="High"/>
    <n v="0"/>
  </r>
  <r>
    <n v="146"/>
    <n v="46"/>
    <x v="1"/>
    <s v="Austria"/>
    <x v="143"/>
    <x v="2"/>
    <d v="2015-11-24T00:00:00"/>
    <x v="0"/>
    <x v="1"/>
    <x v="18"/>
    <n v="183"/>
    <x v="0"/>
    <x v="0"/>
    <x v="0"/>
    <n v="0"/>
    <x v="0"/>
    <d v="2016-12-16T00:00:00"/>
    <x v="1"/>
    <x v="9"/>
    <s v="Overweight"/>
    <x v="22"/>
    <s v="Good"/>
    <n v="0"/>
  </r>
  <r>
    <n v="147"/>
    <n v="59"/>
    <x v="1"/>
    <s v="Lithuania"/>
    <x v="144"/>
    <x v="2"/>
    <d v="2023-01-04T00:00:00"/>
    <x v="1"/>
    <x v="0"/>
    <x v="116"/>
    <n v="222"/>
    <x v="0"/>
    <x v="1"/>
    <x v="0"/>
    <n v="0"/>
    <x v="0"/>
    <d v="2024-01-25T00:00:00"/>
    <x v="0"/>
    <x v="9"/>
    <s v="Healthy"/>
    <x v="19"/>
    <s v="Elevated"/>
    <n v="0"/>
  </r>
  <r>
    <n v="148"/>
    <n v="43"/>
    <x v="1"/>
    <s v="Germany"/>
    <x v="145"/>
    <x v="1"/>
    <d v="2020-09-04T00:00:00"/>
    <x v="0"/>
    <x v="3"/>
    <x v="117"/>
    <n v="275"/>
    <x v="0"/>
    <x v="0"/>
    <x v="0"/>
    <n v="0"/>
    <x v="0"/>
    <d v="2021-07-23T00:00:00"/>
    <x v="1"/>
    <x v="0"/>
    <s v="Obese"/>
    <x v="5"/>
    <s v="High"/>
    <n v="1"/>
  </r>
  <r>
    <n v="149"/>
    <n v="51"/>
    <x v="1"/>
    <s v="Slovenia"/>
    <x v="146"/>
    <x v="2"/>
    <d v="2017-04-30T00:00:00"/>
    <x v="1"/>
    <x v="1"/>
    <x v="115"/>
    <n v="256"/>
    <x v="1"/>
    <x v="0"/>
    <x v="0"/>
    <n v="0"/>
    <x v="3"/>
    <d v="2018-06-06T00:00:00"/>
    <x v="0"/>
    <x v="16"/>
    <s v="Obese"/>
    <x v="2"/>
    <s v="High"/>
    <n v="1"/>
  </r>
  <r>
    <n v="150"/>
    <n v="61"/>
    <x v="1"/>
    <s v="Spain"/>
    <x v="147"/>
    <x v="1"/>
    <d v="2022-07-23T00:00:00"/>
    <x v="0"/>
    <x v="2"/>
    <x v="67"/>
    <n v="255"/>
    <x v="1"/>
    <x v="0"/>
    <x v="0"/>
    <n v="0"/>
    <x v="3"/>
    <d v="2023-06-26T00:00:00"/>
    <x v="0"/>
    <x v="3"/>
    <s v="Obese"/>
    <x v="5"/>
    <s v="High"/>
    <n v="0"/>
  </r>
  <r>
    <n v="151"/>
    <n v="72"/>
    <x v="1"/>
    <s v="Slovenia"/>
    <x v="148"/>
    <x v="2"/>
    <d v="2022-02-07T00:00:00"/>
    <x v="1"/>
    <x v="1"/>
    <x v="118"/>
    <n v="260"/>
    <x v="1"/>
    <x v="1"/>
    <x v="0"/>
    <n v="0"/>
    <x v="0"/>
    <d v="2022-10-23T00:00:00"/>
    <x v="3"/>
    <x v="17"/>
    <s v="Obese"/>
    <x v="10"/>
    <s v="High"/>
    <n v="0"/>
  </r>
  <r>
    <n v="152"/>
    <n v="39"/>
    <x v="1"/>
    <s v="Latvia"/>
    <x v="149"/>
    <x v="0"/>
    <d v="2021-09-29T00:00:00"/>
    <x v="0"/>
    <x v="3"/>
    <x v="20"/>
    <n v="157"/>
    <x v="1"/>
    <x v="1"/>
    <x v="0"/>
    <n v="0"/>
    <x v="3"/>
    <d v="2022-05-02T00:00:00"/>
    <x v="1"/>
    <x v="14"/>
    <s v="Healthy"/>
    <x v="2"/>
    <s v="Good"/>
    <n v="1"/>
  </r>
  <r>
    <n v="153"/>
    <n v="54"/>
    <x v="0"/>
    <s v="Poland"/>
    <x v="150"/>
    <x v="1"/>
    <d v="2014-10-25T00:00:00"/>
    <x v="0"/>
    <x v="0"/>
    <x v="119"/>
    <n v="159"/>
    <x v="0"/>
    <x v="1"/>
    <x v="0"/>
    <n v="0"/>
    <x v="1"/>
    <d v="2016-01-13T00:00:00"/>
    <x v="0"/>
    <x v="7"/>
    <s v="Underweight "/>
    <x v="18"/>
    <s v="Good"/>
    <n v="1"/>
  </r>
  <r>
    <n v="154"/>
    <n v="56"/>
    <x v="1"/>
    <s v="Czech Republic"/>
    <x v="151"/>
    <x v="3"/>
    <d v="2017-02-16T00:00:00"/>
    <x v="1"/>
    <x v="0"/>
    <x v="120"/>
    <n v="272"/>
    <x v="1"/>
    <x v="0"/>
    <x v="0"/>
    <n v="1"/>
    <x v="0"/>
    <d v="2017-12-06T00:00:00"/>
    <x v="0"/>
    <x v="13"/>
    <s v="Obese"/>
    <x v="11"/>
    <s v="High"/>
    <n v="1"/>
  </r>
  <r>
    <n v="155"/>
    <n v="43"/>
    <x v="0"/>
    <s v="Ireland"/>
    <x v="152"/>
    <x v="2"/>
    <d v="2022-09-22T00:00:00"/>
    <x v="1"/>
    <x v="0"/>
    <x v="109"/>
    <n v="270"/>
    <x v="0"/>
    <x v="0"/>
    <x v="1"/>
    <n v="0"/>
    <x v="0"/>
    <d v="2023-03-21T00:00:00"/>
    <x v="1"/>
    <x v="18"/>
    <s v="Severely obese"/>
    <x v="22"/>
    <s v="High"/>
    <n v="0"/>
  </r>
  <r>
    <n v="156"/>
    <n v="44"/>
    <x v="0"/>
    <s v="Netherlands"/>
    <x v="23"/>
    <x v="2"/>
    <d v="2023-06-08T00:00:00"/>
    <x v="0"/>
    <x v="1"/>
    <x v="7"/>
    <n v="287"/>
    <x v="1"/>
    <x v="0"/>
    <x v="0"/>
    <n v="0"/>
    <x v="0"/>
    <d v="2024-07-07T00:00:00"/>
    <x v="1"/>
    <x v="9"/>
    <s v="Obese"/>
    <x v="24"/>
    <s v="High"/>
    <n v="0"/>
  </r>
  <r>
    <n v="157"/>
    <n v="55"/>
    <x v="0"/>
    <s v="Italy"/>
    <x v="153"/>
    <x v="1"/>
    <d v="2018-04-03T00:00:00"/>
    <x v="1"/>
    <x v="3"/>
    <x v="121"/>
    <n v="187"/>
    <x v="1"/>
    <x v="0"/>
    <x v="1"/>
    <n v="0"/>
    <x v="3"/>
    <d v="2018-10-04T00:00:00"/>
    <x v="0"/>
    <x v="6"/>
    <s v="Underweight "/>
    <x v="5"/>
    <s v="Good"/>
    <n v="0"/>
  </r>
  <r>
    <n v="158"/>
    <n v="66"/>
    <x v="1"/>
    <s v="Croatia"/>
    <x v="154"/>
    <x v="3"/>
    <d v="2015-08-02T00:00:00"/>
    <x v="0"/>
    <x v="3"/>
    <x v="122"/>
    <n v="203"/>
    <x v="1"/>
    <x v="0"/>
    <x v="0"/>
    <n v="1"/>
    <x v="0"/>
    <d v="2017-06-05T00:00:00"/>
    <x v="0"/>
    <x v="8"/>
    <s v="Overweight"/>
    <x v="6"/>
    <s v="Elevated"/>
    <n v="0"/>
  </r>
  <r>
    <n v="159"/>
    <n v="52"/>
    <x v="0"/>
    <s v="Lithuania"/>
    <x v="113"/>
    <x v="3"/>
    <d v="2022-08-24T00:00:00"/>
    <x v="1"/>
    <x v="3"/>
    <x v="123"/>
    <n v="196"/>
    <x v="1"/>
    <x v="0"/>
    <x v="1"/>
    <n v="0"/>
    <x v="3"/>
    <d v="2024-03-25T00:00:00"/>
    <x v="0"/>
    <x v="4"/>
    <s v="Overweight"/>
    <x v="3"/>
    <s v="Good"/>
    <n v="1"/>
  </r>
  <r>
    <n v="160"/>
    <n v="68"/>
    <x v="0"/>
    <s v="Romania"/>
    <x v="155"/>
    <x v="0"/>
    <d v="2024-01-03T00:00:00"/>
    <x v="0"/>
    <x v="2"/>
    <x v="124"/>
    <n v="255"/>
    <x v="0"/>
    <x v="1"/>
    <x v="0"/>
    <n v="0"/>
    <x v="3"/>
    <d v="2024-09-19T00:00:00"/>
    <x v="0"/>
    <x v="17"/>
    <s v="Obese"/>
    <x v="0"/>
    <s v="High"/>
    <n v="0"/>
  </r>
  <r>
    <n v="161"/>
    <n v="45"/>
    <x v="0"/>
    <s v="Luxembourg"/>
    <x v="156"/>
    <x v="2"/>
    <d v="2022-07-09T00:00:00"/>
    <x v="1"/>
    <x v="2"/>
    <x v="125"/>
    <n v="293"/>
    <x v="1"/>
    <x v="0"/>
    <x v="0"/>
    <n v="0"/>
    <x v="0"/>
    <d v="2023-08-12T00:00:00"/>
    <x v="1"/>
    <x v="16"/>
    <s v="Obese"/>
    <x v="17"/>
    <s v="High"/>
    <n v="1"/>
  </r>
  <r>
    <n v="162"/>
    <n v="52"/>
    <x v="1"/>
    <s v="Hungary"/>
    <x v="157"/>
    <x v="3"/>
    <d v="2022-03-08T00:00:00"/>
    <x v="0"/>
    <x v="3"/>
    <x v="126"/>
    <n v="273"/>
    <x v="0"/>
    <x v="1"/>
    <x v="0"/>
    <n v="0"/>
    <x v="2"/>
    <d v="2023-08-22T00:00:00"/>
    <x v="0"/>
    <x v="11"/>
    <s v="Obese"/>
    <x v="18"/>
    <s v="High"/>
    <n v="0"/>
  </r>
  <r>
    <n v="163"/>
    <n v="40"/>
    <x v="0"/>
    <s v="Netherlands"/>
    <x v="158"/>
    <x v="3"/>
    <d v="2016-05-15T00:00:00"/>
    <x v="1"/>
    <x v="2"/>
    <x v="86"/>
    <n v="154"/>
    <x v="1"/>
    <x v="1"/>
    <x v="0"/>
    <n v="0"/>
    <x v="2"/>
    <d v="2017-08-20T00:00:00"/>
    <x v="1"/>
    <x v="1"/>
    <s v="Underweight "/>
    <x v="8"/>
    <s v="Good"/>
    <n v="0"/>
  </r>
  <r>
    <n v="164"/>
    <n v="56"/>
    <x v="0"/>
    <s v="Denmark"/>
    <x v="159"/>
    <x v="1"/>
    <d v="2023-05-27T00:00:00"/>
    <x v="1"/>
    <x v="2"/>
    <x v="77"/>
    <n v="261"/>
    <x v="1"/>
    <x v="1"/>
    <x v="0"/>
    <n v="0"/>
    <x v="2"/>
    <d v="2024-08-16T00:00:00"/>
    <x v="0"/>
    <x v="7"/>
    <s v="Severely obese"/>
    <x v="4"/>
    <s v="High"/>
    <n v="0"/>
  </r>
  <r>
    <n v="165"/>
    <n v="52"/>
    <x v="1"/>
    <s v="Croatia"/>
    <x v="160"/>
    <x v="3"/>
    <d v="2020-08-13T00:00:00"/>
    <x v="1"/>
    <x v="2"/>
    <x v="67"/>
    <n v="250"/>
    <x v="0"/>
    <x v="0"/>
    <x v="0"/>
    <n v="0"/>
    <x v="1"/>
    <d v="2021-11-25T00:00:00"/>
    <x v="0"/>
    <x v="1"/>
    <s v="Obese"/>
    <x v="23"/>
    <s v="High"/>
    <n v="0"/>
  </r>
  <r>
    <n v="166"/>
    <n v="37"/>
    <x v="0"/>
    <s v="Austria"/>
    <x v="161"/>
    <x v="3"/>
    <d v="2016-06-11T00:00:00"/>
    <x v="0"/>
    <x v="0"/>
    <x v="28"/>
    <n v="155"/>
    <x v="1"/>
    <x v="0"/>
    <x v="0"/>
    <n v="1"/>
    <x v="1"/>
    <d v="2018-01-12T00:00:00"/>
    <x v="1"/>
    <x v="4"/>
    <s v="Underweight "/>
    <x v="25"/>
    <s v="Good"/>
    <n v="0"/>
  </r>
  <r>
    <n v="167"/>
    <n v="54"/>
    <x v="0"/>
    <s v="Finland"/>
    <x v="162"/>
    <x v="3"/>
    <d v="2024-01-17T00:00:00"/>
    <x v="0"/>
    <x v="2"/>
    <x v="108"/>
    <n v="177"/>
    <x v="0"/>
    <x v="0"/>
    <x v="0"/>
    <n v="0"/>
    <x v="0"/>
    <d v="2025-04-18T00:00:00"/>
    <x v="0"/>
    <x v="1"/>
    <s v="Healthy"/>
    <x v="26"/>
    <s v="Good"/>
    <n v="0"/>
  </r>
  <r>
    <n v="168"/>
    <n v="75"/>
    <x v="1"/>
    <s v="Austria"/>
    <x v="163"/>
    <x v="1"/>
    <d v="2022-01-11T00:00:00"/>
    <x v="1"/>
    <x v="0"/>
    <x v="127"/>
    <n v="184"/>
    <x v="1"/>
    <x v="1"/>
    <x v="0"/>
    <n v="0"/>
    <x v="3"/>
    <d v="2023-05-08T00:00:00"/>
    <x v="3"/>
    <x v="1"/>
    <s v="Overweight"/>
    <x v="1"/>
    <s v="Good"/>
    <n v="1"/>
  </r>
  <r>
    <n v="169"/>
    <n v="60"/>
    <x v="1"/>
    <s v="Lithuania"/>
    <x v="164"/>
    <x v="3"/>
    <d v="2017-01-18T00:00:00"/>
    <x v="1"/>
    <x v="1"/>
    <x v="110"/>
    <n v="294"/>
    <x v="1"/>
    <x v="0"/>
    <x v="0"/>
    <n v="0"/>
    <x v="0"/>
    <d v="2018-05-09T00:00:00"/>
    <x v="0"/>
    <x v="1"/>
    <s v="Obese"/>
    <x v="22"/>
    <s v="High"/>
    <n v="1"/>
  </r>
  <r>
    <n v="170"/>
    <n v="70"/>
    <x v="1"/>
    <s v="Czech Republic"/>
    <x v="165"/>
    <x v="0"/>
    <d v="2019-11-14T00:00:00"/>
    <x v="0"/>
    <x v="2"/>
    <x v="128"/>
    <n v="195"/>
    <x v="1"/>
    <x v="1"/>
    <x v="0"/>
    <n v="0"/>
    <x v="1"/>
    <d v="2020-06-30T00:00:00"/>
    <x v="3"/>
    <x v="14"/>
    <s v="Healthy"/>
    <x v="2"/>
    <s v="Good"/>
    <n v="0"/>
  </r>
  <r>
    <n v="171"/>
    <n v="69"/>
    <x v="1"/>
    <s v="Poland"/>
    <x v="166"/>
    <x v="3"/>
    <d v="2018-12-25T00:00:00"/>
    <x v="0"/>
    <x v="1"/>
    <x v="129"/>
    <n v="275"/>
    <x v="0"/>
    <x v="1"/>
    <x v="1"/>
    <n v="0"/>
    <x v="1"/>
    <d v="2020-06-03T00:00:00"/>
    <x v="0"/>
    <x v="11"/>
    <s v="Severely obese"/>
    <x v="17"/>
    <s v="High"/>
    <n v="1"/>
  </r>
  <r>
    <n v="172"/>
    <n v="65"/>
    <x v="0"/>
    <s v="Germany"/>
    <x v="167"/>
    <x v="1"/>
    <d v="2023-10-23T00:00:00"/>
    <x v="0"/>
    <x v="0"/>
    <x v="130"/>
    <n v="274"/>
    <x v="1"/>
    <x v="1"/>
    <x v="0"/>
    <n v="0"/>
    <x v="1"/>
    <d v="2024-06-08T00:00:00"/>
    <x v="0"/>
    <x v="14"/>
    <s v="Severely obese"/>
    <x v="2"/>
    <s v="High"/>
    <n v="1"/>
  </r>
  <r>
    <n v="173"/>
    <n v="56"/>
    <x v="0"/>
    <s v="Sweden"/>
    <x v="168"/>
    <x v="1"/>
    <d v="2022-04-25T00:00:00"/>
    <x v="1"/>
    <x v="3"/>
    <x v="29"/>
    <n v="283"/>
    <x v="1"/>
    <x v="1"/>
    <x v="0"/>
    <n v="1"/>
    <x v="1"/>
    <d v="2022-11-03T00:00:00"/>
    <x v="0"/>
    <x v="6"/>
    <s v="Obese"/>
    <x v="7"/>
    <s v="High"/>
    <n v="0"/>
  </r>
  <r>
    <n v="174"/>
    <n v="53"/>
    <x v="0"/>
    <s v="Portugal"/>
    <x v="169"/>
    <x v="3"/>
    <d v="2015-05-05T00:00:00"/>
    <x v="0"/>
    <x v="1"/>
    <x v="19"/>
    <n v="182"/>
    <x v="1"/>
    <x v="1"/>
    <x v="0"/>
    <n v="0"/>
    <x v="2"/>
    <d v="2016-02-07T00:00:00"/>
    <x v="0"/>
    <x v="13"/>
    <s v="Overweight"/>
    <x v="24"/>
    <s v="Good"/>
    <n v="0"/>
  </r>
  <r>
    <n v="175"/>
    <n v="37"/>
    <x v="0"/>
    <s v="Ireland"/>
    <x v="170"/>
    <x v="3"/>
    <d v="2019-03-04T00:00:00"/>
    <x v="0"/>
    <x v="3"/>
    <x v="131"/>
    <n v="238"/>
    <x v="1"/>
    <x v="1"/>
    <x v="0"/>
    <n v="0"/>
    <x v="3"/>
    <d v="2020-12-21T00:00:00"/>
    <x v="1"/>
    <x v="5"/>
    <s v="Underweight "/>
    <x v="14"/>
    <s v="Elevated"/>
    <n v="1"/>
  </r>
  <r>
    <n v="176"/>
    <n v="55"/>
    <x v="0"/>
    <s v="Spain"/>
    <x v="171"/>
    <x v="2"/>
    <d v="2017-08-27T00:00:00"/>
    <x v="1"/>
    <x v="0"/>
    <x v="108"/>
    <n v="231"/>
    <x v="1"/>
    <x v="0"/>
    <x v="0"/>
    <n v="1"/>
    <x v="3"/>
    <d v="2019-06-14T00:00:00"/>
    <x v="0"/>
    <x v="5"/>
    <s v="Healthy"/>
    <x v="2"/>
    <s v="Elevated"/>
    <n v="0"/>
  </r>
  <r>
    <n v="177"/>
    <n v="48"/>
    <x v="1"/>
    <s v="Ireland"/>
    <x v="172"/>
    <x v="2"/>
    <d v="2023-07-11T00:00:00"/>
    <x v="0"/>
    <x v="2"/>
    <x v="23"/>
    <n v="261"/>
    <x v="0"/>
    <x v="0"/>
    <x v="0"/>
    <n v="0"/>
    <x v="2"/>
    <d v="2025-02-13T00:00:00"/>
    <x v="1"/>
    <x v="4"/>
    <s v="Obese"/>
    <x v="21"/>
    <s v="High"/>
    <n v="0"/>
  </r>
  <r>
    <n v="178"/>
    <n v="74"/>
    <x v="1"/>
    <s v="Cyprus"/>
    <x v="173"/>
    <x v="3"/>
    <d v="2019-01-09T00:00:00"/>
    <x v="0"/>
    <x v="1"/>
    <x v="132"/>
    <n v="229"/>
    <x v="1"/>
    <x v="1"/>
    <x v="0"/>
    <n v="0"/>
    <x v="1"/>
    <d v="2020-04-04T00:00:00"/>
    <x v="3"/>
    <x v="7"/>
    <s v="Healthy"/>
    <x v="12"/>
    <s v="Elevated"/>
    <n v="0"/>
  </r>
  <r>
    <n v="179"/>
    <n v="50"/>
    <x v="0"/>
    <s v="Germany"/>
    <x v="174"/>
    <x v="3"/>
    <d v="2015-03-01T00:00:00"/>
    <x v="1"/>
    <x v="3"/>
    <x v="133"/>
    <n v="280"/>
    <x v="0"/>
    <x v="0"/>
    <x v="0"/>
    <n v="0"/>
    <x v="3"/>
    <d v="2016-07-04T00:00:00"/>
    <x v="0"/>
    <x v="15"/>
    <s v="Obese"/>
    <x v="13"/>
    <s v="High"/>
    <n v="0"/>
  </r>
  <r>
    <n v="180"/>
    <n v="62"/>
    <x v="0"/>
    <s v="Germany"/>
    <x v="175"/>
    <x v="1"/>
    <d v="2017-07-25T00:00:00"/>
    <x v="1"/>
    <x v="1"/>
    <x v="134"/>
    <n v="279"/>
    <x v="0"/>
    <x v="1"/>
    <x v="0"/>
    <n v="0"/>
    <x v="0"/>
    <d v="2018-09-26T00:00:00"/>
    <x v="0"/>
    <x v="7"/>
    <s v="Obese"/>
    <x v="5"/>
    <s v="High"/>
    <n v="0"/>
  </r>
  <r>
    <n v="181"/>
    <n v="60"/>
    <x v="1"/>
    <s v="Sweden"/>
    <x v="176"/>
    <x v="2"/>
    <d v="2017-06-30T00:00:00"/>
    <x v="0"/>
    <x v="1"/>
    <x v="74"/>
    <n v="198"/>
    <x v="1"/>
    <x v="0"/>
    <x v="0"/>
    <n v="0"/>
    <x v="2"/>
    <d v="2018-11-13T00:00:00"/>
    <x v="0"/>
    <x v="15"/>
    <s v="Healthy"/>
    <x v="14"/>
    <s v="Good"/>
    <n v="0"/>
  </r>
  <r>
    <n v="182"/>
    <n v="51"/>
    <x v="1"/>
    <s v="Estonia"/>
    <x v="177"/>
    <x v="1"/>
    <d v="2019-07-27T00:00:00"/>
    <x v="0"/>
    <x v="1"/>
    <x v="88"/>
    <n v="298"/>
    <x v="1"/>
    <x v="1"/>
    <x v="0"/>
    <n v="0"/>
    <x v="2"/>
    <d v="2020-08-14T00:00:00"/>
    <x v="0"/>
    <x v="9"/>
    <s v="Obese"/>
    <x v="18"/>
    <s v="High"/>
    <n v="0"/>
  </r>
  <r>
    <n v="183"/>
    <n v="44"/>
    <x v="1"/>
    <s v="Romania"/>
    <x v="178"/>
    <x v="3"/>
    <d v="2020-05-19T00:00:00"/>
    <x v="0"/>
    <x v="3"/>
    <x v="135"/>
    <n v="248"/>
    <x v="1"/>
    <x v="1"/>
    <x v="0"/>
    <n v="0"/>
    <x v="3"/>
    <d v="2021-12-03T00:00:00"/>
    <x v="1"/>
    <x v="12"/>
    <s v="Severely obese"/>
    <x v="0"/>
    <s v="High"/>
    <n v="1"/>
  </r>
  <r>
    <n v="184"/>
    <n v="54"/>
    <x v="1"/>
    <s v="Finland"/>
    <x v="179"/>
    <x v="1"/>
    <d v="2021-06-10T00:00:00"/>
    <x v="0"/>
    <x v="2"/>
    <x v="136"/>
    <n v="248"/>
    <x v="1"/>
    <x v="0"/>
    <x v="0"/>
    <n v="0"/>
    <x v="1"/>
    <d v="2022-03-07T00:00:00"/>
    <x v="0"/>
    <x v="17"/>
    <s v="Obese"/>
    <x v="16"/>
    <s v="High"/>
    <n v="0"/>
  </r>
  <r>
    <n v="185"/>
    <n v="44"/>
    <x v="0"/>
    <s v="Finland"/>
    <x v="180"/>
    <x v="3"/>
    <d v="2020-09-14T00:00:00"/>
    <x v="1"/>
    <x v="2"/>
    <x v="137"/>
    <n v="267"/>
    <x v="1"/>
    <x v="0"/>
    <x v="1"/>
    <n v="0"/>
    <x v="0"/>
    <d v="2022-01-06T00:00:00"/>
    <x v="1"/>
    <x v="1"/>
    <s v="Severely obese"/>
    <x v="1"/>
    <s v="High"/>
    <n v="0"/>
  </r>
  <r>
    <n v="186"/>
    <n v="72"/>
    <x v="0"/>
    <s v="Bulgaria"/>
    <x v="181"/>
    <x v="2"/>
    <d v="2021-12-13T00:00:00"/>
    <x v="1"/>
    <x v="0"/>
    <x v="138"/>
    <n v="233"/>
    <x v="0"/>
    <x v="0"/>
    <x v="0"/>
    <n v="0"/>
    <x v="0"/>
    <d v="2023-07-03T00:00:00"/>
    <x v="3"/>
    <x v="12"/>
    <s v="Underweight "/>
    <x v="16"/>
    <s v="Elevated"/>
    <n v="0"/>
  </r>
  <r>
    <n v="187"/>
    <n v="56"/>
    <x v="1"/>
    <s v="Lithuania"/>
    <x v="182"/>
    <x v="2"/>
    <d v="2016-05-12T00:00:00"/>
    <x v="0"/>
    <x v="2"/>
    <x v="139"/>
    <n v="200"/>
    <x v="1"/>
    <x v="0"/>
    <x v="0"/>
    <n v="0"/>
    <x v="2"/>
    <d v="2018-01-15T00:00:00"/>
    <x v="0"/>
    <x v="10"/>
    <s v="Overweight"/>
    <x v="11"/>
    <s v="non"/>
    <n v="0"/>
  </r>
  <r>
    <n v="188"/>
    <n v="62"/>
    <x v="0"/>
    <s v="Lithuania"/>
    <x v="183"/>
    <x v="0"/>
    <d v="2022-01-12T00:00:00"/>
    <x v="0"/>
    <x v="1"/>
    <x v="140"/>
    <n v="176"/>
    <x v="1"/>
    <x v="1"/>
    <x v="0"/>
    <n v="0"/>
    <x v="3"/>
    <d v="2022-07-18T00:00:00"/>
    <x v="0"/>
    <x v="6"/>
    <s v="Healthy"/>
    <x v="12"/>
    <s v="Good"/>
    <n v="0"/>
  </r>
  <r>
    <n v="189"/>
    <n v="30"/>
    <x v="0"/>
    <s v="Italy"/>
    <x v="184"/>
    <x v="3"/>
    <d v="2017-01-24T00:00:00"/>
    <x v="1"/>
    <x v="2"/>
    <x v="114"/>
    <n v="232"/>
    <x v="1"/>
    <x v="0"/>
    <x v="0"/>
    <n v="0"/>
    <x v="3"/>
    <d v="2018-12-17T00:00:00"/>
    <x v="2"/>
    <x v="8"/>
    <s v="Healthy"/>
    <x v="1"/>
    <s v="Elevated"/>
    <n v="1"/>
  </r>
  <r>
    <n v="190"/>
    <n v="34"/>
    <x v="1"/>
    <s v="Estonia"/>
    <x v="185"/>
    <x v="3"/>
    <d v="2015-03-11T00:00:00"/>
    <x v="1"/>
    <x v="3"/>
    <x v="141"/>
    <n v="264"/>
    <x v="0"/>
    <x v="0"/>
    <x v="0"/>
    <n v="0"/>
    <x v="1"/>
    <d v="2016-03-07T00:00:00"/>
    <x v="2"/>
    <x v="3"/>
    <s v="Severely obese"/>
    <x v="23"/>
    <s v="High"/>
    <n v="0"/>
  </r>
  <r>
    <n v="191"/>
    <n v="69"/>
    <x v="0"/>
    <s v="Poland"/>
    <x v="186"/>
    <x v="3"/>
    <d v="2016-06-28T00:00:00"/>
    <x v="0"/>
    <x v="3"/>
    <x v="42"/>
    <n v="263"/>
    <x v="1"/>
    <x v="0"/>
    <x v="1"/>
    <n v="0"/>
    <x v="1"/>
    <d v="2017-12-22T00:00:00"/>
    <x v="0"/>
    <x v="11"/>
    <s v="Severely obese"/>
    <x v="17"/>
    <s v="High"/>
    <n v="0"/>
  </r>
  <r>
    <n v="192"/>
    <n v="45"/>
    <x v="0"/>
    <s v="Czech Republic"/>
    <x v="187"/>
    <x v="3"/>
    <d v="2016-08-31T00:00:00"/>
    <x v="1"/>
    <x v="1"/>
    <x v="95"/>
    <n v="220"/>
    <x v="1"/>
    <x v="0"/>
    <x v="0"/>
    <n v="0"/>
    <x v="2"/>
    <d v="2018-02-28T00:00:00"/>
    <x v="1"/>
    <x v="11"/>
    <s v="Overweight"/>
    <x v="16"/>
    <s v="Elevated"/>
    <n v="0"/>
  </r>
  <r>
    <n v="193"/>
    <n v="47"/>
    <x v="0"/>
    <s v="Croatia"/>
    <x v="188"/>
    <x v="3"/>
    <d v="2020-03-11T00:00:00"/>
    <x v="1"/>
    <x v="2"/>
    <x v="142"/>
    <n v="265"/>
    <x v="1"/>
    <x v="0"/>
    <x v="1"/>
    <n v="0"/>
    <x v="3"/>
    <d v="2022-02-13T00:00:00"/>
    <x v="1"/>
    <x v="2"/>
    <s v="Obese"/>
    <x v="5"/>
    <s v="High"/>
    <n v="1"/>
  </r>
  <r>
    <n v="194"/>
    <n v="42"/>
    <x v="1"/>
    <s v="Lithuania"/>
    <x v="189"/>
    <x v="1"/>
    <d v="2020-10-16T00:00:00"/>
    <x v="1"/>
    <x v="0"/>
    <x v="42"/>
    <n v="282"/>
    <x v="1"/>
    <x v="1"/>
    <x v="0"/>
    <n v="0"/>
    <x v="0"/>
    <d v="2022-03-15T00:00:00"/>
    <x v="1"/>
    <x v="15"/>
    <s v="Severely obese"/>
    <x v="6"/>
    <s v="High"/>
    <n v="0"/>
  </r>
  <r>
    <n v="195"/>
    <n v="49"/>
    <x v="1"/>
    <s v="Cyprus"/>
    <x v="190"/>
    <x v="1"/>
    <d v="2018-01-29T00:00:00"/>
    <x v="0"/>
    <x v="2"/>
    <x v="143"/>
    <n v="206"/>
    <x v="1"/>
    <x v="1"/>
    <x v="0"/>
    <n v="0"/>
    <x v="0"/>
    <d v="2019-01-30T00:00:00"/>
    <x v="1"/>
    <x v="9"/>
    <s v="Underweight "/>
    <x v="0"/>
    <s v="Elevated"/>
    <n v="0"/>
  </r>
  <r>
    <n v="196"/>
    <n v="52"/>
    <x v="0"/>
    <s v="Hungary"/>
    <x v="191"/>
    <x v="1"/>
    <d v="2020-11-24T00:00:00"/>
    <x v="0"/>
    <x v="0"/>
    <x v="144"/>
    <n v="234"/>
    <x v="1"/>
    <x v="0"/>
    <x v="0"/>
    <n v="0"/>
    <x v="1"/>
    <d v="2022-05-01T00:00:00"/>
    <x v="0"/>
    <x v="11"/>
    <s v="Overweight"/>
    <x v="14"/>
    <s v="Elevated"/>
    <n v="0"/>
  </r>
  <r>
    <n v="197"/>
    <n v="51"/>
    <x v="0"/>
    <s v="Cyprus"/>
    <x v="192"/>
    <x v="1"/>
    <d v="2020-11-08T00:00:00"/>
    <x v="1"/>
    <x v="0"/>
    <x v="145"/>
    <n v="210"/>
    <x v="0"/>
    <x v="1"/>
    <x v="0"/>
    <n v="0"/>
    <x v="2"/>
    <d v="2022-02-01T00:00:00"/>
    <x v="0"/>
    <x v="7"/>
    <s v="Overweight"/>
    <x v="21"/>
    <s v="Elevated"/>
    <n v="0"/>
  </r>
  <r>
    <n v="198"/>
    <n v="56"/>
    <x v="1"/>
    <s v="Lithuania"/>
    <x v="193"/>
    <x v="1"/>
    <d v="2015-12-31T00:00:00"/>
    <x v="0"/>
    <x v="2"/>
    <x v="146"/>
    <n v="193"/>
    <x v="1"/>
    <x v="0"/>
    <x v="0"/>
    <n v="0"/>
    <x v="0"/>
    <d v="2017-02-11T00:00:00"/>
    <x v="0"/>
    <x v="16"/>
    <s v="Healthy"/>
    <x v="1"/>
    <s v="Good"/>
    <n v="0"/>
  </r>
  <r>
    <n v="199"/>
    <n v="63"/>
    <x v="0"/>
    <s v="Germany"/>
    <x v="194"/>
    <x v="1"/>
    <d v="2020-11-18T00:00:00"/>
    <x v="0"/>
    <x v="2"/>
    <x v="147"/>
    <n v="248"/>
    <x v="0"/>
    <x v="0"/>
    <x v="0"/>
    <n v="0"/>
    <x v="3"/>
    <d v="2022-02-08T00:00:00"/>
    <x v="0"/>
    <x v="7"/>
    <s v="Severely obese"/>
    <x v="1"/>
    <s v="High"/>
    <n v="0"/>
  </r>
  <r>
    <n v="200"/>
    <n v="44"/>
    <x v="0"/>
    <s v="Ireland"/>
    <x v="195"/>
    <x v="0"/>
    <d v="2017-12-25T00:00:00"/>
    <x v="0"/>
    <x v="0"/>
    <x v="148"/>
    <n v="218"/>
    <x v="1"/>
    <x v="1"/>
    <x v="0"/>
    <n v="1"/>
    <x v="2"/>
    <d v="2019-07-23T00:00:00"/>
    <x v="1"/>
    <x v="12"/>
    <s v="Healthy"/>
    <x v="17"/>
    <s v="Elevated"/>
    <n v="0"/>
  </r>
  <r>
    <n v="201"/>
    <n v="51"/>
    <x v="1"/>
    <s v="Greece"/>
    <x v="196"/>
    <x v="2"/>
    <d v="2023-01-22T00:00:00"/>
    <x v="0"/>
    <x v="0"/>
    <x v="149"/>
    <n v="299"/>
    <x v="0"/>
    <x v="1"/>
    <x v="0"/>
    <n v="0"/>
    <x v="0"/>
    <d v="2024-02-13T00:00:00"/>
    <x v="0"/>
    <x v="9"/>
    <s v="Severely obese"/>
    <x v="13"/>
    <s v="High"/>
    <n v="0"/>
  </r>
  <r>
    <n v="202"/>
    <n v="46"/>
    <x v="0"/>
    <s v="Latvia"/>
    <x v="197"/>
    <x v="2"/>
    <d v="2024-02-13T00:00:00"/>
    <x v="1"/>
    <x v="3"/>
    <x v="150"/>
    <n v="250"/>
    <x v="1"/>
    <x v="1"/>
    <x v="0"/>
    <n v="0"/>
    <x v="0"/>
    <d v="2024-08-19T00:00:00"/>
    <x v="1"/>
    <x v="6"/>
    <s v="Obese"/>
    <x v="22"/>
    <s v="High"/>
    <n v="0"/>
  </r>
  <r>
    <n v="203"/>
    <n v="47"/>
    <x v="1"/>
    <s v="Netherlands"/>
    <x v="198"/>
    <x v="0"/>
    <d v="2015-08-31T00:00:00"/>
    <x v="1"/>
    <x v="3"/>
    <x v="49"/>
    <n v="169"/>
    <x v="1"/>
    <x v="1"/>
    <x v="0"/>
    <n v="0"/>
    <x v="3"/>
    <d v="2016-11-30T00:00:00"/>
    <x v="1"/>
    <x v="7"/>
    <s v="Overweight"/>
    <x v="17"/>
    <s v="Good"/>
    <n v="0"/>
  </r>
  <r>
    <n v="204"/>
    <n v="45"/>
    <x v="0"/>
    <s v="Netherlands"/>
    <x v="199"/>
    <x v="1"/>
    <d v="2021-09-25T00:00:00"/>
    <x v="0"/>
    <x v="1"/>
    <x v="68"/>
    <n v="190"/>
    <x v="0"/>
    <x v="0"/>
    <x v="0"/>
    <n v="0"/>
    <x v="0"/>
    <d v="2022-09-16T00:00:00"/>
    <x v="1"/>
    <x v="3"/>
    <s v="Underweight "/>
    <x v="17"/>
    <s v="Good"/>
    <n v="0"/>
  </r>
  <r>
    <n v="205"/>
    <n v="45"/>
    <x v="0"/>
    <s v="Latvia"/>
    <x v="200"/>
    <x v="0"/>
    <d v="2023-11-16T00:00:00"/>
    <x v="1"/>
    <x v="1"/>
    <x v="151"/>
    <n v="224"/>
    <x v="0"/>
    <x v="0"/>
    <x v="0"/>
    <n v="0"/>
    <x v="1"/>
    <d v="2025-04-11T00:00:00"/>
    <x v="1"/>
    <x v="15"/>
    <s v="Overweight"/>
    <x v="17"/>
    <s v="Elevated"/>
    <n v="0"/>
  </r>
  <r>
    <n v="206"/>
    <n v="46"/>
    <x v="0"/>
    <s v="Slovakia"/>
    <x v="201"/>
    <x v="2"/>
    <d v="2015-09-22T00:00:00"/>
    <x v="0"/>
    <x v="0"/>
    <x v="24"/>
    <n v="283"/>
    <x v="1"/>
    <x v="1"/>
    <x v="0"/>
    <n v="0"/>
    <x v="1"/>
    <d v="2017-04-16T00:00:00"/>
    <x v="1"/>
    <x v="12"/>
    <s v="Obese"/>
    <x v="5"/>
    <s v="High"/>
    <n v="0"/>
  </r>
  <r>
    <n v="207"/>
    <n v="56"/>
    <x v="1"/>
    <s v="Cyprus"/>
    <x v="202"/>
    <x v="3"/>
    <d v="2022-02-23T00:00:00"/>
    <x v="0"/>
    <x v="3"/>
    <x v="112"/>
    <n v="299"/>
    <x v="1"/>
    <x v="0"/>
    <x v="0"/>
    <n v="0"/>
    <x v="3"/>
    <d v="2023-05-14T00:00:00"/>
    <x v="0"/>
    <x v="7"/>
    <s v="Obese"/>
    <x v="25"/>
    <s v="High"/>
    <n v="0"/>
  </r>
  <r>
    <n v="208"/>
    <n v="70"/>
    <x v="0"/>
    <s v="Portugal"/>
    <x v="203"/>
    <x v="3"/>
    <d v="2015-04-21T00:00:00"/>
    <x v="1"/>
    <x v="3"/>
    <x v="24"/>
    <n v="279"/>
    <x v="0"/>
    <x v="0"/>
    <x v="0"/>
    <n v="0"/>
    <x v="1"/>
    <d v="2016-06-06T00:00:00"/>
    <x v="3"/>
    <x v="16"/>
    <s v="Obese"/>
    <x v="25"/>
    <s v="High"/>
    <n v="0"/>
  </r>
  <r>
    <n v="209"/>
    <n v="57"/>
    <x v="1"/>
    <s v="Italy"/>
    <x v="204"/>
    <x v="0"/>
    <d v="2020-12-01T00:00:00"/>
    <x v="1"/>
    <x v="2"/>
    <x v="25"/>
    <n v="155"/>
    <x v="1"/>
    <x v="1"/>
    <x v="0"/>
    <n v="0"/>
    <x v="1"/>
    <d v="2022-05-10T00:00:00"/>
    <x v="0"/>
    <x v="11"/>
    <s v="Healthy"/>
    <x v="0"/>
    <s v="Good"/>
    <n v="1"/>
  </r>
  <r>
    <n v="210"/>
    <n v="57"/>
    <x v="0"/>
    <s v="Spain"/>
    <x v="205"/>
    <x v="2"/>
    <d v="2020-04-10T00:00:00"/>
    <x v="1"/>
    <x v="1"/>
    <x v="116"/>
    <n v="184"/>
    <x v="0"/>
    <x v="1"/>
    <x v="0"/>
    <n v="1"/>
    <x v="3"/>
    <d v="2021-07-02T00:00:00"/>
    <x v="0"/>
    <x v="7"/>
    <s v="Healthy"/>
    <x v="14"/>
    <s v="Good"/>
    <n v="0"/>
  </r>
  <r>
    <n v="211"/>
    <n v="65"/>
    <x v="1"/>
    <s v="Luxembourg"/>
    <x v="206"/>
    <x v="3"/>
    <d v="2019-11-24T00:00:00"/>
    <x v="1"/>
    <x v="1"/>
    <x v="8"/>
    <n v="291"/>
    <x v="1"/>
    <x v="1"/>
    <x v="0"/>
    <n v="0"/>
    <x v="3"/>
    <d v="2021-03-20T00:00:00"/>
    <x v="0"/>
    <x v="1"/>
    <s v="Obese"/>
    <x v="23"/>
    <s v="High"/>
    <n v="1"/>
  </r>
  <r>
    <n v="212"/>
    <n v="35"/>
    <x v="1"/>
    <s v="Italy"/>
    <x v="207"/>
    <x v="0"/>
    <d v="2015-02-24T00:00:00"/>
    <x v="1"/>
    <x v="0"/>
    <x v="152"/>
    <n v="266"/>
    <x v="1"/>
    <x v="1"/>
    <x v="0"/>
    <n v="0"/>
    <x v="0"/>
    <d v="2017-01-29T00:00:00"/>
    <x v="2"/>
    <x v="2"/>
    <s v="Obese"/>
    <x v="17"/>
    <s v="High"/>
    <n v="0"/>
  </r>
  <r>
    <n v="213"/>
    <n v="51"/>
    <x v="1"/>
    <s v="Poland"/>
    <x v="208"/>
    <x v="0"/>
    <d v="2021-04-09T00:00:00"/>
    <x v="1"/>
    <x v="0"/>
    <x v="153"/>
    <n v="273"/>
    <x v="1"/>
    <x v="0"/>
    <x v="0"/>
    <n v="0"/>
    <x v="0"/>
    <d v="2022-03-16T00:00:00"/>
    <x v="0"/>
    <x v="3"/>
    <s v="Obese"/>
    <x v="12"/>
    <s v="High"/>
    <n v="0"/>
  </r>
  <r>
    <n v="214"/>
    <n v="60"/>
    <x v="1"/>
    <s v="Denmark"/>
    <x v="209"/>
    <x v="0"/>
    <d v="2017-12-20T00:00:00"/>
    <x v="1"/>
    <x v="2"/>
    <x v="154"/>
    <n v="202"/>
    <x v="1"/>
    <x v="0"/>
    <x v="1"/>
    <n v="0"/>
    <x v="1"/>
    <d v="2019-02-07T00:00:00"/>
    <x v="0"/>
    <x v="16"/>
    <s v="Underweight "/>
    <x v="17"/>
    <s v="Elevated"/>
    <n v="0"/>
  </r>
  <r>
    <n v="215"/>
    <n v="50"/>
    <x v="0"/>
    <s v="Croatia"/>
    <x v="210"/>
    <x v="0"/>
    <d v="2018-08-02T00:00:00"/>
    <x v="0"/>
    <x v="3"/>
    <x v="31"/>
    <n v="286"/>
    <x v="1"/>
    <x v="1"/>
    <x v="0"/>
    <n v="0"/>
    <x v="3"/>
    <d v="2020-06-20T00:00:00"/>
    <x v="0"/>
    <x v="8"/>
    <s v="Obese"/>
    <x v="4"/>
    <s v="High"/>
    <n v="0"/>
  </r>
  <r>
    <n v="216"/>
    <n v="54"/>
    <x v="1"/>
    <s v="Estonia"/>
    <x v="211"/>
    <x v="2"/>
    <d v="2020-07-15T00:00:00"/>
    <x v="0"/>
    <x v="0"/>
    <x v="0"/>
    <n v="221"/>
    <x v="1"/>
    <x v="0"/>
    <x v="1"/>
    <n v="0"/>
    <x v="2"/>
    <d v="2022-07-05T00:00:00"/>
    <x v="0"/>
    <x v="2"/>
    <s v="Healthy"/>
    <x v="2"/>
    <s v="Elevated"/>
    <n v="0"/>
  </r>
  <r>
    <n v="217"/>
    <n v="56"/>
    <x v="1"/>
    <s v="Spain"/>
    <x v="212"/>
    <x v="3"/>
    <d v="2020-10-07T00:00:00"/>
    <x v="0"/>
    <x v="2"/>
    <x v="155"/>
    <n v="256"/>
    <x v="1"/>
    <x v="1"/>
    <x v="1"/>
    <n v="1"/>
    <x v="2"/>
    <d v="2022-09-06T00:00:00"/>
    <x v="0"/>
    <x v="8"/>
    <s v="Obese"/>
    <x v="21"/>
    <s v="High"/>
    <n v="0"/>
  </r>
  <r>
    <n v="218"/>
    <n v="71"/>
    <x v="0"/>
    <s v="Czech Republic"/>
    <x v="213"/>
    <x v="0"/>
    <d v="2022-07-23T00:00:00"/>
    <x v="0"/>
    <x v="3"/>
    <x v="9"/>
    <n v="271"/>
    <x v="1"/>
    <x v="0"/>
    <x v="1"/>
    <n v="0"/>
    <x v="1"/>
    <d v="2024-05-04T00:00:00"/>
    <x v="3"/>
    <x v="5"/>
    <s v="Severely obese"/>
    <x v="0"/>
    <s v="High"/>
    <n v="0"/>
  </r>
  <r>
    <n v="219"/>
    <n v="49"/>
    <x v="0"/>
    <s v="Hungary"/>
    <x v="214"/>
    <x v="3"/>
    <d v="2021-12-29T00:00:00"/>
    <x v="0"/>
    <x v="0"/>
    <x v="156"/>
    <n v="247"/>
    <x v="0"/>
    <x v="0"/>
    <x v="0"/>
    <n v="0"/>
    <x v="1"/>
    <d v="2023-02-28T00:00:00"/>
    <x v="1"/>
    <x v="16"/>
    <s v="Obese"/>
    <x v="10"/>
    <s v="High"/>
    <n v="0"/>
  </r>
  <r>
    <n v="220"/>
    <n v="58"/>
    <x v="1"/>
    <s v="France"/>
    <x v="215"/>
    <x v="2"/>
    <d v="2021-01-12T00:00:00"/>
    <x v="1"/>
    <x v="2"/>
    <x v="151"/>
    <n v="191"/>
    <x v="0"/>
    <x v="1"/>
    <x v="0"/>
    <n v="0"/>
    <x v="3"/>
    <d v="2021-12-26T00:00:00"/>
    <x v="0"/>
    <x v="3"/>
    <s v="Overweight"/>
    <x v="13"/>
    <s v="Good"/>
    <n v="1"/>
  </r>
  <r>
    <n v="221"/>
    <n v="64"/>
    <x v="0"/>
    <s v="Spain"/>
    <x v="216"/>
    <x v="3"/>
    <d v="2015-06-23T00:00:00"/>
    <x v="1"/>
    <x v="2"/>
    <x v="141"/>
    <n v="298"/>
    <x v="1"/>
    <x v="0"/>
    <x v="0"/>
    <n v="0"/>
    <x v="3"/>
    <d v="2016-02-19T00:00:00"/>
    <x v="0"/>
    <x v="14"/>
    <s v="Severely obese"/>
    <x v="26"/>
    <s v="High"/>
    <n v="0"/>
  </r>
  <r>
    <n v="222"/>
    <n v="71"/>
    <x v="0"/>
    <s v="Slovenia"/>
    <x v="217"/>
    <x v="2"/>
    <d v="2019-10-20T00:00:00"/>
    <x v="0"/>
    <x v="1"/>
    <x v="157"/>
    <n v="274"/>
    <x v="1"/>
    <x v="1"/>
    <x v="0"/>
    <n v="0"/>
    <x v="1"/>
    <d v="2021-03-12T00:00:00"/>
    <x v="3"/>
    <x v="15"/>
    <s v="Severely obese"/>
    <x v="22"/>
    <s v="High"/>
    <n v="1"/>
  </r>
  <r>
    <n v="223"/>
    <n v="65"/>
    <x v="0"/>
    <s v="Belgium"/>
    <x v="218"/>
    <x v="3"/>
    <d v="2020-01-06T00:00:00"/>
    <x v="0"/>
    <x v="1"/>
    <x v="71"/>
    <n v="172"/>
    <x v="1"/>
    <x v="1"/>
    <x v="0"/>
    <n v="0"/>
    <x v="1"/>
    <d v="2021-06-16T00:00:00"/>
    <x v="0"/>
    <x v="11"/>
    <s v="Healthy"/>
    <x v="27"/>
    <s v="Good"/>
    <n v="0"/>
  </r>
  <r>
    <n v="224"/>
    <n v="50"/>
    <x v="1"/>
    <s v="Luxembourg"/>
    <x v="219"/>
    <x v="0"/>
    <d v="2022-02-26T00:00:00"/>
    <x v="0"/>
    <x v="0"/>
    <x v="12"/>
    <n v="263"/>
    <x v="1"/>
    <x v="1"/>
    <x v="0"/>
    <n v="0"/>
    <x v="3"/>
    <d v="2023-07-05T00:00:00"/>
    <x v="0"/>
    <x v="15"/>
    <s v="Obese"/>
    <x v="4"/>
    <s v="High"/>
    <n v="0"/>
  </r>
  <r>
    <n v="225"/>
    <n v="45"/>
    <x v="0"/>
    <s v="Germany"/>
    <x v="220"/>
    <x v="1"/>
    <d v="2016-07-30T00:00:00"/>
    <x v="0"/>
    <x v="1"/>
    <x v="41"/>
    <n v="286"/>
    <x v="1"/>
    <x v="1"/>
    <x v="0"/>
    <n v="0"/>
    <x v="2"/>
    <d v="2017-12-08T00:00:00"/>
    <x v="1"/>
    <x v="15"/>
    <s v="Severely obese"/>
    <x v="12"/>
    <s v="High"/>
    <n v="0"/>
  </r>
  <r>
    <n v="226"/>
    <n v="59"/>
    <x v="1"/>
    <s v="Ireland"/>
    <x v="221"/>
    <x v="3"/>
    <d v="2021-10-16T00:00:00"/>
    <x v="0"/>
    <x v="1"/>
    <x v="158"/>
    <n v="187"/>
    <x v="0"/>
    <x v="1"/>
    <x v="1"/>
    <n v="0"/>
    <x v="0"/>
    <d v="2022-04-17T00:00:00"/>
    <x v="0"/>
    <x v="6"/>
    <s v="Healthy"/>
    <x v="14"/>
    <s v="Good"/>
    <n v="0"/>
  </r>
  <r>
    <n v="227"/>
    <n v="49"/>
    <x v="0"/>
    <s v="Croatia"/>
    <x v="222"/>
    <x v="1"/>
    <d v="2019-12-27T00:00:00"/>
    <x v="0"/>
    <x v="0"/>
    <x v="42"/>
    <n v="276"/>
    <x v="1"/>
    <x v="0"/>
    <x v="0"/>
    <n v="0"/>
    <x v="1"/>
    <d v="2021-02-23T00:00:00"/>
    <x v="1"/>
    <x v="16"/>
    <s v="Severely obese"/>
    <x v="8"/>
    <s v="High"/>
    <n v="1"/>
  </r>
  <r>
    <n v="228"/>
    <n v="62"/>
    <x v="1"/>
    <s v="Estonia"/>
    <x v="223"/>
    <x v="0"/>
    <d v="2020-06-12T00:00:00"/>
    <x v="1"/>
    <x v="0"/>
    <x v="119"/>
    <n v="231"/>
    <x v="1"/>
    <x v="1"/>
    <x v="1"/>
    <n v="0"/>
    <x v="0"/>
    <d v="2021-01-21T00:00:00"/>
    <x v="0"/>
    <x v="14"/>
    <s v="Underweight "/>
    <x v="0"/>
    <s v="Elevated"/>
    <n v="0"/>
  </r>
  <r>
    <n v="229"/>
    <n v="74"/>
    <x v="0"/>
    <s v="Belgium"/>
    <x v="31"/>
    <x v="0"/>
    <d v="2020-05-18T00:00:00"/>
    <x v="0"/>
    <x v="1"/>
    <x v="159"/>
    <n v="268"/>
    <x v="1"/>
    <x v="1"/>
    <x v="0"/>
    <n v="0"/>
    <x v="0"/>
    <d v="2020-11-17T00:00:00"/>
    <x v="3"/>
    <x v="18"/>
    <s v="Obese"/>
    <x v="12"/>
    <s v="High"/>
    <n v="1"/>
  </r>
  <r>
    <n v="230"/>
    <n v="66"/>
    <x v="1"/>
    <s v="Greece"/>
    <x v="224"/>
    <x v="3"/>
    <d v="2018-10-18T00:00:00"/>
    <x v="1"/>
    <x v="0"/>
    <x v="160"/>
    <n v="270"/>
    <x v="1"/>
    <x v="0"/>
    <x v="0"/>
    <n v="0"/>
    <x v="3"/>
    <d v="2019-11-11T00:00:00"/>
    <x v="0"/>
    <x v="9"/>
    <s v="Severely obese"/>
    <x v="0"/>
    <s v="High"/>
    <n v="1"/>
  </r>
  <r>
    <n v="231"/>
    <n v="44"/>
    <x v="0"/>
    <s v="Italy"/>
    <x v="225"/>
    <x v="0"/>
    <d v="2019-06-15T00:00:00"/>
    <x v="1"/>
    <x v="1"/>
    <x v="161"/>
    <n v="295"/>
    <x v="1"/>
    <x v="1"/>
    <x v="0"/>
    <n v="0"/>
    <x v="1"/>
    <d v="2021-04-17T00:00:00"/>
    <x v="1"/>
    <x v="8"/>
    <s v="Severely obese"/>
    <x v="16"/>
    <s v="High"/>
    <n v="0"/>
  </r>
  <r>
    <n v="232"/>
    <n v="44"/>
    <x v="1"/>
    <s v="Czech Republic"/>
    <x v="226"/>
    <x v="1"/>
    <d v="2020-10-20T00:00:00"/>
    <x v="0"/>
    <x v="1"/>
    <x v="162"/>
    <n v="269"/>
    <x v="0"/>
    <x v="0"/>
    <x v="0"/>
    <n v="0"/>
    <x v="0"/>
    <d v="2021-05-26T00:00:00"/>
    <x v="1"/>
    <x v="14"/>
    <s v="Obese"/>
    <x v="5"/>
    <s v="High"/>
    <n v="0"/>
  </r>
  <r>
    <n v="233"/>
    <n v="57"/>
    <x v="1"/>
    <s v="Ireland"/>
    <x v="227"/>
    <x v="2"/>
    <d v="2015-06-15T00:00:00"/>
    <x v="1"/>
    <x v="3"/>
    <x v="163"/>
    <n v="218"/>
    <x v="1"/>
    <x v="0"/>
    <x v="1"/>
    <n v="0"/>
    <x v="2"/>
    <d v="2016-07-20T00:00:00"/>
    <x v="0"/>
    <x v="16"/>
    <s v="Healthy"/>
    <x v="12"/>
    <s v="Elevated"/>
    <n v="0"/>
  </r>
  <r>
    <n v="234"/>
    <n v="42"/>
    <x v="1"/>
    <s v="Germany"/>
    <x v="228"/>
    <x v="2"/>
    <d v="2015-07-27T00:00:00"/>
    <x v="0"/>
    <x v="1"/>
    <x v="164"/>
    <n v="183"/>
    <x v="1"/>
    <x v="1"/>
    <x v="0"/>
    <n v="0"/>
    <x v="0"/>
    <d v="2017-07-06T00:00:00"/>
    <x v="1"/>
    <x v="2"/>
    <s v="Overweight"/>
    <x v="6"/>
    <s v="Good"/>
    <n v="0"/>
  </r>
  <r>
    <n v="235"/>
    <n v="39"/>
    <x v="0"/>
    <s v="Poland"/>
    <x v="229"/>
    <x v="0"/>
    <d v="2019-11-13T00:00:00"/>
    <x v="1"/>
    <x v="2"/>
    <x v="13"/>
    <n v="260"/>
    <x v="1"/>
    <x v="1"/>
    <x v="1"/>
    <n v="0"/>
    <x v="0"/>
    <d v="2021-03-17T00:00:00"/>
    <x v="1"/>
    <x v="15"/>
    <s v="Obese"/>
    <x v="16"/>
    <s v="High"/>
    <n v="1"/>
  </r>
  <r>
    <n v="236"/>
    <n v="57"/>
    <x v="0"/>
    <s v="Ireland"/>
    <x v="230"/>
    <x v="0"/>
    <d v="2021-08-18T00:00:00"/>
    <x v="0"/>
    <x v="2"/>
    <x v="165"/>
    <n v="218"/>
    <x v="0"/>
    <x v="0"/>
    <x v="0"/>
    <n v="0"/>
    <x v="1"/>
    <d v="2022-09-21T00:00:00"/>
    <x v="0"/>
    <x v="16"/>
    <s v="Healthy"/>
    <x v="5"/>
    <s v="Elevated"/>
    <n v="1"/>
  </r>
  <r>
    <n v="237"/>
    <n v="43"/>
    <x v="1"/>
    <s v="Czech Republic"/>
    <x v="231"/>
    <x v="1"/>
    <d v="2015-08-16T00:00:00"/>
    <x v="0"/>
    <x v="2"/>
    <x v="166"/>
    <n v="161"/>
    <x v="1"/>
    <x v="0"/>
    <x v="0"/>
    <n v="1"/>
    <x v="0"/>
    <d v="2017-06-21T00:00:00"/>
    <x v="1"/>
    <x v="8"/>
    <s v="Healthy"/>
    <x v="17"/>
    <s v="Good"/>
    <n v="0"/>
  </r>
  <r>
    <n v="238"/>
    <n v="63"/>
    <x v="1"/>
    <s v="Belgium"/>
    <x v="232"/>
    <x v="1"/>
    <d v="2021-08-24T00:00:00"/>
    <x v="1"/>
    <x v="2"/>
    <x v="166"/>
    <n v="161"/>
    <x v="0"/>
    <x v="1"/>
    <x v="0"/>
    <n v="0"/>
    <x v="1"/>
    <d v="2023-07-19T00:00:00"/>
    <x v="0"/>
    <x v="8"/>
    <s v="Healthy"/>
    <x v="2"/>
    <s v="Good"/>
    <n v="1"/>
  </r>
  <r>
    <n v="239"/>
    <n v="49"/>
    <x v="1"/>
    <s v="Ireland"/>
    <x v="233"/>
    <x v="3"/>
    <d v="2019-02-12T00:00:00"/>
    <x v="0"/>
    <x v="0"/>
    <x v="0"/>
    <n v="184"/>
    <x v="1"/>
    <x v="1"/>
    <x v="0"/>
    <n v="0"/>
    <x v="1"/>
    <d v="2020-04-13T00:00:00"/>
    <x v="1"/>
    <x v="7"/>
    <s v="Healthy"/>
    <x v="11"/>
    <s v="Good"/>
    <n v="0"/>
  </r>
  <r>
    <n v="240"/>
    <n v="38"/>
    <x v="0"/>
    <s v="Denmark"/>
    <x v="234"/>
    <x v="2"/>
    <d v="2016-11-05T00:00:00"/>
    <x v="1"/>
    <x v="3"/>
    <x v="167"/>
    <n v="272"/>
    <x v="0"/>
    <x v="0"/>
    <x v="1"/>
    <n v="0"/>
    <x v="1"/>
    <d v="2018-08-03T00:00:00"/>
    <x v="1"/>
    <x v="10"/>
    <s v="Severely obese"/>
    <x v="7"/>
    <s v="High"/>
    <n v="0"/>
  </r>
  <r>
    <n v="241"/>
    <n v="43"/>
    <x v="1"/>
    <s v="Greece"/>
    <x v="235"/>
    <x v="1"/>
    <d v="2019-06-29T00:00:00"/>
    <x v="0"/>
    <x v="1"/>
    <x v="168"/>
    <n v="162"/>
    <x v="1"/>
    <x v="0"/>
    <x v="0"/>
    <n v="0"/>
    <x v="2"/>
    <d v="2020-01-25T00:00:00"/>
    <x v="1"/>
    <x v="6"/>
    <s v="Overweight"/>
    <x v="0"/>
    <s v="Good"/>
    <n v="1"/>
  </r>
  <r>
    <n v="242"/>
    <n v="60"/>
    <x v="1"/>
    <s v="Sweden"/>
    <x v="236"/>
    <x v="2"/>
    <d v="2016-08-01T00:00:00"/>
    <x v="1"/>
    <x v="3"/>
    <x v="169"/>
    <n v="208"/>
    <x v="1"/>
    <x v="1"/>
    <x v="0"/>
    <n v="0"/>
    <x v="1"/>
    <d v="2017-07-23T00:00:00"/>
    <x v="0"/>
    <x v="3"/>
    <s v="Overweight"/>
    <x v="17"/>
    <s v="Elevated"/>
    <n v="0"/>
  </r>
  <r>
    <n v="243"/>
    <n v="69"/>
    <x v="0"/>
    <s v="Portugal"/>
    <x v="237"/>
    <x v="3"/>
    <d v="2015-09-22T00:00:00"/>
    <x v="0"/>
    <x v="0"/>
    <x v="85"/>
    <n v="157"/>
    <x v="1"/>
    <x v="0"/>
    <x v="1"/>
    <n v="0"/>
    <x v="0"/>
    <d v="2017-01-30T00:00:00"/>
    <x v="0"/>
    <x v="15"/>
    <s v="Healthy"/>
    <x v="9"/>
    <s v="Good"/>
    <n v="0"/>
  </r>
  <r>
    <n v="244"/>
    <n v="76"/>
    <x v="1"/>
    <s v="Netherlands"/>
    <x v="238"/>
    <x v="2"/>
    <d v="2019-10-11T00:00:00"/>
    <x v="0"/>
    <x v="0"/>
    <x v="69"/>
    <n v="166"/>
    <x v="1"/>
    <x v="1"/>
    <x v="0"/>
    <n v="0"/>
    <x v="0"/>
    <d v="2020-12-23T00:00:00"/>
    <x v="3"/>
    <x v="7"/>
    <s v="Overweight"/>
    <x v="17"/>
    <s v="Good"/>
    <n v="1"/>
  </r>
  <r>
    <n v="245"/>
    <n v="62"/>
    <x v="0"/>
    <s v="Greece"/>
    <x v="108"/>
    <x v="0"/>
    <d v="2017-04-04T00:00:00"/>
    <x v="1"/>
    <x v="1"/>
    <x v="6"/>
    <n v="220"/>
    <x v="1"/>
    <x v="1"/>
    <x v="1"/>
    <n v="0"/>
    <x v="0"/>
    <d v="2018-11-08T00:00:00"/>
    <x v="0"/>
    <x v="4"/>
    <s v="Overweight"/>
    <x v="2"/>
    <s v="Elevated"/>
    <n v="0"/>
  </r>
  <r>
    <n v="246"/>
    <n v="58"/>
    <x v="0"/>
    <s v="Spain"/>
    <x v="239"/>
    <x v="1"/>
    <d v="2021-11-16T00:00:00"/>
    <x v="1"/>
    <x v="3"/>
    <x v="170"/>
    <n v="248"/>
    <x v="1"/>
    <x v="0"/>
    <x v="1"/>
    <n v="0"/>
    <x v="0"/>
    <d v="2023-03-07T00:00:00"/>
    <x v="0"/>
    <x v="1"/>
    <s v="Severely obese"/>
    <x v="18"/>
    <s v="High"/>
    <n v="0"/>
  </r>
  <r>
    <n v="247"/>
    <n v="48"/>
    <x v="0"/>
    <s v="Croatia"/>
    <x v="240"/>
    <x v="1"/>
    <d v="2016-06-11T00:00:00"/>
    <x v="1"/>
    <x v="0"/>
    <x v="115"/>
    <n v="245"/>
    <x v="1"/>
    <x v="0"/>
    <x v="0"/>
    <n v="0"/>
    <x v="2"/>
    <d v="2017-11-23T00:00:00"/>
    <x v="1"/>
    <x v="11"/>
    <s v="Obese"/>
    <x v="6"/>
    <s v="High"/>
    <n v="0"/>
  </r>
  <r>
    <n v="248"/>
    <n v="48"/>
    <x v="1"/>
    <s v="Lithuania"/>
    <x v="241"/>
    <x v="0"/>
    <d v="2019-10-20T00:00:00"/>
    <x v="1"/>
    <x v="3"/>
    <x v="171"/>
    <n v="154"/>
    <x v="1"/>
    <x v="1"/>
    <x v="0"/>
    <n v="0"/>
    <x v="3"/>
    <d v="2020-08-07T00:00:00"/>
    <x v="1"/>
    <x v="13"/>
    <s v="Underweight "/>
    <x v="5"/>
    <s v="Good"/>
    <n v="0"/>
  </r>
  <r>
    <n v="249"/>
    <n v="39"/>
    <x v="1"/>
    <s v="Sweden"/>
    <x v="137"/>
    <x v="3"/>
    <d v="2022-11-21T00:00:00"/>
    <x v="0"/>
    <x v="1"/>
    <x v="172"/>
    <n v="254"/>
    <x v="0"/>
    <x v="1"/>
    <x v="1"/>
    <n v="0"/>
    <x v="0"/>
    <d v="2024-09-22T00:00:00"/>
    <x v="1"/>
    <x v="8"/>
    <s v="Obese"/>
    <x v="13"/>
    <s v="High"/>
    <n v="0"/>
  </r>
  <r>
    <n v="250"/>
    <n v="44"/>
    <x v="1"/>
    <s v="Denmark"/>
    <x v="242"/>
    <x v="1"/>
    <d v="2024-06-05T00:00:00"/>
    <x v="0"/>
    <x v="2"/>
    <x v="42"/>
    <n v="262"/>
    <x v="0"/>
    <x v="0"/>
    <x v="0"/>
    <n v="0"/>
    <x v="1"/>
    <d v="2025-08-09T00:00:00"/>
    <x v="1"/>
    <x v="7"/>
    <s v="Severely obese"/>
    <x v="12"/>
    <s v="High"/>
    <n v="0"/>
  </r>
  <r>
    <n v="251"/>
    <n v="44"/>
    <x v="0"/>
    <s v="Cyprus"/>
    <x v="243"/>
    <x v="2"/>
    <d v="2018-04-26T00:00:00"/>
    <x v="1"/>
    <x v="3"/>
    <x v="110"/>
    <n v="283"/>
    <x v="1"/>
    <x v="1"/>
    <x v="1"/>
    <n v="0"/>
    <x v="2"/>
    <d v="2019-07-12T00:00:00"/>
    <x v="1"/>
    <x v="7"/>
    <s v="Obese"/>
    <x v="9"/>
    <s v="High"/>
    <n v="0"/>
  </r>
  <r>
    <n v="252"/>
    <n v="54"/>
    <x v="0"/>
    <s v="Netherlands"/>
    <x v="244"/>
    <x v="3"/>
    <d v="2017-03-17T00:00:00"/>
    <x v="0"/>
    <x v="3"/>
    <x v="173"/>
    <n v="163"/>
    <x v="0"/>
    <x v="0"/>
    <x v="0"/>
    <n v="0"/>
    <x v="2"/>
    <d v="2018-06-22T00:00:00"/>
    <x v="0"/>
    <x v="1"/>
    <s v="Healthy"/>
    <x v="9"/>
    <s v="Good"/>
    <n v="0"/>
  </r>
  <r>
    <n v="253"/>
    <n v="73"/>
    <x v="0"/>
    <s v="Portugal"/>
    <x v="214"/>
    <x v="1"/>
    <d v="2021-12-12T00:00:00"/>
    <x v="0"/>
    <x v="0"/>
    <x v="174"/>
    <n v="288"/>
    <x v="0"/>
    <x v="1"/>
    <x v="0"/>
    <n v="0"/>
    <x v="2"/>
    <d v="2023-03-26T00:00:00"/>
    <x v="3"/>
    <x v="1"/>
    <s v="Severely obese"/>
    <x v="5"/>
    <s v="High"/>
    <n v="0"/>
  </r>
  <r>
    <n v="254"/>
    <n v="46"/>
    <x v="1"/>
    <s v="Slovenia"/>
    <x v="245"/>
    <x v="1"/>
    <d v="2021-08-09T00:00:00"/>
    <x v="1"/>
    <x v="3"/>
    <x v="175"/>
    <n v="250"/>
    <x v="1"/>
    <x v="0"/>
    <x v="1"/>
    <n v="0"/>
    <x v="2"/>
    <d v="2023-01-03T00:00:00"/>
    <x v="1"/>
    <x v="15"/>
    <s v="Severely obese"/>
    <x v="2"/>
    <s v="High"/>
    <n v="0"/>
  </r>
  <r>
    <n v="255"/>
    <n v="50"/>
    <x v="1"/>
    <s v="Romania"/>
    <x v="246"/>
    <x v="0"/>
    <d v="2024-01-13T00:00:00"/>
    <x v="0"/>
    <x v="3"/>
    <x v="148"/>
    <n v="189"/>
    <x v="1"/>
    <x v="1"/>
    <x v="1"/>
    <n v="0"/>
    <x v="0"/>
    <d v="2025-02-28T00:00:00"/>
    <x v="0"/>
    <x v="16"/>
    <s v="Healthy"/>
    <x v="4"/>
    <s v="Good"/>
    <n v="0"/>
  </r>
  <r>
    <n v="256"/>
    <n v="60"/>
    <x v="0"/>
    <s v="Slovakia"/>
    <x v="247"/>
    <x v="2"/>
    <d v="2015-01-02T00:00:00"/>
    <x v="0"/>
    <x v="3"/>
    <x v="176"/>
    <n v="274"/>
    <x v="1"/>
    <x v="1"/>
    <x v="0"/>
    <n v="0"/>
    <x v="3"/>
    <d v="2016-11-03T00:00:00"/>
    <x v="0"/>
    <x v="8"/>
    <s v="Obese"/>
    <x v="24"/>
    <s v="High"/>
    <n v="0"/>
  </r>
  <r>
    <n v="257"/>
    <n v="56"/>
    <x v="1"/>
    <s v="Lithuania"/>
    <x v="248"/>
    <x v="3"/>
    <d v="2019-11-23T00:00:00"/>
    <x v="1"/>
    <x v="0"/>
    <x v="174"/>
    <n v="242"/>
    <x v="1"/>
    <x v="0"/>
    <x v="1"/>
    <n v="0"/>
    <x v="0"/>
    <d v="2021-02-09T00:00:00"/>
    <x v="0"/>
    <x v="7"/>
    <s v="Severely obese"/>
    <x v="2"/>
    <s v="High"/>
    <n v="0"/>
  </r>
  <r>
    <n v="258"/>
    <n v="40"/>
    <x v="1"/>
    <s v="Bulgaria"/>
    <x v="249"/>
    <x v="2"/>
    <d v="2020-03-22T00:00:00"/>
    <x v="0"/>
    <x v="3"/>
    <x v="91"/>
    <n v="159"/>
    <x v="0"/>
    <x v="0"/>
    <x v="0"/>
    <n v="0"/>
    <x v="3"/>
    <d v="2021-10-29T00:00:00"/>
    <x v="1"/>
    <x v="4"/>
    <s v="Underweight "/>
    <x v="9"/>
    <s v="Good"/>
    <n v="0"/>
  </r>
  <r>
    <n v="259"/>
    <n v="57"/>
    <x v="0"/>
    <s v="Cyprus"/>
    <x v="250"/>
    <x v="1"/>
    <d v="2015-03-04T00:00:00"/>
    <x v="0"/>
    <x v="1"/>
    <x v="161"/>
    <n v="289"/>
    <x v="0"/>
    <x v="1"/>
    <x v="1"/>
    <n v="0"/>
    <x v="2"/>
    <d v="2016-04-25T00:00:00"/>
    <x v="0"/>
    <x v="16"/>
    <s v="Severely obese"/>
    <x v="17"/>
    <s v="High"/>
    <n v="0"/>
  </r>
  <r>
    <n v="260"/>
    <n v="34"/>
    <x v="0"/>
    <s v="Greece"/>
    <x v="251"/>
    <x v="0"/>
    <d v="2021-12-07T00:00:00"/>
    <x v="1"/>
    <x v="1"/>
    <x v="139"/>
    <n v="181"/>
    <x v="1"/>
    <x v="1"/>
    <x v="1"/>
    <n v="0"/>
    <x v="0"/>
    <d v="2022-11-16T00:00:00"/>
    <x v="2"/>
    <x v="3"/>
    <s v="Overweight"/>
    <x v="4"/>
    <s v="Good"/>
    <n v="0"/>
  </r>
  <r>
    <n v="261"/>
    <n v="58"/>
    <x v="0"/>
    <s v="Croatia"/>
    <x v="252"/>
    <x v="1"/>
    <d v="2017-07-10T00:00:00"/>
    <x v="0"/>
    <x v="1"/>
    <x v="57"/>
    <n v="183"/>
    <x v="1"/>
    <x v="0"/>
    <x v="0"/>
    <n v="0"/>
    <x v="3"/>
    <d v="2018-10-10T00:00:00"/>
    <x v="0"/>
    <x v="1"/>
    <s v="Healthy"/>
    <x v="14"/>
    <s v="Good"/>
    <n v="0"/>
  </r>
  <r>
    <n v="262"/>
    <n v="44"/>
    <x v="0"/>
    <s v="Latvia"/>
    <x v="253"/>
    <x v="3"/>
    <d v="2014-12-03T00:00:00"/>
    <x v="1"/>
    <x v="0"/>
    <x v="19"/>
    <n v="183"/>
    <x v="1"/>
    <x v="0"/>
    <x v="0"/>
    <n v="0"/>
    <x v="0"/>
    <d v="2016-07-30T00:00:00"/>
    <x v="1"/>
    <x v="4"/>
    <s v="Overweight"/>
    <x v="13"/>
    <s v="Good"/>
    <n v="0"/>
  </r>
  <r>
    <n v="263"/>
    <n v="50"/>
    <x v="1"/>
    <s v="Sweden"/>
    <x v="254"/>
    <x v="3"/>
    <d v="2020-08-20T00:00:00"/>
    <x v="0"/>
    <x v="1"/>
    <x v="52"/>
    <n v="254"/>
    <x v="1"/>
    <x v="0"/>
    <x v="1"/>
    <n v="0"/>
    <x v="2"/>
    <d v="2021-11-30T00:00:00"/>
    <x v="0"/>
    <x v="1"/>
    <s v="Severely obese"/>
    <x v="24"/>
    <s v="High"/>
    <n v="0"/>
  </r>
  <r>
    <n v="264"/>
    <n v="64"/>
    <x v="1"/>
    <s v="Sweden"/>
    <x v="255"/>
    <x v="1"/>
    <d v="2016-12-20T00:00:00"/>
    <x v="0"/>
    <x v="3"/>
    <x v="143"/>
    <n v="205"/>
    <x v="1"/>
    <x v="0"/>
    <x v="0"/>
    <n v="0"/>
    <x v="0"/>
    <d v="2018-01-13T00:00:00"/>
    <x v="0"/>
    <x v="9"/>
    <s v="Underweight "/>
    <x v="8"/>
    <s v="Elevated"/>
    <n v="0"/>
  </r>
  <r>
    <n v="265"/>
    <n v="62"/>
    <x v="1"/>
    <s v="Malta"/>
    <x v="256"/>
    <x v="1"/>
    <d v="2015-03-27T00:00:00"/>
    <x v="1"/>
    <x v="0"/>
    <x v="11"/>
    <n v="298"/>
    <x v="1"/>
    <x v="1"/>
    <x v="0"/>
    <n v="0"/>
    <x v="0"/>
    <d v="2016-07-13T00:00:00"/>
    <x v="0"/>
    <x v="1"/>
    <s v="Obese"/>
    <x v="21"/>
    <s v="High"/>
    <n v="1"/>
  </r>
  <r>
    <n v="266"/>
    <n v="52"/>
    <x v="1"/>
    <s v="Estonia"/>
    <x v="257"/>
    <x v="3"/>
    <d v="2024-03-09T00:00:00"/>
    <x v="1"/>
    <x v="3"/>
    <x v="146"/>
    <n v="185"/>
    <x v="1"/>
    <x v="1"/>
    <x v="0"/>
    <n v="0"/>
    <x v="1"/>
    <d v="2025-03-14T00:00:00"/>
    <x v="0"/>
    <x v="9"/>
    <s v="Healthy"/>
    <x v="28"/>
    <s v="Good"/>
    <n v="0"/>
  </r>
  <r>
    <n v="267"/>
    <n v="66"/>
    <x v="0"/>
    <s v="Bulgaria"/>
    <x v="258"/>
    <x v="0"/>
    <d v="2015-11-27T00:00:00"/>
    <x v="1"/>
    <x v="1"/>
    <x v="99"/>
    <n v="260"/>
    <x v="1"/>
    <x v="1"/>
    <x v="0"/>
    <n v="0"/>
    <x v="2"/>
    <d v="2017-08-10T00:00:00"/>
    <x v="0"/>
    <x v="10"/>
    <s v="Severely obese"/>
    <x v="2"/>
    <s v="High"/>
    <n v="0"/>
  </r>
  <r>
    <n v="268"/>
    <n v="54"/>
    <x v="1"/>
    <s v="Italy"/>
    <x v="259"/>
    <x v="2"/>
    <d v="2016-06-06T00:00:00"/>
    <x v="0"/>
    <x v="1"/>
    <x v="177"/>
    <n v="166"/>
    <x v="1"/>
    <x v="0"/>
    <x v="1"/>
    <n v="0"/>
    <x v="0"/>
    <d v="2018-04-05T00:00:00"/>
    <x v="0"/>
    <x v="5"/>
    <s v="Overweight"/>
    <x v="19"/>
    <s v="Good"/>
    <n v="0"/>
  </r>
  <r>
    <n v="269"/>
    <n v="41"/>
    <x v="0"/>
    <s v="Denmark"/>
    <x v="260"/>
    <x v="3"/>
    <d v="2018-10-13T00:00:00"/>
    <x v="1"/>
    <x v="1"/>
    <x v="170"/>
    <n v="256"/>
    <x v="0"/>
    <x v="1"/>
    <x v="0"/>
    <n v="0"/>
    <x v="2"/>
    <d v="2019-07-31T00:00:00"/>
    <x v="1"/>
    <x v="13"/>
    <s v="Severely obese"/>
    <x v="15"/>
    <s v="High"/>
    <n v="0"/>
  </r>
  <r>
    <n v="270"/>
    <n v="44"/>
    <x v="1"/>
    <s v="Bulgaria"/>
    <x v="261"/>
    <x v="0"/>
    <d v="2020-06-15T00:00:00"/>
    <x v="1"/>
    <x v="2"/>
    <x v="178"/>
    <n v="254"/>
    <x v="0"/>
    <x v="0"/>
    <x v="0"/>
    <n v="0"/>
    <x v="2"/>
    <d v="2021-09-10T00:00:00"/>
    <x v="1"/>
    <x v="7"/>
    <s v="Obese"/>
    <x v="12"/>
    <s v="High"/>
    <n v="0"/>
  </r>
  <r>
    <n v="271"/>
    <n v="61"/>
    <x v="1"/>
    <s v="Portugal"/>
    <x v="262"/>
    <x v="3"/>
    <d v="2016-07-31T00:00:00"/>
    <x v="1"/>
    <x v="1"/>
    <x v="29"/>
    <n v="252"/>
    <x v="1"/>
    <x v="1"/>
    <x v="1"/>
    <n v="0"/>
    <x v="3"/>
    <d v="2017-10-27T00:00:00"/>
    <x v="0"/>
    <x v="7"/>
    <s v="Obese"/>
    <x v="22"/>
    <s v="High"/>
    <n v="0"/>
  </r>
  <r>
    <n v="272"/>
    <n v="52"/>
    <x v="1"/>
    <s v="Cyprus"/>
    <x v="263"/>
    <x v="1"/>
    <d v="2019-07-24T00:00:00"/>
    <x v="1"/>
    <x v="0"/>
    <x v="179"/>
    <n v="251"/>
    <x v="1"/>
    <x v="0"/>
    <x v="1"/>
    <n v="0"/>
    <x v="1"/>
    <d v="2020-08-19T00:00:00"/>
    <x v="0"/>
    <x v="9"/>
    <s v="Obese"/>
    <x v="7"/>
    <s v="High"/>
    <n v="0"/>
  </r>
  <r>
    <n v="273"/>
    <n v="49"/>
    <x v="0"/>
    <s v="Ireland"/>
    <x v="264"/>
    <x v="2"/>
    <d v="2019-12-17T00:00:00"/>
    <x v="1"/>
    <x v="0"/>
    <x v="72"/>
    <n v="169"/>
    <x v="1"/>
    <x v="0"/>
    <x v="1"/>
    <n v="0"/>
    <x v="0"/>
    <d v="2020-10-31T00:00:00"/>
    <x v="1"/>
    <x v="0"/>
    <s v="Overweight"/>
    <x v="9"/>
    <s v="Good"/>
    <n v="0"/>
  </r>
  <r>
    <n v="274"/>
    <n v="55"/>
    <x v="0"/>
    <s v="Poland"/>
    <x v="265"/>
    <x v="0"/>
    <d v="2019-04-28T00:00:00"/>
    <x v="0"/>
    <x v="2"/>
    <x v="12"/>
    <n v="249"/>
    <x v="1"/>
    <x v="0"/>
    <x v="0"/>
    <n v="1"/>
    <x v="0"/>
    <d v="2020-04-05T00:00:00"/>
    <x v="0"/>
    <x v="3"/>
    <s v="Obese"/>
    <x v="0"/>
    <s v="High"/>
    <n v="0"/>
  </r>
  <r>
    <n v="275"/>
    <n v="74"/>
    <x v="1"/>
    <s v="Sweden"/>
    <x v="266"/>
    <x v="0"/>
    <d v="2022-06-11T00:00:00"/>
    <x v="0"/>
    <x v="3"/>
    <x v="180"/>
    <n v="152"/>
    <x v="1"/>
    <x v="0"/>
    <x v="0"/>
    <n v="0"/>
    <x v="3"/>
    <d v="2023-07-04T00:00:00"/>
    <x v="3"/>
    <x v="9"/>
    <s v="Overweight"/>
    <x v="16"/>
    <s v="Good"/>
    <n v="0"/>
  </r>
  <r>
    <n v="276"/>
    <n v="55"/>
    <x v="0"/>
    <s v="Bulgaria"/>
    <x v="267"/>
    <x v="1"/>
    <d v="2014-10-20T00:00:00"/>
    <x v="0"/>
    <x v="1"/>
    <x v="181"/>
    <n v="171"/>
    <x v="1"/>
    <x v="0"/>
    <x v="0"/>
    <n v="0"/>
    <x v="2"/>
    <d v="2016-06-05T00:00:00"/>
    <x v="0"/>
    <x v="4"/>
    <s v="Healthy"/>
    <x v="2"/>
    <s v="Good"/>
    <n v="0"/>
  </r>
  <r>
    <n v="277"/>
    <n v="52"/>
    <x v="0"/>
    <s v="Spain"/>
    <x v="268"/>
    <x v="1"/>
    <d v="2021-06-23T00:00:00"/>
    <x v="1"/>
    <x v="2"/>
    <x v="182"/>
    <n v="173"/>
    <x v="1"/>
    <x v="0"/>
    <x v="0"/>
    <n v="0"/>
    <x v="0"/>
    <d v="2022-06-15T00:00:00"/>
    <x v="0"/>
    <x v="3"/>
    <s v="Healthy"/>
    <x v="5"/>
    <s v="Good"/>
    <n v="0"/>
  </r>
  <r>
    <n v="278"/>
    <n v="54"/>
    <x v="1"/>
    <s v="Lithuania"/>
    <x v="269"/>
    <x v="0"/>
    <d v="2023-08-28T00:00:00"/>
    <x v="1"/>
    <x v="3"/>
    <x v="32"/>
    <n v="205"/>
    <x v="1"/>
    <x v="0"/>
    <x v="1"/>
    <n v="0"/>
    <x v="3"/>
    <d v="2024-05-29T00:00:00"/>
    <x v="0"/>
    <x v="13"/>
    <s v="Underweight "/>
    <x v="2"/>
    <s v="Elevated"/>
    <n v="0"/>
  </r>
  <r>
    <n v="279"/>
    <n v="58"/>
    <x v="1"/>
    <s v="Ireland"/>
    <x v="270"/>
    <x v="2"/>
    <d v="2023-07-21T00:00:00"/>
    <x v="1"/>
    <x v="0"/>
    <x v="46"/>
    <n v="242"/>
    <x v="0"/>
    <x v="0"/>
    <x v="0"/>
    <n v="0"/>
    <x v="3"/>
    <d v="2024-05-08T00:00:00"/>
    <x v="0"/>
    <x v="13"/>
    <s v="Obese"/>
    <x v="19"/>
    <s v="High"/>
    <n v="0"/>
  </r>
  <r>
    <n v="280"/>
    <n v="46"/>
    <x v="0"/>
    <s v="Latvia"/>
    <x v="271"/>
    <x v="1"/>
    <d v="2023-04-18T00:00:00"/>
    <x v="1"/>
    <x v="3"/>
    <x v="183"/>
    <n v="178"/>
    <x v="1"/>
    <x v="0"/>
    <x v="0"/>
    <n v="0"/>
    <x v="3"/>
    <d v="2023-12-30T00:00:00"/>
    <x v="1"/>
    <x v="17"/>
    <s v="Underweight "/>
    <x v="1"/>
    <s v="Good"/>
    <n v="0"/>
  </r>
  <r>
    <n v="281"/>
    <n v="49"/>
    <x v="0"/>
    <s v="Croatia"/>
    <x v="272"/>
    <x v="2"/>
    <d v="2021-02-20T00:00:00"/>
    <x v="0"/>
    <x v="2"/>
    <x v="130"/>
    <n v="248"/>
    <x v="0"/>
    <x v="0"/>
    <x v="0"/>
    <n v="0"/>
    <x v="3"/>
    <d v="2022-07-06T00:00:00"/>
    <x v="1"/>
    <x v="15"/>
    <s v="Severely obese"/>
    <x v="24"/>
    <s v="High"/>
    <n v="1"/>
  </r>
  <r>
    <n v="282"/>
    <n v="51"/>
    <x v="0"/>
    <s v="Romania"/>
    <x v="273"/>
    <x v="2"/>
    <d v="2017-05-29T00:00:00"/>
    <x v="0"/>
    <x v="0"/>
    <x v="123"/>
    <n v="166"/>
    <x v="1"/>
    <x v="1"/>
    <x v="0"/>
    <n v="0"/>
    <x v="0"/>
    <d v="2018-10-07T00:00:00"/>
    <x v="0"/>
    <x v="15"/>
    <s v="Overweight"/>
    <x v="6"/>
    <s v="Good"/>
    <n v="0"/>
  </r>
  <r>
    <n v="283"/>
    <n v="53"/>
    <x v="0"/>
    <s v="France"/>
    <x v="274"/>
    <x v="3"/>
    <d v="2023-07-19T00:00:00"/>
    <x v="1"/>
    <x v="1"/>
    <x v="81"/>
    <n v="222"/>
    <x v="0"/>
    <x v="1"/>
    <x v="1"/>
    <n v="0"/>
    <x v="3"/>
    <d v="2024-06-11T00:00:00"/>
    <x v="0"/>
    <x v="0"/>
    <s v="Overweight"/>
    <x v="1"/>
    <s v="Elevated"/>
    <n v="0"/>
  </r>
  <r>
    <n v="284"/>
    <n v="53"/>
    <x v="0"/>
    <s v="Cyprus"/>
    <x v="275"/>
    <x v="2"/>
    <d v="2015-07-24T00:00:00"/>
    <x v="1"/>
    <x v="1"/>
    <x v="184"/>
    <n v="220"/>
    <x v="1"/>
    <x v="0"/>
    <x v="1"/>
    <n v="0"/>
    <x v="0"/>
    <d v="2017-06-05T00:00:00"/>
    <x v="0"/>
    <x v="8"/>
    <s v="Healthy"/>
    <x v="6"/>
    <s v="Elevated"/>
    <n v="1"/>
  </r>
  <r>
    <n v="285"/>
    <n v="50"/>
    <x v="0"/>
    <s v="Slovakia"/>
    <x v="276"/>
    <x v="1"/>
    <d v="2019-05-11T00:00:00"/>
    <x v="0"/>
    <x v="3"/>
    <x v="185"/>
    <n v="290"/>
    <x v="0"/>
    <x v="1"/>
    <x v="0"/>
    <n v="0"/>
    <x v="3"/>
    <d v="2020-09-02T00:00:00"/>
    <x v="0"/>
    <x v="1"/>
    <s v="Obese"/>
    <x v="6"/>
    <s v="High"/>
    <n v="1"/>
  </r>
  <r>
    <n v="286"/>
    <n v="57"/>
    <x v="0"/>
    <s v="Ireland"/>
    <x v="277"/>
    <x v="1"/>
    <d v="2023-08-30T00:00:00"/>
    <x v="1"/>
    <x v="2"/>
    <x v="13"/>
    <n v="254"/>
    <x v="1"/>
    <x v="1"/>
    <x v="1"/>
    <n v="0"/>
    <x v="1"/>
    <d v="2024-09-06T00:00:00"/>
    <x v="0"/>
    <x v="9"/>
    <s v="Obese"/>
    <x v="14"/>
    <s v="High"/>
    <n v="0"/>
  </r>
  <r>
    <n v="287"/>
    <n v="69"/>
    <x v="0"/>
    <s v="Spain"/>
    <x v="278"/>
    <x v="2"/>
    <d v="2014-09-18T00:00:00"/>
    <x v="0"/>
    <x v="2"/>
    <x v="16"/>
    <n v="167"/>
    <x v="0"/>
    <x v="0"/>
    <x v="0"/>
    <n v="0"/>
    <x v="3"/>
    <d v="2016-07-04T00:00:00"/>
    <x v="0"/>
    <x v="5"/>
    <s v="Healthy"/>
    <x v="8"/>
    <s v="Good"/>
    <n v="0"/>
  </r>
  <r>
    <n v="288"/>
    <n v="46"/>
    <x v="0"/>
    <s v="Spain"/>
    <x v="279"/>
    <x v="1"/>
    <d v="2022-02-16T00:00:00"/>
    <x v="1"/>
    <x v="1"/>
    <x v="147"/>
    <n v="292"/>
    <x v="1"/>
    <x v="1"/>
    <x v="0"/>
    <n v="1"/>
    <x v="2"/>
    <d v="2023-04-10T00:00:00"/>
    <x v="1"/>
    <x v="16"/>
    <s v="Severely obese"/>
    <x v="14"/>
    <s v="High"/>
    <n v="0"/>
  </r>
  <r>
    <n v="289"/>
    <n v="38"/>
    <x v="1"/>
    <s v="Ireland"/>
    <x v="1"/>
    <x v="0"/>
    <d v="2023-04-26T00:00:00"/>
    <x v="1"/>
    <x v="2"/>
    <x v="186"/>
    <n v="214"/>
    <x v="1"/>
    <x v="0"/>
    <x v="0"/>
    <n v="0"/>
    <x v="2"/>
    <d v="2024-02-23T00:00:00"/>
    <x v="1"/>
    <x v="13"/>
    <s v="Overweight"/>
    <x v="12"/>
    <s v="Elevated"/>
    <n v="0"/>
  </r>
  <r>
    <n v="290"/>
    <n v="48"/>
    <x v="0"/>
    <s v="Poland"/>
    <x v="280"/>
    <x v="2"/>
    <d v="2018-12-14T00:00:00"/>
    <x v="0"/>
    <x v="0"/>
    <x v="157"/>
    <n v="292"/>
    <x v="1"/>
    <x v="1"/>
    <x v="0"/>
    <n v="0"/>
    <x v="0"/>
    <d v="2019-09-10T00:00:00"/>
    <x v="1"/>
    <x v="17"/>
    <s v="Severely obese"/>
    <x v="16"/>
    <s v="High"/>
    <n v="0"/>
  </r>
  <r>
    <n v="291"/>
    <n v="61"/>
    <x v="1"/>
    <s v="Italy"/>
    <x v="281"/>
    <x v="0"/>
    <d v="2017-03-20T00:00:00"/>
    <x v="0"/>
    <x v="0"/>
    <x v="72"/>
    <n v="161"/>
    <x v="1"/>
    <x v="0"/>
    <x v="0"/>
    <n v="0"/>
    <x v="0"/>
    <d v="2018-12-05T00:00:00"/>
    <x v="0"/>
    <x v="10"/>
    <s v="Overweight"/>
    <x v="17"/>
    <s v="Good"/>
    <n v="0"/>
  </r>
  <r>
    <n v="292"/>
    <n v="61"/>
    <x v="0"/>
    <s v="Denmark"/>
    <x v="282"/>
    <x v="0"/>
    <d v="2019-08-03T00:00:00"/>
    <x v="1"/>
    <x v="3"/>
    <x v="187"/>
    <n v="182"/>
    <x v="1"/>
    <x v="0"/>
    <x v="0"/>
    <n v="0"/>
    <x v="0"/>
    <d v="2020-02-26T00:00:00"/>
    <x v="0"/>
    <x v="6"/>
    <s v="Healthy"/>
    <x v="16"/>
    <s v="Good"/>
    <n v="1"/>
  </r>
  <r>
    <n v="293"/>
    <n v="80"/>
    <x v="0"/>
    <s v="Hungary"/>
    <x v="283"/>
    <x v="1"/>
    <d v="2021-02-23T00:00:00"/>
    <x v="0"/>
    <x v="0"/>
    <x v="97"/>
    <n v="290"/>
    <x v="0"/>
    <x v="0"/>
    <x v="0"/>
    <n v="0"/>
    <x v="0"/>
    <d v="2022-05-22T00:00:00"/>
    <x v="3"/>
    <x v="7"/>
    <s v="Severely obese"/>
    <x v="14"/>
    <s v="High"/>
    <n v="0"/>
  </r>
  <r>
    <n v="294"/>
    <n v="49"/>
    <x v="0"/>
    <s v="Greece"/>
    <x v="284"/>
    <x v="0"/>
    <d v="2023-08-16T00:00:00"/>
    <x v="0"/>
    <x v="1"/>
    <x v="51"/>
    <n v="187"/>
    <x v="0"/>
    <x v="0"/>
    <x v="1"/>
    <n v="0"/>
    <x v="0"/>
    <d v="2024-10-02T00:00:00"/>
    <x v="1"/>
    <x v="16"/>
    <s v="Overweight"/>
    <x v="0"/>
    <s v="Good"/>
    <n v="0"/>
  </r>
  <r>
    <n v="295"/>
    <n v="57"/>
    <x v="0"/>
    <s v="Lithuania"/>
    <x v="285"/>
    <x v="3"/>
    <d v="2014-10-19T00:00:00"/>
    <x v="1"/>
    <x v="3"/>
    <x v="82"/>
    <n v="190"/>
    <x v="1"/>
    <x v="1"/>
    <x v="0"/>
    <n v="0"/>
    <x v="0"/>
    <d v="2015-11-20T00:00:00"/>
    <x v="0"/>
    <x v="16"/>
    <s v="Healthy"/>
    <x v="16"/>
    <s v="Good"/>
    <n v="0"/>
  </r>
  <r>
    <n v="296"/>
    <n v="70"/>
    <x v="1"/>
    <s v="Slovakia"/>
    <x v="286"/>
    <x v="1"/>
    <d v="2021-06-25T00:00:00"/>
    <x v="0"/>
    <x v="0"/>
    <x v="20"/>
    <n v="227"/>
    <x v="1"/>
    <x v="0"/>
    <x v="1"/>
    <n v="1"/>
    <x v="3"/>
    <d v="2023-02-12T00:00:00"/>
    <x v="3"/>
    <x v="4"/>
    <s v="Healthy"/>
    <x v="6"/>
    <s v="Elevated"/>
    <n v="0"/>
  </r>
  <r>
    <n v="297"/>
    <n v="51"/>
    <x v="0"/>
    <s v="Slovenia"/>
    <x v="287"/>
    <x v="0"/>
    <d v="2021-01-08T00:00:00"/>
    <x v="0"/>
    <x v="1"/>
    <x v="178"/>
    <n v="267"/>
    <x v="1"/>
    <x v="0"/>
    <x v="0"/>
    <n v="1"/>
    <x v="1"/>
    <d v="2022-11-02T00:00:00"/>
    <x v="0"/>
    <x v="5"/>
    <s v="Obese"/>
    <x v="12"/>
    <s v="High"/>
    <n v="0"/>
  </r>
  <r>
    <n v="298"/>
    <n v="63"/>
    <x v="0"/>
    <s v="Spain"/>
    <x v="288"/>
    <x v="3"/>
    <d v="2020-02-18T00:00:00"/>
    <x v="1"/>
    <x v="3"/>
    <x v="26"/>
    <n v="293"/>
    <x v="1"/>
    <x v="0"/>
    <x v="1"/>
    <n v="0"/>
    <x v="0"/>
    <d v="2021-09-22T00:00:00"/>
    <x v="0"/>
    <x v="4"/>
    <s v="Obese"/>
    <x v="7"/>
    <s v="High"/>
    <n v="0"/>
  </r>
  <r>
    <n v="299"/>
    <n v="40"/>
    <x v="1"/>
    <s v="Latvia"/>
    <x v="289"/>
    <x v="1"/>
    <d v="2019-09-08T00:00:00"/>
    <x v="1"/>
    <x v="1"/>
    <x v="188"/>
    <n v="186"/>
    <x v="1"/>
    <x v="0"/>
    <x v="0"/>
    <n v="1"/>
    <x v="0"/>
    <d v="2020-05-27T00:00:00"/>
    <x v="1"/>
    <x v="17"/>
    <s v="Overweight"/>
    <x v="14"/>
    <s v="Good"/>
    <n v="0"/>
  </r>
  <r>
    <n v="300"/>
    <n v="52"/>
    <x v="1"/>
    <s v="Estonia"/>
    <x v="290"/>
    <x v="2"/>
    <d v="2017-09-17T00:00:00"/>
    <x v="1"/>
    <x v="3"/>
    <x v="189"/>
    <n v="192"/>
    <x v="0"/>
    <x v="1"/>
    <x v="0"/>
    <n v="0"/>
    <x v="3"/>
    <d v="2018-09-13T00:00:00"/>
    <x v="0"/>
    <x v="3"/>
    <s v="Healthy"/>
    <x v="16"/>
    <s v="Good"/>
    <n v="0"/>
  </r>
  <r>
    <n v="301"/>
    <n v="57"/>
    <x v="1"/>
    <s v="Lithuania"/>
    <x v="291"/>
    <x v="3"/>
    <d v="2021-01-15T00:00:00"/>
    <x v="1"/>
    <x v="0"/>
    <x v="100"/>
    <n v="197"/>
    <x v="1"/>
    <x v="1"/>
    <x v="0"/>
    <n v="0"/>
    <x v="2"/>
    <d v="2022-01-05T00:00:00"/>
    <x v="0"/>
    <x v="3"/>
    <s v="Underweight "/>
    <x v="15"/>
    <s v="Good"/>
    <n v="1"/>
  </r>
  <r>
    <n v="302"/>
    <n v="62"/>
    <x v="1"/>
    <s v="Hungary"/>
    <x v="292"/>
    <x v="2"/>
    <d v="2019-11-02T00:00:00"/>
    <x v="1"/>
    <x v="0"/>
    <x v="190"/>
    <n v="273"/>
    <x v="1"/>
    <x v="1"/>
    <x v="0"/>
    <n v="0"/>
    <x v="1"/>
    <d v="2021-01-07T00:00:00"/>
    <x v="0"/>
    <x v="7"/>
    <s v="Obese"/>
    <x v="21"/>
    <s v="High"/>
    <n v="1"/>
  </r>
  <r>
    <n v="303"/>
    <n v="67"/>
    <x v="0"/>
    <s v="Bulgaria"/>
    <x v="293"/>
    <x v="2"/>
    <d v="2023-04-14T00:00:00"/>
    <x v="0"/>
    <x v="1"/>
    <x v="124"/>
    <n v="260"/>
    <x v="1"/>
    <x v="1"/>
    <x v="0"/>
    <n v="0"/>
    <x v="3"/>
    <d v="2024-12-29T00:00:00"/>
    <x v="0"/>
    <x v="10"/>
    <s v="Obese"/>
    <x v="12"/>
    <s v="High"/>
    <n v="0"/>
  </r>
  <r>
    <n v="304"/>
    <n v="63"/>
    <x v="0"/>
    <s v="Croatia"/>
    <x v="294"/>
    <x v="3"/>
    <d v="2018-06-13T00:00:00"/>
    <x v="0"/>
    <x v="3"/>
    <x v="32"/>
    <n v="166"/>
    <x v="1"/>
    <x v="0"/>
    <x v="0"/>
    <n v="0"/>
    <x v="2"/>
    <d v="2020-02-05T00:00:00"/>
    <x v="0"/>
    <x v="4"/>
    <s v="Underweight "/>
    <x v="10"/>
    <s v="Good"/>
    <n v="0"/>
  </r>
  <r>
    <n v="305"/>
    <n v="53"/>
    <x v="1"/>
    <s v="Slovakia"/>
    <x v="295"/>
    <x v="1"/>
    <d v="2017-10-07T00:00:00"/>
    <x v="1"/>
    <x v="0"/>
    <x v="30"/>
    <n v="194"/>
    <x v="1"/>
    <x v="0"/>
    <x v="0"/>
    <n v="0"/>
    <x v="0"/>
    <d v="2019-08-10T00:00:00"/>
    <x v="0"/>
    <x v="8"/>
    <s v="Healthy"/>
    <x v="21"/>
    <s v="Good"/>
    <n v="0"/>
  </r>
  <r>
    <n v="306"/>
    <n v="55"/>
    <x v="1"/>
    <s v="Bulgaria"/>
    <x v="296"/>
    <x v="3"/>
    <d v="2020-12-11T00:00:00"/>
    <x v="0"/>
    <x v="2"/>
    <x v="77"/>
    <n v="287"/>
    <x v="1"/>
    <x v="0"/>
    <x v="0"/>
    <n v="0"/>
    <x v="0"/>
    <d v="2021-05-30T00:00:00"/>
    <x v="0"/>
    <x v="18"/>
    <s v="Severely obese"/>
    <x v="15"/>
    <s v="High"/>
    <n v="0"/>
  </r>
  <r>
    <n v="307"/>
    <n v="41"/>
    <x v="1"/>
    <s v="Austria"/>
    <x v="241"/>
    <x v="1"/>
    <d v="2019-10-25T00:00:00"/>
    <x v="1"/>
    <x v="0"/>
    <x v="191"/>
    <n v="219"/>
    <x v="1"/>
    <x v="1"/>
    <x v="0"/>
    <n v="0"/>
    <x v="0"/>
    <d v="2021-09-09T00:00:00"/>
    <x v="1"/>
    <x v="8"/>
    <s v="Overweight"/>
    <x v="16"/>
    <s v="Elevated"/>
    <n v="0"/>
  </r>
  <r>
    <n v="308"/>
    <n v="54"/>
    <x v="1"/>
    <s v="Lithuania"/>
    <x v="297"/>
    <x v="1"/>
    <d v="2021-03-22T00:00:00"/>
    <x v="0"/>
    <x v="3"/>
    <x v="155"/>
    <n v="256"/>
    <x v="1"/>
    <x v="0"/>
    <x v="0"/>
    <n v="0"/>
    <x v="0"/>
    <d v="2022-07-17T00:00:00"/>
    <x v="0"/>
    <x v="1"/>
    <s v="Obese"/>
    <x v="2"/>
    <s v="High"/>
    <n v="0"/>
  </r>
  <r>
    <n v="309"/>
    <n v="68"/>
    <x v="0"/>
    <s v="Spain"/>
    <x v="298"/>
    <x v="0"/>
    <d v="2019-02-24T00:00:00"/>
    <x v="0"/>
    <x v="2"/>
    <x v="192"/>
    <n v="246"/>
    <x v="0"/>
    <x v="1"/>
    <x v="0"/>
    <n v="0"/>
    <x v="0"/>
    <d v="2020-06-01T00:00:00"/>
    <x v="0"/>
    <x v="1"/>
    <s v="Obese"/>
    <x v="16"/>
    <s v="High"/>
    <n v="0"/>
  </r>
  <r>
    <n v="310"/>
    <n v="61"/>
    <x v="0"/>
    <s v="Hungary"/>
    <x v="299"/>
    <x v="2"/>
    <d v="2022-12-12T00:00:00"/>
    <x v="0"/>
    <x v="2"/>
    <x v="96"/>
    <n v="200"/>
    <x v="1"/>
    <x v="0"/>
    <x v="1"/>
    <n v="0"/>
    <x v="3"/>
    <d v="2024-11-15T00:00:00"/>
    <x v="0"/>
    <x v="2"/>
    <s v="Healthy"/>
    <x v="4"/>
    <s v="non"/>
    <n v="1"/>
  </r>
  <r>
    <n v="311"/>
    <n v="60"/>
    <x v="1"/>
    <s v="Lithuania"/>
    <x v="300"/>
    <x v="2"/>
    <d v="2015-06-29T00:00:00"/>
    <x v="0"/>
    <x v="1"/>
    <x v="22"/>
    <n v="246"/>
    <x v="0"/>
    <x v="1"/>
    <x v="1"/>
    <n v="0"/>
    <x v="3"/>
    <d v="2016-05-02T00:00:00"/>
    <x v="0"/>
    <x v="0"/>
    <s v="Obese"/>
    <x v="6"/>
    <s v="High"/>
    <n v="0"/>
  </r>
  <r>
    <n v="312"/>
    <n v="60"/>
    <x v="1"/>
    <s v="Poland"/>
    <x v="301"/>
    <x v="0"/>
    <d v="2018-07-05T00:00:00"/>
    <x v="0"/>
    <x v="0"/>
    <x v="193"/>
    <n v="246"/>
    <x v="1"/>
    <x v="1"/>
    <x v="0"/>
    <n v="0"/>
    <x v="0"/>
    <d v="2020-06-12T00:00:00"/>
    <x v="0"/>
    <x v="2"/>
    <s v="Severely obese"/>
    <x v="5"/>
    <s v="High"/>
    <n v="0"/>
  </r>
  <r>
    <n v="313"/>
    <n v="58"/>
    <x v="1"/>
    <s v="Portugal"/>
    <x v="302"/>
    <x v="1"/>
    <d v="2018-11-17T00:00:00"/>
    <x v="1"/>
    <x v="0"/>
    <x v="194"/>
    <n v="258"/>
    <x v="1"/>
    <x v="1"/>
    <x v="0"/>
    <n v="0"/>
    <x v="3"/>
    <d v="2020-03-17T00:00:00"/>
    <x v="0"/>
    <x v="15"/>
    <s v="Obese"/>
    <x v="18"/>
    <s v="High"/>
    <n v="0"/>
  </r>
  <r>
    <n v="314"/>
    <n v="58"/>
    <x v="0"/>
    <s v="Slovakia"/>
    <x v="303"/>
    <x v="2"/>
    <d v="2022-04-13T00:00:00"/>
    <x v="0"/>
    <x v="0"/>
    <x v="195"/>
    <n v="214"/>
    <x v="1"/>
    <x v="0"/>
    <x v="0"/>
    <n v="0"/>
    <x v="2"/>
    <d v="2023-09-16T00:00:00"/>
    <x v="0"/>
    <x v="11"/>
    <s v="Healthy"/>
    <x v="14"/>
    <s v="Elevated"/>
    <n v="1"/>
  </r>
  <r>
    <n v="315"/>
    <n v="58"/>
    <x v="0"/>
    <s v="Denmark"/>
    <x v="5"/>
    <x v="1"/>
    <d v="2023-01-18T00:00:00"/>
    <x v="1"/>
    <x v="3"/>
    <x v="196"/>
    <n v="214"/>
    <x v="1"/>
    <x v="0"/>
    <x v="1"/>
    <n v="0"/>
    <x v="2"/>
    <d v="2024-07-10T00:00:00"/>
    <x v="0"/>
    <x v="11"/>
    <s v="Healthy"/>
    <x v="6"/>
    <s v="Elevated"/>
    <n v="0"/>
  </r>
  <r>
    <n v="316"/>
    <n v="54"/>
    <x v="1"/>
    <s v="Estonia"/>
    <x v="304"/>
    <x v="2"/>
    <d v="2023-12-30T00:00:00"/>
    <x v="1"/>
    <x v="1"/>
    <x v="148"/>
    <n v="211"/>
    <x v="0"/>
    <x v="1"/>
    <x v="0"/>
    <n v="0"/>
    <x v="2"/>
    <d v="2025-06-12T00:00:00"/>
    <x v="0"/>
    <x v="11"/>
    <s v="Healthy"/>
    <x v="13"/>
    <s v="Elevated"/>
    <n v="0"/>
  </r>
  <r>
    <n v="317"/>
    <n v="57"/>
    <x v="1"/>
    <s v="Spain"/>
    <x v="305"/>
    <x v="3"/>
    <d v="2023-10-31T00:00:00"/>
    <x v="1"/>
    <x v="1"/>
    <x v="141"/>
    <n v="300"/>
    <x v="1"/>
    <x v="0"/>
    <x v="1"/>
    <n v="0"/>
    <x v="2"/>
    <d v="2025-01-16T00:00:00"/>
    <x v="0"/>
    <x v="7"/>
    <s v="Severely obese"/>
    <x v="20"/>
    <s v="High"/>
    <n v="0"/>
  </r>
  <r>
    <n v="318"/>
    <n v="55"/>
    <x v="1"/>
    <s v="Belgium"/>
    <x v="306"/>
    <x v="1"/>
    <d v="2019-11-28T00:00:00"/>
    <x v="0"/>
    <x v="3"/>
    <x v="197"/>
    <n v="292"/>
    <x v="1"/>
    <x v="0"/>
    <x v="0"/>
    <n v="0"/>
    <x v="2"/>
    <d v="2021-06-14T00:00:00"/>
    <x v="0"/>
    <x v="12"/>
    <s v="Severely obese"/>
    <x v="7"/>
    <s v="High"/>
    <n v="0"/>
  </r>
  <r>
    <n v="319"/>
    <n v="69"/>
    <x v="0"/>
    <s v="Czech Republic"/>
    <x v="307"/>
    <x v="0"/>
    <d v="2023-11-22T00:00:00"/>
    <x v="1"/>
    <x v="0"/>
    <x v="198"/>
    <n v="194"/>
    <x v="1"/>
    <x v="1"/>
    <x v="0"/>
    <n v="0"/>
    <x v="1"/>
    <d v="2024-08-03T00:00:00"/>
    <x v="0"/>
    <x v="17"/>
    <s v="Overweight"/>
    <x v="16"/>
    <s v="Good"/>
    <n v="0"/>
  </r>
  <r>
    <n v="320"/>
    <n v="42"/>
    <x v="0"/>
    <s v="Belgium"/>
    <x v="308"/>
    <x v="1"/>
    <d v="2015-10-18T00:00:00"/>
    <x v="1"/>
    <x v="3"/>
    <x v="199"/>
    <n v="195"/>
    <x v="0"/>
    <x v="1"/>
    <x v="1"/>
    <n v="0"/>
    <x v="0"/>
    <d v="2017-07-08T00:00:00"/>
    <x v="1"/>
    <x v="10"/>
    <s v="Overweight"/>
    <x v="5"/>
    <s v="Good"/>
    <n v="0"/>
  </r>
  <r>
    <n v="321"/>
    <n v="49"/>
    <x v="1"/>
    <s v="Poland"/>
    <x v="309"/>
    <x v="0"/>
    <d v="2017-04-27T00:00:00"/>
    <x v="0"/>
    <x v="1"/>
    <x v="200"/>
    <n v="258"/>
    <x v="1"/>
    <x v="0"/>
    <x v="0"/>
    <n v="0"/>
    <x v="3"/>
    <d v="2017-11-10T00:00:00"/>
    <x v="1"/>
    <x v="6"/>
    <s v="Obese"/>
    <x v="12"/>
    <s v="High"/>
    <n v="0"/>
  </r>
  <r>
    <n v="322"/>
    <n v="67"/>
    <x v="0"/>
    <s v="Poland"/>
    <x v="310"/>
    <x v="0"/>
    <d v="2019-07-23T00:00:00"/>
    <x v="1"/>
    <x v="0"/>
    <x v="149"/>
    <n v="261"/>
    <x v="1"/>
    <x v="0"/>
    <x v="0"/>
    <n v="0"/>
    <x v="1"/>
    <d v="2021-03-01T00:00:00"/>
    <x v="0"/>
    <x v="4"/>
    <s v="Severely obese"/>
    <x v="17"/>
    <s v="High"/>
    <n v="0"/>
  </r>
  <r>
    <n v="323"/>
    <n v="52"/>
    <x v="1"/>
    <s v="Netherlands"/>
    <x v="311"/>
    <x v="1"/>
    <d v="2021-09-11T00:00:00"/>
    <x v="0"/>
    <x v="2"/>
    <x v="201"/>
    <n v="262"/>
    <x v="0"/>
    <x v="0"/>
    <x v="0"/>
    <n v="0"/>
    <x v="1"/>
    <d v="2023-02-05T00:00:00"/>
    <x v="0"/>
    <x v="15"/>
    <s v="Obese"/>
    <x v="12"/>
    <s v="High"/>
    <n v="0"/>
  </r>
  <r>
    <n v="324"/>
    <n v="65"/>
    <x v="1"/>
    <s v="Poland"/>
    <x v="312"/>
    <x v="2"/>
    <d v="2014-10-20T00:00:00"/>
    <x v="1"/>
    <x v="2"/>
    <x v="140"/>
    <n v="237"/>
    <x v="1"/>
    <x v="1"/>
    <x v="1"/>
    <n v="0"/>
    <x v="2"/>
    <d v="2015-08-25T00:00:00"/>
    <x v="0"/>
    <x v="0"/>
    <s v="Healthy"/>
    <x v="12"/>
    <s v="Elevated"/>
    <n v="1"/>
  </r>
  <r>
    <n v="325"/>
    <n v="55"/>
    <x v="0"/>
    <s v="Hungary"/>
    <x v="313"/>
    <x v="2"/>
    <d v="2024-02-11T00:00:00"/>
    <x v="0"/>
    <x v="0"/>
    <x v="12"/>
    <n v="275"/>
    <x v="1"/>
    <x v="0"/>
    <x v="1"/>
    <n v="0"/>
    <x v="0"/>
    <d v="2025-10-29T00:00:00"/>
    <x v="0"/>
    <x v="10"/>
    <s v="Obese"/>
    <x v="12"/>
    <s v="High"/>
    <n v="0"/>
  </r>
  <r>
    <n v="326"/>
    <n v="56"/>
    <x v="1"/>
    <s v="Spain"/>
    <x v="314"/>
    <x v="1"/>
    <d v="2014-11-26T00:00:00"/>
    <x v="0"/>
    <x v="3"/>
    <x v="94"/>
    <n v="189"/>
    <x v="1"/>
    <x v="1"/>
    <x v="0"/>
    <n v="0"/>
    <x v="3"/>
    <d v="2015-09-17T00:00:00"/>
    <x v="0"/>
    <x v="13"/>
    <s v="Overweight"/>
    <x v="1"/>
    <s v="Good"/>
    <n v="0"/>
  </r>
  <r>
    <n v="327"/>
    <n v="57"/>
    <x v="0"/>
    <s v="Slovenia"/>
    <x v="174"/>
    <x v="2"/>
    <d v="2015-02-28T00:00:00"/>
    <x v="1"/>
    <x v="0"/>
    <x v="126"/>
    <n v="243"/>
    <x v="1"/>
    <x v="1"/>
    <x v="0"/>
    <n v="0"/>
    <x v="0"/>
    <d v="2017-01-05T00:00:00"/>
    <x v="0"/>
    <x v="8"/>
    <s v="Obese"/>
    <x v="11"/>
    <s v="High"/>
    <n v="0"/>
  </r>
  <r>
    <n v="328"/>
    <n v="60"/>
    <x v="1"/>
    <s v="Bulgaria"/>
    <x v="315"/>
    <x v="2"/>
    <d v="2020-09-27T00:00:00"/>
    <x v="0"/>
    <x v="0"/>
    <x v="202"/>
    <n v="200"/>
    <x v="0"/>
    <x v="1"/>
    <x v="0"/>
    <n v="0"/>
    <x v="2"/>
    <d v="2021-06-05T00:00:00"/>
    <x v="0"/>
    <x v="17"/>
    <s v="Underweight "/>
    <x v="13"/>
    <s v="non"/>
    <n v="0"/>
  </r>
  <r>
    <n v="329"/>
    <n v="57"/>
    <x v="0"/>
    <s v="Italy"/>
    <x v="316"/>
    <x v="0"/>
    <d v="2020-01-26T00:00:00"/>
    <x v="0"/>
    <x v="2"/>
    <x v="203"/>
    <n v="172"/>
    <x v="1"/>
    <x v="1"/>
    <x v="1"/>
    <n v="0"/>
    <x v="0"/>
    <d v="2021-04-28T00:00:00"/>
    <x v="0"/>
    <x v="1"/>
    <s v="Healthy"/>
    <x v="5"/>
    <s v="Good"/>
    <n v="0"/>
  </r>
  <r>
    <n v="330"/>
    <n v="44"/>
    <x v="1"/>
    <s v="Croatia"/>
    <x v="317"/>
    <x v="2"/>
    <d v="2022-05-24T00:00:00"/>
    <x v="1"/>
    <x v="0"/>
    <x v="204"/>
    <n v="230"/>
    <x v="0"/>
    <x v="1"/>
    <x v="0"/>
    <n v="0"/>
    <x v="1"/>
    <d v="2023-12-20T00:00:00"/>
    <x v="1"/>
    <x v="12"/>
    <s v="Healthy"/>
    <x v="11"/>
    <s v="Elevated"/>
    <n v="0"/>
  </r>
  <r>
    <n v="331"/>
    <n v="42"/>
    <x v="0"/>
    <s v="Malta"/>
    <x v="318"/>
    <x v="0"/>
    <d v="2023-10-23T00:00:00"/>
    <x v="0"/>
    <x v="0"/>
    <x v="84"/>
    <n v="254"/>
    <x v="1"/>
    <x v="1"/>
    <x v="0"/>
    <n v="0"/>
    <x v="0"/>
    <d v="2024-06-22T00:00:00"/>
    <x v="1"/>
    <x v="14"/>
    <s v="Severely obese"/>
    <x v="5"/>
    <s v="High"/>
    <n v="0"/>
  </r>
  <r>
    <n v="332"/>
    <n v="71"/>
    <x v="1"/>
    <s v="Finland"/>
    <x v="319"/>
    <x v="3"/>
    <d v="2019-07-05T00:00:00"/>
    <x v="0"/>
    <x v="3"/>
    <x v="205"/>
    <n v="277"/>
    <x v="1"/>
    <x v="0"/>
    <x v="0"/>
    <n v="0"/>
    <x v="2"/>
    <d v="2020-08-02T00:00:00"/>
    <x v="3"/>
    <x v="9"/>
    <s v="Obese"/>
    <x v="5"/>
    <s v="High"/>
    <n v="0"/>
  </r>
  <r>
    <n v="333"/>
    <n v="67"/>
    <x v="0"/>
    <s v="Luxembourg"/>
    <x v="320"/>
    <x v="3"/>
    <d v="2017-08-25T00:00:00"/>
    <x v="1"/>
    <x v="3"/>
    <x v="125"/>
    <n v="291"/>
    <x v="1"/>
    <x v="1"/>
    <x v="0"/>
    <n v="1"/>
    <x v="2"/>
    <d v="2018-09-26T00:00:00"/>
    <x v="0"/>
    <x v="16"/>
    <s v="Obese"/>
    <x v="21"/>
    <s v="High"/>
    <n v="0"/>
  </r>
  <r>
    <n v="334"/>
    <n v="58"/>
    <x v="1"/>
    <s v="Denmark"/>
    <x v="321"/>
    <x v="1"/>
    <d v="2021-08-10T00:00:00"/>
    <x v="1"/>
    <x v="1"/>
    <x v="191"/>
    <n v="198"/>
    <x v="0"/>
    <x v="1"/>
    <x v="0"/>
    <n v="0"/>
    <x v="0"/>
    <d v="2023-06-27T00:00:00"/>
    <x v="0"/>
    <x v="8"/>
    <s v="Overweight"/>
    <x v="6"/>
    <s v="Good"/>
    <n v="0"/>
  </r>
  <r>
    <n v="335"/>
    <n v="52"/>
    <x v="0"/>
    <s v="France"/>
    <x v="322"/>
    <x v="2"/>
    <d v="2022-06-01T00:00:00"/>
    <x v="0"/>
    <x v="2"/>
    <x v="1"/>
    <n v="245"/>
    <x v="0"/>
    <x v="0"/>
    <x v="0"/>
    <n v="0"/>
    <x v="3"/>
    <d v="2023-03-11T00:00:00"/>
    <x v="0"/>
    <x v="13"/>
    <s v="Obese"/>
    <x v="19"/>
    <s v="High"/>
    <n v="0"/>
  </r>
  <r>
    <n v="336"/>
    <n v="49"/>
    <x v="1"/>
    <s v="Poland"/>
    <x v="323"/>
    <x v="2"/>
    <d v="2022-05-16T00:00:00"/>
    <x v="0"/>
    <x v="2"/>
    <x v="114"/>
    <n v="166"/>
    <x v="1"/>
    <x v="1"/>
    <x v="1"/>
    <n v="0"/>
    <x v="1"/>
    <d v="2023-03-26T00:00:00"/>
    <x v="1"/>
    <x v="0"/>
    <s v="Healthy"/>
    <x v="2"/>
    <s v="Good"/>
    <n v="0"/>
  </r>
  <r>
    <n v="337"/>
    <n v="49"/>
    <x v="0"/>
    <s v="Greece"/>
    <x v="324"/>
    <x v="1"/>
    <d v="2021-03-23T00:00:00"/>
    <x v="1"/>
    <x v="3"/>
    <x v="96"/>
    <n v="190"/>
    <x v="1"/>
    <x v="0"/>
    <x v="0"/>
    <n v="0"/>
    <x v="0"/>
    <d v="2021-09-16T00:00:00"/>
    <x v="1"/>
    <x v="18"/>
    <s v="Healthy"/>
    <x v="14"/>
    <s v="Good"/>
    <n v="0"/>
  </r>
  <r>
    <n v="338"/>
    <n v="61"/>
    <x v="1"/>
    <s v="Austria"/>
    <x v="305"/>
    <x v="1"/>
    <d v="2023-10-09T00:00:00"/>
    <x v="0"/>
    <x v="0"/>
    <x v="185"/>
    <n v="274"/>
    <x v="0"/>
    <x v="1"/>
    <x v="1"/>
    <n v="0"/>
    <x v="0"/>
    <d v="2024-06-21T00:00:00"/>
    <x v="0"/>
    <x v="17"/>
    <s v="Obese"/>
    <x v="5"/>
    <s v="High"/>
    <n v="0"/>
  </r>
  <r>
    <n v="339"/>
    <n v="55"/>
    <x v="0"/>
    <s v="Estonia"/>
    <x v="325"/>
    <x v="0"/>
    <d v="2021-07-03T00:00:00"/>
    <x v="0"/>
    <x v="1"/>
    <x v="139"/>
    <n v="182"/>
    <x v="1"/>
    <x v="1"/>
    <x v="1"/>
    <n v="0"/>
    <x v="1"/>
    <d v="2022-06-02T00:00:00"/>
    <x v="0"/>
    <x v="0"/>
    <s v="Overweight"/>
    <x v="2"/>
    <s v="Good"/>
    <n v="0"/>
  </r>
  <r>
    <n v="340"/>
    <n v="56"/>
    <x v="1"/>
    <s v="Poland"/>
    <x v="326"/>
    <x v="2"/>
    <d v="2020-05-29T00:00:00"/>
    <x v="0"/>
    <x v="3"/>
    <x v="51"/>
    <n v="209"/>
    <x v="0"/>
    <x v="1"/>
    <x v="0"/>
    <n v="0"/>
    <x v="1"/>
    <d v="2021-02-11T00:00:00"/>
    <x v="0"/>
    <x v="17"/>
    <s v="Overweight"/>
    <x v="21"/>
    <s v="Elevated"/>
    <n v="0"/>
  </r>
  <r>
    <n v="341"/>
    <n v="52"/>
    <x v="1"/>
    <s v="Croatia"/>
    <x v="145"/>
    <x v="1"/>
    <d v="2020-09-15T00:00:00"/>
    <x v="0"/>
    <x v="2"/>
    <x v="131"/>
    <n v="198"/>
    <x v="0"/>
    <x v="0"/>
    <x v="0"/>
    <n v="0"/>
    <x v="2"/>
    <d v="2022-03-30T00:00:00"/>
    <x v="0"/>
    <x v="12"/>
    <s v="Underweight "/>
    <x v="8"/>
    <s v="Good"/>
    <n v="0"/>
  </r>
  <r>
    <n v="342"/>
    <n v="64"/>
    <x v="1"/>
    <s v="Slovakia"/>
    <x v="327"/>
    <x v="3"/>
    <d v="2023-04-22T00:00:00"/>
    <x v="0"/>
    <x v="1"/>
    <x v="206"/>
    <n v="293"/>
    <x v="0"/>
    <x v="0"/>
    <x v="0"/>
    <n v="0"/>
    <x v="2"/>
    <d v="2024-08-26T00:00:00"/>
    <x v="0"/>
    <x v="15"/>
    <s v="Severely obese"/>
    <x v="7"/>
    <s v="High"/>
    <n v="0"/>
  </r>
  <r>
    <n v="343"/>
    <n v="49"/>
    <x v="0"/>
    <s v="Spain"/>
    <x v="328"/>
    <x v="2"/>
    <d v="2018-08-31T00:00:00"/>
    <x v="1"/>
    <x v="2"/>
    <x v="72"/>
    <n v="221"/>
    <x v="0"/>
    <x v="0"/>
    <x v="1"/>
    <n v="0"/>
    <x v="3"/>
    <d v="2019-09-06T00:00:00"/>
    <x v="1"/>
    <x v="9"/>
    <s v="Overweight"/>
    <x v="5"/>
    <s v="Elevated"/>
    <n v="0"/>
  </r>
  <r>
    <n v="344"/>
    <n v="52"/>
    <x v="0"/>
    <s v="France"/>
    <x v="329"/>
    <x v="2"/>
    <d v="2019-08-22T00:00:00"/>
    <x v="1"/>
    <x v="3"/>
    <x v="36"/>
    <n v="178"/>
    <x v="1"/>
    <x v="1"/>
    <x v="0"/>
    <n v="0"/>
    <x v="0"/>
    <d v="2020-08-18T00:00:00"/>
    <x v="0"/>
    <x v="3"/>
    <s v="Overweight"/>
    <x v="2"/>
    <s v="Good"/>
    <n v="0"/>
  </r>
  <r>
    <n v="345"/>
    <n v="60"/>
    <x v="1"/>
    <s v="Belgium"/>
    <x v="103"/>
    <x v="0"/>
    <d v="2022-09-09T00:00:00"/>
    <x v="0"/>
    <x v="3"/>
    <x v="207"/>
    <n v="167"/>
    <x v="1"/>
    <x v="1"/>
    <x v="0"/>
    <n v="0"/>
    <x v="3"/>
    <d v="2024-03-09T00:00:00"/>
    <x v="0"/>
    <x v="12"/>
    <s v="Healthy"/>
    <x v="17"/>
    <s v="Good"/>
    <n v="0"/>
  </r>
  <r>
    <n v="346"/>
    <n v="47"/>
    <x v="1"/>
    <s v="Lithuania"/>
    <x v="330"/>
    <x v="0"/>
    <d v="2022-08-09T00:00:00"/>
    <x v="1"/>
    <x v="1"/>
    <x v="43"/>
    <n v="213"/>
    <x v="1"/>
    <x v="0"/>
    <x v="0"/>
    <n v="0"/>
    <x v="3"/>
    <d v="2024-01-30T00:00:00"/>
    <x v="1"/>
    <x v="11"/>
    <s v="Overweight"/>
    <x v="4"/>
    <s v="Elevated"/>
    <n v="0"/>
  </r>
  <r>
    <n v="347"/>
    <n v="40"/>
    <x v="1"/>
    <s v="Croatia"/>
    <x v="108"/>
    <x v="2"/>
    <d v="2017-04-09T00:00:00"/>
    <x v="1"/>
    <x v="3"/>
    <x v="208"/>
    <n v="300"/>
    <x v="0"/>
    <x v="1"/>
    <x v="0"/>
    <n v="0"/>
    <x v="2"/>
    <d v="2018-04-30T00:00:00"/>
    <x v="1"/>
    <x v="9"/>
    <s v="Severely obese"/>
    <x v="14"/>
    <s v="High"/>
    <n v="0"/>
  </r>
  <r>
    <n v="348"/>
    <n v="36"/>
    <x v="1"/>
    <s v="Portugal"/>
    <x v="331"/>
    <x v="1"/>
    <d v="2020-09-19T00:00:00"/>
    <x v="1"/>
    <x v="0"/>
    <x v="209"/>
    <n v="266"/>
    <x v="1"/>
    <x v="1"/>
    <x v="0"/>
    <n v="0"/>
    <x v="2"/>
    <d v="2021-08-14T00:00:00"/>
    <x v="1"/>
    <x v="0"/>
    <s v="Obese"/>
    <x v="7"/>
    <s v="High"/>
    <n v="0"/>
  </r>
  <r>
    <n v="349"/>
    <n v="39"/>
    <x v="1"/>
    <s v="Hungary"/>
    <x v="165"/>
    <x v="1"/>
    <d v="2019-11-16T00:00:00"/>
    <x v="1"/>
    <x v="0"/>
    <x v="75"/>
    <n v="248"/>
    <x v="1"/>
    <x v="1"/>
    <x v="0"/>
    <n v="0"/>
    <x v="2"/>
    <d v="2020-07-06T00:00:00"/>
    <x v="1"/>
    <x v="14"/>
    <s v="Obese"/>
    <x v="17"/>
    <s v="High"/>
    <n v="0"/>
  </r>
  <r>
    <n v="350"/>
    <n v="61"/>
    <x v="1"/>
    <s v="Finland"/>
    <x v="332"/>
    <x v="3"/>
    <d v="2020-10-17T00:00:00"/>
    <x v="0"/>
    <x v="2"/>
    <x v="181"/>
    <n v="176"/>
    <x v="1"/>
    <x v="0"/>
    <x v="0"/>
    <n v="0"/>
    <x v="3"/>
    <d v="2022-03-13T00:00:00"/>
    <x v="0"/>
    <x v="15"/>
    <s v="Healthy"/>
    <x v="26"/>
    <s v="Good"/>
    <n v="1"/>
  </r>
  <r>
    <n v="351"/>
    <n v="61"/>
    <x v="1"/>
    <s v="Latvia"/>
    <x v="333"/>
    <x v="3"/>
    <d v="2022-03-27T00:00:00"/>
    <x v="1"/>
    <x v="0"/>
    <x v="67"/>
    <n v="282"/>
    <x v="0"/>
    <x v="1"/>
    <x v="0"/>
    <n v="0"/>
    <x v="0"/>
    <d v="2023-10-09T00:00:00"/>
    <x v="0"/>
    <x v="12"/>
    <s v="Obese"/>
    <x v="5"/>
    <s v="High"/>
    <n v="1"/>
  </r>
  <r>
    <n v="352"/>
    <n v="64"/>
    <x v="1"/>
    <s v="Luxembourg"/>
    <x v="190"/>
    <x v="2"/>
    <d v="2018-02-10T00:00:00"/>
    <x v="1"/>
    <x v="2"/>
    <x v="107"/>
    <n v="278"/>
    <x v="1"/>
    <x v="0"/>
    <x v="0"/>
    <n v="0"/>
    <x v="2"/>
    <d v="2019-11-15T00:00:00"/>
    <x v="0"/>
    <x v="5"/>
    <s v="Obese"/>
    <x v="6"/>
    <s v="High"/>
    <n v="0"/>
  </r>
  <r>
    <n v="353"/>
    <n v="55"/>
    <x v="1"/>
    <s v="France"/>
    <x v="334"/>
    <x v="1"/>
    <d v="2017-11-11T00:00:00"/>
    <x v="1"/>
    <x v="1"/>
    <x v="93"/>
    <n v="298"/>
    <x v="1"/>
    <x v="1"/>
    <x v="0"/>
    <n v="0"/>
    <x v="3"/>
    <d v="2019-03-31T00:00:00"/>
    <x v="0"/>
    <x v="15"/>
    <s v="Obese"/>
    <x v="21"/>
    <s v="High"/>
    <n v="0"/>
  </r>
  <r>
    <n v="354"/>
    <n v="55"/>
    <x v="0"/>
    <s v="Romania"/>
    <x v="335"/>
    <x v="0"/>
    <d v="2019-02-11T00:00:00"/>
    <x v="0"/>
    <x v="3"/>
    <x v="183"/>
    <n v="189"/>
    <x v="1"/>
    <x v="1"/>
    <x v="0"/>
    <n v="0"/>
    <x v="3"/>
    <d v="2020-07-04T00:00:00"/>
    <x v="0"/>
    <x v="15"/>
    <s v="Underweight "/>
    <x v="0"/>
    <s v="Good"/>
    <n v="0"/>
  </r>
  <r>
    <n v="355"/>
    <n v="53"/>
    <x v="1"/>
    <s v="Romania"/>
    <x v="336"/>
    <x v="2"/>
    <d v="2021-04-02T00:00:00"/>
    <x v="1"/>
    <x v="3"/>
    <x v="144"/>
    <n v="181"/>
    <x v="1"/>
    <x v="0"/>
    <x v="0"/>
    <n v="0"/>
    <x v="1"/>
    <d v="2022-03-29T00:00:00"/>
    <x v="0"/>
    <x v="3"/>
    <s v="Overweight"/>
    <x v="0"/>
    <s v="Good"/>
    <n v="0"/>
  </r>
  <r>
    <n v="356"/>
    <n v="60"/>
    <x v="0"/>
    <s v="Greece"/>
    <x v="288"/>
    <x v="0"/>
    <d v="2020-02-13T00:00:00"/>
    <x v="1"/>
    <x v="2"/>
    <x v="201"/>
    <n v="256"/>
    <x v="1"/>
    <x v="1"/>
    <x v="1"/>
    <n v="0"/>
    <x v="1"/>
    <d v="2021-08-03T00:00:00"/>
    <x v="0"/>
    <x v="11"/>
    <s v="Obese"/>
    <x v="16"/>
    <s v="High"/>
    <n v="1"/>
  </r>
  <r>
    <n v="357"/>
    <n v="69"/>
    <x v="0"/>
    <s v="Hungary"/>
    <x v="337"/>
    <x v="1"/>
    <d v="2015-11-22T00:00:00"/>
    <x v="0"/>
    <x v="1"/>
    <x v="210"/>
    <n v="244"/>
    <x v="1"/>
    <x v="0"/>
    <x v="0"/>
    <n v="0"/>
    <x v="2"/>
    <d v="2016-06-27T00:00:00"/>
    <x v="0"/>
    <x v="14"/>
    <s v="Obese"/>
    <x v="6"/>
    <s v="High"/>
    <n v="0"/>
  </r>
  <r>
    <n v="358"/>
    <n v="71"/>
    <x v="0"/>
    <s v="Croatia"/>
    <x v="338"/>
    <x v="2"/>
    <d v="2020-10-11T00:00:00"/>
    <x v="1"/>
    <x v="0"/>
    <x v="211"/>
    <n v="269"/>
    <x v="1"/>
    <x v="1"/>
    <x v="0"/>
    <n v="0"/>
    <x v="2"/>
    <d v="2021-09-13T00:00:00"/>
    <x v="3"/>
    <x v="3"/>
    <s v="Severely obese"/>
    <x v="9"/>
    <s v="High"/>
    <n v="0"/>
  </r>
  <r>
    <n v="359"/>
    <n v="63"/>
    <x v="0"/>
    <s v="Romania"/>
    <x v="339"/>
    <x v="0"/>
    <d v="2018-06-09T00:00:00"/>
    <x v="1"/>
    <x v="2"/>
    <x v="4"/>
    <n v="254"/>
    <x v="1"/>
    <x v="1"/>
    <x v="1"/>
    <n v="0"/>
    <x v="1"/>
    <d v="2019-05-25T00:00:00"/>
    <x v="0"/>
    <x v="3"/>
    <s v="Obese"/>
    <x v="16"/>
    <s v="High"/>
    <n v="1"/>
  </r>
  <r>
    <n v="360"/>
    <n v="48"/>
    <x v="0"/>
    <s v="Romania"/>
    <x v="340"/>
    <x v="2"/>
    <d v="2014-08-22T00:00:00"/>
    <x v="0"/>
    <x v="1"/>
    <x v="58"/>
    <n v="204"/>
    <x v="1"/>
    <x v="0"/>
    <x v="0"/>
    <n v="0"/>
    <x v="3"/>
    <d v="2015-09-28T00:00:00"/>
    <x v="1"/>
    <x v="16"/>
    <s v="Underweight "/>
    <x v="18"/>
    <s v="Elevated"/>
    <n v="0"/>
  </r>
  <r>
    <n v="361"/>
    <n v="55"/>
    <x v="1"/>
    <s v="Poland"/>
    <x v="341"/>
    <x v="3"/>
    <d v="2018-09-25T00:00:00"/>
    <x v="1"/>
    <x v="3"/>
    <x v="212"/>
    <n v="241"/>
    <x v="1"/>
    <x v="0"/>
    <x v="0"/>
    <n v="0"/>
    <x v="0"/>
    <d v="2020-01-30T00:00:00"/>
    <x v="0"/>
    <x v="15"/>
    <s v="Obese"/>
    <x v="2"/>
    <s v="High"/>
    <n v="0"/>
  </r>
  <r>
    <n v="362"/>
    <n v="34"/>
    <x v="1"/>
    <s v="Sweden"/>
    <x v="342"/>
    <x v="3"/>
    <d v="2017-09-09T00:00:00"/>
    <x v="0"/>
    <x v="3"/>
    <x v="195"/>
    <n v="183"/>
    <x v="1"/>
    <x v="0"/>
    <x v="0"/>
    <n v="0"/>
    <x v="2"/>
    <d v="2018-07-14T00:00:00"/>
    <x v="2"/>
    <x v="0"/>
    <s v="Healthy"/>
    <x v="20"/>
    <s v="Good"/>
    <n v="0"/>
  </r>
  <r>
    <n v="363"/>
    <n v="76"/>
    <x v="1"/>
    <s v="Ireland"/>
    <x v="343"/>
    <x v="2"/>
    <d v="2017-07-10T00:00:00"/>
    <x v="0"/>
    <x v="3"/>
    <x v="181"/>
    <n v="188"/>
    <x v="0"/>
    <x v="1"/>
    <x v="1"/>
    <n v="1"/>
    <x v="3"/>
    <d v="2018-10-02T00:00:00"/>
    <x v="3"/>
    <x v="7"/>
    <s v="Healthy"/>
    <x v="8"/>
    <s v="Good"/>
    <n v="0"/>
  </r>
  <r>
    <n v="364"/>
    <n v="52"/>
    <x v="1"/>
    <s v="Bulgaria"/>
    <x v="344"/>
    <x v="1"/>
    <d v="2015-04-07T00:00:00"/>
    <x v="1"/>
    <x v="1"/>
    <x v="213"/>
    <n v="203"/>
    <x v="1"/>
    <x v="1"/>
    <x v="0"/>
    <n v="0"/>
    <x v="0"/>
    <d v="2016-01-14T00:00:00"/>
    <x v="0"/>
    <x v="13"/>
    <s v="Healthy"/>
    <x v="5"/>
    <s v="Elevated"/>
    <n v="0"/>
  </r>
  <r>
    <n v="365"/>
    <n v="62"/>
    <x v="1"/>
    <s v="Latvia"/>
    <x v="345"/>
    <x v="3"/>
    <d v="2023-02-24T00:00:00"/>
    <x v="1"/>
    <x v="1"/>
    <x v="5"/>
    <n v="194"/>
    <x v="1"/>
    <x v="0"/>
    <x v="0"/>
    <n v="0"/>
    <x v="0"/>
    <d v="2024-11-04T00:00:00"/>
    <x v="0"/>
    <x v="10"/>
    <s v="Healthy"/>
    <x v="6"/>
    <s v="Good"/>
    <n v="0"/>
  </r>
  <r>
    <n v="366"/>
    <n v="57"/>
    <x v="1"/>
    <s v="Cyprus"/>
    <x v="346"/>
    <x v="3"/>
    <d v="2019-01-20T00:00:00"/>
    <x v="1"/>
    <x v="3"/>
    <x v="214"/>
    <n v="210"/>
    <x v="1"/>
    <x v="0"/>
    <x v="0"/>
    <n v="0"/>
    <x v="1"/>
    <d v="2020-11-28T00:00:00"/>
    <x v="0"/>
    <x v="8"/>
    <s v="Overweight"/>
    <x v="25"/>
    <s v="Elevated"/>
    <n v="0"/>
  </r>
  <r>
    <n v="367"/>
    <n v="67"/>
    <x v="1"/>
    <s v="Greece"/>
    <x v="347"/>
    <x v="2"/>
    <d v="2016-12-26T00:00:00"/>
    <x v="0"/>
    <x v="2"/>
    <x v="215"/>
    <n v="257"/>
    <x v="1"/>
    <x v="1"/>
    <x v="1"/>
    <n v="0"/>
    <x v="0"/>
    <d v="2018-04-28T00:00:00"/>
    <x v="0"/>
    <x v="15"/>
    <s v="Obese"/>
    <x v="22"/>
    <s v="High"/>
    <n v="0"/>
  </r>
  <r>
    <n v="368"/>
    <n v="58"/>
    <x v="0"/>
    <s v="Czech Republic"/>
    <x v="348"/>
    <x v="1"/>
    <d v="2017-01-08T00:00:00"/>
    <x v="1"/>
    <x v="2"/>
    <x v="216"/>
    <n v="180"/>
    <x v="1"/>
    <x v="1"/>
    <x v="1"/>
    <n v="1"/>
    <x v="0"/>
    <d v="2018-03-10T00:00:00"/>
    <x v="0"/>
    <x v="7"/>
    <s v="Underweight "/>
    <x v="16"/>
    <s v="Good"/>
    <n v="0"/>
  </r>
  <r>
    <n v="369"/>
    <n v="57"/>
    <x v="0"/>
    <s v="Poland"/>
    <x v="349"/>
    <x v="0"/>
    <d v="2019-11-29T00:00:00"/>
    <x v="1"/>
    <x v="1"/>
    <x v="217"/>
    <n v="201"/>
    <x v="1"/>
    <x v="0"/>
    <x v="0"/>
    <n v="0"/>
    <x v="3"/>
    <d v="2021-05-09T00:00:00"/>
    <x v="0"/>
    <x v="11"/>
    <s v="Overweight"/>
    <x v="4"/>
    <s v="Elevated"/>
    <n v="0"/>
  </r>
  <r>
    <n v="370"/>
    <n v="51"/>
    <x v="0"/>
    <s v="Luxembourg"/>
    <x v="350"/>
    <x v="1"/>
    <d v="2018-06-28T00:00:00"/>
    <x v="1"/>
    <x v="0"/>
    <x v="218"/>
    <n v="255"/>
    <x v="1"/>
    <x v="1"/>
    <x v="0"/>
    <n v="0"/>
    <x v="0"/>
    <d v="2019-10-24T00:00:00"/>
    <x v="0"/>
    <x v="1"/>
    <s v="Obese"/>
    <x v="18"/>
    <s v="High"/>
    <n v="0"/>
  </r>
  <r>
    <n v="371"/>
    <n v="54"/>
    <x v="0"/>
    <s v="Greece"/>
    <x v="351"/>
    <x v="2"/>
    <d v="2022-02-18T00:00:00"/>
    <x v="1"/>
    <x v="1"/>
    <x v="219"/>
    <n v="252"/>
    <x v="1"/>
    <x v="0"/>
    <x v="0"/>
    <n v="1"/>
    <x v="2"/>
    <d v="2023-05-21T00:00:00"/>
    <x v="0"/>
    <x v="1"/>
    <s v="Severely obese"/>
    <x v="14"/>
    <s v="High"/>
    <n v="0"/>
  </r>
  <r>
    <n v="372"/>
    <n v="51"/>
    <x v="1"/>
    <s v="Portugal"/>
    <x v="352"/>
    <x v="2"/>
    <d v="2018-09-06T00:00:00"/>
    <x v="1"/>
    <x v="3"/>
    <x v="220"/>
    <n v="287"/>
    <x v="1"/>
    <x v="1"/>
    <x v="0"/>
    <n v="1"/>
    <x v="1"/>
    <d v="2019-09-20T00:00:00"/>
    <x v="0"/>
    <x v="9"/>
    <s v="Obese"/>
    <x v="18"/>
    <s v="High"/>
    <n v="0"/>
  </r>
  <r>
    <n v="373"/>
    <n v="70"/>
    <x v="0"/>
    <s v="Czech Republic"/>
    <x v="353"/>
    <x v="1"/>
    <d v="2015-06-25T00:00:00"/>
    <x v="0"/>
    <x v="1"/>
    <x v="136"/>
    <n v="275"/>
    <x v="1"/>
    <x v="1"/>
    <x v="0"/>
    <n v="0"/>
    <x v="0"/>
    <d v="2016-11-27T00:00:00"/>
    <x v="3"/>
    <x v="11"/>
    <s v="Obese"/>
    <x v="0"/>
    <s v="High"/>
    <n v="0"/>
  </r>
  <r>
    <n v="374"/>
    <n v="49"/>
    <x v="1"/>
    <s v="Romania"/>
    <x v="354"/>
    <x v="2"/>
    <d v="2019-08-17T00:00:00"/>
    <x v="1"/>
    <x v="1"/>
    <x v="116"/>
    <n v="194"/>
    <x v="1"/>
    <x v="0"/>
    <x v="1"/>
    <n v="0"/>
    <x v="1"/>
    <d v="2020-11-09T00:00:00"/>
    <x v="1"/>
    <x v="7"/>
    <s v="Healthy"/>
    <x v="24"/>
    <s v="Good"/>
    <n v="0"/>
  </r>
  <r>
    <n v="375"/>
    <n v="62"/>
    <x v="1"/>
    <s v="Denmark"/>
    <x v="355"/>
    <x v="2"/>
    <d v="2020-11-25T00:00:00"/>
    <x v="1"/>
    <x v="0"/>
    <x v="221"/>
    <n v="233"/>
    <x v="1"/>
    <x v="0"/>
    <x v="1"/>
    <n v="1"/>
    <x v="3"/>
    <d v="2021-07-29T00:00:00"/>
    <x v="0"/>
    <x v="17"/>
    <s v="Healthy"/>
    <x v="9"/>
    <s v="Elevated"/>
    <n v="1"/>
  </r>
  <r>
    <n v="376"/>
    <n v="58"/>
    <x v="0"/>
    <s v="Luxembourg"/>
    <x v="356"/>
    <x v="0"/>
    <d v="2014-11-15T00:00:00"/>
    <x v="0"/>
    <x v="0"/>
    <x v="36"/>
    <n v="227"/>
    <x v="1"/>
    <x v="1"/>
    <x v="0"/>
    <n v="0"/>
    <x v="0"/>
    <d v="2016-04-14T00:00:00"/>
    <x v="0"/>
    <x v="15"/>
    <s v="Overweight"/>
    <x v="5"/>
    <s v="Elevated"/>
    <n v="1"/>
  </r>
  <r>
    <n v="377"/>
    <n v="54"/>
    <x v="1"/>
    <s v="Finland"/>
    <x v="357"/>
    <x v="0"/>
    <d v="2022-07-05T00:00:00"/>
    <x v="1"/>
    <x v="1"/>
    <x v="148"/>
    <n v="171"/>
    <x v="1"/>
    <x v="1"/>
    <x v="0"/>
    <n v="0"/>
    <x v="3"/>
    <d v="2023-03-27T00:00:00"/>
    <x v="0"/>
    <x v="17"/>
    <s v="Healthy"/>
    <x v="17"/>
    <s v="Good"/>
    <n v="0"/>
  </r>
  <r>
    <n v="378"/>
    <n v="51"/>
    <x v="0"/>
    <s v="Romania"/>
    <x v="358"/>
    <x v="3"/>
    <d v="2023-08-22T00:00:00"/>
    <x v="1"/>
    <x v="3"/>
    <x v="86"/>
    <n v="185"/>
    <x v="1"/>
    <x v="1"/>
    <x v="0"/>
    <n v="0"/>
    <x v="1"/>
    <d v="2024-09-30T00:00:00"/>
    <x v="0"/>
    <x v="16"/>
    <s v="Underweight "/>
    <x v="16"/>
    <s v="Good"/>
    <n v="0"/>
  </r>
  <r>
    <n v="379"/>
    <n v="71"/>
    <x v="1"/>
    <s v="Spain"/>
    <x v="359"/>
    <x v="2"/>
    <d v="2015-08-19T00:00:00"/>
    <x v="0"/>
    <x v="0"/>
    <x v="151"/>
    <n v="192"/>
    <x v="0"/>
    <x v="1"/>
    <x v="0"/>
    <n v="0"/>
    <x v="1"/>
    <d v="2016-06-02T00:00:00"/>
    <x v="3"/>
    <x v="13"/>
    <s v="Overweight"/>
    <x v="16"/>
    <s v="Good"/>
    <n v="1"/>
  </r>
  <r>
    <n v="380"/>
    <n v="57"/>
    <x v="0"/>
    <s v="Belgium"/>
    <x v="82"/>
    <x v="1"/>
    <d v="2021-05-16T00:00:00"/>
    <x v="0"/>
    <x v="0"/>
    <x v="197"/>
    <n v="268"/>
    <x v="1"/>
    <x v="1"/>
    <x v="0"/>
    <n v="0"/>
    <x v="0"/>
    <d v="2022-06-16T00:00:00"/>
    <x v="0"/>
    <x v="16"/>
    <s v="Severely obese"/>
    <x v="6"/>
    <s v="High"/>
    <n v="0"/>
  </r>
  <r>
    <n v="381"/>
    <n v="56"/>
    <x v="1"/>
    <s v="Portugal"/>
    <x v="360"/>
    <x v="2"/>
    <d v="2023-06-06T00:00:00"/>
    <x v="0"/>
    <x v="2"/>
    <x v="217"/>
    <n v="218"/>
    <x v="1"/>
    <x v="1"/>
    <x v="0"/>
    <n v="0"/>
    <x v="3"/>
    <d v="2024-05-30T00:00:00"/>
    <x v="0"/>
    <x v="3"/>
    <s v="Overweight"/>
    <x v="13"/>
    <s v="Elevated"/>
    <n v="0"/>
  </r>
  <r>
    <n v="382"/>
    <n v="44"/>
    <x v="0"/>
    <s v="Cyprus"/>
    <x v="361"/>
    <x v="0"/>
    <d v="2016-11-10T00:00:00"/>
    <x v="0"/>
    <x v="2"/>
    <x v="99"/>
    <n v="286"/>
    <x v="1"/>
    <x v="0"/>
    <x v="0"/>
    <n v="0"/>
    <x v="3"/>
    <d v="2018-01-19T00:00:00"/>
    <x v="1"/>
    <x v="7"/>
    <s v="Severely obese"/>
    <x v="4"/>
    <s v="High"/>
    <n v="0"/>
  </r>
  <r>
    <n v="383"/>
    <n v="60"/>
    <x v="0"/>
    <s v="Ireland"/>
    <x v="362"/>
    <x v="3"/>
    <d v="2016-05-21T00:00:00"/>
    <x v="0"/>
    <x v="0"/>
    <x v="154"/>
    <n v="232"/>
    <x v="1"/>
    <x v="1"/>
    <x v="0"/>
    <n v="0"/>
    <x v="0"/>
    <d v="2017-07-01T00:00:00"/>
    <x v="0"/>
    <x v="16"/>
    <s v="Underweight "/>
    <x v="7"/>
    <s v="Elevated"/>
    <n v="0"/>
  </r>
  <r>
    <n v="384"/>
    <n v="49"/>
    <x v="0"/>
    <s v="Slovakia"/>
    <x v="363"/>
    <x v="0"/>
    <d v="2022-01-24T00:00:00"/>
    <x v="0"/>
    <x v="1"/>
    <x v="54"/>
    <n v="162"/>
    <x v="0"/>
    <x v="0"/>
    <x v="0"/>
    <n v="0"/>
    <x v="2"/>
    <d v="2023-07-08T00:00:00"/>
    <x v="1"/>
    <x v="11"/>
    <s v="Healthy"/>
    <x v="4"/>
    <s v="Good"/>
    <n v="0"/>
  </r>
  <r>
    <n v="385"/>
    <n v="64"/>
    <x v="0"/>
    <s v="Romania"/>
    <x v="364"/>
    <x v="1"/>
    <d v="2023-08-12T00:00:00"/>
    <x v="1"/>
    <x v="3"/>
    <x v="90"/>
    <n v="185"/>
    <x v="1"/>
    <x v="0"/>
    <x v="0"/>
    <n v="0"/>
    <x v="3"/>
    <d v="2024-08-15T00:00:00"/>
    <x v="0"/>
    <x v="9"/>
    <s v="Underweight "/>
    <x v="8"/>
    <s v="Good"/>
    <n v="0"/>
  </r>
  <r>
    <n v="386"/>
    <n v="43"/>
    <x v="1"/>
    <s v="Belgium"/>
    <x v="73"/>
    <x v="1"/>
    <d v="2016-12-02T00:00:00"/>
    <x v="0"/>
    <x v="1"/>
    <x v="222"/>
    <n v="253"/>
    <x v="1"/>
    <x v="0"/>
    <x v="0"/>
    <n v="1"/>
    <x v="3"/>
    <d v="2017-09-15T00:00:00"/>
    <x v="1"/>
    <x v="13"/>
    <s v="Obese"/>
    <x v="16"/>
    <s v="High"/>
    <n v="1"/>
  </r>
  <r>
    <n v="387"/>
    <n v="56"/>
    <x v="0"/>
    <s v="Sweden"/>
    <x v="365"/>
    <x v="1"/>
    <d v="2018-05-11T00:00:00"/>
    <x v="0"/>
    <x v="3"/>
    <x v="32"/>
    <n v="211"/>
    <x v="0"/>
    <x v="0"/>
    <x v="0"/>
    <n v="0"/>
    <x v="0"/>
    <d v="2019-02-04T00:00:00"/>
    <x v="0"/>
    <x v="17"/>
    <s v="Underweight "/>
    <x v="6"/>
    <s v="Elevated"/>
    <n v="0"/>
  </r>
  <r>
    <n v="388"/>
    <n v="62"/>
    <x v="0"/>
    <s v="Ireland"/>
    <x v="366"/>
    <x v="3"/>
    <d v="2019-07-13T00:00:00"/>
    <x v="0"/>
    <x v="0"/>
    <x v="223"/>
    <n v="247"/>
    <x v="1"/>
    <x v="0"/>
    <x v="0"/>
    <n v="0"/>
    <x v="2"/>
    <d v="2020-08-28T00:00:00"/>
    <x v="0"/>
    <x v="16"/>
    <s v="Obese"/>
    <x v="19"/>
    <s v="High"/>
    <n v="0"/>
  </r>
  <r>
    <n v="389"/>
    <n v="69"/>
    <x v="1"/>
    <s v="Italy"/>
    <x v="367"/>
    <x v="2"/>
    <d v="2015-02-19T00:00:00"/>
    <x v="1"/>
    <x v="3"/>
    <x v="224"/>
    <n v="231"/>
    <x v="1"/>
    <x v="1"/>
    <x v="0"/>
    <n v="0"/>
    <x v="3"/>
    <d v="2016-07-10T00:00:00"/>
    <x v="0"/>
    <x v="15"/>
    <s v="Overweight"/>
    <x v="9"/>
    <s v="Elevated"/>
    <n v="0"/>
  </r>
  <r>
    <n v="390"/>
    <n v="57"/>
    <x v="1"/>
    <s v="Netherlands"/>
    <x v="368"/>
    <x v="0"/>
    <d v="2015-02-09T00:00:00"/>
    <x v="0"/>
    <x v="1"/>
    <x v="225"/>
    <n v="245"/>
    <x v="1"/>
    <x v="0"/>
    <x v="0"/>
    <n v="1"/>
    <x v="2"/>
    <d v="2015-11-08T00:00:00"/>
    <x v="0"/>
    <x v="17"/>
    <s v="Obese"/>
    <x v="2"/>
    <s v="High"/>
    <n v="0"/>
  </r>
  <r>
    <n v="391"/>
    <n v="61"/>
    <x v="1"/>
    <s v="Slovenia"/>
    <x v="369"/>
    <x v="3"/>
    <d v="2018-07-25T00:00:00"/>
    <x v="1"/>
    <x v="0"/>
    <x v="203"/>
    <n v="230"/>
    <x v="1"/>
    <x v="0"/>
    <x v="0"/>
    <n v="0"/>
    <x v="1"/>
    <d v="2020-03-16T00:00:00"/>
    <x v="0"/>
    <x v="4"/>
    <s v="Healthy"/>
    <x v="18"/>
    <s v="Elevated"/>
    <n v="1"/>
  </r>
  <r>
    <n v="392"/>
    <n v="43"/>
    <x v="0"/>
    <s v="Italy"/>
    <x v="19"/>
    <x v="1"/>
    <d v="2014-07-08T00:00:00"/>
    <x v="1"/>
    <x v="3"/>
    <x v="15"/>
    <n v="199"/>
    <x v="1"/>
    <x v="0"/>
    <x v="0"/>
    <n v="0"/>
    <x v="3"/>
    <d v="2015-12-03T00:00:00"/>
    <x v="1"/>
    <x v="15"/>
    <s v="Healthy"/>
    <x v="17"/>
    <s v="Good"/>
    <n v="0"/>
  </r>
  <r>
    <n v="393"/>
    <n v="64"/>
    <x v="1"/>
    <s v="Finland"/>
    <x v="370"/>
    <x v="3"/>
    <d v="2020-12-13T00:00:00"/>
    <x v="1"/>
    <x v="0"/>
    <x v="114"/>
    <n v="208"/>
    <x v="1"/>
    <x v="1"/>
    <x v="0"/>
    <n v="0"/>
    <x v="2"/>
    <d v="2022-10-22T00:00:00"/>
    <x v="0"/>
    <x v="8"/>
    <s v="Healthy"/>
    <x v="28"/>
    <s v="Elevated"/>
    <n v="1"/>
  </r>
  <r>
    <n v="394"/>
    <n v="44"/>
    <x v="0"/>
    <s v="Netherlands"/>
    <x v="67"/>
    <x v="0"/>
    <d v="2021-12-30T00:00:00"/>
    <x v="1"/>
    <x v="0"/>
    <x v="54"/>
    <n v="210"/>
    <x v="1"/>
    <x v="1"/>
    <x v="0"/>
    <n v="0"/>
    <x v="2"/>
    <d v="2022-12-21T00:00:00"/>
    <x v="1"/>
    <x v="3"/>
    <s v="Healthy"/>
    <x v="16"/>
    <s v="Elevated"/>
    <n v="0"/>
  </r>
  <r>
    <n v="395"/>
    <n v="65"/>
    <x v="0"/>
    <s v="Belgium"/>
    <x v="371"/>
    <x v="3"/>
    <d v="2018-01-16T00:00:00"/>
    <x v="1"/>
    <x v="3"/>
    <x v="215"/>
    <n v="281"/>
    <x v="0"/>
    <x v="0"/>
    <x v="0"/>
    <n v="0"/>
    <x v="1"/>
    <d v="2019-02-16T00:00:00"/>
    <x v="0"/>
    <x v="16"/>
    <s v="Obese"/>
    <x v="11"/>
    <s v="High"/>
    <n v="0"/>
  </r>
  <r>
    <n v="396"/>
    <n v="56"/>
    <x v="0"/>
    <s v="Malta"/>
    <x v="372"/>
    <x v="1"/>
    <d v="2014-06-14T00:00:00"/>
    <x v="1"/>
    <x v="3"/>
    <x v="153"/>
    <n v="293"/>
    <x v="1"/>
    <x v="1"/>
    <x v="1"/>
    <n v="0"/>
    <x v="2"/>
    <d v="2015-11-18T00:00:00"/>
    <x v="0"/>
    <x v="11"/>
    <s v="Obese"/>
    <x v="18"/>
    <s v="High"/>
    <n v="0"/>
  </r>
  <r>
    <n v="397"/>
    <n v="69"/>
    <x v="0"/>
    <s v="Austria"/>
    <x v="300"/>
    <x v="1"/>
    <d v="2015-06-26T00:00:00"/>
    <x v="1"/>
    <x v="1"/>
    <x v="226"/>
    <n v="266"/>
    <x v="1"/>
    <x v="1"/>
    <x v="0"/>
    <n v="1"/>
    <x v="3"/>
    <d v="2016-08-25T00:00:00"/>
    <x v="0"/>
    <x v="16"/>
    <s v="Obese"/>
    <x v="7"/>
    <s v="High"/>
    <n v="0"/>
  </r>
  <r>
    <n v="398"/>
    <n v="59"/>
    <x v="1"/>
    <s v="Cyprus"/>
    <x v="18"/>
    <x v="2"/>
    <d v="2015-08-28T00:00:00"/>
    <x v="1"/>
    <x v="0"/>
    <x v="56"/>
    <n v="268"/>
    <x v="1"/>
    <x v="1"/>
    <x v="0"/>
    <n v="0"/>
    <x v="0"/>
    <d v="2016-10-21T00:00:00"/>
    <x v="0"/>
    <x v="16"/>
    <s v="Obese"/>
    <x v="1"/>
    <s v="High"/>
    <n v="0"/>
  </r>
  <r>
    <n v="399"/>
    <n v="69"/>
    <x v="0"/>
    <s v="Croatia"/>
    <x v="373"/>
    <x v="3"/>
    <d v="2019-11-25T00:00:00"/>
    <x v="0"/>
    <x v="1"/>
    <x v="227"/>
    <n v="253"/>
    <x v="0"/>
    <x v="1"/>
    <x v="0"/>
    <n v="1"/>
    <x v="3"/>
    <d v="2021-02-23T00:00:00"/>
    <x v="0"/>
    <x v="7"/>
    <s v="Obese"/>
    <x v="1"/>
    <s v="High"/>
    <n v="1"/>
  </r>
  <r>
    <n v="400"/>
    <n v="72"/>
    <x v="1"/>
    <s v="Czech Republic"/>
    <x v="374"/>
    <x v="1"/>
    <d v="2018-12-09T00:00:00"/>
    <x v="0"/>
    <x v="3"/>
    <x v="80"/>
    <n v="204"/>
    <x v="1"/>
    <x v="1"/>
    <x v="0"/>
    <n v="0"/>
    <x v="3"/>
    <d v="2019-07-21T00:00:00"/>
    <x v="3"/>
    <x v="14"/>
    <s v="Underweight "/>
    <x v="1"/>
    <s v="Elevated"/>
    <n v="0"/>
  </r>
  <r>
    <n v="401"/>
    <n v="40"/>
    <x v="1"/>
    <s v="France"/>
    <x v="375"/>
    <x v="2"/>
    <d v="2016-03-23T00:00:00"/>
    <x v="0"/>
    <x v="1"/>
    <x v="134"/>
    <n v="272"/>
    <x v="1"/>
    <x v="0"/>
    <x v="0"/>
    <n v="0"/>
    <x v="3"/>
    <d v="2016-10-18T00:00:00"/>
    <x v="1"/>
    <x v="6"/>
    <s v="Obese"/>
    <x v="10"/>
    <s v="High"/>
    <n v="0"/>
  </r>
  <r>
    <n v="402"/>
    <n v="42"/>
    <x v="1"/>
    <s v="Portugal"/>
    <x v="376"/>
    <x v="0"/>
    <d v="2016-07-20T00:00:00"/>
    <x v="0"/>
    <x v="3"/>
    <x v="26"/>
    <n v="270"/>
    <x v="0"/>
    <x v="0"/>
    <x v="0"/>
    <n v="0"/>
    <x v="2"/>
    <d v="2017-06-14T00:00:00"/>
    <x v="1"/>
    <x v="0"/>
    <s v="Obese"/>
    <x v="2"/>
    <s v="High"/>
    <n v="0"/>
  </r>
  <r>
    <n v="403"/>
    <n v="55"/>
    <x v="0"/>
    <s v="Czech Republic"/>
    <x v="377"/>
    <x v="3"/>
    <d v="2021-04-07T00:00:00"/>
    <x v="0"/>
    <x v="1"/>
    <x v="108"/>
    <n v="159"/>
    <x v="0"/>
    <x v="0"/>
    <x v="0"/>
    <n v="0"/>
    <x v="3"/>
    <d v="2022-10-03T00:00:00"/>
    <x v="0"/>
    <x v="11"/>
    <s v="Healthy"/>
    <x v="14"/>
    <s v="Good"/>
    <n v="0"/>
  </r>
  <r>
    <n v="404"/>
    <n v="57"/>
    <x v="1"/>
    <s v="Italy"/>
    <x v="378"/>
    <x v="3"/>
    <d v="2016-08-23T00:00:00"/>
    <x v="0"/>
    <x v="2"/>
    <x v="228"/>
    <n v="169"/>
    <x v="0"/>
    <x v="0"/>
    <x v="0"/>
    <n v="0"/>
    <x v="3"/>
    <d v="2018-03-19T00:00:00"/>
    <x v="0"/>
    <x v="12"/>
    <s v="Healthy"/>
    <x v="20"/>
    <s v="Good"/>
    <n v="0"/>
  </r>
  <r>
    <n v="405"/>
    <n v="60"/>
    <x v="0"/>
    <s v="Bulgaria"/>
    <x v="379"/>
    <x v="1"/>
    <d v="2022-08-11T00:00:00"/>
    <x v="0"/>
    <x v="2"/>
    <x v="13"/>
    <n v="276"/>
    <x v="1"/>
    <x v="0"/>
    <x v="1"/>
    <n v="0"/>
    <x v="2"/>
    <d v="2023-08-27T00:00:00"/>
    <x v="0"/>
    <x v="9"/>
    <s v="Obese"/>
    <x v="12"/>
    <s v="High"/>
    <n v="1"/>
  </r>
  <r>
    <n v="406"/>
    <n v="54"/>
    <x v="1"/>
    <s v="Portugal"/>
    <x v="380"/>
    <x v="3"/>
    <d v="2023-03-11T00:00:00"/>
    <x v="0"/>
    <x v="3"/>
    <x v="193"/>
    <n v="265"/>
    <x v="1"/>
    <x v="1"/>
    <x v="1"/>
    <n v="0"/>
    <x v="2"/>
    <d v="2025-02-15T00:00:00"/>
    <x v="0"/>
    <x v="2"/>
    <s v="Severely obese"/>
    <x v="19"/>
    <s v="High"/>
    <n v="0"/>
  </r>
  <r>
    <n v="407"/>
    <n v="61"/>
    <x v="1"/>
    <s v="Germany"/>
    <x v="381"/>
    <x v="0"/>
    <d v="2023-02-15T00:00:00"/>
    <x v="0"/>
    <x v="1"/>
    <x v="68"/>
    <n v="187"/>
    <x v="1"/>
    <x v="1"/>
    <x v="1"/>
    <n v="0"/>
    <x v="3"/>
    <d v="2024-03-03T00:00:00"/>
    <x v="0"/>
    <x v="9"/>
    <s v="Underweight "/>
    <x v="16"/>
    <s v="Good"/>
    <n v="0"/>
  </r>
  <r>
    <n v="408"/>
    <n v="52"/>
    <x v="1"/>
    <s v="Belgium"/>
    <x v="382"/>
    <x v="1"/>
    <d v="2024-06-01T00:00:00"/>
    <x v="1"/>
    <x v="2"/>
    <x v="64"/>
    <n v="263"/>
    <x v="1"/>
    <x v="0"/>
    <x v="0"/>
    <n v="0"/>
    <x v="0"/>
    <d v="2026-03-02T00:00:00"/>
    <x v="0"/>
    <x v="5"/>
    <s v="Obese"/>
    <x v="17"/>
    <s v="High"/>
    <n v="0"/>
  </r>
  <r>
    <n v="409"/>
    <n v="49"/>
    <x v="0"/>
    <s v="Ireland"/>
    <x v="383"/>
    <x v="2"/>
    <d v="2015-10-18T00:00:00"/>
    <x v="0"/>
    <x v="0"/>
    <x v="9"/>
    <n v="282"/>
    <x v="1"/>
    <x v="1"/>
    <x v="0"/>
    <n v="1"/>
    <x v="3"/>
    <d v="2017-02-21T00:00:00"/>
    <x v="1"/>
    <x v="15"/>
    <s v="Severely obese"/>
    <x v="16"/>
    <s v="High"/>
    <n v="0"/>
  </r>
  <r>
    <n v="410"/>
    <n v="35"/>
    <x v="1"/>
    <s v="Cyprus"/>
    <x v="384"/>
    <x v="2"/>
    <d v="2020-07-28T00:00:00"/>
    <x v="0"/>
    <x v="0"/>
    <x v="105"/>
    <n v="173"/>
    <x v="1"/>
    <x v="0"/>
    <x v="0"/>
    <n v="0"/>
    <x v="1"/>
    <d v="2021-08-06T00:00:00"/>
    <x v="2"/>
    <x v="9"/>
    <s v="Obese"/>
    <x v="9"/>
    <s v="Good"/>
    <n v="1"/>
  </r>
  <r>
    <n v="411"/>
    <n v="53"/>
    <x v="1"/>
    <s v="Hungary"/>
    <x v="385"/>
    <x v="2"/>
    <d v="2016-03-20T00:00:00"/>
    <x v="0"/>
    <x v="3"/>
    <x v="23"/>
    <n v="274"/>
    <x v="1"/>
    <x v="1"/>
    <x v="0"/>
    <n v="0"/>
    <x v="3"/>
    <d v="2016-12-24T00:00:00"/>
    <x v="0"/>
    <x v="13"/>
    <s v="Obese"/>
    <x v="6"/>
    <s v="High"/>
    <n v="0"/>
  </r>
  <r>
    <n v="412"/>
    <n v="58"/>
    <x v="1"/>
    <s v="Sweden"/>
    <x v="223"/>
    <x v="0"/>
    <d v="2020-06-17T00:00:00"/>
    <x v="0"/>
    <x v="1"/>
    <x v="90"/>
    <n v="175"/>
    <x v="1"/>
    <x v="1"/>
    <x v="0"/>
    <n v="0"/>
    <x v="1"/>
    <d v="2021-11-26T00:00:00"/>
    <x v="0"/>
    <x v="11"/>
    <s v="Underweight "/>
    <x v="17"/>
    <s v="Good"/>
    <n v="0"/>
  </r>
  <r>
    <n v="413"/>
    <n v="80"/>
    <x v="0"/>
    <s v="Spain"/>
    <x v="386"/>
    <x v="3"/>
    <d v="2015-05-27T00:00:00"/>
    <x v="0"/>
    <x v="2"/>
    <x v="196"/>
    <n v="216"/>
    <x v="1"/>
    <x v="1"/>
    <x v="0"/>
    <n v="0"/>
    <x v="3"/>
    <d v="2016-10-27T00:00:00"/>
    <x v="3"/>
    <x v="11"/>
    <s v="Healthy"/>
    <x v="6"/>
    <s v="Elevated"/>
    <n v="1"/>
  </r>
  <r>
    <n v="414"/>
    <n v="56"/>
    <x v="0"/>
    <s v="Latvia"/>
    <x v="387"/>
    <x v="2"/>
    <d v="2019-06-18T00:00:00"/>
    <x v="0"/>
    <x v="3"/>
    <x v="214"/>
    <n v="187"/>
    <x v="1"/>
    <x v="1"/>
    <x v="1"/>
    <n v="1"/>
    <x v="0"/>
    <d v="2019-12-26T00:00:00"/>
    <x v="0"/>
    <x v="6"/>
    <s v="Overweight"/>
    <x v="10"/>
    <s v="Good"/>
    <n v="0"/>
  </r>
  <r>
    <n v="415"/>
    <n v="67"/>
    <x v="0"/>
    <s v="Croatia"/>
    <x v="274"/>
    <x v="2"/>
    <d v="2023-07-22T00:00:00"/>
    <x v="0"/>
    <x v="2"/>
    <x v="187"/>
    <n v="236"/>
    <x v="0"/>
    <x v="1"/>
    <x v="0"/>
    <n v="1"/>
    <x v="0"/>
    <d v="2024-09-17T00:00:00"/>
    <x v="0"/>
    <x v="16"/>
    <s v="Healthy"/>
    <x v="13"/>
    <s v="Elevated"/>
    <n v="1"/>
  </r>
  <r>
    <n v="416"/>
    <n v="44"/>
    <x v="0"/>
    <s v="Luxembourg"/>
    <x v="388"/>
    <x v="0"/>
    <d v="2017-01-12T00:00:00"/>
    <x v="0"/>
    <x v="1"/>
    <x v="36"/>
    <n v="180"/>
    <x v="1"/>
    <x v="0"/>
    <x v="0"/>
    <n v="0"/>
    <x v="3"/>
    <d v="2018-04-13T00:00:00"/>
    <x v="1"/>
    <x v="1"/>
    <s v="Overweight"/>
    <x v="0"/>
    <s v="Good"/>
    <n v="0"/>
  </r>
  <r>
    <n v="417"/>
    <n v="61"/>
    <x v="0"/>
    <s v="Ireland"/>
    <x v="389"/>
    <x v="2"/>
    <d v="2024-03-09T00:00:00"/>
    <x v="1"/>
    <x v="3"/>
    <x v="229"/>
    <n v="153"/>
    <x v="0"/>
    <x v="0"/>
    <x v="0"/>
    <n v="0"/>
    <x v="0"/>
    <d v="2024-09-18T00:00:00"/>
    <x v="0"/>
    <x v="6"/>
    <s v="Healthy"/>
    <x v="8"/>
    <s v="Good"/>
    <n v="0"/>
  </r>
  <r>
    <n v="418"/>
    <n v="40"/>
    <x v="1"/>
    <s v="Bulgaria"/>
    <x v="390"/>
    <x v="1"/>
    <d v="2018-01-27T00:00:00"/>
    <x v="0"/>
    <x v="1"/>
    <x v="62"/>
    <n v="248"/>
    <x v="1"/>
    <x v="0"/>
    <x v="1"/>
    <n v="0"/>
    <x v="2"/>
    <d v="2018-12-31T00:00:00"/>
    <x v="1"/>
    <x v="3"/>
    <s v="Obese"/>
    <x v="1"/>
    <s v="High"/>
    <n v="0"/>
  </r>
  <r>
    <n v="419"/>
    <n v="64"/>
    <x v="1"/>
    <s v="Denmark"/>
    <x v="391"/>
    <x v="1"/>
    <d v="2017-10-13T00:00:00"/>
    <x v="0"/>
    <x v="0"/>
    <x v="123"/>
    <n v="199"/>
    <x v="1"/>
    <x v="0"/>
    <x v="0"/>
    <n v="0"/>
    <x v="1"/>
    <d v="2019-04-03T00:00:00"/>
    <x v="0"/>
    <x v="11"/>
    <s v="Overweight"/>
    <x v="6"/>
    <s v="Good"/>
    <n v="0"/>
  </r>
  <r>
    <n v="420"/>
    <n v="52"/>
    <x v="1"/>
    <s v="Estonia"/>
    <x v="392"/>
    <x v="2"/>
    <d v="2023-07-29T00:00:00"/>
    <x v="0"/>
    <x v="1"/>
    <x v="226"/>
    <n v="264"/>
    <x v="0"/>
    <x v="1"/>
    <x v="1"/>
    <n v="0"/>
    <x v="0"/>
    <d v="2024-12-30T00:00:00"/>
    <x v="0"/>
    <x v="11"/>
    <s v="Obese"/>
    <x v="16"/>
    <s v="High"/>
    <n v="0"/>
  </r>
  <r>
    <n v="421"/>
    <n v="59"/>
    <x v="0"/>
    <s v="Germany"/>
    <x v="393"/>
    <x v="3"/>
    <d v="2022-09-15T00:00:00"/>
    <x v="1"/>
    <x v="1"/>
    <x v="221"/>
    <n v="184"/>
    <x v="1"/>
    <x v="0"/>
    <x v="0"/>
    <n v="0"/>
    <x v="0"/>
    <d v="2023-10-07T00:00:00"/>
    <x v="0"/>
    <x v="9"/>
    <s v="Healthy"/>
    <x v="26"/>
    <s v="Good"/>
    <n v="0"/>
  </r>
  <r>
    <n v="422"/>
    <n v="54"/>
    <x v="1"/>
    <s v="Portugal"/>
    <x v="394"/>
    <x v="3"/>
    <d v="2021-05-23T00:00:00"/>
    <x v="0"/>
    <x v="1"/>
    <x v="173"/>
    <n v="217"/>
    <x v="1"/>
    <x v="0"/>
    <x v="0"/>
    <n v="0"/>
    <x v="0"/>
    <d v="2022-09-12T00:00:00"/>
    <x v="0"/>
    <x v="1"/>
    <s v="Healthy"/>
    <x v="19"/>
    <s v="Elevated"/>
    <n v="0"/>
  </r>
  <r>
    <n v="423"/>
    <n v="61"/>
    <x v="0"/>
    <s v="Finland"/>
    <x v="261"/>
    <x v="1"/>
    <d v="2020-06-15T00:00:00"/>
    <x v="0"/>
    <x v="0"/>
    <x v="165"/>
    <n v="206"/>
    <x v="1"/>
    <x v="1"/>
    <x v="1"/>
    <n v="1"/>
    <x v="2"/>
    <d v="2021-11-12T00:00:00"/>
    <x v="0"/>
    <x v="15"/>
    <s v="Healthy"/>
    <x v="12"/>
    <s v="Elevated"/>
    <n v="1"/>
  </r>
  <r>
    <n v="424"/>
    <n v="64"/>
    <x v="0"/>
    <s v="Spain"/>
    <x v="395"/>
    <x v="3"/>
    <d v="2014-07-31T00:00:00"/>
    <x v="1"/>
    <x v="1"/>
    <x v="28"/>
    <n v="150"/>
    <x v="1"/>
    <x v="0"/>
    <x v="0"/>
    <n v="0"/>
    <x v="2"/>
    <d v="2016-05-04T00:00:00"/>
    <x v="0"/>
    <x v="5"/>
    <s v="Underweight "/>
    <x v="1"/>
    <s v="Good"/>
    <n v="0"/>
  </r>
  <r>
    <n v="425"/>
    <n v="67"/>
    <x v="0"/>
    <s v="Malta"/>
    <x v="89"/>
    <x v="2"/>
    <d v="2018-02-12T00:00:00"/>
    <x v="0"/>
    <x v="3"/>
    <x v="1"/>
    <n v="279"/>
    <x v="1"/>
    <x v="1"/>
    <x v="0"/>
    <n v="0"/>
    <x v="3"/>
    <d v="2019-07-01T00:00:00"/>
    <x v="0"/>
    <x v="15"/>
    <s v="Obese"/>
    <x v="7"/>
    <s v="High"/>
    <n v="0"/>
  </r>
  <r>
    <n v="426"/>
    <n v="60"/>
    <x v="0"/>
    <s v="Ireland"/>
    <x v="396"/>
    <x v="3"/>
    <d v="2021-09-25T00:00:00"/>
    <x v="1"/>
    <x v="1"/>
    <x v="230"/>
    <n v="164"/>
    <x v="1"/>
    <x v="0"/>
    <x v="1"/>
    <n v="0"/>
    <x v="1"/>
    <d v="2022-11-07T00:00:00"/>
    <x v="0"/>
    <x v="16"/>
    <s v="Underweight "/>
    <x v="19"/>
    <s v="Good"/>
    <n v="0"/>
  </r>
  <r>
    <n v="427"/>
    <n v="62"/>
    <x v="0"/>
    <s v="Slovenia"/>
    <x v="211"/>
    <x v="3"/>
    <d v="2020-08-08T00:00:00"/>
    <x v="0"/>
    <x v="0"/>
    <x v="101"/>
    <n v="217"/>
    <x v="1"/>
    <x v="1"/>
    <x v="1"/>
    <n v="0"/>
    <x v="0"/>
    <d v="2021-06-13T00:00:00"/>
    <x v="0"/>
    <x v="0"/>
    <s v="Healthy"/>
    <x v="15"/>
    <s v="Elevated"/>
    <n v="1"/>
  </r>
  <r>
    <n v="428"/>
    <n v="31"/>
    <x v="0"/>
    <s v="Czech Republic"/>
    <x v="397"/>
    <x v="2"/>
    <d v="2022-01-26T00:00:00"/>
    <x v="1"/>
    <x v="0"/>
    <x v="126"/>
    <n v="256"/>
    <x v="1"/>
    <x v="0"/>
    <x v="0"/>
    <n v="0"/>
    <x v="0"/>
    <d v="2024-01-01T00:00:00"/>
    <x v="2"/>
    <x v="2"/>
    <s v="Obese"/>
    <x v="6"/>
    <s v="High"/>
    <n v="0"/>
  </r>
  <r>
    <n v="429"/>
    <n v="50"/>
    <x v="0"/>
    <s v="Germany"/>
    <x v="398"/>
    <x v="1"/>
    <d v="2015-02-05T00:00:00"/>
    <x v="1"/>
    <x v="2"/>
    <x v="155"/>
    <n v="288"/>
    <x v="1"/>
    <x v="0"/>
    <x v="1"/>
    <n v="1"/>
    <x v="1"/>
    <d v="2016-06-17T00:00:00"/>
    <x v="0"/>
    <x v="15"/>
    <s v="Obese"/>
    <x v="21"/>
    <s v="High"/>
    <n v="0"/>
  </r>
  <r>
    <n v="430"/>
    <n v="57"/>
    <x v="1"/>
    <s v="Ireland"/>
    <x v="399"/>
    <x v="0"/>
    <d v="2021-02-27T00:00:00"/>
    <x v="0"/>
    <x v="1"/>
    <x v="10"/>
    <n v="277"/>
    <x v="1"/>
    <x v="0"/>
    <x v="0"/>
    <n v="0"/>
    <x v="2"/>
    <d v="2021-10-08T00:00:00"/>
    <x v="0"/>
    <x v="14"/>
    <s v="Obese"/>
    <x v="12"/>
    <s v="High"/>
    <n v="0"/>
  </r>
  <r>
    <n v="431"/>
    <n v="69"/>
    <x v="0"/>
    <s v="Poland"/>
    <x v="400"/>
    <x v="2"/>
    <d v="2023-09-09T00:00:00"/>
    <x v="0"/>
    <x v="1"/>
    <x v="207"/>
    <n v="197"/>
    <x v="1"/>
    <x v="1"/>
    <x v="0"/>
    <n v="0"/>
    <x v="0"/>
    <d v="2025-03-27T00:00:00"/>
    <x v="0"/>
    <x v="12"/>
    <s v="Healthy"/>
    <x v="13"/>
    <s v="Good"/>
    <n v="1"/>
  </r>
  <r>
    <n v="432"/>
    <n v="67"/>
    <x v="1"/>
    <s v="Bulgaria"/>
    <x v="401"/>
    <x v="2"/>
    <d v="2018-03-14T00:00:00"/>
    <x v="1"/>
    <x v="2"/>
    <x v="34"/>
    <n v="184"/>
    <x v="1"/>
    <x v="0"/>
    <x v="0"/>
    <n v="0"/>
    <x v="1"/>
    <d v="2019-09-23T00:00:00"/>
    <x v="0"/>
    <x v="12"/>
    <s v="Underweight "/>
    <x v="13"/>
    <s v="Good"/>
    <n v="0"/>
  </r>
  <r>
    <n v="433"/>
    <n v="50"/>
    <x v="0"/>
    <s v="Croatia"/>
    <x v="402"/>
    <x v="1"/>
    <d v="2023-08-21T00:00:00"/>
    <x v="1"/>
    <x v="0"/>
    <x v="137"/>
    <n v="291"/>
    <x v="0"/>
    <x v="0"/>
    <x v="0"/>
    <n v="0"/>
    <x v="2"/>
    <d v="2024-03-28T00:00:00"/>
    <x v="0"/>
    <x v="14"/>
    <s v="Severely obese"/>
    <x v="21"/>
    <s v="High"/>
    <n v="0"/>
  </r>
  <r>
    <n v="434"/>
    <n v="46"/>
    <x v="1"/>
    <s v="Ireland"/>
    <x v="93"/>
    <x v="3"/>
    <d v="2016-05-07T00:00:00"/>
    <x v="0"/>
    <x v="3"/>
    <x v="231"/>
    <n v="254"/>
    <x v="1"/>
    <x v="1"/>
    <x v="1"/>
    <n v="0"/>
    <x v="2"/>
    <d v="2017-05-10T00:00:00"/>
    <x v="1"/>
    <x v="9"/>
    <s v="Obese"/>
    <x v="7"/>
    <s v="High"/>
    <n v="0"/>
  </r>
  <r>
    <n v="435"/>
    <n v="45"/>
    <x v="0"/>
    <s v="France"/>
    <x v="403"/>
    <x v="2"/>
    <d v="2018-07-23T00:00:00"/>
    <x v="0"/>
    <x v="0"/>
    <x v="125"/>
    <n v="298"/>
    <x v="0"/>
    <x v="1"/>
    <x v="0"/>
    <n v="0"/>
    <x v="1"/>
    <d v="2019-10-30T00:00:00"/>
    <x v="1"/>
    <x v="1"/>
    <s v="Obese"/>
    <x v="2"/>
    <s v="High"/>
    <n v="0"/>
  </r>
  <r>
    <n v="436"/>
    <n v="54"/>
    <x v="1"/>
    <s v="Belgium"/>
    <x v="404"/>
    <x v="1"/>
    <d v="2021-12-18T00:00:00"/>
    <x v="1"/>
    <x v="1"/>
    <x v="232"/>
    <n v="291"/>
    <x v="0"/>
    <x v="1"/>
    <x v="0"/>
    <n v="0"/>
    <x v="0"/>
    <d v="2023-04-18T00:00:00"/>
    <x v="0"/>
    <x v="15"/>
    <s v="Severely obese"/>
    <x v="2"/>
    <s v="High"/>
    <n v="0"/>
  </r>
  <r>
    <n v="437"/>
    <n v="59"/>
    <x v="0"/>
    <s v="Netherlands"/>
    <x v="405"/>
    <x v="1"/>
    <d v="2021-07-28T00:00:00"/>
    <x v="1"/>
    <x v="3"/>
    <x v="100"/>
    <n v="163"/>
    <x v="1"/>
    <x v="1"/>
    <x v="0"/>
    <n v="0"/>
    <x v="0"/>
    <d v="2022-12-30T00:00:00"/>
    <x v="0"/>
    <x v="11"/>
    <s v="Underweight "/>
    <x v="21"/>
    <s v="Good"/>
    <n v="0"/>
  </r>
  <r>
    <n v="438"/>
    <n v="50"/>
    <x v="1"/>
    <s v="Luxembourg"/>
    <x v="406"/>
    <x v="1"/>
    <d v="2020-01-07T00:00:00"/>
    <x v="0"/>
    <x v="2"/>
    <x v="232"/>
    <n v="276"/>
    <x v="0"/>
    <x v="0"/>
    <x v="0"/>
    <n v="0"/>
    <x v="3"/>
    <d v="2021-09-28T00:00:00"/>
    <x v="0"/>
    <x v="10"/>
    <s v="Severely obese"/>
    <x v="12"/>
    <s v="High"/>
    <n v="0"/>
  </r>
  <r>
    <n v="439"/>
    <n v="62"/>
    <x v="0"/>
    <s v="Cyprus"/>
    <x v="407"/>
    <x v="0"/>
    <d v="2020-05-15T00:00:00"/>
    <x v="1"/>
    <x v="2"/>
    <x v="233"/>
    <n v="161"/>
    <x v="1"/>
    <x v="1"/>
    <x v="0"/>
    <n v="0"/>
    <x v="1"/>
    <d v="2021-01-08T00:00:00"/>
    <x v="0"/>
    <x v="14"/>
    <s v="Overweight"/>
    <x v="17"/>
    <s v="Good"/>
    <n v="1"/>
  </r>
  <r>
    <n v="440"/>
    <n v="58"/>
    <x v="1"/>
    <s v="Ireland"/>
    <x v="408"/>
    <x v="0"/>
    <d v="2014-07-10T00:00:00"/>
    <x v="0"/>
    <x v="2"/>
    <x v="234"/>
    <n v="279"/>
    <x v="1"/>
    <x v="0"/>
    <x v="0"/>
    <n v="0"/>
    <x v="2"/>
    <d v="2015-01-19T00:00:00"/>
    <x v="0"/>
    <x v="6"/>
    <s v="Obese"/>
    <x v="16"/>
    <s v="High"/>
    <n v="0"/>
  </r>
  <r>
    <n v="441"/>
    <n v="55"/>
    <x v="1"/>
    <s v="Austria"/>
    <x v="409"/>
    <x v="3"/>
    <d v="2015-06-17T00:00:00"/>
    <x v="1"/>
    <x v="2"/>
    <x v="235"/>
    <n v="254"/>
    <x v="0"/>
    <x v="0"/>
    <x v="0"/>
    <n v="0"/>
    <x v="0"/>
    <d v="2016-08-13T00:00:00"/>
    <x v="0"/>
    <x v="16"/>
    <s v="Severely obese"/>
    <x v="18"/>
    <s v="High"/>
    <n v="0"/>
  </r>
  <r>
    <n v="442"/>
    <n v="40"/>
    <x v="0"/>
    <s v="Estonia"/>
    <x v="410"/>
    <x v="1"/>
    <d v="2023-01-15T00:00:00"/>
    <x v="0"/>
    <x v="1"/>
    <x v="32"/>
    <n v="228"/>
    <x v="1"/>
    <x v="0"/>
    <x v="1"/>
    <n v="0"/>
    <x v="3"/>
    <d v="2024-03-20T00:00:00"/>
    <x v="1"/>
    <x v="7"/>
    <s v="Underweight "/>
    <x v="16"/>
    <s v="Elevated"/>
    <n v="0"/>
  </r>
  <r>
    <n v="443"/>
    <n v="43"/>
    <x v="0"/>
    <s v="Sweden"/>
    <x v="411"/>
    <x v="1"/>
    <d v="2020-01-15T00:00:00"/>
    <x v="0"/>
    <x v="1"/>
    <x v="136"/>
    <n v="273"/>
    <x v="1"/>
    <x v="0"/>
    <x v="0"/>
    <n v="0"/>
    <x v="2"/>
    <d v="2021-01-09T00:00:00"/>
    <x v="1"/>
    <x v="3"/>
    <s v="Obese"/>
    <x v="4"/>
    <s v="High"/>
    <n v="0"/>
  </r>
  <r>
    <n v="444"/>
    <n v="36"/>
    <x v="0"/>
    <s v="Malta"/>
    <x v="412"/>
    <x v="1"/>
    <d v="2023-02-11T00:00:00"/>
    <x v="0"/>
    <x v="1"/>
    <x v="236"/>
    <n v="248"/>
    <x v="1"/>
    <x v="0"/>
    <x v="0"/>
    <n v="0"/>
    <x v="2"/>
    <d v="2023-12-30T00:00:00"/>
    <x v="1"/>
    <x v="0"/>
    <s v="Obese"/>
    <x v="7"/>
    <s v="High"/>
    <n v="0"/>
  </r>
  <r>
    <n v="445"/>
    <n v="62"/>
    <x v="0"/>
    <s v="Denmark"/>
    <x v="413"/>
    <x v="2"/>
    <d v="2021-12-17T00:00:00"/>
    <x v="0"/>
    <x v="3"/>
    <x v="115"/>
    <n v="285"/>
    <x v="1"/>
    <x v="0"/>
    <x v="0"/>
    <n v="0"/>
    <x v="2"/>
    <d v="2023-04-23T00:00:00"/>
    <x v="0"/>
    <x v="15"/>
    <s v="Obese"/>
    <x v="9"/>
    <s v="High"/>
    <n v="0"/>
  </r>
  <r>
    <n v="446"/>
    <n v="48"/>
    <x v="0"/>
    <s v="Austria"/>
    <x v="414"/>
    <x v="0"/>
    <d v="2022-10-01T00:00:00"/>
    <x v="0"/>
    <x v="0"/>
    <x v="237"/>
    <n v="281"/>
    <x v="1"/>
    <x v="1"/>
    <x v="1"/>
    <n v="0"/>
    <x v="3"/>
    <d v="2023-11-07T00:00:00"/>
    <x v="1"/>
    <x v="16"/>
    <s v="Obese"/>
    <x v="4"/>
    <s v="High"/>
    <n v="0"/>
  </r>
  <r>
    <n v="447"/>
    <n v="48"/>
    <x v="0"/>
    <s v="Portugal"/>
    <x v="415"/>
    <x v="2"/>
    <d v="2021-05-10T00:00:00"/>
    <x v="0"/>
    <x v="2"/>
    <x v="207"/>
    <n v="188"/>
    <x v="0"/>
    <x v="0"/>
    <x v="0"/>
    <n v="0"/>
    <x v="1"/>
    <d v="2023-01-02T00:00:00"/>
    <x v="1"/>
    <x v="4"/>
    <s v="Healthy"/>
    <x v="0"/>
    <s v="Good"/>
    <n v="0"/>
  </r>
  <r>
    <n v="448"/>
    <n v="46"/>
    <x v="1"/>
    <s v="Greece"/>
    <x v="416"/>
    <x v="0"/>
    <d v="2022-07-15T00:00:00"/>
    <x v="0"/>
    <x v="0"/>
    <x v="1"/>
    <n v="264"/>
    <x v="0"/>
    <x v="0"/>
    <x v="0"/>
    <n v="0"/>
    <x v="3"/>
    <d v="2023-01-31T00:00:00"/>
    <x v="1"/>
    <x v="6"/>
    <s v="Obese"/>
    <x v="12"/>
    <s v="High"/>
    <n v="0"/>
  </r>
  <r>
    <n v="449"/>
    <n v="47"/>
    <x v="0"/>
    <s v="Germany"/>
    <x v="417"/>
    <x v="3"/>
    <d v="2020-08-16T00:00:00"/>
    <x v="0"/>
    <x v="3"/>
    <x v="211"/>
    <n v="275"/>
    <x v="1"/>
    <x v="1"/>
    <x v="1"/>
    <n v="0"/>
    <x v="0"/>
    <d v="2022-02-19T00:00:00"/>
    <x v="1"/>
    <x v="12"/>
    <s v="Severely obese"/>
    <x v="4"/>
    <s v="High"/>
    <n v="0"/>
  </r>
  <r>
    <n v="450"/>
    <n v="37"/>
    <x v="1"/>
    <s v="Italy"/>
    <x v="418"/>
    <x v="2"/>
    <d v="2023-08-20T00:00:00"/>
    <x v="0"/>
    <x v="1"/>
    <x v="152"/>
    <n v="281"/>
    <x v="1"/>
    <x v="0"/>
    <x v="0"/>
    <n v="0"/>
    <x v="3"/>
    <d v="2025-06-03T00:00:00"/>
    <x v="1"/>
    <x v="5"/>
    <s v="Obese"/>
    <x v="5"/>
    <s v="High"/>
    <n v="0"/>
  </r>
  <r>
    <n v="451"/>
    <n v="71"/>
    <x v="1"/>
    <s v="Malta"/>
    <x v="369"/>
    <x v="1"/>
    <d v="2018-07-21T00:00:00"/>
    <x v="1"/>
    <x v="3"/>
    <x v="201"/>
    <n v="277"/>
    <x v="0"/>
    <x v="1"/>
    <x v="0"/>
    <n v="0"/>
    <x v="1"/>
    <d v="2019-03-17T00:00:00"/>
    <x v="3"/>
    <x v="14"/>
    <s v="Obese"/>
    <x v="12"/>
    <s v="High"/>
    <n v="0"/>
  </r>
  <r>
    <n v="452"/>
    <n v="50"/>
    <x v="1"/>
    <s v="Hungary"/>
    <x v="419"/>
    <x v="2"/>
    <d v="2016-12-17T00:00:00"/>
    <x v="1"/>
    <x v="1"/>
    <x v="26"/>
    <n v="293"/>
    <x v="1"/>
    <x v="0"/>
    <x v="0"/>
    <n v="1"/>
    <x v="1"/>
    <d v="2017-12-20T00:00:00"/>
    <x v="0"/>
    <x v="9"/>
    <s v="Obese"/>
    <x v="13"/>
    <s v="High"/>
    <n v="0"/>
  </r>
  <r>
    <n v="453"/>
    <n v="49"/>
    <x v="1"/>
    <s v="Poland"/>
    <x v="420"/>
    <x v="2"/>
    <d v="2014-08-14T00:00:00"/>
    <x v="0"/>
    <x v="3"/>
    <x v="6"/>
    <n v="223"/>
    <x v="1"/>
    <x v="1"/>
    <x v="0"/>
    <n v="0"/>
    <x v="0"/>
    <d v="2015-02-14T00:00:00"/>
    <x v="1"/>
    <x v="6"/>
    <s v="Overweight"/>
    <x v="18"/>
    <s v="Elevated"/>
    <n v="0"/>
  </r>
  <r>
    <n v="454"/>
    <n v="54"/>
    <x v="0"/>
    <s v="Romania"/>
    <x v="421"/>
    <x v="2"/>
    <d v="2017-05-15T00:00:00"/>
    <x v="1"/>
    <x v="3"/>
    <x v="238"/>
    <n v="171"/>
    <x v="1"/>
    <x v="1"/>
    <x v="1"/>
    <n v="0"/>
    <x v="0"/>
    <d v="2018-04-03T00:00:00"/>
    <x v="0"/>
    <x v="0"/>
    <s v="Overweight"/>
    <x v="9"/>
    <s v="Good"/>
    <n v="1"/>
  </r>
  <r>
    <n v="455"/>
    <n v="39"/>
    <x v="1"/>
    <s v="Malta"/>
    <x v="422"/>
    <x v="3"/>
    <d v="2023-01-13T00:00:00"/>
    <x v="0"/>
    <x v="1"/>
    <x v="87"/>
    <n v="228"/>
    <x v="1"/>
    <x v="0"/>
    <x v="0"/>
    <n v="0"/>
    <x v="1"/>
    <d v="2024-10-04T00:00:00"/>
    <x v="1"/>
    <x v="10"/>
    <s v="Overweight"/>
    <x v="27"/>
    <s v="Elevated"/>
    <n v="0"/>
  </r>
  <r>
    <n v="456"/>
    <n v="54"/>
    <x v="1"/>
    <s v="Lithuania"/>
    <x v="423"/>
    <x v="2"/>
    <d v="2017-12-23T00:00:00"/>
    <x v="1"/>
    <x v="0"/>
    <x v="176"/>
    <n v="278"/>
    <x v="1"/>
    <x v="1"/>
    <x v="0"/>
    <n v="1"/>
    <x v="1"/>
    <d v="2019-05-05T00:00:00"/>
    <x v="0"/>
    <x v="15"/>
    <s v="Obese"/>
    <x v="4"/>
    <s v="High"/>
    <n v="0"/>
  </r>
  <r>
    <n v="457"/>
    <n v="65"/>
    <x v="1"/>
    <s v="Latvia"/>
    <x v="424"/>
    <x v="2"/>
    <d v="2015-03-18T00:00:00"/>
    <x v="1"/>
    <x v="3"/>
    <x v="239"/>
    <n v="218"/>
    <x v="0"/>
    <x v="0"/>
    <x v="0"/>
    <n v="0"/>
    <x v="2"/>
    <d v="2016-07-31T00:00:00"/>
    <x v="0"/>
    <x v="15"/>
    <s v="Healthy"/>
    <x v="0"/>
    <s v="Elevated"/>
    <n v="0"/>
  </r>
  <r>
    <n v="458"/>
    <n v="34"/>
    <x v="1"/>
    <s v="Austria"/>
    <x v="425"/>
    <x v="3"/>
    <d v="2016-01-13T00:00:00"/>
    <x v="0"/>
    <x v="3"/>
    <x v="234"/>
    <n v="272"/>
    <x v="1"/>
    <x v="0"/>
    <x v="0"/>
    <n v="0"/>
    <x v="1"/>
    <d v="2017-04-20T00:00:00"/>
    <x v="2"/>
    <x v="1"/>
    <s v="Obese"/>
    <x v="8"/>
    <s v="High"/>
    <n v="0"/>
  </r>
  <r>
    <n v="459"/>
    <n v="62"/>
    <x v="1"/>
    <s v="Poland"/>
    <x v="426"/>
    <x v="3"/>
    <d v="2019-09-20T00:00:00"/>
    <x v="1"/>
    <x v="1"/>
    <x v="176"/>
    <n v="242"/>
    <x v="1"/>
    <x v="1"/>
    <x v="0"/>
    <n v="0"/>
    <x v="0"/>
    <d v="2020-12-05T00:00:00"/>
    <x v="0"/>
    <x v="7"/>
    <s v="Obese"/>
    <x v="12"/>
    <s v="High"/>
    <n v="0"/>
  </r>
  <r>
    <n v="460"/>
    <n v="56"/>
    <x v="0"/>
    <s v="Denmark"/>
    <x v="115"/>
    <x v="3"/>
    <d v="2018-01-14T00:00:00"/>
    <x v="1"/>
    <x v="3"/>
    <x v="226"/>
    <n v="257"/>
    <x v="1"/>
    <x v="1"/>
    <x v="0"/>
    <n v="0"/>
    <x v="1"/>
    <d v="2019-07-14T00:00:00"/>
    <x v="0"/>
    <x v="12"/>
    <s v="Obese"/>
    <x v="0"/>
    <s v="High"/>
    <n v="0"/>
  </r>
  <r>
    <n v="461"/>
    <n v="73"/>
    <x v="1"/>
    <s v="Finland"/>
    <x v="427"/>
    <x v="3"/>
    <d v="2019-09-19T00:00:00"/>
    <x v="0"/>
    <x v="3"/>
    <x v="240"/>
    <n v="281"/>
    <x v="1"/>
    <x v="1"/>
    <x v="0"/>
    <n v="0"/>
    <x v="1"/>
    <d v="2021-08-27T00:00:00"/>
    <x v="3"/>
    <x v="2"/>
    <s v="Obese"/>
    <x v="12"/>
    <s v="High"/>
    <n v="0"/>
  </r>
  <r>
    <n v="462"/>
    <n v="73"/>
    <x v="1"/>
    <s v="Croatia"/>
    <x v="428"/>
    <x v="3"/>
    <d v="2020-06-13T00:00:00"/>
    <x v="0"/>
    <x v="3"/>
    <x v="70"/>
    <n v="294"/>
    <x v="1"/>
    <x v="1"/>
    <x v="0"/>
    <n v="0"/>
    <x v="2"/>
    <d v="2021-05-01T00:00:00"/>
    <x v="3"/>
    <x v="0"/>
    <s v="Obese"/>
    <x v="9"/>
    <s v="High"/>
    <n v="0"/>
  </r>
  <r>
    <n v="463"/>
    <n v="49"/>
    <x v="0"/>
    <s v="Germany"/>
    <x v="429"/>
    <x v="2"/>
    <d v="2023-02-11T00:00:00"/>
    <x v="0"/>
    <x v="1"/>
    <x v="200"/>
    <n v="288"/>
    <x v="1"/>
    <x v="1"/>
    <x v="0"/>
    <n v="0"/>
    <x v="3"/>
    <d v="2024-05-23T00:00:00"/>
    <x v="1"/>
    <x v="1"/>
    <s v="Obese"/>
    <x v="21"/>
    <s v="High"/>
    <n v="1"/>
  </r>
  <r>
    <n v="464"/>
    <n v="65"/>
    <x v="0"/>
    <s v="Italy"/>
    <x v="430"/>
    <x v="3"/>
    <d v="2019-10-05T00:00:00"/>
    <x v="1"/>
    <x v="2"/>
    <x v="241"/>
    <n v="255"/>
    <x v="1"/>
    <x v="0"/>
    <x v="0"/>
    <n v="0"/>
    <x v="3"/>
    <d v="2021-07-31T00:00:00"/>
    <x v="0"/>
    <x v="5"/>
    <s v="Severely obese"/>
    <x v="12"/>
    <s v="High"/>
    <n v="0"/>
  </r>
  <r>
    <n v="465"/>
    <n v="53"/>
    <x v="1"/>
    <s v="Malta"/>
    <x v="431"/>
    <x v="1"/>
    <d v="2020-05-07T00:00:00"/>
    <x v="0"/>
    <x v="0"/>
    <x v="52"/>
    <n v="295"/>
    <x v="1"/>
    <x v="0"/>
    <x v="0"/>
    <n v="0"/>
    <x v="2"/>
    <d v="2021-03-20T00:00:00"/>
    <x v="0"/>
    <x v="0"/>
    <s v="Severely obese"/>
    <x v="12"/>
    <s v="High"/>
    <n v="1"/>
  </r>
  <r>
    <n v="466"/>
    <n v="61"/>
    <x v="0"/>
    <s v="Estonia"/>
    <x v="413"/>
    <x v="0"/>
    <d v="2021-12-05T00:00:00"/>
    <x v="0"/>
    <x v="2"/>
    <x v="7"/>
    <n v="251"/>
    <x v="1"/>
    <x v="0"/>
    <x v="1"/>
    <n v="0"/>
    <x v="3"/>
    <d v="2023-01-05T00:00:00"/>
    <x v="0"/>
    <x v="16"/>
    <s v="Obese"/>
    <x v="17"/>
    <s v="High"/>
    <n v="0"/>
  </r>
  <r>
    <n v="467"/>
    <n v="64"/>
    <x v="1"/>
    <s v="Croatia"/>
    <x v="432"/>
    <x v="0"/>
    <d v="2018-04-29T00:00:00"/>
    <x v="0"/>
    <x v="2"/>
    <x v="72"/>
    <n v="159"/>
    <x v="1"/>
    <x v="1"/>
    <x v="1"/>
    <n v="0"/>
    <x v="2"/>
    <d v="2019-07-04T00:00:00"/>
    <x v="0"/>
    <x v="7"/>
    <s v="Overweight"/>
    <x v="4"/>
    <s v="Good"/>
    <n v="0"/>
  </r>
  <r>
    <n v="468"/>
    <n v="47"/>
    <x v="0"/>
    <s v="Netherlands"/>
    <x v="48"/>
    <x v="3"/>
    <d v="2017-05-24T00:00:00"/>
    <x v="0"/>
    <x v="1"/>
    <x v="36"/>
    <n v="222"/>
    <x v="1"/>
    <x v="1"/>
    <x v="1"/>
    <n v="0"/>
    <x v="0"/>
    <d v="2019-04-07T00:00:00"/>
    <x v="1"/>
    <x v="8"/>
    <s v="Overweight"/>
    <x v="3"/>
    <s v="Elevated"/>
    <n v="0"/>
  </r>
  <r>
    <n v="469"/>
    <n v="48"/>
    <x v="0"/>
    <s v="Slovenia"/>
    <x v="433"/>
    <x v="0"/>
    <d v="2019-09-14T00:00:00"/>
    <x v="0"/>
    <x v="2"/>
    <x v="16"/>
    <n v="235"/>
    <x v="0"/>
    <x v="1"/>
    <x v="0"/>
    <n v="0"/>
    <x v="3"/>
    <d v="2020-09-01T00:00:00"/>
    <x v="1"/>
    <x v="3"/>
    <s v="Healthy"/>
    <x v="16"/>
    <s v="Elevated"/>
    <n v="0"/>
  </r>
  <r>
    <n v="470"/>
    <n v="59"/>
    <x v="0"/>
    <s v="Malta"/>
    <x v="434"/>
    <x v="2"/>
    <d v="2021-03-22T00:00:00"/>
    <x v="1"/>
    <x v="1"/>
    <x v="15"/>
    <n v="184"/>
    <x v="1"/>
    <x v="1"/>
    <x v="1"/>
    <n v="0"/>
    <x v="3"/>
    <d v="2022-08-08T00:00:00"/>
    <x v="0"/>
    <x v="15"/>
    <s v="Healthy"/>
    <x v="22"/>
    <s v="Good"/>
    <n v="0"/>
  </r>
  <r>
    <n v="471"/>
    <n v="49"/>
    <x v="1"/>
    <s v="Ireland"/>
    <x v="435"/>
    <x v="0"/>
    <d v="2019-03-11T00:00:00"/>
    <x v="0"/>
    <x v="0"/>
    <x v="23"/>
    <n v="293"/>
    <x v="0"/>
    <x v="0"/>
    <x v="0"/>
    <n v="0"/>
    <x v="1"/>
    <d v="2020-04-03T00:00:00"/>
    <x v="1"/>
    <x v="9"/>
    <s v="Obese"/>
    <x v="17"/>
    <s v="High"/>
    <n v="0"/>
  </r>
  <r>
    <n v="472"/>
    <n v="49"/>
    <x v="1"/>
    <s v="Bulgaria"/>
    <x v="436"/>
    <x v="2"/>
    <d v="2019-08-30T00:00:00"/>
    <x v="0"/>
    <x v="0"/>
    <x v="226"/>
    <n v="259"/>
    <x v="1"/>
    <x v="0"/>
    <x v="0"/>
    <n v="0"/>
    <x v="3"/>
    <d v="2021-07-23T00:00:00"/>
    <x v="1"/>
    <x v="8"/>
    <s v="Obese"/>
    <x v="7"/>
    <s v="High"/>
    <n v="0"/>
  </r>
  <r>
    <n v="473"/>
    <n v="47"/>
    <x v="0"/>
    <s v="Slovakia"/>
    <x v="437"/>
    <x v="0"/>
    <d v="2018-10-18T00:00:00"/>
    <x v="1"/>
    <x v="3"/>
    <x v="18"/>
    <n v="227"/>
    <x v="1"/>
    <x v="1"/>
    <x v="0"/>
    <n v="0"/>
    <x v="1"/>
    <d v="2020-02-17T00:00:00"/>
    <x v="1"/>
    <x v="1"/>
    <s v="Overweight"/>
    <x v="12"/>
    <s v="Elevated"/>
    <n v="0"/>
  </r>
  <r>
    <n v="474"/>
    <n v="47"/>
    <x v="0"/>
    <s v="Ireland"/>
    <x v="29"/>
    <x v="1"/>
    <d v="2014-07-29T00:00:00"/>
    <x v="0"/>
    <x v="0"/>
    <x v="242"/>
    <n v="152"/>
    <x v="1"/>
    <x v="0"/>
    <x v="0"/>
    <n v="0"/>
    <x v="3"/>
    <d v="2015-11-28T00:00:00"/>
    <x v="1"/>
    <x v="1"/>
    <s v="Healthy"/>
    <x v="4"/>
    <s v="Good"/>
    <n v="0"/>
  </r>
  <r>
    <n v="475"/>
    <n v="61"/>
    <x v="1"/>
    <s v="Hungary"/>
    <x v="438"/>
    <x v="2"/>
    <d v="2021-10-24T00:00:00"/>
    <x v="1"/>
    <x v="0"/>
    <x v="188"/>
    <n v="167"/>
    <x v="0"/>
    <x v="1"/>
    <x v="0"/>
    <n v="0"/>
    <x v="2"/>
    <d v="2022-12-02T00:00:00"/>
    <x v="0"/>
    <x v="16"/>
    <s v="Overweight"/>
    <x v="11"/>
    <s v="Good"/>
    <n v="0"/>
  </r>
  <r>
    <n v="476"/>
    <n v="51"/>
    <x v="1"/>
    <s v="Latvia"/>
    <x v="439"/>
    <x v="2"/>
    <d v="2014-10-19T00:00:00"/>
    <x v="1"/>
    <x v="3"/>
    <x v="31"/>
    <n v="291"/>
    <x v="1"/>
    <x v="1"/>
    <x v="0"/>
    <n v="0"/>
    <x v="1"/>
    <d v="2016-07-03T00:00:00"/>
    <x v="0"/>
    <x v="10"/>
    <s v="Obese"/>
    <x v="1"/>
    <s v="High"/>
    <n v="1"/>
  </r>
  <r>
    <n v="477"/>
    <n v="68"/>
    <x v="0"/>
    <s v="Ireland"/>
    <x v="440"/>
    <x v="0"/>
    <d v="2016-07-23T00:00:00"/>
    <x v="1"/>
    <x v="3"/>
    <x v="216"/>
    <n v="173"/>
    <x v="1"/>
    <x v="1"/>
    <x v="0"/>
    <n v="0"/>
    <x v="1"/>
    <d v="2017-07-30T00:00:00"/>
    <x v="0"/>
    <x v="9"/>
    <s v="Underweight "/>
    <x v="5"/>
    <s v="Good"/>
    <n v="0"/>
  </r>
  <r>
    <n v="478"/>
    <n v="85"/>
    <x v="1"/>
    <s v="Italy"/>
    <x v="441"/>
    <x v="3"/>
    <d v="2019-08-19T00:00:00"/>
    <x v="0"/>
    <x v="2"/>
    <x v="170"/>
    <n v="282"/>
    <x v="0"/>
    <x v="1"/>
    <x v="1"/>
    <n v="0"/>
    <x v="1"/>
    <d v="2021-05-12T00:00:00"/>
    <x v="3"/>
    <x v="10"/>
    <s v="Severely obese"/>
    <x v="9"/>
    <s v="High"/>
    <n v="0"/>
  </r>
  <r>
    <n v="479"/>
    <n v="57"/>
    <x v="1"/>
    <s v="Romania"/>
    <x v="270"/>
    <x v="0"/>
    <d v="2023-07-05T00:00:00"/>
    <x v="0"/>
    <x v="1"/>
    <x v="234"/>
    <n v="247"/>
    <x v="0"/>
    <x v="0"/>
    <x v="0"/>
    <n v="0"/>
    <x v="0"/>
    <d v="2024-02-26T00:00:00"/>
    <x v="0"/>
    <x v="14"/>
    <s v="Obese"/>
    <x v="12"/>
    <s v="High"/>
    <n v="0"/>
  </r>
  <r>
    <n v="480"/>
    <n v="55"/>
    <x v="1"/>
    <s v="Malta"/>
    <x v="442"/>
    <x v="1"/>
    <d v="2021-09-25T00:00:00"/>
    <x v="0"/>
    <x v="2"/>
    <x v="87"/>
    <n v="221"/>
    <x v="1"/>
    <x v="1"/>
    <x v="0"/>
    <n v="0"/>
    <x v="3"/>
    <d v="2023-01-20T00:00:00"/>
    <x v="0"/>
    <x v="1"/>
    <s v="Overweight"/>
    <x v="14"/>
    <s v="Elevated"/>
    <n v="1"/>
  </r>
  <r>
    <n v="481"/>
    <n v="50"/>
    <x v="1"/>
    <s v="Portugal"/>
    <x v="443"/>
    <x v="3"/>
    <d v="2015-09-30T00:00:00"/>
    <x v="0"/>
    <x v="2"/>
    <x v="243"/>
    <n v="277"/>
    <x v="1"/>
    <x v="0"/>
    <x v="1"/>
    <n v="0"/>
    <x v="1"/>
    <d v="2017-08-27T00:00:00"/>
    <x v="0"/>
    <x v="8"/>
    <s v="Obese"/>
    <x v="20"/>
    <s v="High"/>
    <n v="0"/>
  </r>
  <r>
    <n v="482"/>
    <n v="52"/>
    <x v="1"/>
    <s v="Croatia"/>
    <x v="444"/>
    <x v="3"/>
    <d v="2022-09-03T00:00:00"/>
    <x v="0"/>
    <x v="0"/>
    <x v="244"/>
    <n v="270"/>
    <x v="1"/>
    <x v="0"/>
    <x v="0"/>
    <n v="1"/>
    <x v="2"/>
    <d v="2023-07-29T00:00:00"/>
    <x v="0"/>
    <x v="0"/>
    <s v="Obese"/>
    <x v="28"/>
    <s v="High"/>
    <n v="0"/>
  </r>
  <r>
    <n v="483"/>
    <n v="42"/>
    <x v="0"/>
    <s v="Germany"/>
    <x v="445"/>
    <x v="1"/>
    <d v="2017-05-04T00:00:00"/>
    <x v="0"/>
    <x v="2"/>
    <x v="70"/>
    <n v="244"/>
    <x v="1"/>
    <x v="0"/>
    <x v="0"/>
    <n v="0"/>
    <x v="2"/>
    <d v="2018-06-21T00:00:00"/>
    <x v="1"/>
    <x v="16"/>
    <s v="Obese"/>
    <x v="17"/>
    <s v="High"/>
    <n v="0"/>
  </r>
  <r>
    <n v="484"/>
    <n v="57"/>
    <x v="0"/>
    <s v="Cyprus"/>
    <x v="446"/>
    <x v="2"/>
    <d v="2019-04-26T00:00:00"/>
    <x v="0"/>
    <x v="0"/>
    <x v="88"/>
    <n v="249"/>
    <x v="0"/>
    <x v="0"/>
    <x v="0"/>
    <n v="0"/>
    <x v="1"/>
    <d v="2020-04-26T00:00:00"/>
    <x v="0"/>
    <x v="9"/>
    <s v="Obese"/>
    <x v="9"/>
    <s v="High"/>
    <n v="0"/>
  </r>
  <r>
    <n v="485"/>
    <n v="63"/>
    <x v="1"/>
    <s v="Romania"/>
    <x v="447"/>
    <x v="3"/>
    <d v="2020-03-10T00:00:00"/>
    <x v="1"/>
    <x v="2"/>
    <x v="245"/>
    <n v="175"/>
    <x v="1"/>
    <x v="0"/>
    <x v="0"/>
    <n v="0"/>
    <x v="1"/>
    <d v="2020-09-12T00:00:00"/>
    <x v="0"/>
    <x v="6"/>
    <s v="Underweight "/>
    <x v="21"/>
    <s v="Good"/>
    <n v="0"/>
  </r>
  <r>
    <n v="486"/>
    <n v="59"/>
    <x v="1"/>
    <s v="Croatia"/>
    <x v="448"/>
    <x v="2"/>
    <d v="2021-05-19T00:00:00"/>
    <x v="1"/>
    <x v="2"/>
    <x v="35"/>
    <n v="261"/>
    <x v="1"/>
    <x v="1"/>
    <x v="1"/>
    <n v="0"/>
    <x v="1"/>
    <d v="2022-05-17T00:00:00"/>
    <x v="0"/>
    <x v="3"/>
    <s v="Obese"/>
    <x v="19"/>
    <s v="High"/>
    <n v="1"/>
  </r>
  <r>
    <n v="487"/>
    <n v="53"/>
    <x v="1"/>
    <s v="Netherlands"/>
    <x v="449"/>
    <x v="0"/>
    <d v="2018-05-25T00:00:00"/>
    <x v="1"/>
    <x v="2"/>
    <x v="246"/>
    <n v="280"/>
    <x v="1"/>
    <x v="0"/>
    <x v="1"/>
    <n v="0"/>
    <x v="1"/>
    <d v="2019-09-28T00:00:00"/>
    <x v="0"/>
    <x v="15"/>
    <s v="Severely obese"/>
    <x v="5"/>
    <s v="High"/>
    <n v="0"/>
  </r>
  <r>
    <n v="488"/>
    <n v="51"/>
    <x v="1"/>
    <s v="Lithuania"/>
    <x v="450"/>
    <x v="3"/>
    <d v="2023-01-22T00:00:00"/>
    <x v="1"/>
    <x v="2"/>
    <x v="84"/>
    <n v="297"/>
    <x v="1"/>
    <x v="1"/>
    <x v="0"/>
    <n v="0"/>
    <x v="3"/>
    <d v="2024-02-22T00:00:00"/>
    <x v="0"/>
    <x v="16"/>
    <s v="Severely obese"/>
    <x v="16"/>
    <s v="High"/>
    <n v="1"/>
  </r>
  <r>
    <n v="489"/>
    <n v="49"/>
    <x v="0"/>
    <s v="Luxembourg"/>
    <x v="368"/>
    <x v="3"/>
    <d v="2015-03-02T00:00:00"/>
    <x v="1"/>
    <x v="2"/>
    <x v="27"/>
    <n v="268"/>
    <x v="0"/>
    <x v="1"/>
    <x v="1"/>
    <n v="0"/>
    <x v="0"/>
    <d v="2016-08-02T00:00:00"/>
    <x v="1"/>
    <x v="11"/>
    <s v="Obese"/>
    <x v="27"/>
    <s v="High"/>
    <n v="0"/>
  </r>
  <r>
    <n v="490"/>
    <n v="48"/>
    <x v="0"/>
    <s v="Finland"/>
    <x v="436"/>
    <x v="2"/>
    <d v="2019-09-04T00:00:00"/>
    <x v="0"/>
    <x v="1"/>
    <x v="173"/>
    <n v="177"/>
    <x v="1"/>
    <x v="0"/>
    <x v="0"/>
    <n v="0"/>
    <x v="3"/>
    <d v="2021-07-31T00:00:00"/>
    <x v="1"/>
    <x v="8"/>
    <s v="Healthy"/>
    <x v="13"/>
    <s v="Good"/>
    <n v="0"/>
  </r>
  <r>
    <n v="491"/>
    <n v="43"/>
    <x v="0"/>
    <s v="Finland"/>
    <x v="451"/>
    <x v="0"/>
    <d v="2020-04-08T00:00:00"/>
    <x v="0"/>
    <x v="1"/>
    <x v="65"/>
    <n v="171"/>
    <x v="1"/>
    <x v="0"/>
    <x v="1"/>
    <n v="1"/>
    <x v="1"/>
    <d v="2021-03-10T00:00:00"/>
    <x v="1"/>
    <x v="3"/>
    <s v="Healthy"/>
    <x v="5"/>
    <s v="Good"/>
    <n v="1"/>
  </r>
  <r>
    <n v="492"/>
    <n v="48"/>
    <x v="0"/>
    <s v="Austria"/>
    <x v="452"/>
    <x v="0"/>
    <d v="2018-12-22T00:00:00"/>
    <x v="0"/>
    <x v="0"/>
    <x v="75"/>
    <n v="245"/>
    <x v="0"/>
    <x v="0"/>
    <x v="0"/>
    <n v="0"/>
    <x v="2"/>
    <d v="2020-04-17T00:00:00"/>
    <x v="1"/>
    <x v="1"/>
    <s v="Obese"/>
    <x v="0"/>
    <s v="High"/>
    <n v="0"/>
  </r>
  <r>
    <n v="493"/>
    <n v="61"/>
    <x v="0"/>
    <s v="Luxembourg"/>
    <x v="453"/>
    <x v="2"/>
    <d v="2018-12-07T00:00:00"/>
    <x v="0"/>
    <x v="1"/>
    <x v="61"/>
    <n v="247"/>
    <x v="1"/>
    <x v="0"/>
    <x v="0"/>
    <n v="0"/>
    <x v="1"/>
    <d v="2020-04-08T00:00:00"/>
    <x v="0"/>
    <x v="15"/>
    <s v="Obese"/>
    <x v="8"/>
    <s v="High"/>
    <n v="0"/>
  </r>
  <r>
    <n v="494"/>
    <n v="49"/>
    <x v="1"/>
    <s v="Croatia"/>
    <x v="454"/>
    <x v="1"/>
    <d v="2017-06-29T00:00:00"/>
    <x v="1"/>
    <x v="0"/>
    <x v="247"/>
    <n v="256"/>
    <x v="1"/>
    <x v="0"/>
    <x v="0"/>
    <n v="0"/>
    <x v="0"/>
    <d v="2018-03-09T00:00:00"/>
    <x v="1"/>
    <x v="17"/>
    <s v="Severely obese"/>
    <x v="0"/>
    <s v="High"/>
    <n v="1"/>
  </r>
  <r>
    <n v="495"/>
    <n v="45"/>
    <x v="1"/>
    <s v="Netherlands"/>
    <x v="455"/>
    <x v="3"/>
    <d v="2021-10-11T00:00:00"/>
    <x v="1"/>
    <x v="2"/>
    <x v="67"/>
    <n v="297"/>
    <x v="0"/>
    <x v="0"/>
    <x v="0"/>
    <n v="0"/>
    <x v="1"/>
    <d v="2023-05-09T00:00:00"/>
    <x v="1"/>
    <x v="12"/>
    <s v="Obese"/>
    <x v="5"/>
    <s v="High"/>
    <n v="0"/>
  </r>
  <r>
    <n v="496"/>
    <n v="44"/>
    <x v="1"/>
    <s v="Portugal"/>
    <x v="456"/>
    <x v="3"/>
    <d v="2017-03-14T00:00:00"/>
    <x v="0"/>
    <x v="2"/>
    <x v="81"/>
    <n v="219"/>
    <x v="1"/>
    <x v="1"/>
    <x v="0"/>
    <n v="0"/>
    <x v="3"/>
    <d v="2017-12-16T00:00:00"/>
    <x v="1"/>
    <x v="13"/>
    <s v="Overweight"/>
    <x v="6"/>
    <s v="Elevated"/>
    <n v="0"/>
  </r>
  <r>
    <n v="497"/>
    <n v="64"/>
    <x v="0"/>
    <s v="Slovenia"/>
    <x v="457"/>
    <x v="0"/>
    <d v="2020-05-17T00:00:00"/>
    <x v="0"/>
    <x v="2"/>
    <x v="59"/>
    <n v="263"/>
    <x v="0"/>
    <x v="1"/>
    <x v="1"/>
    <n v="0"/>
    <x v="0"/>
    <d v="2020-12-25T00:00:00"/>
    <x v="0"/>
    <x v="14"/>
    <s v="Obese"/>
    <x v="2"/>
    <s v="High"/>
    <n v="0"/>
  </r>
  <r>
    <n v="498"/>
    <n v="50"/>
    <x v="0"/>
    <s v="Poland"/>
    <x v="458"/>
    <x v="0"/>
    <d v="2023-02-23T00:00:00"/>
    <x v="0"/>
    <x v="2"/>
    <x v="209"/>
    <n v="269"/>
    <x v="1"/>
    <x v="1"/>
    <x v="1"/>
    <n v="0"/>
    <x v="0"/>
    <d v="2024-02-08T00:00:00"/>
    <x v="0"/>
    <x v="3"/>
    <s v="Obese"/>
    <x v="0"/>
    <s v="High"/>
    <n v="0"/>
  </r>
  <r>
    <n v="499"/>
    <n v="72"/>
    <x v="0"/>
    <s v="Lithuania"/>
    <x v="459"/>
    <x v="2"/>
    <d v="2017-05-21T00:00:00"/>
    <x v="1"/>
    <x v="2"/>
    <x v="142"/>
    <n v="245"/>
    <x v="1"/>
    <x v="0"/>
    <x v="0"/>
    <n v="0"/>
    <x v="2"/>
    <d v="2018-09-28T00:00:00"/>
    <x v="3"/>
    <x v="15"/>
    <s v="Obese"/>
    <x v="9"/>
    <s v="High"/>
    <n v="1"/>
  </r>
  <r>
    <n v="500"/>
    <n v="59"/>
    <x v="0"/>
    <s v="France"/>
    <x v="334"/>
    <x v="1"/>
    <d v="2017-11-04T00:00:00"/>
    <x v="1"/>
    <x v="0"/>
    <x v="248"/>
    <n v="199"/>
    <x v="0"/>
    <x v="0"/>
    <x v="0"/>
    <n v="0"/>
    <x v="1"/>
    <d v="2019-01-25T00:00:00"/>
    <x v="0"/>
    <x v="7"/>
    <s v="Overweight"/>
    <x v="0"/>
    <s v="Good"/>
    <n v="0"/>
  </r>
  <r>
    <n v="501"/>
    <n v="47"/>
    <x v="0"/>
    <s v="Estonia"/>
    <x v="162"/>
    <x v="3"/>
    <d v="2024-01-09T00:00:00"/>
    <x v="1"/>
    <x v="1"/>
    <x v="249"/>
    <n v="270"/>
    <x v="1"/>
    <x v="1"/>
    <x v="0"/>
    <n v="0"/>
    <x v="3"/>
    <d v="2025-02-26T00:00:00"/>
    <x v="1"/>
    <x v="16"/>
    <s v="Obese"/>
    <x v="19"/>
    <s v="High"/>
    <n v="0"/>
  </r>
  <r>
    <n v="502"/>
    <n v="69"/>
    <x v="1"/>
    <s v="Lithuania"/>
    <x v="460"/>
    <x v="3"/>
    <d v="2019-04-25T00:00:00"/>
    <x v="0"/>
    <x v="2"/>
    <x v="116"/>
    <n v="206"/>
    <x v="1"/>
    <x v="1"/>
    <x v="1"/>
    <n v="0"/>
    <x v="1"/>
    <d v="2021-01-22T00:00:00"/>
    <x v="0"/>
    <x v="10"/>
    <s v="Healthy"/>
    <x v="23"/>
    <s v="Elevated"/>
    <n v="0"/>
  </r>
  <r>
    <n v="503"/>
    <n v="60"/>
    <x v="0"/>
    <s v="Ireland"/>
    <x v="285"/>
    <x v="3"/>
    <d v="2014-11-12T00:00:00"/>
    <x v="0"/>
    <x v="3"/>
    <x v="189"/>
    <n v="202"/>
    <x v="1"/>
    <x v="0"/>
    <x v="0"/>
    <n v="0"/>
    <x v="1"/>
    <d v="2015-11-09T00:00:00"/>
    <x v="0"/>
    <x v="3"/>
    <s v="Healthy"/>
    <x v="3"/>
    <s v="Elevated"/>
    <n v="0"/>
  </r>
  <r>
    <n v="504"/>
    <n v="46"/>
    <x v="1"/>
    <s v="Italy"/>
    <x v="461"/>
    <x v="2"/>
    <d v="2015-12-11T00:00:00"/>
    <x v="1"/>
    <x v="3"/>
    <x v="3"/>
    <n v="259"/>
    <x v="1"/>
    <x v="0"/>
    <x v="1"/>
    <n v="1"/>
    <x v="3"/>
    <d v="2016-09-20T00:00:00"/>
    <x v="1"/>
    <x v="13"/>
    <s v="Obese"/>
    <x v="21"/>
    <s v="High"/>
    <n v="0"/>
  </r>
  <r>
    <n v="505"/>
    <n v="44"/>
    <x v="1"/>
    <s v="Netherlands"/>
    <x v="462"/>
    <x v="3"/>
    <d v="2020-04-16T00:00:00"/>
    <x v="0"/>
    <x v="3"/>
    <x v="172"/>
    <n v="285"/>
    <x v="1"/>
    <x v="0"/>
    <x v="0"/>
    <n v="0"/>
    <x v="2"/>
    <d v="2021-12-06T00:00:00"/>
    <x v="1"/>
    <x v="4"/>
    <s v="Obese"/>
    <x v="22"/>
    <s v="High"/>
    <n v="0"/>
  </r>
  <r>
    <n v="506"/>
    <n v="51"/>
    <x v="0"/>
    <s v="Bulgaria"/>
    <x v="463"/>
    <x v="2"/>
    <d v="2019-04-06T00:00:00"/>
    <x v="0"/>
    <x v="1"/>
    <x v="213"/>
    <n v="208"/>
    <x v="1"/>
    <x v="0"/>
    <x v="1"/>
    <n v="0"/>
    <x v="1"/>
    <d v="2020-11-13T00:00:00"/>
    <x v="0"/>
    <x v="4"/>
    <s v="Healthy"/>
    <x v="18"/>
    <s v="Elevated"/>
    <n v="1"/>
  </r>
  <r>
    <n v="507"/>
    <n v="57"/>
    <x v="0"/>
    <s v="Portugal"/>
    <x v="225"/>
    <x v="0"/>
    <d v="2019-06-11T00:00:00"/>
    <x v="1"/>
    <x v="1"/>
    <x v="186"/>
    <n v="167"/>
    <x v="1"/>
    <x v="0"/>
    <x v="1"/>
    <n v="0"/>
    <x v="3"/>
    <d v="2020-05-01T00:00:00"/>
    <x v="0"/>
    <x v="0"/>
    <s v="Overweight"/>
    <x v="0"/>
    <s v="Good"/>
    <n v="0"/>
  </r>
  <r>
    <n v="508"/>
    <n v="49"/>
    <x v="0"/>
    <s v="Spain"/>
    <x v="342"/>
    <x v="3"/>
    <d v="2017-09-14T00:00:00"/>
    <x v="0"/>
    <x v="0"/>
    <x v="250"/>
    <n v="298"/>
    <x v="0"/>
    <x v="1"/>
    <x v="1"/>
    <n v="0"/>
    <x v="2"/>
    <d v="2019-05-15T00:00:00"/>
    <x v="1"/>
    <x v="10"/>
    <s v="Severely obese"/>
    <x v="26"/>
    <s v="High"/>
    <n v="1"/>
  </r>
  <r>
    <n v="509"/>
    <n v="66"/>
    <x v="1"/>
    <s v="Austria"/>
    <x v="464"/>
    <x v="0"/>
    <d v="2022-05-31T00:00:00"/>
    <x v="1"/>
    <x v="0"/>
    <x v="86"/>
    <n v="162"/>
    <x v="0"/>
    <x v="0"/>
    <x v="0"/>
    <n v="0"/>
    <x v="1"/>
    <d v="2023-06-12T00:00:00"/>
    <x v="0"/>
    <x v="9"/>
    <s v="Underweight "/>
    <x v="4"/>
    <s v="Good"/>
    <n v="0"/>
  </r>
  <r>
    <n v="510"/>
    <n v="59"/>
    <x v="0"/>
    <s v="Slovakia"/>
    <x v="465"/>
    <x v="1"/>
    <d v="2016-12-05T00:00:00"/>
    <x v="0"/>
    <x v="1"/>
    <x v="159"/>
    <n v="242"/>
    <x v="0"/>
    <x v="1"/>
    <x v="0"/>
    <n v="1"/>
    <x v="0"/>
    <d v="2017-07-11T00:00:00"/>
    <x v="0"/>
    <x v="14"/>
    <s v="Obese"/>
    <x v="14"/>
    <s v="High"/>
    <n v="0"/>
  </r>
  <r>
    <n v="511"/>
    <n v="52"/>
    <x v="0"/>
    <s v="Croatia"/>
    <x v="466"/>
    <x v="0"/>
    <d v="2020-01-22T00:00:00"/>
    <x v="0"/>
    <x v="3"/>
    <x v="42"/>
    <n v="265"/>
    <x v="1"/>
    <x v="0"/>
    <x v="0"/>
    <n v="0"/>
    <x v="2"/>
    <d v="2020-12-20T00:00:00"/>
    <x v="0"/>
    <x v="0"/>
    <s v="Severely obese"/>
    <x v="12"/>
    <s v="High"/>
    <n v="0"/>
  </r>
  <r>
    <n v="512"/>
    <n v="56"/>
    <x v="1"/>
    <s v="Austria"/>
    <x v="467"/>
    <x v="3"/>
    <d v="2015-04-10T00:00:00"/>
    <x v="0"/>
    <x v="0"/>
    <x v="238"/>
    <n v="202"/>
    <x v="1"/>
    <x v="1"/>
    <x v="0"/>
    <n v="1"/>
    <x v="3"/>
    <d v="2016-07-05T00:00:00"/>
    <x v="0"/>
    <x v="7"/>
    <s v="Overweight"/>
    <x v="0"/>
    <s v="Elevated"/>
    <n v="0"/>
  </r>
  <r>
    <n v="513"/>
    <n v="65"/>
    <x v="0"/>
    <s v="Ireland"/>
    <x v="468"/>
    <x v="3"/>
    <d v="2018-06-24T00:00:00"/>
    <x v="0"/>
    <x v="2"/>
    <x v="251"/>
    <n v="296"/>
    <x v="1"/>
    <x v="0"/>
    <x v="0"/>
    <n v="1"/>
    <x v="2"/>
    <d v="2019-06-10T00:00:00"/>
    <x v="0"/>
    <x v="3"/>
    <s v="Obese"/>
    <x v="14"/>
    <s v="High"/>
    <n v="0"/>
  </r>
  <r>
    <n v="514"/>
    <n v="65"/>
    <x v="1"/>
    <s v="Cyprus"/>
    <x v="249"/>
    <x v="2"/>
    <d v="2020-03-20T00:00:00"/>
    <x v="1"/>
    <x v="1"/>
    <x v="252"/>
    <n v="225"/>
    <x v="1"/>
    <x v="1"/>
    <x v="0"/>
    <n v="0"/>
    <x v="0"/>
    <d v="2021-05-31T00:00:00"/>
    <x v="0"/>
    <x v="7"/>
    <s v="Overweight"/>
    <x v="22"/>
    <s v="Elevated"/>
    <n v="0"/>
  </r>
  <r>
    <n v="515"/>
    <n v="56"/>
    <x v="0"/>
    <s v="Spain"/>
    <x v="469"/>
    <x v="0"/>
    <d v="2020-03-28T00:00:00"/>
    <x v="0"/>
    <x v="1"/>
    <x v="214"/>
    <n v="233"/>
    <x v="1"/>
    <x v="0"/>
    <x v="0"/>
    <n v="0"/>
    <x v="3"/>
    <d v="2021-08-08T00:00:00"/>
    <x v="0"/>
    <x v="15"/>
    <s v="Overweight"/>
    <x v="5"/>
    <s v="Elevated"/>
    <n v="1"/>
  </r>
  <r>
    <n v="516"/>
    <n v="51"/>
    <x v="1"/>
    <s v="Ireland"/>
    <x v="126"/>
    <x v="0"/>
    <d v="2015-12-12T00:00:00"/>
    <x v="1"/>
    <x v="0"/>
    <x v="95"/>
    <n v="154"/>
    <x v="1"/>
    <x v="1"/>
    <x v="0"/>
    <n v="0"/>
    <x v="3"/>
    <d v="2016-11-05T00:00:00"/>
    <x v="0"/>
    <x v="0"/>
    <s v="Overweight"/>
    <x v="0"/>
    <s v="Good"/>
    <n v="0"/>
  </r>
  <r>
    <n v="517"/>
    <n v="40"/>
    <x v="1"/>
    <s v="Belgium"/>
    <x v="470"/>
    <x v="2"/>
    <d v="2023-02-20T00:00:00"/>
    <x v="1"/>
    <x v="2"/>
    <x v="239"/>
    <n v="218"/>
    <x v="1"/>
    <x v="1"/>
    <x v="0"/>
    <n v="0"/>
    <x v="0"/>
    <d v="2024-09-29T00:00:00"/>
    <x v="1"/>
    <x v="4"/>
    <s v="Healthy"/>
    <x v="0"/>
    <s v="Elevated"/>
    <n v="0"/>
  </r>
  <r>
    <n v="518"/>
    <n v="39"/>
    <x v="1"/>
    <s v="Belgium"/>
    <x v="471"/>
    <x v="0"/>
    <d v="2020-10-15T00:00:00"/>
    <x v="1"/>
    <x v="0"/>
    <x v="83"/>
    <n v="207"/>
    <x v="1"/>
    <x v="1"/>
    <x v="1"/>
    <n v="1"/>
    <x v="1"/>
    <d v="2021-09-24T00:00:00"/>
    <x v="1"/>
    <x v="3"/>
    <s v="Healthy"/>
    <x v="0"/>
    <s v="Elevated"/>
    <n v="1"/>
  </r>
  <r>
    <n v="519"/>
    <n v="28"/>
    <x v="1"/>
    <s v="Romania"/>
    <x v="290"/>
    <x v="1"/>
    <d v="2017-09-23T00:00:00"/>
    <x v="0"/>
    <x v="2"/>
    <x v="183"/>
    <n v="151"/>
    <x v="1"/>
    <x v="0"/>
    <x v="0"/>
    <n v="0"/>
    <x v="0"/>
    <d v="2019-07-13T00:00:00"/>
    <x v="2"/>
    <x v="5"/>
    <s v="Underweight "/>
    <x v="8"/>
    <s v="Good"/>
    <n v="0"/>
  </r>
  <r>
    <n v="520"/>
    <n v="50"/>
    <x v="0"/>
    <s v="Estonia"/>
    <x v="7"/>
    <x v="0"/>
    <d v="2017-02-25T00:00:00"/>
    <x v="1"/>
    <x v="0"/>
    <x v="115"/>
    <n v="296"/>
    <x v="0"/>
    <x v="0"/>
    <x v="0"/>
    <n v="0"/>
    <x v="1"/>
    <d v="2017-11-11T00:00:00"/>
    <x v="0"/>
    <x v="17"/>
    <s v="Obese"/>
    <x v="2"/>
    <s v="High"/>
    <n v="0"/>
  </r>
  <r>
    <n v="521"/>
    <n v="69"/>
    <x v="0"/>
    <s v="Portugal"/>
    <x v="436"/>
    <x v="0"/>
    <d v="2019-08-21T00:00:00"/>
    <x v="1"/>
    <x v="3"/>
    <x v="34"/>
    <n v="196"/>
    <x v="1"/>
    <x v="1"/>
    <x v="0"/>
    <n v="0"/>
    <x v="2"/>
    <d v="2020-12-04T00:00:00"/>
    <x v="0"/>
    <x v="1"/>
    <s v="Underweight "/>
    <x v="0"/>
    <s v="Good"/>
    <n v="0"/>
  </r>
  <r>
    <n v="522"/>
    <n v="55"/>
    <x v="0"/>
    <s v="Slovenia"/>
    <x v="472"/>
    <x v="3"/>
    <d v="2024-06-17T00:00:00"/>
    <x v="0"/>
    <x v="1"/>
    <x v="222"/>
    <n v="285"/>
    <x v="1"/>
    <x v="0"/>
    <x v="0"/>
    <n v="0"/>
    <x v="0"/>
    <d v="2025-10-08T00:00:00"/>
    <x v="0"/>
    <x v="1"/>
    <s v="Obese"/>
    <x v="26"/>
    <s v="High"/>
    <n v="0"/>
  </r>
  <r>
    <n v="523"/>
    <n v="61"/>
    <x v="1"/>
    <s v="Sweden"/>
    <x v="473"/>
    <x v="2"/>
    <d v="2019-07-02T00:00:00"/>
    <x v="0"/>
    <x v="2"/>
    <x v="47"/>
    <n v="289"/>
    <x v="1"/>
    <x v="0"/>
    <x v="0"/>
    <n v="0"/>
    <x v="3"/>
    <d v="2020-09-05T00:00:00"/>
    <x v="0"/>
    <x v="7"/>
    <s v="Severely obese"/>
    <x v="8"/>
    <s v="High"/>
    <n v="0"/>
  </r>
  <r>
    <n v="524"/>
    <n v="45"/>
    <x v="1"/>
    <s v="Poland"/>
    <x v="474"/>
    <x v="1"/>
    <d v="2017-07-21T00:00:00"/>
    <x v="0"/>
    <x v="0"/>
    <x v="253"/>
    <n v="171"/>
    <x v="1"/>
    <x v="1"/>
    <x v="0"/>
    <n v="0"/>
    <x v="0"/>
    <d v="2018-11-18T00:00:00"/>
    <x v="1"/>
    <x v="1"/>
    <s v="Healthy"/>
    <x v="21"/>
    <s v="Good"/>
    <n v="1"/>
  </r>
  <r>
    <n v="525"/>
    <n v="52"/>
    <x v="0"/>
    <s v="France"/>
    <x v="475"/>
    <x v="2"/>
    <d v="2023-05-06T00:00:00"/>
    <x v="0"/>
    <x v="1"/>
    <x v="112"/>
    <n v="278"/>
    <x v="1"/>
    <x v="1"/>
    <x v="0"/>
    <n v="0"/>
    <x v="2"/>
    <d v="2024-10-17T00:00:00"/>
    <x v="0"/>
    <x v="11"/>
    <s v="Obese"/>
    <x v="9"/>
    <s v="High"/>
    <n v="0"/>
  </r>
  <r>
    <n v="526"/>
    <n v="57"/>
    <x v="0"/>
    <s v="Netherlands"/>
    <x v="476"/>
    <x v="3"/>
    <d v="2022-09-25T00:00:00"/>
    <x v="0"/>
    <x v="0"/>
    <x v="245"/>
    <n v="187"/>
    <x v="1"/>
    <x v="1"/>
    <x v="0"/>
    <n v="0"/>
    <x v="2"/>
    <d v="2023-09-23T00:00:00"/>
    <x v="0"/>
    <x v="3"/>
    <s v="Underweight "/>
    <x v="6"/>
    <s v="Good"/>
    <n v="0"/>
  </r>
  <r>
    <n v="527"/>
    <n v="53"/>
    <x v="1"/>
    <s v="Estonia"/>
    <x v="477"/>
    <x v="1"/>
    <d v="2022-05-07T00:00:00"/>
    <x v="0"/>
    <x v="1"/>
    <x v="191"/>
    <n v="159"/>
    <x v="0"/>
    <x v="0"/>
    <x v="0"/>
    <n v="0"/>
    <x v="0"/>
    <d v="2023-11-14T00:00:00"/>
    <x v="0"/>
    <x v="12"/>
    <s v="Overweight"/>
    <x v="18"/>
    <s v="Good"/>
    <n v="0"/>
  </r>
  <r>
    <n v="528"/>
    <n v="79"/>
    <x v="1"/>
    <s v="Estonia"/>
    <x v="478"/>
    <x v="0"/>
    <d v="2017-01-02T00:00:00"/>
    <x v="1"/>
    <x v="0"/>
    <x v="147"/>
    <n v="297"/>
    <x v="1"/>
    <x v="1"/>
    <x v="0"/>
    <n v="0"/>
    <x v="2"/>
    <d v="2018-02-03T00:00:00"/>
    <x v="3"/>
    <x v="16"/>
    <s v="Severely obese"/>
    <x v="12"/>
    <s v="High"/>
    <n v="0"/>
  </r>
  <r>
    <n v="529"/>
    <n v="51"/>
    <x v="0"/>
    <s v="Luxembourg"/>
    <x v="479"/>
    <x v="3"/>
    <d v="2015-03-13T00:00:00"/>
    <x v="0"/>
    <x v="2"/>
    <x v="243"/>
    <n v="297"/>
    <x v="1"/>
    <x v="1"/>
    <x v="1"/>
    <n v="0"/>
    <x v="0"/>
    <d v="2017-01-24T00:00:00"/>
    <x v="0"/>
    <x v="8"/>
    <s v="Obese"/>
    <x v="16"/>
    <s v="High"/>
    <n v="0"/>
  </r>
  <r>
    <n v="530"/>
    <n v="61"/>
    <x v="1"/>
    <s v="Germany"/>
    <x v="480"/>
    <x v="1"/>
    <d v="2022-09-03T00:00:00"/>
    <x v="1"/>
    <x v="0"/>
    <x v="147"/>
    <n v="295"/>
    <x v="1"/>
    <x v="1"/>
    <x v="0"/>
    <n v="0"/>
    <x v="2"/>
    <d v="2023-06-08T00:00:00"/>
    <x v="0"/>
    <x v="13"/>
    <s v="Severely obese"/>
    <x v="0"/>
    <s v="High"/>
    <n v="0"/>
  </r>
  <r>
    <n v="531"/>
    <n v="41"/>
    <x v="0"/>
    <s v="Spain"/>
    <x v="481"/>
    <x v="0"/>
    <d v="2022-10-05T00:00:00"/>
    <x v="0"/>
    <x v="2"/>
    <x v="19"/>
    <n v="182"/>
    <x v="1"/>
    <x v="0"/>
    <x v="0"/>
    <n v="0"/>
    <x v="3"/>
    <d v="2023-10-09T00:00:00"/>
    <x v="1"/>
    <x v="9"/>
    <s v="Overweight"/>
    <x v="0"/>
    <s v="Good"/>
    <n v="0"/>
  </r>
  <r>
    <n v="532"/>
    <n v="41"/>
    <x v="1"/>
    <s v="Romania"/>
    <x v="482"/>
    <x v="3"/>
    <d v="2023-01-20T00:00:00"/>
    <x v="0"/>
    <x v="3"/>
    <x v="79"/>
    <n v="249"/>
    <x v="1"/>
    <x v="1"/>
    <x v="0"/>
    <n v="0"/>
    <x v="3"/>
    <d v="2024-04-30T00:00:00"/>
    <x v="1"/>
    <x v="1"/>
    <s v="Obese"/>
    <x v="11"/>
    <s v="High"/>
    <n v="1"/>
  </r>
  <r>
    <n v="533"/>
    <n v="57"/>
    <x v="0"/>
    <s v="Bulgaria"/>
    <x v="483"/>
    <x v="2"/>
    <d v="2023-04-29T00:00:00"/>
    <x v="1"/>
    <x v="3"/>
    <x v="199"/>
    <n v="185"/>
    <x v="1"/>
    <x v="1"/>
    <x v="0"/>
    <n v="0"/>
    <x v="0"/>
    <d v="2025-02-27T00:00:00"/>
    <x v="0"/>
    <x v="5"/>
    <s v="Overweight"/>
    <x v="14"/>
    <s v="Good"/>
    <n v="0"/>
  </r>
  <r>
    <n v="534"/>
    <n v="67"/>
    <x v="0"/>
    <s v="Bulgaria"/>
    <x v="484"/>
    <x v="2"/>
    <d v="2014-11-20T00:00:00"/>
    <x v="0"/>
    <x v="0"/>
    <x v="234"/>
    <n v="277"/>
    <x v="0"/>
    <x v="1"/>
    <x v="1"/>
    <n v="0"/>
    <x v="0"/>
    <d v="2016-09-23T00:00:00"/>
    <x v="0"/>
    <x v="8"/>
    <s v="Obese"/>
    <x v="11"/>
    <s v="High"/>
    <n v="0"/>
  </r>
  <r>
    <n v="535"/>
    <n v="58"/>
    <x v="0"/>
    <s v="Bulgaria"/>
    <x v="485"/>
    <x v="3"/>
    <d v="2022-10-08T00:00:00"/>
    <x v="0"/>
    <x v="0"/>
    <x v="66"/>
    <n v="291"/>
    <x v="0"/>
    <x v="0"/>
    <x v="0"/>
    <n v="0"/>
    <x v="1"/>
    <d v="2024-08-10T00:00:00"/>
    <x v="0"/>
    <x v="8"/>
    <s v="Obese"/>
    <x v="15"/>
    <s v="High"/>
    <n v="0"/>
  </r>
  <r>
    <n v="536"/>
    <n v="72"/>
    <x v="1"/>
    <s v="Ireland"/>
    <x v="486"/>
    <x v="0"/>
    <d v="2018-04-06T00:00:00"/>
    <x v="0"/>
    <x v="2"/>
    <x v="137"/>
    <n v="286"/>
    <x v="1"/>
    <x v="0"/>
    <x v="0"/>
    <n v="0"/>
    <x v="0"/>
    <d v="2018-10-13T00:00:00"/>
    <x v="3"/>
    <x v="6"/>
    <s v="Severely obese"/>
    <x v="0"/>
    <s v="High"/>
    <n v="1"/>
  </r>
  <r>
    <n v="537"/>
    <n v="66"/>
    <x v="0"/>
    <s v="Hungary"/>
    <x v="487"/>
    <x v="3"/>
    <d v="2023-03-17T00:00:00"/>
    <x v="0"/>
    <x v="0"/>
    <x v="80"/>
    <n v="212"/>
    <x v="1"/>
    <x v="1"/>
    <x v="1"/>
    <n v="0"/>
    <x v="0"/>
    <d v="2024-11-10T00:00:00"/>
    <x v="0"/>
    <x v="4"/>
    <s v="Underweight "/>
    <x v="17"/>
    <s v="Elevated"/>
    <n v="0"/>
  </r>
  <r>
    <n v="538"/>
    <n v="59"/>
    <x v="1"/>
    <s v="Austria"/>
    <x v="488"/>
    <x v="2"/>
    <d v="2017-08-10T00:00:00"/>
    <x v="1"/>
    <x v="0"/>
    <x v="5"/>
    <n v="155"/>
    <x v="1"/>
    <x v="1"/>
    <x v="0"/>
    <n v="1"/>
    <x v="0"/>
    <d v="2018-11-07T00:00:00"/>
    <x v="0"/>
    <x v="7"/>
    <s v="Healthy"/>
    <x v="18"/>
    <s v="Good"/>
    <n v="0"/>
  </r>
  <r>
    <n v="539"/>
    <n v="52"/>
    <x v="1"/>
    <s v="Greece"/>
    <x v="281"/>
    <x v="0"/>
    <d v="2017-03-16T00:00:00"/>
    <x v="0"/>
    <x v="2"/>
    <x v="123"/>
    <n v="189"/>
    <x v="1"/>
    <x v="1"/>
    <x v="1"/>
    <n v="0"/>
    <x v="2"/>
    <d v="2017-12-17T00:00:00"/>
    <x v="0"/>
    <x v="13"/>
    <s v="Overweight"/>
    <x v="4"/>
    <s v="Good"/>
    <n v="0"/>
  </r>
  <r>
    <n v="540"/>
    <n v="54"/>
    <x v="1"/>
    <s v="Italy"/>
    <x v="489"/>
    <x v="3"/>
    <d v="2019-12-06T00:00:00"/>
    <x v="1"/>
    <x v="3"/>
    <x v="40"/>
    <n v="209"/>
    <x v="1"/>
    <x v="1"/>
    <x v="0"/>
    <n v="0"/>
    <x v="1"/>
    <d v="2020-12-14T00:00:00"/>
    <x v="0"/>
    <x v="9"/>
    <s v="Healthy"/>
    <x v="24"/>
    <s v="Elevated"/>
    <n v="0"/>
  </r>
  <r>
    <n v="541"/>
    <n v="56"/>
    <x v="0"/>
    <s v="Spain"/>
    <x v="490"/>
    <x v="2"/>
    <d v="2023-04-08T00:00:00"/>
    <x v="0"/>
    <x v="3"/>
    <x v="254"/>
    <n v="224"/>
    <x v="0"/>
    <x v="0"/>
    <x v="0"/>
    <n v="0"/>
    <x v="0"/>
    <d v="2023-11-25T00:00:00"/>
    <x v="0"/>
    <x v="14"/>
    <s v="Healthy"/>
    <x v="1"/>
    <s v="Elevated"/>
    <n v="0"/>
  </r>
  <r>
    <n v="542"/>
    <n v="48"/>
    <x v="0"/>
    <s v="Italy"/>
    <x v="491"/>
    <x v="3"/>
    <d v="2020-07-17T00:00:00"/>
    <x v="1"/>
    <x v="0"/>
    <x v="129"/>
    <n v="254"/>
    <x v="1"/>
    <x v="1"/>
    <x v="0"/>
    <n v="0"/>
    <x v="2"/>
    <d v="2021-10-16T00:00:00"/>
    <x v="1"/>
    <x v="7"/>
    <s v="Severely obese"/>
    <x v="14"/>
    <s v="High"/>
    <n v="1"/>
  </r>
  <r>
    <n v="543"/>
    <n v="53"/>
    <x v="1"/>
    <s v="Finland"/>
    <x v="492"/>
    <x v="3"/>
    <d v="2024-01-21T00:00:00"/>
    <x v="0"/>
    <x v="3"/>
    <x v="121"/>
    <n v="164"/>
    <x v="1"/>
    <x v="1"/>
    <x v="0"/>
    <n v="0"/>
    <x v="3"/>
    <d v="2025-03-01T00:00:00"/>
    <x v="0"/>
    <x v="16"/>
    <s v="Underweight "/>
    <x v="9"/>
    <s v="Good"/>
    <n v="0"/>
  </r>
  <r>
    <n v="544"/>
    <n v="54"/>
    <x v="0"/>
    <s v="Ireland"/>
    <x v="493"/>
    <x v="1"/>
    <d v="2019-09-04T00:00:00"/>
    <x v="1"/>
    <x v="3"/>
    <x v="145"/>
    <n v="173"/>
    <x v="1"/>
    <x v="1"/>
    <x v="1"/>
    <n v="0"/>
    <x v="0"/>
    <d v="2020-10-19T00:00:00"/>
    <x v="0"/>
    <x v="16"/>
    <s v="Overweight"/>
    <x v="0"/>
    <s v="Good"/>
    <n v="0"/>
  </r>
  <r>
    <n v="545"/>
    <n v="50"/>
    <x v="0"/>
    <s v="Croatia"/>
    <x v="494"/>
    <x v="1"/>
    <d v="2022-10-08T00:00:00"/>
    <x v="0"/>
    <x v="2"/>
    <x v="172"/>
    <n v="240"/>
    <x v="1"/>
    <x v="1"/>
    <x v="0"/>
    <n v="0"/>
    <x v="0"/>
    <d v="2024-03-16T00:00:00"/>
    <x v="0"/>
    <x v="11"/>
    <s v="Obese"/>
    <x v="0"/>
    <s v="non"/>
    <n v="0"/>
  </r>
  <r>
    <n v="546"/>
    <n v="58"/>
    <x v="0"/>
    <s v="Cyprus"/>
    <x v="495"/>
    <x v="2"/>
    <d v="2020-06-28T00:00:00"/>
    <x v="1"/>
    <x v="0"/>
    <x v="43"/>
    <n v="211"/>
    <x v="1"/>
    <x v="1"/>
    <x v="0"/>
    <n v="0"/>
    <x v="0"/>
    <d v="2021-05-14T00:00:00"/>
    <x v="0"/>
    <x v="0"/>
    <s v="Overweight"/>
    <x v="12"/>
    <s v="Elevated"/>
    <n v="0"/>
  </r>
  <r>
    <n v="547"/>
    <n v="46"/>
    <x v="0"/>
    <s v="Poland"/>
    <x v="496"/>
    <x v="1"/>
    <d v="2022-05-07T00:00:00"/>
    <x v="0"/>
    <x v="2"/>
    <x v="166"/>
    <n v="209"/>
    <x v="1"/>
    <x v="0"/>
    <x v="1"/>
    <n v="0"/>
    <x v="1"/>
    <d v="2023-11-07T00:00:00"/>
    <x v="1"/>
    <x v="12"/>
    <s v="Healthy"/>
    <x v="8"/>
    <s v="Elevated"/>
    <n v="0"/>
  </r>
  <r>
    <n v="548"/>
    <n v="53"/>
    <x v="1"/>
    <s v="Romania"/>
    <x v="497"/>
    <x v="1"/>
    <d v="2017-07-14T00:00:00"/>
    <x v="1"/>
    <x v="2"/>
    <x v="255"/>
    <n v="298"/>
    <x v="1"/>
    <x v="0"/>
    <x v="0"/>
    <n v="0"/>
    <x v="0"/>
    <d v="2018-11-03T00:00:00"/>
    <x v="0"/>
    <x v="1"/>
    <s v="Severely obese"/>
    <x v="12"/>
    <s v="High"/>
    <n v="0"/>
  </r>
  <r>
    <n v="549"/>
    <n v="66"/>
    <x v="0"/>
    <s v="Slovakia"/>
    <x v="498"/>
    <x v="3"/>
    <d v="2014-07-05T00:00:00"/>
    <x v="1"/>
    <x v="1"/>
    <x v="182"/>
    <n v="219"/>
    <x v="1"/>
    <x v="1"/>
    <x v="0"/>
    <n v="0"/>
    <x v="3"/>
    <d v="2015-12-12T00:00:00"/>
    <x v="0"/>
    <x v="11"/>
    <s v="Healthy"/>
    <x v="22"/>
    <s v="Elevated"/>
    <n v="1"/>
  </r>
  <r>
    <n v="550"/>
    <n v="66"/>
    <x v="0"/>
    <s v="Cyprus"/>
    <x v="499"/>
    <x v="0"/>
    <d v="2022-09-11T00:00:00"/>
    <x v="0"/>
    <x v="2"/>
    <x v="256"/>
    <n v="194"/>
    <x v="1"/>
    <x v="0"/>
    <x v="0"/>
    <n v="1"/>
    <x v="0"/>
    <d v="2024-01-12T00:00:00"/>
    <x v="0"/>
    <x v="15"/>
    <s v="Overweight"/>
    <x v="4"/>
    <s v="Good"/>
    <n v="0"/>
  </r>
  <r>
    <n v="551"/>
    <n v="62"/>
    <x v="1"/>
    <s v="Latvia"/>
    <x v="500"/>
    <x v="0"/>
    <d v="2019-07-29T00:00:00"/>
    <x v="0"/>
    <x v="0"/>
    <x v="252"/>
    <n v="185"/>
    <x v="1"/>
    <x v="0"/>
    <x v="0"/>
    <n v="0"/>
    <x v="3"/>
    <d v="2020-10-06T00:00:00"/>
    <x v="0"/>
    <x v="7"/>
    <s v="Overweight"/>
    <x v="17"/>
    <s v="Good"/>
    <n v="0"/>
  </r>
  <r>
    <n v="552"/>
    <n v="49"/>
    <x v="1"/>
    <s v="Germany"/>
    <x v="501"/>
    <x v="0"/>
    <d v="2019-01-07T00:00:00"/>
    <x v="0"/>
    <x v="3"/>
    <x v="257"/>
    <n v="213"/>
    <x v="1"/>
    <x v="0"/>
    <x v="0"/>
    <n v="0"/>
    <x v="1"/>
    <d v="2019-09-04T00:00:00"/>
    <x v="1"/>
    <x v="14"/>
    <s v="Healthy"/>
    <x v="4"/>
    <s v="Elevated"/>
    <n v="0"/>
  </r>
  <r>
    <n v="553"/>
    <n v="66"/>
    <x v="1"/>
    <s v="Portugal"/>
    <x v="502"/>
    <x v="0"/>
    <d v="2021-02-19T00:00:00"/>
    <x v="1"/>
    <x v="3"/>
    <x v="217"/>
    <n v="239"/>
    <x v="1"/>
    <x v="0"/>
    <x v="0"/>
    <n v="0"/>
    <x v="0"/>
    <d v="2022-07-30T00:00:00"/>
    <x v="0"/>
    <x v="11"/>
    <s v="Overweight"/>
    <x v="12"/>
    <s v="non"/>
    <n v="1"/>
  </r>
  <r>
    <n v="554"/>
    <n v="57"/>
    <x v="0"/>
    <s v="Greece"/>
    <x v="503"/>
    <x v="2"/>
    <d v="2019-04-17T00:00:00"/>
    <x v="1"/>
    <x v="0"/>
    <x v="40"/>
    <n v="236"/>
    <x v="1"/>
    <x v="1"/>
    <x v="1"/>
    <n v="0"/>
    <x v="3"/>
    <d v="2020-07-17T00:00:00"/>
    <x v="0"/>
    <x v="1"/>
    <s v="Healthy"/>
    <x v="18"/>
    <s v="Elevated"/>
    <n v="0"/>
  </r>
  <r>
    <n v="555"/>
    <n v="68"/>
    <x v="1"/>
    <s v="Hungary"/>
    <x v="504"/>
    <x v="2"/>
    <d v="2015-04-23T00:00:00"/>
    <x v="0"/>
    <x v="0"/>
    <x v="7"/>
    <n v="243"/>
    <x v="1"/>
    <x v="0"/>
    <x v="1"/>
    <n v="0"/>
    <x v="0"/>
    <d v="2016-06-12T00:00:00"/>
    <x v="0"/>
    <x v="16"/>
    <s v="Obese"/>
    <x v="7"/>
    <s v="High"/>
    <n v="0"/>
  </r>
  <r>
    <n v="556"/>
    <n v="56"/>
    <x v="1"/>
    <s v="Romania"/>
    <x v="505"/>
    <x v="1"/>
    <d v="2019-03-14T00:00:00"/>
    <x v="0"/>
    <x v="3"/>
    <x v="75"/>
    <n v="266"/>
    <x v="1"/>
    <x v="0"/>
    <x v="0"/>
    <n v="0"/>
    <x v="1"/>
    <d v="2021-02-21T00:00:00"/>
    <x v="0"/>
    <x v="2"/>
    <s v="Obese"/>
    <x v="4"/>
    <s v="High"/>
    <n v="0"/>
  </r>
  <r>
    <n v="557"/>
    <n v="48"/>
    <x v="0"/>
    <s v="Austria"/>
    <x v="506"/>
    <x v="2"/>
    <d v="2021-09-06T00:00:00"/>
    <x v="0"/>
    <x v="0"/>
    <x v="239"/>
    <n v="164"/>
    <x v="0"/>
    <x v="0"/>
    <x v="0"/>
    <n v="0"/>
    <x v="2"/>
    <d v="2023-01-04T00:00:00"/>
    <x v="1"/>
    <x v="1"/>
    <s v="Healthy"/>
    <x v="12"/>
    <s v="Good"/>
    <n v="0"/>
  </r>
  <r>
    <n v="558"/>
    <n v="64"/>
    <x v="1"/>
    <s v="Luxembourg"/>
    <x v="507"/>
    <x v="2"/>
    <d v="2020-04-26T00:00:00"/>
    <x v="0"/>
    <x v="2"/>
    <x v="65"/>
    <n v="158"/>
    <x v="1"/>
    <x v="0"/>
    <x v="0"/>
    <n v="0"/>
    <x v="3"/>
    <d v="2021-08-01T00:00:00"/>
    <x v="0"/>
    <x v="1"/>
    <s v="Healthy"/>
    <x v="1"/>
    <s v="Good"/>
    <n v="1"/>
  </r>
  <r>
    <n v="559"/>
    <n v="60"/>
    <x v="1"/>
    <s v="Luxembourg"/>
    <x v="508"/>
    <x v="0"/>
    <d v="2022-06-04T00:00:00"/>
    <x v="0"/>
    <x v="0"/>
    <x v="109"/>
    <n v="246"/>
    <x v="1"/>
    <x v="0"/>
    <x v="0"/>
    <n v="1"/>
    <x v="1"/>
    <d v="2023-06-22T00:00:00"/>
    <x v="0"/>
    <x v="9"/>
    <s v="Severely obese"/>
    <x v="0"/>
    <s v="High"/>
    <n v="0"/>
  </r>
  <r>
    <n v="560"/>
    <n v="55"/>
    <x v="0"/>
    <s v="Finland"/>
    <x v="509"/>
    <x v="2"/>
    <d v="2014-12-04T00:00:00"/>
    <x v="0"/>
    <x v="2"/>
    <x v="19"/>
    <n v="209"/>
    <x v="1"/>
    <x v="1"/>
    <x v="0"/>
    <n v="0"/>
    <x v="0"/>
    <d v="2015-10-08T00:00:00"/>
    <x v="0"/>
    <x v="0"/>
    <s v="Overweight"/>
    <x v="21"/>
    <s v="Elevated"/>
    <n v="0"/>
  </r>
  <r>
    <n v="561"/>
    <n v="52"/>
    <x v="1"/>
    <s v="Netherlands"/>
    <x v="510"/>
    <x v="2"/>
    <d v="2020-07-16T00:00:00"/>
    <x v="1"/>
    <x v="1"/>
    <x v="233"/>
    <n v="219"/>
    <x v="1"/>
    <x v="1"/>
    <x v="1"/>
    <n v="0"/>
    <x v="1"/>
    <d v="2021-08-02T00:00:00"/>
    <x v="0"/>
    <x v="9"/>
    <s v="Overweight"/>
    <x v="11"/>
    <s v="Elevated"/>
    <n v="1"/>
  </r>
  <r>
    <n v="562"/>
    <n v="53"/>
    <x v="0"/>
    <s v="Italy"/>
    <x v="236"/>
    <x v="0"/>
    <d v="2016-07-29T00:00:00"/>
    <x v="0"/>
    <x v="1"/>
    <x v="136"/>
    <n v="284"/>
    <x v="1"/>
    <x v="0"/>
    <x v="0"/>
    <n v="0"/>
    <x v="0"/>
    <d v="2017-12-07T00:00:00"/>
    <x v="0"/>
    <x v="15"/>
    <s v="Obese"/>
    <x v="12"/>
    <s v="High"/>
    <n v="0"/>
  </r>
  <r>
    <n v="563"/>
    <n v="60"/>
    <x v="1"/>
    <s v="Estonia"/>
    <x v="511"/>
    <x v="2"/>
    <d v="2015-09-09T00:00:00"/>
    <x v="1"/>
    <x v="2"/>
    <x v="224"/>
    <n v="224"/>
    <x v="1"/>
    <x v="1"/>
    <x v="1"/>
    <n v="0"/>
    <x v="0"/>
    <d v="2017-04-23T00:00:00"/>
    <x v="0"/>
    <x v="4"/>
    <s v="Overweight"/>
    <x v="9"/>
    <s v="Elevated"/>
    <n v="0"/>
  </r>
  <r>
    <n v="564"/>
    <n v="60"/>
    <x v="1"/>
    <s v="Denmark"/>
    <x v="512"/>
    <x v="1"/>
    <d v="2018-01-15T00:00:00"/>
    <x v="1"/>
    <x v="0"/>
    <x v="191"/>
    <n v="226"/>
    <x v="0"/>
    <x v="1"/>
    <x v="0"/>
    <n v="0"/>
    <x v="1"/>
    <d v="2019-08-08T00:00:00"/>
    <x v="0"/>
    <x v="12"/>
    <s v="Overweight"/>
    <x v="1"/>
    <s v="Elevated"/>
    <n v="0"/>
  </r>
  <r>
    <n v="565"/>
    <n v="57"/>
    <x v="1"/>
    <s v="Spain"/>
    <x v="513"/>
    <x v="1"/>
    <d v="2023-10-01T00:00:00"/>
    <x v="1"/>
    <x v="3"/>
    <x v="203"/>
    <n v="226"/>
    <x v="0"/>
    <x v="0"/>
    <x v="0"/>
    <n v="0"/>
    <x v="0"/>
    <d v="2025-08-31T00:00:00"/>
    <x v="0"/>
    <x v="8"/>
    <s v="Healthy"/>
    <x v="7"/>
    <s v="Elevated"/>
    <n v="0"/>
  </r>
  <r>
    <n v="566"/>
    <n v="37"/>
    <x v="1"/>
    <s v="France"/>
    <x v="514"/>
    <x v="3"/>
    <d v="2023-07-11T00:00:00"/>
    <x v="1"/>
    <x v="3"/>
    <x v="59"/>
    <n v="262"/>
    <x v="1"/>
    <x v="0"/>
    <x v="0"/>
    <n v="0"/>
    <x v="0"/>
    <d v="2024-08-16T00:00:00"/>
    <x v="1"/>
    <x v="16"/>
    <s v="Obese"/>
    <x v="1"/>
    <s v="High"/>
    <n v="0"/>
  </r>
  <r>
    <n v="567"/>
    <n v="52"/>
    <x v="1"/>
    <s v="Portugal"/>
    <x v="112"/>
    <x v="2"/>
    <d v="2023-07-28T00:00:00"/>
    <x v="0"/>
    <x v="1"/>
    <x v="149"/>
    <n v="297"/>
    <x v="1"/>
    <x v="0"/>
    <x v="1"/>
    <n v="0"/>
    <x v="1"/>
    <d v="2024-11-28T00:00:00"/>
    <x v="0"/>
    <x v="15"/>
    <s v="Severely obese"/>
    <x v="18"/>
    <s v="High"/>
    <n v="0"/>
  </r>
  <r>
    <n v="568"/>
    <n v="53"/>
    <x v="1"/>
    <s v="Malta"/>
    <x v="515"/>
    <x v="1"/>
    <d v="2022-03-02T00:00:00"/>
    <x v="1"/>
    <x v="2"/>
    <x v="186"/>
    <n v="152"/>
    <x v="0"/>
    <x v="0"/>
    <x v="0"/>
    <n v="0"/>
    <x v="0"/>
    <d v="2023-05-29T00:00:00"/>
    <x v="0"/>
    <x v="7"/>
    <s v="Overweight"/>
    <x v="21"/>
    <s v="Good"/>
    <n v="0"/>
  </r>
  <r>
    <n v="569"/>
    <n v="62"/>
    <x v="0"/>
    <s v="Slovakia"/>
    <x v="516"/>
    <x v="2"/>
    <d v="2017-03-04T00:00:00"/>
    <x v="0"/>
    <x v="2"/>
    <x v="258"/>
    <n v="244"/>
    <x v="1"/>
    <x v="0"/>
    <x v="0"/>
    <n v="1"/>
    <x v="0"/>
    <d v="2018-12-08T00:00:00"/>
    <x v="0"/>
    <x v="5"/>
    <s v="Obese"/>
    <x v="14"/>
    <s v="High"/>
    <n v="0"/>
  </r>
  <r>
    <n v="570"/>
    <n v="46"/>
    <x v="0"/>
    <s v="Denmark"/>
    <x v="517"/>
    <x v="0"/>
    <d v="2018-03-29T00:00:00"/>
    <x v="1"/>
    <x v="2"/>
    <x v="185"/>
    <n v="281"/>
    <x v="0"/>
    <x v="0"/>
    <x v="0"/>
    <n v="0"/>
    <x v="1"/>
    <d v="2018-10-12T00:00:00"/>
    <x v="1"/>
    <x v="6"/>
    <s v="Obese"/>
    <x v="4"/>
    <s v="High"/>
    <n v="0"/>
  </r>
  <r>
    <n v="571"/>
    <n v="59"/>
    <x v="1"/>
    <s v="Portugal"/>
    <x v="518"/>
    <x v="0"/>
    <d v="2022-05-05T00:00:00"/>
    <x v="0"/>
    <x v="1"/>
    <x v="42"/>
    <n v="259"/>
    <x v="1"/>
    <x v="1"/>
    <x v="0"/>
    <n v="0"/>
    <x v="2"/>
    <d v="2023-07-09T00:00:00"/>
    <x v="0"/>
    <x v="7"/>
    <s v="Severely obese"/>
    <x v="12"/>
    <s v="High"/>
    <n v="0"/>
  </r>
  <r>
    <n v="572"/>
    <n v="68"/>
    <x v="1"/>
    <s v="Croatia"/>
    <x v="519"/>
    <x v="2"/>
    <d v="2016-01-02T00:00:00"/>
    <x v="0"/>
    <x v="1"/>
    <x v="259"/>
    <n v="219"/>
    <x v="1"/>
    <x v="0"/>
    <x v="1"/>
    <n v="0"/>
    <x v="3"/>
    <d v="2017-10-03T00:00:00"/>
    <x v="0"/>
    <x v="5"/>
    <s v="Overweight"/>
    <x v="9"/>
    <s v="Elevated"/>
    <n v="0"/>
  </r>
  <r>
    <n v="573"/>
    <n v="41"/>
    <x v="1"/>
    <s v="Ireland"/>
    <x v="520"/>
    <x v="2"/>
    <d v="2019-04-20T00:00:00"/>
    <x v="1"/>
    <x v="2"/>
    <x v="32"/>
    <n v="209"/>
    <x v="1"/>
    <x v="1"/>
    <x v="0"/>
    <n v="0"/>
    <x v="3"/>
    <d v="2021-04-17T00:00:00"/>
    <x v="1"/>
    <x v="2"/>
    <s v="Underweight "/>
    <x v="5"/>
    <s v="Elevated"/>
    <n v="1"/>
  </r>
  <r>
    <n v="574"/>
    <n v="66"/>
    <x v="0"/>
    <s v="Greece"/>
    <x v="521"/>
    <x v="1"/>
    <d v="2017-06-14T00:00:00"/>
    <x v="0"/>
    <x v="3"/>
    <x v="157"/>
    <n v="247"/>
    <x v="1"/>
    <x v="0"/>
    <x v="0"/>
    <n v="0"/>
    <x v="2"/>
    <d v="2019-04-04T00:00:00"/>
    <x v="0"/>
    <x v="5"/>
    <s v="Severely obese"/>
    <x v="8"/>
    <s v="High"/>
    <n v="1"/>
  </r>
  <r>
    <n v="575"/>
    <n v="41"/>
    <x v="0"/>
    <s v="Ireland"/>
    <x v="522"/>
    <x v="1"/>
    <d v="2019-10-14T00:00:00"/>
    <x v="0"/>
    <x v="1"/>
    <x v="24"/>
    <n v="294"/>
    <x v="0"/>
    <x v="0"/>
    <x v="0"/>
    <n v="0"/>
    <x v="2"/>
    <d v="2021-08-18T00:00:00"/>
    <x v="1"/>
    <x v="8"/>
    <s v="Obese"/>
    <x v="21"/>
    <s v="High"/>
    <n v="1"/>
  </r>
  <r>
    <n v="576"/>
    <n v="66"/>
    <x v="1"/>
    <s v="Poland"/>
    <x v="523"/>
    <x v="2"/>
    <d v="2017-09-29T00:00:00"/>
    <x v="0"/>
    <x v="0"/>
    <x v="87"/>
    <n v="186"/>
    <x v="1"/>
    <x v="1"/>
    <x v="0"/>
    <n v="0"/>
    <x v="1"/>
    <d v="2018-11-16T00:00:00"/>
    <x v="0"/>
    <x v="16"/>
    <s v="Overweight"/>
    <x v="24"/>
    <s v="Good"/>
    <n v="1"/>
  </r>
  <r>
    <n v="577"/>
    <n v="87"/>
    <x v="0"/>
    <s v="Poland"/>
    <x v="524"/>
    <x v="0"/>
    <d v="2023-06-23T00:00:00"/>
    <x v="1"/>
    <x v="0"/>
    <x v="156"/>
    <n v="268"/>
    <x v="1"/>
    <x v="1"/>
    <x v="1"/>
    <n v="0"/>
    <x v="3"/>
    <d v="2024-02-11T00:00:00"/>
    <x v="3"/>
    <x v="14"/>
    <s v="Obese"/>
    <x v="16"/>
    <s v="High"/>
    <n v="0"/>
  </r>
  <r>
    <n v="578"/>
    <n v="63"/>
    <x v="1"/>
    <s v="Sweden"/>
    <x v="525"/>
    <x v="1"/>
    <d v="2016-10-02T00:00:00"/>
    <x v="0"/>
    <x v="0"/>
    <x v="260"/>
    <n v="293"/>
    <x v="1"/>
    <x v="0"/>
    <x v="0"/>
    <n v="0"/>
    <x v="2"/>
    <d v="2018-02-11T00:00:00"/>
    <x v="0"/>
    <x v="15"/>
    <s v="Severely obese"/>
    <x v="5"/>
    <s v="High"/>
    <n v="1"/>
  </r>
  <r>
    <n v="579"/>
    <n v="77"/>
    <x v="1"/>
    <s v="Estonia"/>
    <x v="526"/>
    <x v="3"/>
    <d v="2020-04-04T00:00:00"/>
    <x v="1"/>
    <x v="1"/>
    <x v="96"/>
    <n v="183"/>
    <x v="1"/>
    <x v="1"/>
    <x v="1"/>
    <n v="0"/>
    <x v="2"/>
    <d v="2021-10-02T00:00:00"/>
    <x v="3"/>
    <x v="11"/>
    <s v="Healthy"/>
    <x v="16"/>
    <s v="Good"/>
    <n v="0"/>
  </r>
  <r>
    <n v="580"/>
    <n v="63"/>
    <x v="0"/>
    <s v="Greece"/>
    <x v="527"/>
    <x v="2"/>
    <d v="2023-03-23T00:00:00"/>
    <x v="1"/>
    <x v="0"/>
    <x v="52"/>
    <n v="246"/>
    <x v="1"/>
    <x v="1"/>
    <x v="1"/>
    <n v="0"/>
    <x v="3"/>
    <d v="2025-02-13T00:00:00"/>
    <x v="0"/>
    <x v="8"/>
    <s v="Severely obese"/>
    <x v="8"/>
    <s v="High"/>
    <n v="0"/>
  </r>
  <r>
    <n v="581"/>
    <n v="49"/>
    <x v="1"/>
    <s v="Portugal"/>
    <x v="498"/>
    <x v="3"/>
    <d v="2014-07-02T00:00:00"/>
    <x v="0"/>
    <x v="1"/>
    <x v="142"/>
    <n v="293"/>
    <x v="1"/>
    <x v="0"/>
    <x v="1"/>
    <n v="0"/>
    <x v="1"/>
    <d v="2016-04-11T00:00:00"/>
    <x v="1"/>
    <x v="5"/>
    <s v="Obese"/>
    <x v="6"/>
    <s v="High"/>
    <n v="0"/>
  </r>
  <r>
    <n v="582"/>
    <n v="61"/>
    <x v="0"/>
    <s v="Spain"/>
    <x v="528"/>
    <x v="0"/>
    <d v="2015-11-18T00:00:00"/>
    <x v="1"/>
    <x v="1"/>
    <x v="170"/>
    <n v="296"/>
    <x v="1"/>
    <x v="0"/>
    <x v="1"/>
    <n v="0"/>
    <x v="0"/>
    <d v="2017-04-07T00:00:00"/>
    <x v="0"/>
    <x v="15"/>
    <s v="Severely obese"/>
    <x v="4"/>
    <s v="High"/>
    <n v="0"/>
  </r>
  <r>
    <n v="583"/>
    <n v="70"/>
    <x v="1"/>
    <s v="Austria"/>
    <x v="529"/>
    <x v="1"/>
    <d v="2018-03-26T00:00:00"/>
    <x v="0"/>
    <x v="1"/>
    <x v="212"/>
    <n v="253"/>
    <x v="1"/>
    <x v="0"/>
    <x v="0"/>
    <n v="0"/>
    <x v="3"/>
    <d v="2019-02-11T00:00:00"/>
    <x v="3"/>
    <x v="0"/>
    <s v="Obese"/>
    <x v="6"/>
    <s v="High"/>
    <n v="0"/>
  </r>
  <r>
    <n v="584"/>
    <n v="55"/>
    <x v="1"/>
    <s v="Ireland"/>
    <x v="530"/>
    <x v="2"/>
    <d v="2022-07-16T00:00:00"/>
    <x v="1"/>
    <x v="1"/>
    <x v="250"/>
    <n v="276"/>
    <x v="0"/>
    <x v="0"/>
    <x v="0"/>
    <n v="0"/>
    <x v="3"/>
    <d v="2023-02-07T00:00:00"/>
    <x v="0"/>
    <x v="6"/>
    <s v="Severely obese"/>
    <x v="13"/>
    <s v="High"/>
    <n v="1"/>
  </r>
  <r>
    <n v="585"/>
    <n v="49"/>
    <x v="0"/>
    <s v="Latvia"/>
    <x v="531"/>
    <x v="2"/>
    <d v="2022-11-08T00:00:00"/>
    <x v="0"/>
    <x v="3"/>
    <x v="70"/>
    <n v="243"/>
    <x v="1"/>
    <x v="1"/>
    <x v="1"/>
    <n v="0"/>
    <x v="0"/>
    <d v="2024-01-06T00:00:00"/>
    <x v="1"/>
    <x v="16"/>
    <s v="Obese"/>
    <x v="24"/>
    <s v="High"/>
    <n v="1"/>
  </r>
  <r>
    <n v="586"/>
    <n v="47"/>
    <x v="1"/>
    <s v="Estonia"/>
    <x v="532"/>
    <x v="1"/>
    <d v="2019-04-14T00:00:00"/>
    <x v="1"/>
    <x v="1"/>
    <x v="189"/>
    <n v="214"/>
    <x v="1"/>
    <x v="1"/>
    <x v="1"/>
    <n v="0"/>
    <x v="1"/>
    <d v="2019-12-13T00:00:00"/>
    <x v="1"/>
    <x v="14"/>
    <s v="Healthy"/>
    <x v="6"/>
    <s v="Elevated"/>
    <n v="0"/>
  </r>
  <r>
    <n v="587"/>
    <n v="68"/>
    <x v="0"/>
    <s v="Greece"/>
    <x v="533"/>
    <x v="2"/>
    <d v="2022-03-06T00:00:00"/>
    <x v="0"/>
    <x v="1"/>
    <x v="61"/>
    <n v="299"/>
    <x v="1"/>
    <x v="0"/>
    <x v="0"/>
    <n v="0"/>
    <x v="0"/>
    <d v="2022-09-27T00:00:00"/>
    <x v="0"/>
    <x v="6"/>
    <s v="Obese"/>
    <x v="2"/>
    <s v="High"/>
    <n v="1"/>
  </r>
  <r>
    <n v="588"/>
    <n v="74"/>
    <x v="1"/>
    <s v="Estonia"/>
    <x v="534"/>
    <x v="3"/>
    <d v="2016-03-10T00:00:00"/>
    <x v="1"/>
    <x v="1"/>
    <x v="65"/>
    <n v="153"/>
    <x v="0"/>
    <x v="0"/>
    <x v="0"/>
    <n v="0"/>
    <x v="3"/>
    <d v="2017-05-11T00:00:00"/>
    <x v="3"/>
    <x v="7"/>
    <s v="Healthy"/>
    <x v="25"/>
    <s v="Good"/>
    <n v="0"/>
  </r>
  <r>
    <n v="589"/>
    <n v="66"/>
    <x v="0"/>
    <s v="Luxembourg"/>
    <x v="535"/>
    <x v="2"/>
    <d v="2015-08-06T00:00:00"/>
    <x v="1"/>
    <x v="0"/>
    <x v="8"/>
    <n v="273"/>
    <x v="1"/>
    <x v="1"/>
    <x v="1"/>
    <n v="1"/>
    <x v="2"/>
    <d v="2016-10-14T00:00:00"/>
    <x v="0"/>
    <x v="7"/>
    <s v="Obese"/>
    <x v="18"/>
    <s v="High"/>
    <n v="0"/>
  </r>
  <r>
    <n v="590"/>
    <n v="58"/>
    <x v="1"/>
    <s v="France"/>
    <x v="536"/>
    <x v="3"/>
    <d v="2017-11-12T00:00:00"/>
    <x v="0"/>
    <x v="2"/>
    <x v="179"/>
    <n v="297"/>
    <x v="1"/>
    <x v="1"/>
    <x v="0"/>
    <n v="0"/>
    <x v="0"/>
    <d v="2018-07-11T00:00:00"/>
    <x v="0"/>
    <x v="14"/>
    <s v="Obese"/>
    <x v="12"/>
    <s v="High"/>
    <n v="0"/>
  </r>
  <r>
    <n v="591"/>
    <n v="61"/>
    <x v="0"/>
    <s v="Slovenia"/>
    <x v="420"/>
    <x v="3"/>
    <d v="2014-08-12T00:00:00"/>
    <x v="1"/>
    <x v="1"/>
    <x v="198"/>
    <n v="201"/>
    <x v="0"/>
    <x v="0"/>
    <x v="0"/>
    <n v="0"/>
    <x v="3"/>
    <d v="2015-08-26T00:00:00"/>
    <x v="0"/>
    <x v="9"/>
    <s v="Overweight"/>
    <x v="16"/>
    <s v="Elevated"/>
    <n v="0"/>
  </r>
  <r>
    <n v="592"/>
    <n v="57"/>
    <x v="0"/>
    <s v="Finland"/>
    <x v="537"/>
    <x v="0"/>
    <d v="2020-09-15T00:00:00"/>
    <x v="1"/>
    <x v="0"/>
    <x v="171"/>
    <n v="233"/>
    <x v="1"/>
    <x v="0"/>
    <x v="1"/>
    <n v="1"/>
    <x v="1"/>
    <d v="2022-02-28T00:00:00"/>
    <x v="0"/>
    <x v="11"/>
    <s v="Underweight "/>
    <x v="5"/>
    <s v="Elevated"/>
    <n v="0"/>
  </r>
  <r>
    <n v="593"/>
    <n v="60"/>
    <x v="1"/>
    <s v="Romania"/>
    <x v="538"/>
    <x v="1"/>
    <d v="2014-12-22T00:00:00"/>
    <x v="1"/>
    <x v="1"/>
    <x v="222"/>
    <n v="288"/>
    <x v="1"/>
    <x v="0"/>
    <x v="1"/>
    <n v="0"/>
    <x v="0"/>
    <d v="2016-04-06T00:00:00"/>
    <x v="0"/>
    <x v="1"/>
    <s v="Obese"/>
    <x v="7"/>
    <s v="High"/>
    <n v="0"/>
  </r>
  <r>
    <n v="594"/>
    <n v="33"/>
    <x v="1"/>
    <s v="Slovakia"/>
    <x v="539"/>
    <x v="0"/>
    <d v="2017-03-08T00:00:00"/>
    <x v="1"/>
    <x v="2"/>
    <x v="36"/>
    <n v="220"/>
    <x v="0"/>
    <x v="0"/>
    <x v="0"/>
    <n v="0"/>
    <x v="0"/>
    <d v="2018-05-23T00:00:00"/>
    <x v="2"/>
    <x v="7"/>
    <s v="Overweight"/>
    <x v="12"/>
    <s v="Elevated"/>
    <n v="1"/>
  </r>
  <r>
    <n v="595"/>
    <n v="58"/>
    <x v="0"/>
    <s v="Finland"/>
    <x v="540"/>
    <x v="0"/>
    <d v="2017-03-29T00:00:00"/>
    <x v="1"/>
    <x v="0"/>
    <x v="19"/>
    <n v="162"/>
    <x v="1"/>
    <x v="1"/>
    <x v="1"/>
    <n v="0"/>
    <x v="1"/>
    <d v="2018-05-29T00:00:00"/>
    <x v="0"/>
    <x v="7"/>
    <s v="Overweight"/>
    <x v="12"/>
    <s v="Good"/>
    <n v="0"/>
  </r>
  <r>
    <n v="596"/>
    <n v="46"/>
    <x v="1"/>
    <s v="Finland"/>
    <x v="541"/>
    <x v="1"/>
    <d v="2019-07-07T00:00:00"/>
    <x v="1"/>
    <x v="0"/>
    <x v="87"/>
    <n v="172"/>
    <x v="1"/>
    <x v="0"/>
    <x v="0"/>
    <n v="0"/>
    <x v="0"/>
    <d v="2021-06-11T00:00:00"/>
    <x v="1"/>
    <x v="2"/>
    <s v="Overweight"/>
    <x v="0"/>
    <s v="Good"/>
    <n v="0"/>
  </r>
  <r>
    <n v="597"/>
    <n v="47"/>
    <x v="1"/>
    <s v="Luxembourg"/>
    <x v="542"/>
    <x v="3"/>
    <d v="2015-04-03T00:00:00"/>
    <x v="0"/>
    <x v="3"/>
    <x v="125"/>
    <n v="281"/>
    <x v="1"/>
    <x v="1"/>
    <x v="0"/>
    <n v="0"/>
    <x v="1"/>
    <d v="2016-08-18T00:00:00"/>
    <x v="1"/>
    <x v="15"/>
    <s v="Obese"/>
    <x v="12"/>
    <s v="High"/>
    <n v="0"/>
  </r>
  <r>
    <n v="598"/>
    <n v="35"/>
    <x v="0"/>
    <s v="Czech Republic"/>
    <x v="543"/>
    <x v="0"/>
    <d v="2023-05-03T00:00:00"/>
    <x v="0"/>
    <x v="2"/>
    <x v="244"/>
    <n v="290"/>
    <x v="1"/>
    <x v="1"/>
    <x v="0"/>
    <n v="0"/>
    <x v="3"/>
    <d v="2024-02-04T00:00:00"/>
    <x v="2"/>
    <x v="13"/>
    <s v="Obese"/>
    <x v="16"/>
    <s v="High"/>
    <n v="0"/>
  </r>
  <r>
    <n v="599"/>
    <n v="67"/>
    <x v="0"/>
    <s v="France"/>
    <x v="515"/>
    <x v="1"/>
    <d v="2022-02-22T00:00:00"/>
    <x v="1"/>
    <x v="0"/>
    <x v="112"/>
    <n v="293"/>
    <x v="1"/>
    <x v="0"/>
    <x v="0"/>
    <n v="0"/>
    <x v="3"/>
    <d v="2022-10-30T00:00:00"/>
    <x v="0"/>
    <x v="17"/>
    <s v="Obese"/>
    <x v="5"/>
    <s v="High"/>
    <n v="0"/>
  </r>
  <r>
    <n v="600"/>
    <n v="61"/>
    <x v="1"/>
    <s v="Hungary"/>
    <x v="544"/>
    <x v="0"/>
    <d v="2016-09-23T00:00:00"/>
    <x v="1"/>
    <x v="1"/>
    <x v="20"/>
    <n v="226"/>
    <x v="0"/>
    <x v="1"/>
    <x v="0"/>
    <n v="0"/>
    <x v="1"/>
    <d v="2017-10-13T00:00:00"/>
    <x v="0"/>
    <x v="9"/>
    <s v="Healthy"/>
    <x v="2"/>
    <s v="Elevated"/>
    <n v="0"/>
  </r>
  <r>
    <n v="601"/>
    <n v="52"/>
    <x v="1"/>
    <s v="Greece"/>
    <x v="370"/>
    <x v="3"/>
    <d v="2020-12-16T00:00:00"/>
    <x v="0"/>
    <x v="3"/>
    <x v="201"/>
    <n v="248"/>
    <x v="0"/>
    <x v="0"/>
    <x v="0"/>
    <n v="0"/>
    <x v="2"/>
    <d v="2022-11-06T00:00:00"/>
    <x v="0"/>
    <x v="8"/>
    <s v="Obese"/>
    <x v="29"/>
    <s v="High"/>
    <n v="1"/>
  </r>
  <r>
    <n v="602"/>
    <n v="52"/>
    <x v="1"/>
    <s v="Germany"/>
    <x v="545"/>
    <x v="1"/>
    <d v="2021-10-30T00:00:00"/>
    <x v="0"/>
    <x v="2"/>
    <x v="148"/>
    <n v="157"/>
    <x v="0"/>
    <x v="1"/>
    <x v="0"/>
    <n v="1"/>
    <x v="3"/>
    <d v="2022-12-06T00:00:00"/>
    <x v="0"/>
    <x v="16"/>
    <s v="Healthy"/>
    <x v="2"/>
    <s v="Good"/>
    <n v="0"/>
  </r>
  <r>
    <n v="603"/>
    <n v="39"/>
    <x v="1"/>
    <s v="Malta"/>
    <x v="546"/>
    <x v="2"/>
    <d v="2023-12-13T00:00:00"/>
    <x v="1"/>
    <x v="2"/>
    <x v="242"/>
    <n v="163"/>
    <x v="1"/>
    <x v="0"/>
    <x v="0"/>
    <n v="0"/>
    <x v="0"/>
    <d v="2025-11-10T00:00:00"/>
    <x v="1"/>
    <x v="8"/>
    <s v="Healthy"/>
    <x v="22"/>
    <s v="Good"/>
    <n v="0"/>
  </r>
  <r>
    <n v="604"/>
    <n v="48"/>
    <x v="1"/>
    <s v="Finland"/>
    <x v="547"/>
    <x v="1"/>
    <d v="2023-06-23T00:00:00"/>
    <x v="1"/>
    <x v="2"/>
    <x v="234"/>
    <n v="259"/>
    <x v="1"/>
    <x v="0"/>
    <x v="1"/>
    <n v="0"/>
    <x v="1"/>
    <d v="2024-06-22T00:00:00"/>
    <x v="1"/>
    <x v="3"/>
    <s v="Obese"/>
    <x v="6"/>
    <s v="High"/>
    <n v="0"/>
  </r>
  <r>
    <n v="605"/>
    <n v="58"/>
    <x v="0"/>
    <s v="Slovenia"/>
    <x v="259"/>
    <x v="0"/>
    <d v="2016-05-24T00:00:00"/>
    <x v="1"/>
    <x v="3"/>
    <x v="47"/>
    <n v="293"/>
    <x v="1"/>
    <x v="0"/>
    <x v="1"/>
    <n v="0"/>
    <x v="2"/>
    <d v="2018-03-09T00:00:00"/>
    <x v="0"/>
    <x v="5"/>
    <s v="Severely obese"/>
    <x v="17"/>
    <s v="High"/>
    <n v="0"/>
  </r>
  <r>
    <n v="606"/>
    <n v="65"/>
    <x v="1"/>
    <s v="Ireland"/>
    <x v="125"/>
    <x v="0"/>
    <d v="2021-10-04T00:00:00"/>
    <x v="1"/>
    <x v="3"/>
    <x v="122"/>
    <n v="240"/>
    <x v="1"/>
    <x v="1"/>
    <x v="0"/>
    <n v="0"/>
    <x v="0"/>
    <d v="2022-04-02T00:00:00"/>
    <x v="0"/>
    <x v="18"/>
    <s v="Overweight"/>
    <x v="16"/>
    <s v="non"/>
    <n v="1"/>
  </r>
  <r>
    <n v="607"/>
    <n v="56"/>
    <x v="1"/>
    <s v="Finland"/>
    <x v="548"/>
    <x v="2"/>
    <d v="2016-12-10T00:00:00"/>
    <x v="0"/>
    <x v="2"/>
    <x v="47"/>
    <n v="280"/>
    <x v="1"/>
    <x v="1"/>
    <x v="1"/>
    <n v="0"/>
    <x v="1"/>
    <d v="2018-01-07T00:00:00"/>
    <x v="0"/>
    <x v="9"/>
    <s v="Severely obese"/>
    <x v="10"/>
    <s v="High"/>
    <n v="0"/>
  </r>
  <r>
    <n v="608"/>
    <n v="41"/>
    <x v="1"/>
    <s v="Finland"/>
    <x v="549"/>
    <x v="1"/>
    <d v="2023-02-02T00:00:00"/>
    <x v="1"/>
    <x v="3"/>
    <x v="9"/>
    <n v="276"/>
    <x v="0"/>
    <x v="0"/>
    <x v="0"/>
    <n v="0"/>
    <x v="1"/>
    <d v="2024-02-13T00:00:00"/>
    <x v="1"/>
    <x v="9"/>
    <s v="Severely obese"/>
    <x v="4"/>
    <s v="High"/>
    <n v="1"/>
  </r>
  <r>
    <n v="609"/>
    <n v="48"/>
    <x v="0"/>
    <s v="Estonia"/>
    <x v="550"/>
    <x v="3"/>
    <d v="2019-08-03T00:00:00"/>
    <x v="1"/>
    <x v="3"/>
    <x v="188"/>
    <n v="182"/>
    <x v="1"/>
    <x v="1"/>
    <x v="0"/>
    <n v="0"/>
    <x v="3"/>
    <d v="2020-08-21T00:00:00"/>
    <x v="1"/>
    <x v="9"/>
    <s v="Overweight"/>
    <x v="20"/>
    <s v="Good"/>
    <n v="0"/>
  </r>
  <r>
    <n v="610"/>
    <n v="61"/>
    <x v="0"/>
    <s v="Luxembourg"/>
    <x v="551"/>
    <x v="2"/>
    <d v="2023-01-30T00:00:00"/>
    <x v="0"/>
    <x v="0"/>
    <x v="190"/>
    <n v="252"/>
    <x v="1"/>
    <x v="1"/>
    <x v="0"/>
    <n v="0"/>
    <x v="2"/>
    <d v="2024-03-08T00:00:00"/>
    <x v="0"/>
    <x v="16"/>
    <s v="Obese"/>
    <x v="22"/>
    <s v="High"/>
    <n v="1"/>
  </r>
  <r>
    <n v="611"/>
    <n v="51"/>
    <x v="0"/>
    <s v="Denmark"/>
    <x v="552"/>
    <x v="3"/>
    <d v="2019-08-03T00:00:00"/>
    <x v="0"/>
    <x v="2"/>
    <x v="99"/>
    <n v="278"/>
    <x v="1"/>
    <x v="1"/>
    <x v="0"/>
    <n v="0"/>
    <x v="2"/>
    <d v="2021-01-21T00:00:00"/>
    <x v="0"/>
    <x v="11"/>
    <s v="Severely obese"/>
    <x v="21"/>
    <s v="High"/>
    <n v="0"/>
  </r>
  <r>
    <n v="612"/>
    <n v="50"/>
    <x v="0"/>
    <s v="Lithuania"/>
    <x v="553"/>
    <x v="0"/>
    <d v="2014-06-24T00:00:00"/>
    <x v="0"/>
    <x v="1"/>
    <x v="88"/>
    <n v="281"/>
    <x v="1"/>
    <x v="0"/>
    <x v="0"/>
    <n v="0"/>
    <x v="1"/>
    <d v="2015-08-08T00:00:00"/>
    <x v="0"/>
    <x v="16"/>
    <s v="Obese"/>
    <x v="5"/>
    <s v="High"/>
    <n v="0"/>
  </r>
  <r>
    <n v="613"/>
    <n v="53"/>
    <x v="0"/>
    <s v="France"/>
    <x v="554"/>
    <x v="3"/>
    <d v="2016-06-04T00:00:00"/>
    <x v="0"/>
    <x v="2"/>
    <x v="160"/>
    <n v="296"/>
    <x v="1"/>
    <x v="1"/>
    <x v="1"/>
    <n v="0"/>
    <x v="3"/>
    <d v="2017-10-07T00:00:00"/>
    <x v="0"/>
    <x v="15"/>
    <s v="Severely obese"/>
    <x v="3"/>
    <s v="High"/>
    <n v="0"/>
  </r>
  <r>
    <n v="614"/>
    <n v="40"/>
    <x v="0"/>
    <s v="Czech Republic"/>
    <x v="108"/>
    <x v="1"/>
    <d v="2017-04-06T00:00:00"/>
    <x v="1"/>
    <x v="2"/>
    <x v="213"/>
    <n v="207"/>
    <x v="0"/>
    <x v="0"/>
    <x v="0"/>
    <n v="0"/>
    <x v="1"/>
    <d v="2018-07-22T00:00:00"/>
    <x v="1"/>
    <x v="1"/>
    <s v="Healthy"/>
    <x v="17"/>
    <s v="Elevated"/>
    <n v="0"/>
  </r>
  <r>
    <n v="615"/>
    <n v="42"/>
    <x v="1"/>
    <s v="Slovakia"/>
    <x v="555"/>
    <x v="1"/>
    <d v="2023-08-07T00:00:00"/>
    <x v="0"/>
    <x v="3"/>
    <x v="145"/>
    <n v="207"/>
    <x v="1"/>
    <x v="1"/>
    <x v="0"/>
    <n v="0"/>
    <x v="3"/>
    <d v="2025-06-18T00:00:00"/>
    <x v="1"/>
    <x v="8"/>
    <s v="Overweight"/>
    <x v="16"/>
    <s v="Elevated"/>
    <n v="0"/>
  </r>
  <r>
    <n v="616"/>
    <n v="57"/>
    <x v="0"/>
    <s v="Bulgaria"/>
    <x v="556"/>
    <x v="2"/>
    <d v="2015-08-21T00:00:00"/>
    <x v="0"/>
    <x v="1"/>
    <x v="261"/>
    <n v="202"/>
    <x v="1"/>
    <x v="0"/>
    <x v="0"/>
    <n v="0"/>
    <x v="3"/>
    <d v="2016-11-25T00:00:00"/>
    <x v="0"/>
    <x v="1"/>
    <s v="Healthy"/>
    <x v="10"/>
    <s v="Elevated"/>
    <n v="0"/>
  </r>
  <r>
    <n v="617"/>
    <n v="43"/>
    <x v="1"/>
    <s v="Spain"/>
    <x v="557"/>
    <x v="3"/>
    <d v="2020-05-05T00:00:00"/>
    <x v="1"/>
    <x v="1"/>
    <x v="10"/>
    <n v="244"/>
    <x v="1"/>
    <x v="1"/>
    <x v="0"/>
    <n v="0"/>
    <x v="1"/>
    <d v="2022-03-05T00:00:00"/>
    <x v="1"/>
    <x v="8"/>
    <s v="Obese"/>
    <x v="13"/>
    <s v="High"/>
    <n v="0"/>
  </r>
  <r>
    <n v="618"/>
    <n v="50"/>
    <x v="1"/>
    <s v="Greece"/>
    <x v="558"/>
    <x v="3"/>
    <d v="2019-09-10T00:00:00"/>
    <x v="1"/>
    <x v="1"/>
    <x v="66"/>
    <n v="260"/>
    <x v="1"/>
    <x v="1"/>
    <x v="0"/>
    <n v="0"/>
    <x v="1"/>
    <d v="2021-02-22T00:00:00"/>
    <x v="0"/>
    <x v="11"/>
    <s v="Obese"/>
    <x v="14"/>
    <s v="High"/>
    <n v="0"/>
  </r>
  <r>
    <n v="619"/>
    <n v="61"/>
    <x v="1"/>
    <s v="Bulgaria"/>
    <x v="559"/>
    <x v="1"/>
    <d v="2021-05-28T00:00:00"/>
    <x v="1"/>
    <x v="1"/>
    <x v="163"/>
    <n v="234"/>
    <x v="0"/>
    <x v="0"/>
    <x v="0"/>
    <n v="0"/>
    <x v="1"/>
    <d v="2022-09-12T00:00:00"/>
    <x v="0"/>
    <x v="1"/>
    <s v="Healthy"/>
    <x v="7"/>
    <s v="Elevated"/>
    <n v="1"/>
  </r>
  <r>
    <n v="620"/>
    <n v="45"/>
    <x v="0"/>
    <s v="Luxembourg"/>
    <x v="560"/>
    <x v="1"/>
    <d v="2022-04-15T00:00:00"/>
    <x v="0"/>
    <x v="1"/>
    <x v="262"/>
    <n v="208"/>
    <x v="1"/>
    <x v="0"/>
    <x v="0"/>
    <n v="0"/>
    <x v="0"/>
    <d v="2023-08-15T00:00:00"/>
    <x v="1"/>
    <x v="15"/>
    <s v="Overweight"/>
    <x v="0"/>
    <s v="Elevated"/>
    <n v="0"/>
  </r>
  <r>
    <n v="621"/>
    <n v="61"/>
    <x v="0"/>
    <s v="Hungary"/>
    <x v="561"/>
    <x v="3"/>
    <d v="2021-03-08T00:00:00"/>
    <x v="0"/>
    <x v="0"/>
    <x v="24"/>
    <n v="278"/>
    <x v="1"/>
    <x v="0"/>
    <x v="0"/>
    <n v="0"/>
    <x v="1"/>
    <d v="2022-03-03T00:00:00"/>
    <x v="0"/>
    <x v="3"/>
    <s v="Obese"/>
    <x v="9"/>
    <s v="High"/>
    <n v="0"/>
  </r>
  <r>
    <n v="622"/>
    <n v="67"/>
    <x v="0"/>
    <s v="Poland"/>
    <x v="562"/>
    <x v="3"/>
    <d v="2021-04-16T00:00:00"/>
    <x v="0"/>
    <x v="3"/>
    <x v="42"/>
    <n v="276"/>
    <x v="1"/>
    <x v="0"/>
    <x v="0"/>
    <n v="0"/>
    <x v="0"/>
    <d v="2023-01-06T00:00:00"/>
    <x v="0"/>
    <x v="10"/>
    <s v="Severely obese"/>
    <x v="15"/>
    <s v="High"/>
    <n v="1"/>
  </r>
  <r>
    <n v="623"/>
    <n v="62"/>
    <x v="1"/>
    <s v="Romania"/>
    <x v="563"/>
    <x v="2"/>
    <d v="2015-11-16T00:00:00"/>
    <x v="0"/>
    <x v="0"/>
    <x v="116"/>
    <n v="182"/>
    <x v="0"/>
    <x v="0"/>
    <x v="0"/>
    <n v="0"/>
    <x v="2"/>
    <d v="2017-01-21T00:00:00"/>
    <x v="0"/>
    <x v="7"/>
    <s v="Healthy"/>
    <x v="22"/>
    <s v="Good"/>
    <n v="0"/>
  </r>
  <r>
    <n v="624"/>
    <n v="55"/>
    <x v="0"/>
    <s v="Ireland"/>
    <x v="564"/>
    <x v="2"/>
    <d v="2015-11-12T00:00:00"/>
    <x v="1"/>
    <x v="3"/>
    <x v="93"/>
    <n v="254"/>
    <x v="1"/>
    <x v="0"/>
    <x v="0"/>
    <n v="0"/>
    <x v="3"/>
    <d v="2017-06-27T00:00:00"/>
    <x v="0"/>
    <x v="4"/>
    <s v="Obese"/>
    <x v="6"/>
    <s v="High"/>
    <n v="0"/>
  </r>
  <r>
    <n v="625"/>
    <n v="58"/>
    <x v="1"/>
    <s v="Greece"/>
    <x v="565"/>
    <x v="1"/>
    <d v="2019-03-23T00:00:00"/>
    <x v="0"/>
    <x v="1"/>
    <x v="263"/>
    <n v="270"/>
    <x v="1"/>
    <x v="0"/>
    <x v="0"/>
    <n v="0"/>
    <x v="0"/>
    <d v="2020-03-09T00:00:00"/>
    <x v="0"/>
    <x v="3"/>
    <s v="Obese"/>
    <x v="0"/>
    <s v="High"/>
    <n v="0"/>
  </r>
  <r>
    <n v="626"/>
    <n v="70"/>
    <x v="1"/>
    <s v="Netherlands"/>
    <x v="213"/>
    <x v="2"/>
    <d v="2022-08-09T00:00:00"/>
    <x v="1"/>
    <x v="3"/>
    <x v="8"/>
    <n v="279"/>
    <x v="1"/>
    <x v="1"/>
    <x v="0"/>
    <n v="0"/>
    <x v="2"/>
    <d v="2023-04-06T00:00:00"/>
    <x v="3"/>
    <x v="14"/>
    <s v="Obese"/>
    <x v="9"/>
    <s v="High"/>
    <n v="0"/>
  </r>
  <r>
    <n v="627"/>
    <n v="50"/>
    <x v="0"/>
    <s v="Portugal"/>
    <x v="566"/>
    <x v="3"/>
    <d v="2015-08-28T00:00:00"/>
    <x v="1"/>
    <x v="1"/>
    <x v="34"/>
    <n v="158"/>
    <x v="1"/>
    <x v="0"/>
    <x v="0"/>
    <n v="1"/>
    <x v="3"/>
    <d v="2016-10-31T00:00:00"/>
    <x v="0"/>
    <x v="7"/>
    <s v="Underweight "/>
    <x v="18"/>
    <s v="Good"/>
    <n v="0"/>
  </r>
  <r>
    <n v="628"/>
    <n v="59"/>
    <x v="0"/>
    <s v="Lithuania"/>
    <x v="567"/>
    <x v="1"/>
    <d v="2020-08-14T00:00:00"/>
    <x v="0"/>
    <x v="3"/>
    <x v="106"/>
    <n v="219"/>
    <x v="0"/>
    <x v="1"/>
    <x v="0"/>
    <n v="0"/>
    <x v="3"/>
    <d v="2021-07-15T00:00:00"/>
    <x v="0"/>
    <x v="3"/>
    <s v="Overweight"/>
    <x v="1"/>
    <s v="Elevated"/>
    <n v="0"/>
  </r>
  <r>
    <n v="629"/>
    <n v="54"/>
    <x v="0"/>
    <s v="Greece"/>
    <x v="543"/>
    <x v="0"/>
    <d v="2023-04-29T00:00:00"/>
    <x v="1"/>
    <x v="1"/>
    <x v="242"/>
    <n v="217"/>
    <x v="1"/>
    <x v="1"/>
    <x v="0"/>
    <n v="0"/>
    <x v="1"/>
    <d v="2024-06-22T00:00:00"/>
    <x v="0"/>
    <x v="16"/>
    <s v="Healthy"/>
    <x v="0"/>
    <s v="Elevated"/>
    <n v="0"/>
  </r>
  <r>
    <n v="630"/>
    <n v="45"/>
    <x v="0"/>
    <s v="Germany"/>
    <x v="568"/>
    <x v="2"/>
    <d v="2018-09-19T00:00:00"/>
    <x v="1"/>
    <x v="2"/>
    <x v="125"/>
    <n v="281"/>
    <x v="1"/>
    <x v="1"/>
    <x v="0"/>
    <n v="0"/>
    <x v="1"/>
    <d v="2019-08-29T00:00:00"/>
    <x v="1"/>
    <x v="3"/>
    <s v="Obese"/>
    <x v="9"/>
    <s v="High"/>
    <n v="1"/>
  </r>
  <r>
    <n v="631"/>
    <n v="55"/>
    <x v="0"/>
    <s v="Estonia"/>
    <x v="569"/>
    <x v="1"/>
    <d v="2022-06-27T00:00:00"/>
    <x v="1"/>
    <x v="0"/>
    <x v="15"/>
    <n v="208"/>
    <x v="1"/>
    <x v="1"/>
    <x v="0"/>
    <n v="0"/>
    <x v="2"/>
    <d v="2023-01-21T00:00:00"/>
    <x v="0"/>
    <x v="6"/>
    <s v="Healthy"/>
    <x v="5"/>
    <s v="Elevated"/>
    <n v="0"/>
  </r>
  <r>
    <n v="632"/>
    <n v="70"/>
    <x v="0"/>
    <s v="France"/>
    <x v="570"/>
    <x v="1"/>
    <d v="2015-10-18T00:00:00"/>
    <x v="0"/>
    <x v="2"/>
    <x v="172"/>
    <n v="291"/>
    <x v="1"/>
    <x v="0"/>
    <x v="0"/>
    <n v="0"/>
    <x v="3"/>
    <d v="2017-03-19T00:00:00"/>
    <x v="3"/>
    <x v="11"/>
    <s v="Obese"/>
    <x v="14"/>
    <s v="High"/>
    <n v="0"/>
  </r>
  <r>
    <n v="633"/>
    <n v="60"/>
    <x v="0"/>
    <s v="Portugal"/>
    <x v="288"/>
    <x v="0"/>
    <d v="2020-02-09T00:00:00"/>
    <x v="1"/>
    <x v="2"/>
    <x v="264"/>
    <n v="191"/>
    <x v="1"/>
    <x v="0"/>
    <x v="0"/>
    <n v="1"/>
    <x v="3"/>
    <d v="2020-11-30T00:00:00"/>
    <x v="0"/>
    <x v="13"/>
    <s v="Overweight"/>
    <x v="0"/>
    <s v="Good"/>
    <n v="1"/>
  </r>
  <r>
    <n v="634"/>
    <n v="37"/>
    <x v="0"/>
    <s v="Greece"/>
    <x v="571"/>
    <x v="0"/>
    <d v="2015-12-01T00:00:00"/>
    <x v="1"/>
    <x v="0"/>
    <x v="21"/>
    <n v="195"/>
    <x v="1"/>
    <x v="1"/>
    <x v="0"/>
    <n v="0"/>
    <x v="0"/>
    <d v="2016-12-05T00:00:00"/>
    <x v="1"/>
    <x v="9"/>
    <s v="Healthy"/>
    <x v="16"/>
    <s v="Good"/>
    <n v="0"/>
  </r>
  <r>
    <n v="635"/>
    <n v="50"/>
    <x v="1"/>
    <s v="Austria"/>
    <x v="572"/>
    <x v="1"/>
    <d v="2016-11-09T00:00:00"/>
    <x v="0"/>
    <x v="2"/>
    <x v="265"/>
    <n v="180"/>
    <x v="1"/>
    <x v="1"/>
    <x v="1"/>
    <n v="0"/>
    <x v="3"/>
    <d v="2018-10-21T00:00:00"/>
    <x v="0"/>
    <x v="2"/>
    <s v="Healthy"/>
    <x v="1"/>
    <s v="Good"/>
    <n v="1"/>
  </r>
  <r>
    <n v="636"/>
    <n v="32"/>
    <x v="0"/>
    <s v="Ireland"/>
    <x v="138"/>
    <x v="3"/>
    <d v="2023-01-22T00:00:00"/>
    <x v="0"/>
    <x v="1"/>
    <x v="128"/>
    <n v="235"/>
    <x v="0"/>
    <x v="0"/>
    <x v="0"/>
    <n v="0"/>
    <x v="0"/>
    <d v="2024-06-17T00:00:00"/>
    <x v="2"/>
    <x v="15"/>
    <s v="Healthy"/>
    <x v="2"/>
    <s v="Elevated"/>
    <n v="0"/>
  </r>
  <r>
    <n v="637"/>
    <n v="45"/>
    <x v="1"/>
    <s v="Bulgaria"/>
    <x v="573"/>
    <x v="3"/>
    <d v="2017-01-24T00:00:00"/>
    <x v="1"/>
    <x v="1"/>
    <x v="182"/>
    <n v="150"/>
    <x v="0"/>
    <x v="1"/>
    <x v="0"/>
    <n v="0"/>
    <x v="1"/>
    <d v="2018-01-14T00:00:00"/>
    <x v="1"/>
    <x v="3"/>
    <s v="Healthy"/>
    <x v="5"/>
    <s v="Good"/>
    <n v="0"/>
  </r>
  <r>
    <n v="638"/>
    <n v="67"/>
    <x v="1"/>
    <s v="Cyprus"/>
    <x v="574"/>
    <x v="3"/>
    <d v="2017-08-16T00:00:00"/>
    <x v="1"/>
    <x v="1"/>
    <x v="20"/>
    <n v="205"/>
    <x v="1"/>
    <x v="0"/>
    <x v="0"/>
    <n v="0"/>
    <x v="0"/>
    <d v="2019-03-12T00:00:00"/>
    <x v="0"/>
    <x v="12"/>
    <s v="Healthy"/>
    <x v="16"/>
    <s v="Elevated"/>
    <n v="0"/>
  </r>
  <r>
    <n v="639"/>
    <n v="59"/>
    <x v="1"/>
    <s v="Denmark"/>
    <x v="575"/>
    <x v="1"/>
    <d v="2018-01-10T00:00:00"/>
    <x v="0"/>
    <x v="0"/>
    <x v="240"/>
    <n v="294"/>
    <x v="1"/>
    <x v="0"/>
    <x v="0"/>
    <n v="0"/>
    <x v="1"/>
    <d v="2019-01-02T00:00:00"/>
    <x v="0"/>
    <x v="3"/>
    <s v="Obese"/>
    <x v="6"/>
    <s v="High"/>
    <n v="0"/>
  </r>
  <r>
    <n v="640"/>
    <n v="55"/>
    <x v="0"/>
    <s v="Netherlands"/>
    <x v="576"/>
    <x v="2"/>
    <d v="2022-02-19T00:00:00"/>
    <x v="0"/>
    <x v="3"/>
    <x v="106"/>
    <n v="159"/>
    <x v="1"/>
    <x v="0"/>
    <x v="1"/>
    <n v="0"/>
    <x v="2"/>
    <d v="2023-03-26T00:00:00"/>
    <x v="0"/>
    <x v="16"/>
    <s v="Overweight"/>
    <x v="24"/>
    <s v="Good"/>
    <n v="0"/>
  </r>
  <r>
    <n v="641"/>
    <n v="57"/>
    <x v="1"/>
    <s v="Luxembourg"/>
    <x v="577"/>
    <x v="0"/>
    <d v="2023-11-05T00:00:00"/>
    <x v="0"/>
    <x v="2"/>
    <x v="205"/>
    <n v="280"/>
    <x v="1"/>
    <x v="0"/>
    <x v="0"/>
    <n v="0"/>
    <x v="3"/>
    <d v="2024-05-13T00:00:00"/>
    <x v="0"/>
    <x v="6"/>
    <s v="Obese"/>
    <x v="17"/>
    <s v="High"/>
    <n v="0"/>
  </r>
  <r>
    <n v="642"/>
    <n v="52"/>
    <x v="0"/>
    <s v="Belgium"/>
    <x v="578"/>
    <x v="0"/>
    <d v="2018-03-12T00:00:00"/>
    <x v="1"/>
    <x v="1"/>
    <x v="142"/>
    <n v="259"/>
    <x v="1"/>
    <x v="0"/>
    <x v="0"/>
    <n v="0"/>
    <x v="3"/>
    <d v="2019-03-13T00:00:00"/>
    <x v="0"/>
    <x v="9"/>
    <s v="Obese"/>
    <x v="5"/>
    <s v="High"/>
    <n v="1"/>
  </r>
  <r>
    <n v="643"/>
    <n v="47"/>
    <x v="1"/>
    <s v="Cyprus"/>
    <x v="111"/>
    <x v="2"/>
    <d v="2023-07-13T00:00:00"/>
    <x v="1"/>
    <x v="0"/>
    <x v="134"/>
    <n v="268"/>
    <x v="0"/>
    <x v="1"/>
    <x v="0"/>
    <n v="0"/>
    <x v="2"/>
    <d v="2024-11-07T00:00:00"/>
    <x v="1"/>
    <x v="1"/>
    <s v="Obese"/>
    <x v="18"/>
    <s v="High"/>
    <n v="0"/>
  </r>
  <r>
    <n v="644"/>
    <n v="59"/>
    <x v="1"/>
    <s v="Ireland"/>
    <x v="579"/>
    <x v="3"/>
    <d v="2015-10-15T00:00:00"/>
    <x v="0"/>
    <x v="1"/>
    <x v="132"/>
    <n v="160"/>
    <x v="0"/>
    <x v="0"/>
    <x v="0"/>
    <n v="0"/>
    <x v="2"/>
    <d v="2016-12-17T00:00:00"/>
    <x v="0"/>
    <x v="7"/>
    <s v="Healthy"/>
    <x v="7"/>
    <s v="Good"/>
    <n v="0"/>
  </r>
  <r>
    <n v="645"/>
    <n v="58"/>
    <x v="0"/>
    <s v="Finland"/>
    <x v="580"/>
    <x v="3"/>
    <d v="2015-07-13T00:00:00"/>
    <x v="0"/>
    <x v="1"/>
    <x v="21"/>
    <n v="156"/>
    <x v="0"/>
    <x v="0"/>
    <x v="0"/>
    <n v="0"/>
    <x v="0"/>
    <d v="2016-12-09T00:00:00"/>
    <x v="0"/>
    <x v="15"/>
    <s v="Healthy"/>
    <x v="18"/>
    <s v="Good"/>
    <n v="0"/>
  </r>
  <r>
    <n v="646"/>
    <n v="56"/>
    <x v="1"/>
    <s v="Spain"/>
    <x v="581"/>
    <x v="0"/>
    <d v="2019-07-02T00:00:00"/>
    <x v="0"/>
    <x v="2"/>
    <x v="165"/>
    <n v="161"/>
    <x v="0"/>
    <x v="1"/>
    <x v="0"/>
    <n v="0"/>
    <x v="1"/>
    <d v="2020-12-04T00:00:00"/>
    <x v="0"/>
    <x v="11"/>
    <s v="Healthy"/>
    <x v="17"/>
    <s v="Good"/>
    <n v="0"/>
  </r>
  <r>
    <n v="647"/>
    <n v="67"/>
    <x v="1"/>
    <s v="Cyprus"/>
    <x v="582"/>
    <x v="1"/>
    <d v="2015-03-13T00:00:00"/>
    <x v="0"/>
    <x v="1"/>
    <x v="158"/>
    <n v="210"/>
    <x v="1"/>
    <x v="0"/>
    <x v="0"/>
    <n v="0"/>
    <x v="1"/>
    <d v="2016-06-19T00:00:00"/>
    <x v="0"/>
    <x v="1"/>
    <s v="Healthy"/>
    <x v="21"/>
    <s v="Elevated"/>
    <n v="1"/>
  </r>
  <r>
    <n v="648"/>
    <n v="69"/>
    <x v="0"/>
    <s v="Greece"/>
    <x v="583"/>
    <x v="1"/>
    <d v="2019-01-21T00:00:00"/>
    <x v="0"/>
    <x v="3"/>
    <x v="16"/>
    <n v="164"/>
    <x v="1"/>
    <x v="0"/>
    <x v="0"/>
    <n v="0"/>
    <x v="1"/>
    <d v="2019-12-15T00:00:00"/>
    <x v="0"/>
    <x v="0"/>
    <s v="Healthy"/>
    <x v="0"/>
    <s v="Good"/>
    <n v="0"/>
  </r>
  <r>
    <n v="649"/>
    <n v="49"/>
    <x v="1"/>
    <s v="Italy"/>
    <x v="584"/>
    <x v="2"/>
    <d v="2016-07-12T00:00:00"/>
    <x v="0"/>
    <x v="3"/>
    <x v="37"/>
    <n v="219"/>
    <x v="1"/>
    <x v="1"/>
    <x v="0"/>
    <n v="0"/>
    <x v="1"/>
    <d v="2018-05-08T00:00:00"/>
    <x v="1"/>
    <x v="5"/>
    <s v="Healthy"/>
    <x v="22"/>
    <s v="Elevated"/>
    <n v="1"/>
  </r>
  <r>
    <n v="650"/>
    <n v="54"/>
    <x v="1"/>
    <s v="Croatia"/>
    <x v="585"/>
    <x v="2"/>
    <d v="2022-08-15T00:00:00"/>
    <x v="0"/>
    <x v="2"/>
    <x v="178"/>
    <n v="247"/>
    <x v="1"/>
    <x v="1"/>
    <x v="0"/>
    <n v="0"/>
    <x v="3"/>
    <d v="2024-01-16T00:00:00"/>
    <x v="0"/>
    <x v="11"/>
    <s v="Obese"/>
    <x v="6"/>
    <s v="High"/>
    <n v="0"/>
  </r>
  <r>
    <n v="651"/>
    <n v="55"/>
    <x v="0"/>
    <s v="Bulgaria"/>
    <x v="586"/>
    <x v="1"/>
    <d v="2023-07-22T00:00:00"/>
    <x v="1"/>
    <x v="3"/>
    <x v="231"/>
    <n v="282"/>
    <x v="1"/>
    <x v="1"/>
    <x v="1"/>
    <n v="1"/>
    <x v="3"/>
    <d v="2024-04-03T00:00:00"/>
    <x v="0"/>
    <x v="17"/>
    <s v="Obese"/>
    <x v="16"/>
    <s v="High"/>
    <n v="0"/>
  </r>
  <r>
    <n v="652"/>
    <n v="47"/>
    <x v="0"/>
    <s v="Luxembourg"/>
    <x v="587"/>
    <x v="2"/>
    <d v="2016-02-27T00:00:00"/>
    <x v="0"/>
    <x v="1"/>
    <x v="266"/>
    <n v="291"/>
    <x v="1"/>
    <x v="1"/>
    <x v="1"/>
    <n v="0"/>
    <x v="2"/>
    <d v="2017-06-30T00:00:00"/>
    <x v="1"/>
    <x v="15"/>
    <s v="Obese"/>
    <x v="18"/>
    <s v="High"/>
    <n v="0"/>
  </r>
  <r>
    <n v="653"/>
    <n v="68"/>
    <x v="1"/>
    <s v="Cyprus"/>
    <x v="588"/>
    <x v="2"/>
    <d v="2022-09-28T00:00:00"/>
    <x v="1"/>
    <x v="2"/>
    <x v="9"/>
    <n v="263"/>
    <x v="1"/>
    <x v="0"/>
    <x v="1"/>
    <n v="0"/>
    <x v="2"/>
    <d v="2023-08-27T00:00:00"/>
    <x v="0"/>
    <x v="0"/>
    <s v="Severely obese"/>
    <x v="17"/>
    <s v="High"/>
    <n v="0"/>
  </r>
  <r>
    <n v="654"/>
    <n v="48"/>
    <x v="1"/>
    <s v="Bulgaria"/>
    <x v="589"/>
    <x v="0"/>
    <d v="2022-12-05T00:00:00"/>
    <x v="0"/>
    <x v="1"/>
    <x v="261"/>
    <n v="158"/>
    <x v="1"/>
    <x v="0"/>
    <x v="1"/>
    <n v="0"/>
    <x v="0"/>
    <d v="2023-11-19T00:00:00"/>
    <x v="1"/>
    <x v="3"/>
    <s v="Healthy"/>
    <x v="17"/>
    <s v="Good"/>
    <n v="1"/>
  </r>
  <r>
    <n v="655"/>
    <n v="46"/>
    <x v="0"/>
    <s v="Germany"/>
    <x v="590"/>
    <x v="2"/>
    <d v="2020-04-24T00:00:00"/>
    <x v="1"/>
    <x v="3"/>
    <x v="94"/>
    <n v="237"/>
    <x v="0"/>
    <x v="1"/>
    <x v="1"/>
    <n v="0"/>
    <x v="0"/>
    <d v="2021-05-24T00:00:00"/>
    <x v="1"/>
    <x v="16"/>
    <s v="Overweight"/>
    <x v="18"/>
    <s v="Elevated"/>
    <n v="0"/>
  </r>
  <r>
    <n v="656"/>
    <n v="58"/>
    <x v="0"/>
    <s v="Netherlands"/>
    <x v="180"/>
    <x v="1"/>
    <d v="2020-09-03T00:00:00"/>
    <x v="0"/>
    <x v="3"/>
    <x v="234"/>
    <n v="270"/>
    <x v="1"/>
    <x v="0"/>
    <x v="1"/>
    <n v="1"/>
    <x v="0"/>
    <d v="2021-07-04T00:00:00"/>
    <x v="0"/>
    <x v="0"/>
    <s v="Obese"/>
    <x v="0"/>
    <s v="High"/>
    <n v="0"/>
  </r>
  <r>
    <n v="657"/>
    <n v="35"/>
    <x v="0"/>
    <s v="Lithuania"/>
    <x v="591"/>
    <x v="2"/>
    <d v="2016-08-22T00:00:00"/>
    <x v="1"/>
    <x v="3"/>
    <x v="259"/>
    <n v="212"/>
    <x v="1"/>
    <x v="0"/>
    <x v="0"/>
    <n v="1"/>
    <x v="2"/>
    <d v="2017-08-23T00:00:00"/>
    <x v="2"/>
    <x v="9"/>
    <s v="Overweight"/>
    <x v="13"/>
    <s v="Elevated"/>
    <n v="0"/>
  </r>
  <r>
    <n v="658"/>
    <n v="66"/>
    <x v="0"/>
    <s v="Croatia"/>
    <x v="592"/>
    <x v="2"/>
    <d v="2014-07-22T00:00:00"/>
    <x v="1"/>
    <x v="2"/>
    <x v="223"/>
    <n v="277"/>
    <x v="1"/>
    <x v="1"/>
    <x v="0"/>
    <n v="0"/>
    <x v="1"/>
    <d v="2015-08-17T00:00:00"/>
    <x v="0"/>
    <x v="9"/>
    <s v="Obese"/>
    <x v="11"/>
    <s v="High"/>
    <n v="0"/>
  </r>
  <r>
    <n v="659"/>
    <n v="56"/>
    <x v="0"/>
    <s v="Hungary"/>
    <x v="215"/>
    <x v="0"/>
    <d v="2021-01-03T00:00:00"/>
    <x v="0"/>
    <x v="0"/>
    <x v="193"/>
    <n v="276"/>
    <x v="1"/>
    <x v="1"/>
    <x v="1"/>
    <n v="0"/>
    <x v="1"/>
    <d v="2022-03-10T00:00:00"/>
    <x v="0"/>
    <x v="7"/>
    <s v="Severely obese"/>
    <x v="17"/>
    <s v="High"/>
    <n v="0"/>
  </r>
  <r>
    <n v="660"/>
    <n v="36"/>
    <x v="0"/>
    <s v="Romania"/>
    <x v="593"/>
    <x v="1"/>
    <d v="2023-10-05T00:00:00"/>
    <x v="0"/>
    <x v="2"/>
    <x v="164"/>
    <n v="190"/>
    <x v="1"/>
    <x v="1"/>
    <x v="0"/>
    <n v="0"/>
    <x v="3"/>
    <d v="2025-03-16T00:00:00"/>
    <x v="1"/>
    <x v="11"/>
    <s v="Overweight"/>
    <x v="2"/>
    <s v="Good"/>
    <n v="0"/>
  </r>
  <r>
    <n v="661"/>
    <n v="54"/>
    <x v="0"/>
    <s v="Croatia"/>
    <x v="351"/>
    <x v="2"/>
    <d v="2022-02-12T00:00:00"/>
    <x v="1"/>
    <x v="3"/>
    <x v="168"/>
    <n v="227"/>
    <x v="1"/>
    <x v="0"/>
    <x v="1"/>
    <n v="0"/>
    <x v="1"/>
    <d v="2023-07-27T00:00:00"/>
    <x v="0"/>
    <x v="11"/>
    <s v="Overweight"/>
    <x v="12"/>
    <s v="Elevated"/>
    <n v="0"/>
  </r>
  <r>
    <n v="662"/>
    <n v="46"/>
    <x v="1"/>
    <s v="Ireland"/>
    <x v="594"/>
    <x v="2"/>
    <d v="2018-06-15T00:00:00"/>
    <x v="0"/>
    <x v="0"/>
    <x v="267"/>
    <n v="181"/>
    <x v="1"/>
    <x v="0"/>
    <x v="0"/>
    <n v="1"/>
    <x v="2"/>
    <d v="2019-06-24T00:00:00"/>
    <x v="1"/>
    <x v="9"/>
    <s v="Healthy"/>
    <x v="11"/>
    <s v="Good"/>
    <n v="0"/>
  </r>
  <r>
    <n v="663"/>
    <n v="53"/>
    <x v="1"/>
    <s v="Denmark"/>
    <x v="595"/>
    <x v="2"/>
    <d v="2024-03-25T00:00:00"/>
    <x v="1"/>
    <x v="3"/>
    <x v="257"/>
    <n v="167"/>
    <x v="1"/>
    <x v="1"/>
    <x v="1"/>
    <n v="0"/>
    <x v="0"/>
    <d v="2025-03-09T00:00:00"/>
    <x v="0"/>
    <x v="3"/>
    <s v="Healthy"/>
    <x v="24"/>
    <s v="Good"/>
    <n v="0"/>
  </r>
  <r>
    <n v="664"/>
    <n v="77"/>
    <x v="0"/>
    <s v="Netherlands"/>
    <x v="596"/>
    <x v="2"/>
    <d v="2014-07-03T00:00:00"/>
    <x v="0"/>
    <x v="0"/>
    <x v="121"/>
    <n v="160"/>
    <x v="1"/>
    <x v="1"/>
    <x v="0"/>
    <n v="0"/>
    <x v="0"/>
    <d v="2015-12-09T00:00:00"/>
    <x v="3"/>
    <x v="11"/>
    <s v="Underweight "/>
    <x v="12"/>
    <s v="Good"/>
    <n v="0"/>
  </r>
  <r>
    <n v="665"/>
    <n v="52"/>
    <x v="0"/>
    <s v="Belgium"/>
    <x v="597"/>
    <x v="0"/>
    <d v="2015-09-18T00:00:00"/>
    <x v="0"/>
    <x v="1"/>
    <x v="21"/>
    <n v="197"/>
    <x v="0"/>
    <x v="1"/>
    <x v="0"/>
    <n v="0"/>
    <x v="3"/>
    <d v="2017-01-05T00:00:00"/>
    <x v="0"/>
    <x v="1"/>
    <s v="Healthy"/>
    <x v="2"/>
    <s v="Good"/>
    <n v="0"/>
  </r>
  <r>
    <n v="666"/>
    <n v="53"/>
    <x v="1"/>
    <s v="Slovenia"/>
    <x v="598"/>
    <x v="1"/>
    <d v="2015-07-22T00:00:00"/>
    <x v="0"/>
    <x v="1"/>
    <x v="157"/>
    <n v="266"/>
    <x v="0"/>
    <x v="0"/>
    <x v="0"/>
    <n v="0"/>
    <x v="0"/>
    <d v="2017-06-19T00:00:00"/>
    <x v="0"/>
    <x v="8"/>
    <s v="Severely obese"/>
    <x v="18"/>
    <s v="High"/>
    <n v="0"/>
  </r>
  <r>
    <n v="667"/>
    <n v="47"/>
    <x v="0"/>
    <s v="Italy"/>
    <x v="599"/>
    <x v="0"/>
    <d v="2016-03-25T00:00:00"/>
    <x v="1"/>
    <x v="3"/>
    <x v="100"/>
    <n v="158"/>
    <x v="0"/>
    <x v="0"/>
    <x v="0"/>
    <n v="0"/>
    <x v="1"/>
    <d v="2018-02-27T00:00:00"/>
    <x v="1"/>
    <x v="2"/>
    <s v="Underweight "/>
    <x v="16"/>
    <s v="Good"/>
    <n v="0"/>
  </r>
  <r>
    <n v="668"/>
    <n v="50"/>
    <x v="1"/>
    <s v="Slovakia"/>
    <x v="28"/>
    <x v="1"/>
    <d v="2023-09-10T00:00:00"/>
    <x v="0"/>
    <x v="2"/>
    <x v="140"/>
    <n v="166"/>
    <x v="0"/>
    <x v="0"/>
    <x v="0"/>
    <n v="0"/>
    <x v="2"/>
    <d v="2025-03-06T00:00:00"/>
    <x v="0"/>
    <x v="11"/>
    <s v="Healthy"/>
    <x v="18"/>
    <s v="Good"/>
    <n v="0"/>
  </r>
  <r>
    <n v="669"/>
    <n v="58"/>
    <x v="1"/>
    <s v="Luxembourg"/>
    <x v="600"/>
    <x v="2"/>
    <d v="2021-04-02T00:00:00"/>
    <x v="0"/>
    <x v="0"/>
    <x v="156"/>
    <n v="292"/>
    <x v="1"/>
    <x v="1"/>
    <x v="0"/>
    <n v="0"/>
    <x v="0"/>
    <d v="2022-07-14T00:00:00"/>
    <x v="0"/>
    <x v="1"/>
    <s v="Obese"/>
    <x v="16"/>
    <s v="High"/>
    <n v="0"/>
  </r>
  <r>
    <n v="670"/>
    <n v="58"/>
    <x v="1"/>
    <s v="Malta"/>
    <x v="601"/>
    <x v="0"/>
    <d v="2022-01-22T00:00:00"/>
    <x v="0"/>
    <x v="0"/>
    <x v="177"/>
    <n v="194"/>
    <x v="1"/>
    <x v="0"/>
    <x v="0"/>
    <n v="0"/>
    <x v="2"/>
    <d v="2023-03-16T00:00:00"/>
    <x v="0"/>
    <x v="16"/>
    <s v="Overweight"/>
    <x v="2"/>
    <s v="Good"/>
    <n v="0"/>
  </r>
  <r>
    <n v="671"/>
    <n v="34"/>
    <x v="1"/>
    <s v="Sweden"/>
    <x v="602"/>
    <x v="0"/>
    <d v="2018-04-13T00:00:00"/>
    <x v="0"/>
    <x v="0"/>
    <x v="8"/>
    <n v="265"/>
    <x v="0"/>
    <x v="1"/>
    <x v="0"/>
    <n v="0"/>
    <x v="0"/>
    <d v="2019-08-04T00:00:00"/>
    <x v="2"/>
    <x v="1"/>
    <s v="Obese"/>
    <x v="4"/>
    <s v="High"/>
    <n v="0"/>
  </r>
  <r>
    <n v="672"/>
    <n v="49"/>
    <x v="1"/>
    <s v="Poland"/>
    <x v="603"/>
    <x v="3"/>
    <d v="2015-05-03T00:00:00"/>
    <x v="1"/>
    <x v="3"/>
    <x v="253"/>
    <n v="229"/>
    <x v="1"/>
    <x v="0"/>
    <x v="1"/>
    <n v="0"/>
    <x v="3"/>
    <d v="2017-03-17T00:00:00"/>
    <x v="1"/>
    <x v="8"/>
    <s v="Healthy"/>
    <x v="20"/>
    <s v="Elevated"/>
    <n v="1"/>
  </r>
  <r>
    <n v="673"/>
    <n v="53"/>
    <x v="0"/>
    <s v="Romania"/>
    <x v="604"/>
    <x v="3"/>
    <d v="2019-06-07T00:00:00"/>
    <x v="1"/>
    <x v="3"/>
    <x v="265"/>
    <n v="226"/>
    <x v="0"/>
    <x v="1"/>
    <x v="0"/>
    <n v="0"/>
    <x v="1"/>
    <d v="2021-01-13T00:00:00"/>
    <x v="0"/>
    <x v="4"/>
    <s v="Healthy"/>
    <x v="6"/>
    <s v="Elevated"/>
    <n v="0"/>
  </r>
  <r>
    <n v="674"/>
    <n v="57"/>
    <x v="1"/>
    <s v="Belgium"/>
    <x v="605"/>
    <x v="1"/>
    <d v="2019-06-09T00:00:00"/>
    <x v="1"/>
    <x v="3"/>
    <x v="224"/>
    <n v="179"/>
    <x v="0"/>
    <x v="0"/>
    <x v="0"/>
    <n v="0"/>
    <x v="3"/>
    <d v="2020-08-11T00:00:00"/>
    <x v="0"/>
    <x v="7"/>
    <s v="Overweight"/>
    <x v="8"/>
    <s v="Good"/>
    <n v="0"/>
  </r>
  <r>
    <n v="675"/>
    <n v="51"/>
    <x v="1"/>
    <s v="Luxembourg"/>
    <x v="606"/>
    <x v="1"/>
    <d v="2022-12-26T00:00:00"/>
    <x v="1"/>
    <x v="1"/>
    <x v="54"/>
    <n v="211"/>
    <x v="0"/>
    <x v="1"/>
    <x v="0"/>
    <n v="0"/>
    <x v="1"/>
    <d v="2024-01-27T00:00:00"/>
    <x v="0"/>
    <x v="16"/>
    <s v="Healthy"/>
    <x v="21"/>
    <s v="Elevated"/>
    <n v="0"/>
  </r>
  <r>
    <n v="676"/>
    <n v="66"/>
    <x v="0"/>
    <s v="Netherlands"/>
    <x v="607"/>
    <x v="2"/>
    <d v="2021-06-21T00:00:00"/>
    <x v="1"/>
    <x v="1"/>
    <x v="53"/>
    <n v="287"/>
    <x v="1"/>
    <x v="1"/>
    <x v="0"/>
    <n v="0"/>
    <x v="3"/>
    <d v="2023-03-27T00:00:00"/>
    <x v="0"/>
    <x v="5"/>
    <s v="Obese"/>
    <x v="10"/>
    <s v="High"/>
    <n v="1"/>
  </r>
  <r>
    <n v="677"/>
    <n v="61"/>
    <x v="1"/>
    <s v="Denmark"/>
    <x v="608"/>
    <x v="2"/>
    <d v="2017-06-04T00:00:00"/>
    <x v="0"/>
    <x v="2"/>
    <x v="218"/>
    <n v="281"/>
    <x v="1"/>
    <x v="0"/>
    <x v="0"/>
    <n v="0"/>
    <x v="3"/>
    <d v="2019-01-19T00:00:00"/>
    <x v="0"/>
    <x v="4"/>
    <s v="Obese"/>
    <x v="9"/>
    <s v="High"/>
    <n v="0"/>
  </r>
  <r>
    <n v="678"/>
    <n v="52"/>
    <x v="0"/>
    <s v="Belgium"/>
    <x v="609"/>
    <x v="3"/>
    <d v="2023-09-16T00:00:00"/>
    <x v="1"/>
    <x v="0"/>
    <x v="40"/>
    <n v="184"/>
    <x v="1"/>
    <x v="0"/>
    <x v="0"/>
    <n v="1"/>
    <x v="1"/>
    <d v="2025-04-09T00:00:00"/>
    <x v="0"/>
    <x v="12"/>
    <s v="Healthy"/>
    <x v="19"/>
    <s v="Good"/>
    <n v="0"/>
  </r>
  <r>
    <n v="679"/>
    <n v="57"/>
    <x v="0"/>
    <s v="Germany"/>
    <x v="114"/>
    <x v="1"/>
    <d v="2017-02-18T00:00:00"/>
    <x v="1"/>
    <x v="3"/>
    <x v="130"/>
    <n v="297"/>
    <x v="1"/>
    <x v="1"/>
    <x v="0"/>
    <n v="0"/>
    <x v="0"/>
    <d v="2018-05-09T00:00:00"/>
    <x v="0"/>
    <x v="7"/>
    <s v="Severely obese"/>
    <x v="8"/>
    <s v="High"/>
    <n v="1"/>
  </r>
  <r>
    <n v="680"/>
    <n v="66"/>
    <x v="1"/>
    <s v="Czech Republic"/>
    <x v="610"/>
    <x v="1"/>
    <d v="2021-01-01T00:00:00"/>
    <x v="0"/>
    <x v="3"/>
    <x v="268"/>
    <n v="257"/>
    <x v="1"/>
    <x v="1"/>
    <x v="1"/>
    <n v="0"/>
    <x v="3"/>
    <d v="2022-09-29T00:00:00"/>
    <x v="0"/>
    <x v="10"/>
    <s v="Severely obese"/>
    <x v="18"/>
    <s v="High"/>
    <n v="1"/>
  </r>
  <r>
    <n v="681"/>
    <n v="42"/>
    <x v="0"/>
    <s v="Greece"/>
    <x v="611"/>
    <x v="2"/>
    <d v="2019-08-26T00:00:00"/>
    <x v="0"/>
    <x v="0"/>
    <x v="146"/>
    <n v="221"/>
    <x v="1"/>
    <x v="0"/>
    <x v="0"/>
    <n v="0"/>
    <x v="0"/>
    <d v="2020-08-26T00:00:00"/>
    <x v="1"/>
    <x v="9"/>
    <s v="Healthy"/>
    <x v="4"/>
    <s v="Elevated"/>
    <n v="0"/>
  </r>
  <r>
    <n v="682"/>
    <n v="58"/>
    <x v="1"/>
    <s v="Spain"/>
    <x v="612"/>
    <x v="2"/>
    <d v="2017-04-26T00:00:00"/>
    <x v="0"/>
    <x v="1"/>
    <x v="64"/>
    <n v="258"/>
    <x v="1"/>
    <x v="1"/>
    <x v="0"/>
    <n v="0"/>
    <x v="2"/>
    <d v="2018-05-22T00:00:00"/>
    <x v="0"/>
    <x v="9"/>
    <s v="Obese"/>
    <x v="21"/>
    <s v="High"/>
    <n v="0"/>
  </r>
  <r>
    <n v="683"/>
    <n v="57"/>
    <x v="1"/>
    <s v="Italy"/>
    <x v="613"/>
    <x v="3"/>
    <d v="2015-10-08T00:00:00"/>
    <x v="0"/>
    <x v="3"/>
    <x v="115"/>
    <n v="254"/>
    <x v="1"/>
    <x v="1"/>
    <x v="0"/>
    <n v="0"/>
    <x v="1"/>
    <d v="2017-08-02T00:00:00"/>
    <x v="0"/>
    <x v="5"/>
    <s v="Obese"/>
    <x v="16"/>
    <s v="High"/>
    <n v="1"/>
  </r>
  <r>
    <n v="684"/>
    <n v="56"/>
    <x v="1"/>
    <s v="Romania"/>
    <x v="614"/>
    <x v="1"/>
    <d v="2015-12-12T00:00:00"/>
    <x v="0"/>
    <x v="1"/>
    <x v="134"/>
    <n v="258"/>
    <x v="1"/>
    <x v="0"/>
    <x v="0"/>
    <n v="0"/>
    <x v="0"/>
    <d v="2017-06-18T00:00:00"/>
    <x v="0"/>
    <x v="12"/>
    <s v="Obese"/>
    <x v="16"/>
    <s v="High"/>
    <n v="0"/>
  </r>
  <r>
    <n v="685"/>
    <n v="65"/>
    <x v="0"/>
    <s v="Italy"/>
    <x v="615"/>
    <x v="2"/>
    <d v="2023-03-29T00:00:00"/>
    <x v="0"/>
    <x v="3"/>
    <x v="177"/>
    <n v="219"/>
    <x v="0"/>
    <x v="1"/>
    <x v="0"/>
    <n v="0"/>
    <x v="1"/>
    <d v="2024-01-26T00:00:00"/>
    <x v="0"/>
    <x v="13"/>
    <s v="Overweight"/>
    <x v="6"/>
    <s v="Elevated"/>
    <n v="0"/>
  </r>
  <r>
    <n v="686"/>
    <n v="52"/>
    <x v="0"/>
    <s v="Latvia"/>
    <x v="616"/>
    <x v="1"/>
    <d v="2020-04-19T00:00:00"/>
    <x v="0"/>
    <x v="1"/>
    <x v="34"/>
    <n v="230"/>
    <x v="1"/>
    <x v="1"/>
    <x v="0"/>
    <n v="0"/>
    <x v="2"/>
    <d v="2022-03-26T00:00:00"/>
    <x v="0"/>
    <x v="2"/>
    <s v="Underweight "/>
    <x v="21"/>
    <s v="Elevated"/>
    <n v="0"/>
  </r>
  <r>
    <n v="687"/>
    <n v="57"/>
    <x v="0"/>
    <s v="Malta"/>
    <x v="617"/>
    <x v="2"/>
    <d v="2016-02-11T00:00:00"/>
    <x v="0"/>
    <x v="3"/>
    <x v="125"/>
    <n v="275"/>
    <x v="0"/>
    <x v="1"/>
    <x v="0"/>
    <n v="0"/>
    <x v="2"/>
    <d v="2017-07-14T00:00:00"/>
    <x v="0"/>
    <x v="11"/>
    <s v="Obese"/>
    <x v="2"/>
    <s v="High"/>
    <n v="0"/>
  </r>
  <r>
    <n v="688"/>
    <n v="44"/>
    <x v="1"/>
    <s v="Hungary"/>
    <x v="618"/>
    <x v="0"/>
    <d v="2015-04-10T00:00:00"/>
    <x v="1"/>
    <x v="0"/>
    <x v="241"/>
    <n v="245"/>
    <x v="1"/>
    <x v="1"/>
    <x v="0"/>
    <n v="0"/>
    <x v="3"/>
    <d v="2016-08-29T00:00:00"/>
    <x v="1"/>
    <x v="15"/>
    <s v="Severely obese"/>
    <x v="4"/>
    <s v="High"/>
    <n v="0"/>
  </r>
  <r>
    <n v="689"/>
    <n v="39"/>
    <x v="1"/>
    <s v="Hungary"/>
    <x v="619"/>
    <x v="0"/>
    <d v="2018-06-10T00:00:00"/>
    <x v="0"/>
    <x v="2"/>
    <x v="243"/>
    <n v="297"/>
    <x v="1"/>
    <x v="0"/>
    <x v="1"/>
    <n v="0"/>
    <x v="3"/>
    <d v="2020-05-16T00:00:00"/>
    <x v="1"/>
    <x v="2"/>
    <s v="Obese"/>
    <x v="5"/>
    <s v="High"/>
    <n v="0"/>
  </r>
  <r>
    <n v="690"/>
    <n v="45"/>
    <x v="1"/>
    <s v="Slovakia"/>
    <x v="620"/>
    <x v="0"/>
    <d v="2024-05-22T00:00:00"/>
    <x v="0"/>
    <x v="3"/>
    <x v="91"/>
    <n v="226"/>
    <x v="0"/>
    <x v="0"/>
    <x v="0"/>
    <n v="0"/>
    <x v="1"/>
    <d v="2024-11-19T00:00:00"/>
    <x v="1"/>
    <x v="18"/>
    <s v="Underweight "/>
    <x v="16"/>
    <s v="Elevated"/>
    <n v="0"/>
  </r>
  <r>
    <n v="691"/>
    <n v="34"/>
    <x v="0"/>
    <s v="Czech Republic"/>
    <x v="621"/>
    <x v="2"/>
    <d v="2017-07-11T00:00:00"/>
    <x v="1"/>
    <x v="2"/>
    <x v="63"/>
    <n v="221"/>
    <x v="1"/>
    <x v="1"/>
    <x v="0"/>
    <n v="0"/>
    <x v="2"/>
    <d v="2018-12-19T00:00:00"/>
    <x v="2"/>
    <x v="11"/>
    <s v="Healthy"/>
    <x v="10"/>
    <s v="Elevated"/>
    <n v="0"/>
  </r>
  <r>
    <n v="692"/>
    <n v="51"/>
    <x v="1"/>
    <s v="Sweden"/>
    <x v="622"/>
    <x v="3"/>
    <d v="2023-10-22T00:00:00"/>
    <x v="1"/>
    <x v="1"/>
    <x v="220"/>
    <n v="296"/>
    <x v="1"/>
    <x v="1"/>
    <x v="0"/>
    <n v="0"/>
    <x v="0"/>
    <d v="2025-02-10T00:00:00"/>
    <x v="0"/>
    <x v="1"/>
    <s v="Obese"/>
    <x v="10"/>
    <s v="High"/>
    <n v="1"/>
  </r>
  <r>
    <n v="693"/>
    <n v="48"/>
    <x v="0"/>
    <s v="Slovenia"/>
    <x v="623"/>
    <x v="1"/>
    <d v="2016-12-05T00:00:00"/>
    <x v="0"/>
    <x v="3"/>
    <x v="249"/>
    <n v="293"/>
    <x v="1"/>
    <x v="0"/>
    <x v="0"/>
    <n v="0"/>
    <x v="0"/>
    <d v="2017-07-01T00:00:00"/>
    <x v="1"/>
    <x v="6"/>
    <s v="Obese"/>
    <x v="6"/>
    <s v="High"/>
    <n v="0"/>
  </r>
  <r>
    <n v="694"/>
    <n v="48"/>
    <x v="1"/>
    <s v="France"/>
    <x v="624"/>
    <x v="1"/>
    <d v="2015-01-19T00:00:00"/>
    <x v="0"/>
    <x v="0"/>
    <x v="36"/>
    <n v="153"/>
    <x v="1"/>
    <x v="0"/>
    <x v="0"/>
    <n v="1"/>
    <x v="2"/>
    <d v="2016-03-13T00:00:00"/>
    <x v="1"/>
    <x v="16"/>
    <s v="Overweight"/>
    <x v="12"/>
    <s v="Good"/>
    <n v="0"/>
  </r>
  <r>
    <n v="695"/>
    <n v="48"/>
    <x v="0"/>
    <s v="Malta"/>
    <x v="625"/>
    <x v="2"/>
    <d v="2020-05-17T00:00:00"/>
    <x v="0"/>
    <x v="1"/>
    <x v="269"/>
    <n v="277"/>
    <x v="1"/>
    <x v="1"/>
    <x v="1"/>
    <n v="0"/>
    <x v="0"/>
    <d v="2021-04-10T00:00:00"/>
    <x v="1"/>
    <x v="0"/>
    <s v="Severely obese"/>
    <x v="17"/>
    <s v="High"/>
    <n v="0"/>
  </r>
  <r>
    <n v="696"/>
    <n v="58"/>
    <x v="1"/>
    <s v="Hungary"/>
    <x v="626"/>
    <x v="2"/>
    <d v="2019-03-10T00:00:00"/>
    <x v="1"/>
    <x v="3"/>
    <x v="130"/>
    <n v="295"/>
    <x v="1"/>
    <x v="0"/>
    <x v="0"/>
    <n v="0"/>
    <x v="1"/>
    <d v="2020-07-03T00:00:00"/>
    <x v="0"/>
    <x v="1"/>
    <s v="Severely obese"/>
    <x v="2"/>
    <s v="High"/>
    <n v="0"/>
  </r>
  <r>
    <n v="697"/>
    <n v="67"/>
    <x v="0"/>
    <s v="Czech Republic"/>
    <x v="3"/>
    <x v="1"/>
    <d v="2016-02-09T00:00:00"/>
    <x v="0"/>
    <x v="1"/>
    <x v="214"/>
    <n v="173"/>
    <x v="1"/>
    <x v="0"/>
    <x v="0"/>
    <n v="0"/>
    <x v="0"/>
    <d v="2017-01-03T00:00:00"/>
    <x v="0"/>
    <x v="0"/>
    <s v="Overweight"/>
    <x v="0"/>
    <s v="Good"/>
    <n v="0"/>
  </r>
  <r>
    <n v="698"/>
    <n v="52"/>
    <x v="0"/>
    <s v="Ireland"/>
    <x v="627"/>
    <x v="2"/>
    <d v="2019-07-06T00:00:00"/>
    <x v="1"/>
    <x v="2"/>
    <x v="161"/>
    <n v="256"/>
    <x v="1"/>
    <x v="1"/>
    <x v="0"/>
    <n v="0"/>
    <x v="3"/>
    <d v="2020-11-01T00:00:00"/>
    <x v="0"/>
    <x v="1"/>
    <s v="Severely obese"/>
    <x v="22"/>
    <s v="High"/>
    <n v="0"/>
  </r>
  <r>
    <n v="699"/>
    <n v="49"/>
    <x v="1"/>
    <s v="Malta"/>
    <x v="583"/>
    <x v="0"/>
    <d v="2019-01-26T00:00:00"/>
    <x v="0"/>
    <x v="3"/>
    <x v="265"/>
    <n v="236"/>
    <x v="0"/>
    <x v="1"/>
    <x v="0"/>
    <n v="0"/>
    <x v="3"/>
    <d v="2020-06-19T00:00:00"/>
    <x v="1"/>
    <x v="15"/>
    <s v="Healthy"/>
    <x v="17"/>
    <s v="Elevated"/>
    <n v="0"/>
  </r>
  <r>
    <n v="700"/>
    <n v="53"/>
    <x v="1"/>
    <s v="Portugal"/>
    <x v="628"/>
    <x v="2"/>
    <d v="2017-06-26T00:00:00"/>
    <x v="0"/>
    <x v="2"/>
    <x v="192"/>
    <n v="267"/>
    <x v="1"/>
    <x v="1"/>
    <x v="0"/>
    <n v="0"/>
    <x v="3"/>
    <d v="2018-11-11T00:00:00"/>
    <x v="0"/>
    <x v="15"/>
    <s v="Obese"/>
    <x v="17"/>
    <s v="High"/>
    <n v="1"/>
  </r>
  <r>
    <n v="701"/>
    <n v="75"/>
    <x v="0"/>
    <s v="Slovakia"/>
    <x v="629"/>
    <x v="3"/>
    <d v="2020-09-25T00:00:00"/>
    <x v="0"/>
    <x v="2"/>
    <x v="40"/>
    <n v="226"/>
    <x v="1"/>
    <x v="1"/>
    <x v="0"/>
    <n v="0"/>
    <x v="1"/>
    <d v="2022-03-08T00:00:00"/>
    <x v="3"/>
    <x v="11"/>
    <s v="Healthy"/>
    <x v="1"/>
    <s v="Elevated"/>
    <n v="0"/>
  </r>
  <r>
    <n v="702"/>
    <n v="43"/>
    <x v="0"/>
    <s v="Malta"/>
    <x v="41"/>
    <x v="3"/>
    <d v="2016-04-28T00:00:00"/>
    <x v="1"/>
    <x v="0"/>
    <x v="70"/>
    <n v="264"/>
    <x v="1"/>
    <x v="1"/>
    <x v="0"/>
    <n v="0"/>
    <x v="0"/>
    <d v="2017-10-14T00:00:00"/>
    <x v="1"/>
    <x v="11"/>
    <s v="Obese"/>
    <x v="13"/>
    <s v="High"/>
    <n v="0"/>
  </r>
  <r>
    <n v="703"/>
    <n v="34"/>
    <x v="0"/>
    <s v="Austria"/>
    <x v="420"/>
    <x v="1"/>
    <d v="2014-08-09T00:00:00"/>
    <x v="1"/>
    <x v="1"/>
    <x v="224"/>
    <n v="204"/>
    <x v="1"/>
    <x v="0"/>
    <x v="1"/>
    <n v="0"/>
    <x v="3"/>
    <d v="2016-01-29T00:00:00"/>
    <x v="2"/>
    <x v="11"/>
    <s v="Overweight"/>
    <x v="4"/>
    <s v="Elevated"/>
    <n v="1"/>
  </r>
  <r>
    <n v="704"/>
    <n v="65"/>
    <x v="0"/>
    <s v="Ireland"/>
    <x v="98"/>
    <x v="0"/>
    <d v="2016-09-20T00:00:00"/>
    <x v="0"/>
    <x v="2"/>
    <x v="183"/>
    <n v="223"/>
    <x v="0"/>
    <x v="1"/>
    <x v="0"/>
    <n v="0"/>
    <x v="3"/>
    <d v="2017-05-23T00:00:00"/>
    <x v="0"/>
    <x v="17"/>
    <s v="Underweight "/>
    <x v="17"/>
    <s v="Elevated"/>
    <n v="0"/>
  </r>
  <r>
    <n v="705"/>
    <n v="43"/>
    <x v="1"/>
    <s v="Slovenia"/>
    <x v="630"/>
    <x v="3"/>
    <d v="2022-04-21T00:00:00"/>
    <x v="1"/>
    <x v="1"/>
    <x v="79"/>
    <n v="241"/>
    <x v="0"/>
    <x v="0"/>
    <x v="0"/>
    <n v="0"/>
    <x v="3"/>
    <d v="2023-06-22T00:00:00"/>
    <x v="1"/>
    <x v="7"/>
    <s v="Obese"/>
    <x v="4"/>
    <s v="High"/>
    <n v="0"/>
  </r>
  <r>
    <n v="706"/>
    <n v="61"/>
    <x v="1"/>
    <s v="Luxembourg"/>
    <x v="631"/>
    <x v="1"/>
    <d v="2023-06-12T00:00:00"/>
    <x v="1"/>
    <x v="1"/>
    <x v="11"/>
    <n v="277"/>
    <x v="1"/>
    <x v="1"/>
    <x v="0"/>
    <n v="0"/>
    <x v="3"/>
    <d v="2024-11-01T00:00:00"/>
    <x v="0"/>
    <x v="15"/>
    <s v="Obese"/>
    <x v="6"/>
    <s v="High"/>
    <n v="0"/>
  </r>
  <r>
    <n v="707"/>
    <n v="61"/>
    <x v="0"/>
    <s v="Finland"/>
    <x v="632"/>
    <x v="3"/>
    <d v="2019-03-11T00:00:00"/>
    <x v="0"/>
    <x v="2"/>
    <x v="169"/>
    <n v="201"/>
    <x v="1"/>
    <x v="0"/>
    <x v="1"/>
    <n v="0"/>
    <x v="2"/>
    <d v="2020-09-25T00:00:00"/>
    <x v="0"/>
    <x v="12"/>
    <s v="Overweight"/>
    <x v="6"/>
    <s v="Elevated"/>
    <n v="1"/>
  </r>
  <r>
    <n v="708"/>
    <n v="47"/>
    <x v="1"/>
    <s v="Romania"/>
    <x v="633"/>
    <x v="3"/>
    <d v="2022-11-15T00:00:00"/>
    <x v="1"/>
    <x v="2"/>
    <x v="248"/>
    <n v="178"/>
    <x v="1"/>
    <x v="1"/>
    <x v="0"/>
    <n v="0"/>
    <x v="3"/>
    <d v="2024-08-29T00:00:00"/>
    <x v="1"/>
    <x v="5"/>
    <s v="Overweight"/>
    <x v="22"/>
    <s v="Good"/>
    <n v="0"/>
  </r>
  <r>
    <n v="709"/>
    <n v="45"/>
    <x v="0"/>
    <s v="Latvia"/>
    <x v="634"/>
    <x v="2"/>
    <d v="2024-03-22T00:00:00"/>
    <x v="1"/>
    <x v="1"/>
    <x v="267"/>
    <n v="197"/>
    <x v="1"/>
    <x v="0"/>
    <x v="0"/>
    <n v="0"/>
    <x v="0"/>
    <d v="2025-07-23T00:00:00"/>
    <x v="1"/>
    <x v="15"/>
    <s v="Healthy"/>
    <x v="21"/>
    <s v="Good"/>
    <n v="0"/>
  </r>
  <r>
    <n v="710"/>
    <n v="51"/>
    <x v="0"/>
    <s v="Croatia"/>
    <x v="635"/>
    <x v="1"/>
    <d v="2018-12-19T00:00:00"/>
    <x v="0"/>
    <x v="0"/>
    <x v="147"/>
    <n v="246"/>
    <x v="1"/>
    <x v="1"/>
    <x v="0"/>
    <n v="0"/>
    <x v="2"/>
    <d v="2020-01-04T00:00:00"/>
    <x v="0"/>
    <x v="9"/>
    <s v="Severely obese"/>
    <x v="1"/>
    <s v="High"/>
    <n v="0"/>
  </r>
  <r>
    <n v="711"/>
    <n v="74"/>
    <x v="1"/>
    <s v="Romania"/>
    <x v="636"/>
    <x v="2"/>
    <d v="2019-10-20T00:00:00"/>
    <x v="0"/>
    <x v="2"/>
    <x v="62"/>
    <n v="260"/>
    <x v="1"/>
    <x v="0"/>
    <x v="1"/>
    <n v="1"/>
    <x v="3"/>
    <d v="2021-05-09T00:00:00"/>
    <x v="3"/>
    <x v="12"/>
    <s v="Obese"/>
    <x v="16"/>
    <s v="High"/>
    <n v="1"/>
  </r>
  <r>
    <n v="712"/>
    <n v="57"/>
    <x v="0"/>
    <s v="Germany"/>
    <x v="637"/>
    <x v="3"/>
    <d v="2019-12-02T00:00:00"/>
    <x v="0"/>
    <x v="0"/>
    <x v="218"/>
    <n v="296"/>
    <x v="1"/>
    <x v="1"/>
    <x v="0"/>
    <n v="0"/>
    <x v="1"/>
    <d v="2021-09-05T00:00:00"/>
    <x v="0"/>
    <x v="5"/>
    <s v="Obese"/>
    <x v="18"/>
    <s v="High"/>
    <n v="0"/>
  </r>
  <r>
    <n v="713"/>
    <n v="50"/>
    <x v="1"/>
    <s v="Belgium"/>
    <x v="638"/>
    <x v="2"/>
    <d v="2023-06-26T00:00:00"/>
    <x v="0"/>
    <x v="2"/>
    <x v="183"/>
    <n v="217"/>
    <x v="1"/>
    <x v="1"/>
    <x v="0"/>
    <n v="0"/>
    <x v="0"/>
    <d v="2024-01-23T00:00:00"/>
    <x v="0"/>
    <x v="6"/>
    <s v="Underweight "/>
    <x v="7"/>
    <s v="Elevated"/>
    <n v="0"/>
  </r>
  <r>
    <n v="714"/>
    <n v="45"/>
    <x v="0"/>
    <s v="Poland"/>
    <x v="639"/>
    <x v="0"/>
    <d v="2023-06-01T00:00:00"/>
    <x v="0"/>
    <x v="1"/>
    <x v="255"/>
    <n v="244"/>
    <x v="1"/>
    <x v="0"/>
    <x v="1"/>
    <n v="1"/>
    <x v="1"/>
    <d v="2025-02-18T00:00:00"/>
    <x v="1"/>
    <x v="10"/>
    <s v="Severely obese"/>
    <x v="12"/>
    <s v="High"/>
    <n v="0"/>
  </r>
  <r>
    <n v="715"/>
    <n v="63"/>
    <x v="1"/>
    <s v="Spain"/>
    <x v="640"/>
    <x v="3"/>
    <d v="2022-05-04T00:00:00"/>
    <x v="0"/>
    <x v="3"/>
    <x v="84"/>
    <n v="251"/>
    <x v="1"/>
    <x v="0"/>
    <x v="0"/>
    <n v="0"/>
    <x v="3"/>
    <d v="2023-05-19T00:00:00"/>
    <x v="0"/>
    <x v="9"/>
    <s v="Severely obese"/>
    <x v="6"/>
    <s v="High"/>
    <n v="1"/>
  </r>
  <r>
    <n v="716"/>
    <n v="52"/>
    <x v="0"/>
    <s v="Estonia"/>
    <x v="641"/>
    <x v="3"/>
    <d v="2017-01-24T00:00:00"/>
    <x v="0"/>
    <x v="0"/>
    <x v="186"/>
    <n v="221"/>
    <x v="0"/>
    <x v="0"/>
    <x v="0"/>
    <n v="0"/>
    <x v="0"/>
    <d v="2018-01-13T00:00:00"/>
    <x v="0"/>
    <x v="3"/>
    <s v="Overweight"/>
    <x v="24"/>
    <s v="Elevated"/>
    <n v="0"/>
  </r>
  <r>
    <n v="717"/>
    <n v="50"/>
    <x v="0"/>
    <s v="Denmark"/>
    <x v="642"/>
    <x v="3"/>
    <d v="2024-02-13T00:00:00"/>
    <x v="0"/>
    <x v="1"/>
    <x v="142"/>
    <n v="280"/>
    <x v="1"/>
    <x v="1"/>
    <x v="0"/>
    <n v="0"/>
    <x v="2"/>
    <d v="2024-12-09T00:00:00"/>
    <x v="0"/>
    <x v="13"/>
    <s v="Obese"/>
    <x v="8"/>
    <s v="High"/>
    <n v="1"/>
  </r>
  <r>
    <n v="718"/>
    <n v="38"/>
    <x v="1"/>
    <s v="Luxembourg"/>
    <x v="643"/>
    <x v="1"/>
    <d v="2022-08-11T00:00:00"/>
    <x v="0"/>
    <x v="0"/>
    <x v="210"/>
    <n v="244"/>
    <x v="0"/>
    <x v="0"/>
    <x v="1"/>
    <n v="0"/>
    <x v="2"/>
    <d v="2023-10-17T00:00:00"/>
    <x v="1"/>
    <x v="7"/>
    <s v="Obese"/>
    <x v="21"/>
    <s v="High"/>
    <n v="1"/>
  </r>
  <r>
    <n v="719"/>
    <n v="32"/>
    <x v="0"/>
    <s v="Germany"/>
    <x v="644"/>
    <x v="2"/>
    <d v="2019-08-29T00:00:00"/>
    <x v="0"/>
    <x v="2"/>
    <x v="207"/>
    <n v="186"/>
    <x v="1"/>
    <x v="0"/>
    <x v="0"/>
    <n v="0"/>
    <x v="3"/>
    <d v="2021-05-27T00:00:00"/>
    <x v="2"/>
    <x v="10"/>
    <s v="Healthy"/>
    <x v="12"/>
    <s v="Good"/>
    <n v="0"/>
  </r>
  <r>
    <n v="720"/>
    <n v="63"/>
    <x v="0"/>
    <s v="Portugal"/>
    <x v="645"/>
    <x v="2"/>
    <d v="2014-11-11T00:00:00"/>
    <x v="1"/>
    <x v="3"/>
    <x v="72"/>
    <n v="236"/>
    <x v="1"/>
    <x v="0"/>
    <x v="0"/>
    <n v="0"/>
    <x v="2"/>
    <d v="2016-02-12T00:00:00"/>
    <x v="0"/>
    <x v="1"/>
    <s v="Overweight"/>
    <x v="2"/>
    <s v="Elevated"/>
    <n v="0"/>
  </r>
  <r>
    <n v="721"/>
    <n v="61"/>
    <x v="0"/>
    <s v="Austria"/>
    <x v="646"/>
    <x v="2"/>
    <d v="2014-08-11T00:00:00"/>
    <x v="0"/>
    <x v="0"/>
    <x v="122"/>
    <n v="240"/>
    <x v="1"/>
    <x v="1"/>
    <x v="1"/>
    <n v="0"/>
    <x v="0"/>
    <d v="2015-08-10T00:00:00"/>
    <x v="0"/>
    <x v="3"/>
    <s v="Overweight"/>
    <x v="7"/>
    <s v="non"/>
    <n v="1"/>
  </r>
  <r>
    <n v="722"/>
    <n v="28"/>
    <x v="1"/>
    <s v="Estonia"/>
    <x v="647"/>
    <x v="2"/>
    <d v="2017-01-14T00:00:00"/>
    <x v="0"/>
    <x v="2"/>
    <x v="206"/>
    <n v="268"/>
    <x v="0"/>
    <x v="0"/>
    <x v="0"/>
    <n v="0"/>
    <x v="1"/>
    <d v="2018-09-27T00:00:00"/>
    <x v="2"/>
    <x v="10"/>
    <s v="Severely obese"/>
    <x v="0"/>
    <s v="High"/>
    <n v="1"/>
  </r>
  <r>
    <n v="723"/>
    <n v="60"/>
    <x v="1"/>
    <s v="Hungary"/>
    <x v="648"/>
    <x v="0"/>
    <d v="2014-09-15T00:00:00"/>
    <x v="0"/>
    <x v="0"/>
    <x v="270"/>
    <n v="188"/>
    <x v="1"/>
    <x v="0"/>
    <x v="0"/>
    <n v="0"/>
    <x v="2"/>
    <d v="2015-04-20T00:00:00"/>
    <x v="0"/>
    <x v="14"/>
    <s v="Healthy"/>
    <x v="5"/>
    <s v="Good"/>
    <n v="1"/>
  </r>
  <r>
    <n v="724"/>
    <n v="64"/>
    <x v="1"/>
    <s v="Lithuania"/>
    <x v="649"/>
    <x v="1"/>
    <d v="2020-04-27T00:00:00"/>
    <x v="0"/>
    <x v="3"/>
    <x v="69"/>
    <n v="235"/>
    <x v="0"/>
    <x v="1"/>
    <x v="0"/>
    <n v="0"/>
    <x v="1"/>
    <d v="2021-04-19T00:00:00"/>
    <x v="0"/>
    <x v="3"/>
    <s v="Overweight"/>
    <x v="8"/>
    <s v="Elevated"/>
    <n v="0"/>
  </r>
  <r>
    <n v="725"/>
    <n v="46"/>
    <x v="1"/>
    <s v="Denmark"/>
    <x v="650"/>
    <x v="1"/>
    <d v="2016-07-29T00:00:00"/>
    <x v="1"/>
    <x v="1"/>
    <x v="23"/>
    <n v="289"/>
    <x v="1"/>
    <x v="0"/>
    <x v="0"/>
    <n v="1"/>
    <x v="1"/>
    <d v="2017-07-30T00:00:00"/>
    <x v="1"/>
    <x v="9"/>
    <s v="Obese"/>
    <x v="8"/>
    <s v="High"/>
    <n v="0"/>
  </r>
  <r>
    <n v="726"/>
    <n v="48"/>
    <x v="1"/>
    <s v="Bulgaria"/>
    <x v="651"/>
    <x v="0"/>
    <d v="2016-10-19T00:00:00"/>
    <x v="1"/>
    <x v="0"/>
    <x v="265"/>
    <n v="181"/>
    <x v="1"/>
    <x v="1"/>
    <x v="1"/>
    <n v="0"/>
    <x v="3"/>
    <d v="2017-10-24T00:00:00"/>
    <x v="1"/>
    <x v="9"/>
    <s v="Healthy"/>
    <x v="12"/>
    <s v="Good"/>
    <n v="1"/>
  </r>
  <r>
    <n v="727"/>
    <n v="44"/>
    <x v="1"/>
    <s v="Spain"/>
    <x v="652"/>
    <x v="1"/>
    <d v="2017-07-17T00:00:00"/>
    <x v="0"/>
    <x v="3"/>
    <x v="271"/>
    <n v="275"/>
    <x v="0"/>
    <x v="1"/>
    <x v="0"/>
    <n v="0"/>
    <x v="2"/>
    <d v="2018-10-17T00:00:00"/>
    <x v="1"/>
    <x v="1"/>
    <s v="Severely obese"/>
    <x v="14"/>
    <s v="High"/>
    <n v="0"/>
  </r>
  <r>
    <n v="728"/>
    <n v="41"/>
    <x v="0"/>
    <s v="Germany"/>
    <x v="653"/>
    <x v="0"/>
    <d v="2015-10-22T00:00:00"/>
    <x v="0"/>
    <x v="2"/>
    <x v="229"/>
    <n v="223"/>
    <x v="0"/>
    <x v="0"/>
    <x v="0"/>
    <n v="0"/>
    <x v="2"/>
    <d v="2016-10-29T00:00:00"/>
    <x v="1"/>
    <x v="9"/>
    <s v="Healthy"/>
    <x v="16"/>
    <s v="Elevated"/>
    <n v="0"/>
  </r>
  <r>
    <n v="729"/>
    <n v="64"/>
    <x v="0"/>
    <s v="Italy"/>
    <x v="236"/>
    <x v="1"/>
    <d v="2016-08-03T00:00:00"/>
    <x v="0"/>
    <x v="1"/>
    <x v="265"/>
    <n v="185"/>
    <x v="1"/>
    <x v="1"/>
    <x v="0"/>
    <n v="1"/>
    <x v="2"/>
    <d v="2017-08-09T00:00:00"/>
    <x v="0"/>
    <x v="9"/>
    <s v="Healthy"/>
    <x v="21"/>
    <s v="Good"/>
    <n v="0"/>
  </r>
  <r>
    <n v="730"/>
    <n v="52"/>
    <x v="1"/>
    <s v="Lithuania"/>
    <x v="362"/>
    <x v="3"/>
    <d v="2016-05-30T00:00:00"/>
    <x v="1"/>
    <x v="2"/>
    <x v="73"/>
    <n v="191"/>
    <x v="1"/>
    <x v="1"/>
    <x v="0"/>
    <n v="0"/>
    <x v="3"/>
    <d v="2017-04-25T00:00:00"/>
    <x v="0"/>
    <x v="0"/>
    <s v="Healthy"/>
    <x v="19"/>
    <s v="Good"/>
    <n v="0"/>
  </r>
  <r>
    <n v="731"/>
    <n v="55"/>
    <x v="0"/>
    <s v="Greece"/>
    <x v="653"/>
    <x v="2"/>
    <d v="2015-10-17T00:00:00"/>
    <x v="1"/>
    <x v="1"/>
    <x v="214"/>
    <n v="176"/>
    <x v="0"/>
    <x v="0"/>
    <x v="0"/>
    <n v="0"/>
    <x v="0"/>
    <d v="2017-02-11T00:00:00"/>
    <x v="0"/>
    <x v="1"/>
    <s v="Overweight"/>
    <x v="5"/>
    <s v="Good"/>
    <n v="0"/>
  </r>
  <r>
    <n v="732"/>
    <n v="65"/>
    <x v="1"/>
    <s v="Italy"/>
    <x v="654"/>
    <x v="1"/>
    <d v="2018-10-31T00:00:00"/>
    <x v="1"/>
    <x v="1"/>
    <x v="5"/>
    <n v="203"/>
    <x v="1"/>
    <x v="1"/>
    <x v="1"/>
    <n v="0"/>
    <x v="1"/>
    <d v="2019-12-29T00:00:00"/>
    <x v="0"/>
    <x v="16"/>
    <s v="Healthy"/>
    <x v="6"/>
    <s v="Elevated"/>
    <n v="0"/>
  </r>
  <r>
    <n v="733"/>
    <n v="41"/>
    <x v="0"/>
    <s v="Slovenia"/>
    <x v="538"/>
    <x v="0"/>
    <d v="2014-12-18T00:00:00"/>
    <x v="0"/>
    <x v="1"/>
    <x v="75"/>
    <n v="258"/>
    <x v="1"/>
    <x v="0"/>
    <x v="0"/>
    <n v="0"/>
    <x v="3"/>
    <d v="2016-04-29T00:00:00"/>
    <x v="1"/>
    <x v="15"/>
    <s v="Obese"/>
    <x v="17"/>
    <s v="High"/>
    <n v="0"/>
  </r>
  <r>
    <n v="734"/>
    <n v="65"/>
    <x v="0"/>
    <s v="Sweden"/>
    <x v="655"/>
    <x v="1"/>
    <d v="2017-04-24T00:00:00"/>
    <x v="1"/>
    <x v="3"/>
    <x v="86"/>
    <n v="219"/>
    <x v="1"/>
    <x v="0"/>
    <x v="0"/>
    <n v="0"/>
    <x v="2"/>
    <d v="2018-01-31T00:00:00"/>
    <x v="0"/>
    <x v="13"/>
    <s v="Underweight "/>
    <x v="21"/>
    <s v="Elevated"/>
    <n v="1"/>
  </r>
  <r>
    <n v="735"/>
    <n v="49"/>
    <x v="0"/>
    <s v="France"/>
    <x v="656"/>
    <x v="1"/>
    <d v="2018-05-28T00:00:00"/>
    <x v="1"/>
    <x v="1"/>
    <x v="207"/>
    <n v="219"/>
    <x v="1"/>
    <x v="1"/>
    <x v="0"/>
    <n v="0"/>
    <x v="2"/>
    <d v="2019-03-20T00:00:00"/>
    <x v="1"/>
    <x v="13"/>
    <s v="Healthy"/>
    <x v="14"/>
    <s v="Elevated"/>
    <n v="0"/>
  </r>
  <r>
    <n v="736"/>
    <n v="36"/>
    <x v="1"/>
    <s v="Finland"/>
    <x v="657"/>
    <x v="2"/>
    <d v="2021-06-19T00:00:00"/>
    <x v="1"/>
    <x v="1"/>
    <x v="120"/>
    <n v="297"/>
    <x v="1"/>
    <x v="1"/>
    <x v="0"/>
    <n v="0"/>
    <x v="3"/>
    <d v="2022-08-25T00:00:00"/>
    <x v="1"/>
    <x v="7"/>
    <s v="Obese"/>
    <x v="1"/>
    <s v="High"/>
    <n v="0"/>
  </r>
  <r>
    <n v="737"/>
    <n v="50"/>
    <x v="0"/>
    <s v="Belgium"/>
    <x v="658"/>
    <x v="1"/>
    <d v="2014-06-30T00:00:00"/>
    <x v="0"/>
    <x v="1"/>
    <x v="207"/>
    <n v="206"/>
    <x v="1"/>
    <x v="1"/>
    <x v="1"/>
    <n v="0"/>
    <x v="3"/>
    <d v="2015-06-03T00:00:00"/>
    <x v="0"/>
    <x v="3"/>
    <s v="Healthy"/>
    <x v="2"/>
    <s v="Elevated"/>
    <n v="0"/>
  </r>
  <r>
    <n v="738"/>
    <n v="54"/>
    <x v="1"/>
    <s v="Czech Republic"/>
    <x v="659"/>
    <x v="1"/>
    <d v="2016-12-17T00:00:00"/>
    <x v="0"/>
    <x v="0"/>
    <x v="157"/>
    <n v="243"/>
    <x v="0"/>
    <x v="0"/>
    <x v="0"/>
    <n v="0"/>
    <x v="0"/>
    <d v="2017-10-01T00:00:00"/>
    <x v="0"/>
    <x v="13"/>
    <s v="Severely obese"/>
    <x v="5"/>
    <s v="High"/>
    <n v="0"/>
  </r>
  <r>
    <n v="739"/>
    <n v="66"/>
    <x v="1"/>
    <s v="Cyprus"/>
    <x v="660"/>
    <x v="1"/>
    <d v="2021-09-18T00:00:00"/>
    <x v="1"/>
    <x v="1"/>
    <x v="167"/>
    <n v="271"/>
    <x v="0"/>
    <x v="1"/>
    <x v="1"/>
    <n v="0"/>
    <x v="2"/>
    <d v="2022-11-30T00:00:00"/>
    <x v="0"/>
    <x v="7"/>
    <s v="Severely obese"/>
    <x v="21"/>
    <s v="High"/>
    <n v="0"/>
  </r>
  <r>
    <n v="740"/>
    <n v="61"/>
    <x v="1"/>
    <s v="Belgium"/>
    <x v="661"/>
    <x v="0"/>
    <d v="2020-12-03T00:00:00"/>
    <x v="1"/>
    <x v="1"/>
    <x v="201"/>
    <n v="282"/>
    <x v="0"/>
    <x v="1"/>
    <x v="0"/>
    <n v="0"/>
    <x v="1"/>
    <d v="2021-12-31T00:00:00"/>
    <x v="0"/>
    <x v="9"/>
    <s v="Obese"/>
    <x v="16"/>
    <s v="High"/>
    <n v="0"/>
  </r>
  <r>
    <n v="741"/>
    <n v="42"/>
    <x v="0"/>
    <s v="Latvia"/>
    <x v="504"/>
    <x v="1"/>
    <d v="2015-04-18T00:00:00"/>
    <x v="1"/>
    <x v="0"/>
    <x v="101"/>
    <n v="234"/>
    <x v="1"/>
    <x v="1"/>
    <x v="0"/>
    <n v="0"/>
    <x v="0"/>
    <d v="2016-09-03T00:00:00"/>
    <x v="1"/>
    <x v="15"/>
    <s v="Healthy"/>
    <x v="16"/>
    <s v="Elevated"/>
    <n v="0"/>
  </r>
  <r>
    <n v="742"/>
    <n v="52"/>
    <x v="1"/>
    <s v="Slovenia"/>
    <x v="662"/>
    <x v="3"/>
    <d v="2022-06-05T00:00:00"/>
    <x v="0"/>
    <x v="0"/>
    <x v="32"/>
    <n v="201"/>
    <x v="1"/>
    <x v="0"/>
    <x v="0"/>
    <n v="0"/>
    <x v="2"/>
    <d v="2023-09-16T00:00:00"/>
    <x v="0"/>
    <x v="1"/>
    <s v="Underweight "/>
    <x v="7"/>
    <s v="Elevated"/>
    <n v="0"/>
  </r>
  <r>
    <n v="743"/>
    <n v="60"/>
    <x v="1"/>
    <s v="Slovakia"/>
    <x v="663"/>
    <x v="3"/>
    <d v="2020-11-10T00:00:00"/>
    <x v="0"/>
    <x v="2"/>
    <x v="66"/>
    <n v="263"/>
    <x v="1"/>
    <x v="1"/>
    <x v="0"/>
    <n v="0"/>
    <x v="1"/>
    <d v="2021-12-03T00:00:00"/>
    <x v="0"/>
    <x v="9"/>
    <s v="Obese"/>
    <x v="25"/>
    <s v="High"/>
    <n v="0"/>
  </r>
  <r>
    <n v="744"/>
    <n v="58"/>
    <x v="0"/>
    <s v="Croatia"/>
    <x v="664"/>
    <x v="0"/>
    <d v="2022-05-17T00:00:00"/>
    <x v="0"/>
    <x v="3"/>
    <x v="262"/>
    <n v="233"/>
    <x v="1"/>
    <x v="0"/>
    <x v="1"/>
    <n v="0"/>
    <x v="0"/>
    <d v="2023-03-04T00:00:00"/>
    <x v="0"/>
    <x v="13"/>
    <s v="Overweight"/>
    <x v="4"/>
    <s v="Elevated"/>
    <n v="1"/>
  </r>
  <r>
    <n v="745"/>
    <n v="65"/>
    <x v="0"/>
    <s v="Ireland"/>
    <x v="665"/>
    <x v="1"/>
    <d v="2017-03-17T00:00:00"/>
    <x v="0"/>
    <x v="0"/>
    <x v="215"/>
    <n v="267"/>
    <x v="1"/>
    <x v="1"/>
    <x v="0"/>
    <n v="0"/>
    <x v="3"/>
    <d v="2018-05-01T00:00:00"/>
    <x v="0"/>
    <x v="16"/>
    <s v="Obese"/>
    <x v="4"/>
    <s v="High"/>
    <n v="1"/>
  </r>
  <r>
    <n v="746"/>
    <n v="56"/>
    <x v="0"/>
    <s v="Italy"/>
    <x v="666"/>
    <x v="3"/>
    <d v="2022-08-22T00:00:00"/>
    <x v="0"/>
    <x v="1"/>
    <x v="54"/>
    <n v="159"/>
    <x v="0"/>
    <x v="0"/>
    <x v="0"/>
    <n v="0"/>
    <x v="3"/>
    <d v="2023-10-13T00:00:00"/>
    <x v="0"/>
    <x v="16"/>
    <s v="Healthy"/>
    <x v="0"/>
    <s v="Good"/>
    <n v="0"/>
  </r>
  <r>
    <n v="747"/>
    <n v="62"/>
    <x v="1"/>
    <s v="Luxembourg"/>
    <x v="667"/>
    <x v="1"/>
    <d v="2020-09-27T00:00:00"/>
    <x v="0"/>
    <x v="0"/>
    <x v="213"/>
    <n v="209"/>
    <x v="1"/>
    <x v="0"/>
    <x v="0"/>
    <n v="0"/>
    <x v="1"/>
    <d v="2021-11-30T00:00:00"/>
    <x v="0"/>
    <x v="7"/>
    <s v="Healthy"/>
    <x v="8"/>
    <s v="Elevated"/>
    <n v="0"/>
  </r>
  <r>
    <n v="748"/>
    <n v="60"/>
    <x v="1"/>
    <s v="Bulgaria"/>
    <x v="668"/>
    <x v="2"/>
    <d v="2016-04-15T00:00:00"/>
    <x v="0"/>
    <x v="1"/>
    <x v="268"/>
    <n v="258"/>
    <x v="1"/>
    <x v="0"/>
    <x v="1"/>
    <n v="0"/>
    <x v="3"/>
    <d v="2017-07-23T00:00:00"/>
    <x v="0"/>
    <x v="1"/>
    <s v="Severely obese"/>
    <x v="5"/>
    <s v="High"/>
    <n v="0"/>
  </r>
  <r>
    <n v="749"/>
    <n v="74"/>
    <x v="1"/>
    <s v="Slovakia"/>
    <x v="669"/>
    <x v="2"/>
    <d v="2018-09-09T00:00:00"/>
    <x v="1"/>
    <x v="1"/>
    <x v="3"/>
    <n v="274"/>
    <x v="1"/>
    <x v="0"/>
    <x v="1"/>
    <n v="0"/>
    <x v="0"/>
    <d v="2019-09-23T00:00:00"/>
    <x v="3"/>
    <x v="9"/>
    <s v="Obese"/>
    <x v="10"/>
    <s v="High"/>
    <n v="0"/>
  </r>
  <r>
    <n v="750"/>
    <n v="40"/>
    <x v="0"/>
    <s v="Belgium"/>
    <x v="670"/>
    <x v="3"/>
    <d v="2021-08-30T00:00:00"/>
    <x v="1"/>
    <x v="3"/>
    <x v="193"/>
    <n v="275"/>
    <x v="0"/>
    <x v="0"/>
    <x v="1"/>
    <n v="0"/>
    <x v="1"/>
    <d v="2022-05-24T00:00:00"/>
    <x v="1"/>
    <x v="17"/>
    <s v="Severely obese"/>
    <x v="15"/>
    <s v="High"/>
    <n v="0"/>
  </r>
  <r>
    <n v="751"/>
    <n v="67"/>
    <x v="0"/>
    <s v="Lithuania"/>
    <x v="671"/>
    <x v="0"/>
    <d v="2020-06-29T00:00:00"/>
    <x v="1"/>
    <x v="3"/>
    <x v="102"/>
    <n v="267"/>
    <x v="1"/>
    <x v="0"/>
    <x v="0"/>
    <n v="0"/>
    <x v="1"/>
    <d v="2021-10-25T00:00:00"/>
    <x v="0"/>
    <x v="1"/>
    <s v="Obese"/>
    <x v="0"/>
    <s v="High"/>
    <n v="1"/>
  </r>
  <r>
    <n v="752"/>
    <n v="46"/>
    <x v="0"/>
    <s v="Romania"/>
    <x v="672"/>
    <x v="0"/>
    <d v="2018-10-08T00:00:00"/>
    <x v="0"/>
    <x v="2"/>
    <x v="123"/>
    <n v="169"/>
    <x v="1"/>
    <x v="0"/>
    <x v="1"/>
    <n v="0"/>
    <x v="3"/>
    <d v="2019-11-11T00:00:00"/>
    <x v="1"/>
    <x v="16"/>
    <s v="Overweight"/>
    <x v="5"/>
    <s v="Good"/>
    <n v="0"/>
  </r>
  <r>
    <n v="753"/>
    <n v="61"/>
    <x v="1"/>
    <s v="Slovakia"/>
    <x v="673"/>
    <x v="0"/>
    <d v="2016-10-06T00:00:00"/>
    <x v="0"/>
    <x v="1"/>
    <x v="190"/>
    <n v="297"/>
    <x v="1"/>
    <x v="0"/>
    <x v="0"/>
    <n v="0"/>
    <x v="2"/>
    <d v="2017-09-07T00:00:00"/>
    <x v="0"/>
    <x v="3"/>
    <s v="Obese"/>
    <x v="4"/>
    <s v="High"/>
    <n v="1"/>
  </r>
  <r>
    <n v="754"/>
    <n v="60"/>
    <x v="1"/>
    <s v="Lithuania"/>
    <x v="674"/>
    <x v="2"/>
    <d v="2021-07-02T00:00:00"/>
    <x v="1"/>
    <x v="1"/>
    <x v="92"/>
    <n v="283"/>
    <x v="1"/>
    <x v="1"/>
    <x v="0"/>
    <n v="0"/>
    <x v="0"/>
    <d v="2022-08-07T00:00:00"/>
    <x v="0"/>
    <x v="16"/>
    <s v="Severely obese"/>
    <x v="4"/>
    <s v="High"/>
    <n v="0"/>
  </r>
  <r>
    <n v="755"/>
    <n v="65"/>
    <x v="1"/>
    <s v="Romania"/>
    <x v="0"/>
    <x v="0"/>
    <d v="2016-04-10T00:00:00"/>
    <x v="0"/>
    <x v="3"/>
    <x v="237"/>
    <n v="244"/>
    <x v="1"/>
    <x v="1"/>
    <x v="1"/>
    <n v="0"/>
    <x v="2"/>
    <d v="2016-11-26T00:00:00"/>
    <x v="0"/>
    <x v="14"/>
    <s v="Obese"/>
    <x v="4"/>
    <s v="High"/>
    <n v="0"/>
  </r>
  <r>
    <n v="756"/>
    <n v="25"/>
    <x v="1"/>
    <s v="Lithuania"/>
    <x v="675"/>
    <x v="2"/>
    <d v="2019-06-09T00:00:00"/>
    <x v="0"/>
    <x v="0"/>
    <x v="176"/>
    <n v="253"/>
    <x v="1"/>
    <x v="0"/>
    <x v="1"/>
    <n v="0"/>
    <x v="1"/>
    <d v="2020-03-22T00:00:00"/>
    <x v="2"/>
    <x v="13"/>
    <s v="Obese"/>
    <x v="7"/>
    <s v="High"/>
    <n v="0"/>
  </r>
  <r>
    <n v="757"/>
    <n v="37"/>
    <x v="1"/>
    <s v="Finland"/>
    <x v="676"/>
    <x v="1"/>
    <d v="2021-02-09T00:00:00"/>
    <x v="1"/>
    <x v="1"/>
    <x v="23"/>
    <n v="244"/>
    <x v="1"/>
    <x v="1"/>
    <x v="0"/>
    <n v="0"/>
    <x v="2"/>
    <d v="2022-02-16T00:00:00"/>
    <x v="1"/>
    <x v="9"/>
    <s v="Obese"/>
    <x v="12"/>
    <s v="High"/>
    <n v="0"/>
  </r>
  <r>
    <n v="758"/>
    <n v="50"/>
    <x v="0"/>
    <s v="Slovenia"/>
    <x v="677"/>
    <x v="3"/>
    <d v="2014-08-26T00:00:00"/>
    <x v="1"/>
    <x v="1"/>
    <x v="81"/>
    <n v="186"/>
    <x v="1"/>
    <x v="0"/>
    <x v="0"/>
    <n v="0"/>
    <x v="0"/>
    <d v="2015-05-20T00:00:00"/>
    <x v="0"/>
    <x v="17"/>
    <s v="Overweight"/>
    <x v="21"/>
    <s v="Good"/>
    <n v="0"/>
  </r>
  <r>
    <n v="759"/>
    <n v="41"/>
    <x v="1"/>
    <s v="Italy"/>
    <x v="678"/>
    <x v="1"/>
    <d v="2024-05-31T00:00:00"/>
    <x v="1"/>
    <x v="1"/>
    <x v="264"/>
    <n v="175"/>
    <x v="0"/>
    <x v="0"/>
    <x v="0"/>
    <n v="0"/>
    <x v="1"/>
    <d v="2024-12-20T00:00:00"/>
    <x v="1"/>
    <x v="6"/>
    <s v="Overweight"/>
    <x v="8"/>
    <s v="Good"/>
    <n v="0"/>
  </r>
  <r>
    <n v="760"/>
    <n v="70"/>
    <x v="0"/>
    <s v="Netherlands"/>
    <x v="221"/>
    <x v="0"/>
    <d v="2021-10-08T00:00:00"/>
    <x v="0"/>
    <x v="0"/>
    <x v="272"/>
    <n v="219"/>
    <x v="1"/>
    <x v="1"/>
    <x v="0"/>
    <n v="0"/>
    <x v="0"/>
    <d v="2023-03-27T00:00:00"/>
    <x v="3"/>
    <x v="11"/>
    <s v="Underweight "/>
    <x v="0"/>
    <s v="Elevated"/>
    <n v="1"/>
  </r>
  <r>
    <n v="761"/>
    <n v="90"/>
    <x v="0"/>
    <s v="Germany"/>
    <x v="679"/>
    <x v="0"/>
    <d v="2023-07-25T00:00:00"/>
    <x v="1"/>
    <x v="0"/>
    <x v="186"/>
    <n v="166"/>
    <x v="1"/>
    <x v="1"/>
    <x v="0"/>
    <n v="0"/>
    <x v="3"/>
    <d v="2024-08-27T00:00:00"/>
    <x v="3"/>
    <x v="16"/>
    <s v="Overweight"/>
    <x v="17"/>
    <s v="Good"/>
    <n v="0"/>
  </r>
  <r>
    <n v="762"/>
    <n v="59"/>
    <x v="0"/>
    <s v="Portugal"/>
    <x v="680"/>
    <x v="1"/>
    <d v="2017-07-07T00:00:00"/>
    <x v="1"/>
    <x v="2"/>
    <x v="97"/>
    <n v="285"/>
    <x v="0"/>
    <x v="0"/>
    <x v="0"/>
    <n v="0"/>
    <x v="0"/>
    <d v="2018-10-21T00:00:00"/>
    <x v="0"/>
    <x v="1"/>
    <s v="Severely obese"/>
    <x v="0"/>
    <s v="High"/>
    <n v="0"/>
  </r>
  <r>
    <n v="763"/>
    <n v="35"/>
    <x v="1"/>
    <s v="Netherlands"/>
    <x v="608"/>
    <x v="1"/>
    <d v="2017-05-24T00:00:00"/>
    <x v="1"/>
    <x v="0"/>
    <x v="41"/>
    <n v="253"/>
    <x v="1"/>
    <x v="0"/>
    <x v="0"/>
    <n v="0"/>
    <x v="3"/>
    <d v="2018-10-10T00:00:00"/>
    <x v="2"/>
    <x v="15"/>
    <s v="Severely obese"/>
    <x v="18"/>
    <s v="High"/>
    <n v="0"/>
  </r>
  <r>
    <n v="764"/>
    <n v="54"/>
    <x v="0"/>
    <s v="Czech Republic"/>
    <x v="681"/>
    <x v="0"/>
    <d v="2015-05-13T00:00:00"/>
    <x v="0"/>
    <x v="1"/>
    <x v="211"/>
    <n v="255"/>
    <x v="1"/>
    <x v="0"/>
    <x v="0"/>
    <n v="0"/>
    <x v="1"/>
    <d v="2016-10-23T00:00:00"/>
    <x v="0"/>
    <x v="11"/>
    <s v="Severely obese"/>
    <x v="5"/>
    <s v="High"/>
    <n v="1"/>
  </r>
  <r>
    <n v="765"/>
    <n v="45"/>
    <x v="0"/>
    <s v="Spain"/>
    <x v="682"/>
    <x v="2"/>
    <d v="2017-07-25T00:00:00"/>
    <x v="1"/>
    <x v="3"/>
    <x v="110"/>
    <n v="269"/>
    <x v="1"/>
    <x v="0"/>
    <x v="0"/>
    <n v="0"/>
    <x v="2"/>
    <d v="2018-12-07T00:00:00"/>
    <x v="1"/>
    <x v="15"/>
    <s v="Obese"/>
    <x v="8"/>
    <s v="High"/>
    <n v="0"/>
  </r>
  <r>
    <n v="766"/>
    <n v="49"/>
    <x v="1"/>
    <s v="Malta"/>
    <x v="683"/>
    <x v="3"/>
    <d v="2021-11-18T00:00:00"/>
    <x v="0"/>
    <x v="3"/>
    <x v="26"/>
    <n v="260"/>
    <x v="1"/>
    <x v="0"/>
    <x v="0"/>
    <n v="0"/>
    <x v="1"/>
    <d v="2023-05-25T00:00:00"/>
    <x v="1"/>
    <x v="12"/>
    <s v="Obese"/>
    <x v="0"/>
    <s v="High"/>
    <n v="1"/>
  </r>
  <r>
    <n v="767"/>
    <n v="34"/>
    <x v="1"/>
    <s v="Bulgaria"/>
    <x v="434"/>
    <x v="3"/>
    <d v="2021-03-17T00:00:00"/>
    <x v="1"/>
    <x v="3"/>
    <x v="97"/>
    <n v="268"/>
    <x v="1"/>
    <x v="1"/>
    <x v="1"/>
    <n v="0"/>
    <x v="1"/>
    <d v="2022-09-02T00:00:00"/>
    <x v="2"/>
    <x v="11"/>
    <s v="Severely obese"/>
    <x v="8"/>
    <s v="High"/>
    <n v="0"/>
  </r>
  <r>
    <n v="768"/>
    <n v="65"/>
    <x v="1"/>
    <s v="Austria"/>
    <x v="401"/>
    <x v="0"/>
    <d v="2018-02-28T00:00:00"/>
    <x v="0"/>
    <x v="1"/>
    <x v="78"/>
    <n v="241"/>
    <x v="0"/>
    <x v="1"/>
    <x v="0"/>
    <n v="0"/>
    <x v="1"/>
    <d v="2019-08-03T00:00:00"/>
    <x v="0"/>
    <x v="11"/>
    <s v="Severely obese"/>
    <x v="0"/>
    <s v="High"/>
    <n v="0"/>
  </r>
  <r>
    <n v="769"/>
    <n v="69"/>
    <x v="0"/>
    <s v="Hungary"/>
    <x v="684"/>
    <x v="0"/>
    <d v="2020-07-02T00:00:00"/>
    <x v="1"/>
    <x v="0"/>
    <x v="33"/>
    <n v="280"/>
    <x v="1"/>
    <x v="1"/>
    <x v="1"/>
    <n v="0"/>
    <x v="0"/>
    <d v="2021-06-17T00:00:00"/>
    <x v="0"/>
    <x v="3"/>
    <s v="Severely obese"/>
    <x v="0"/>
    <s v="High"/>
    <n v="0"/>
  </r>
  <r>
    <n v="770"/>
    <n v="44"/>
    <x v="1"/>
    <s v="Spain"/>
    <x v="685"/>
    <x v="0"/>
    <d v="2023-12-08T00:00:00"/>
    <x v="1"/>
    <x v="3"/>
    <x v="8"/>
    <n v="268"/>
    <x v="0"/>
    <x v="0"/>
    <x v="0"/>
    <n v="0"/>
    <x v="0"/>
    <d v="2024-06-09T00:00:00"/>
    <x v="1"/>
    <x v="6"/>
    <s v="Obese"/>
    <x v="5"/>
    <s v="High"/>
    <n v="1"/>
  </r>
  <r>
    <n v="771"/>
    <n v="38"/>
    <x v="1"/>
    <s v="Poland"/>
    <x v="661"/>
    <x v="1"/>
    <d v="2020-12-07T00:00:00"/>
    <x v="0"/>
    <x v="0"/>
    <x v="104"/>
    <n v="150"/>
    <x v="1"/>
    <x v="1"/>
    <x v="0"/>
    <n v="0"/>
    <x v="0"/>
    <d v="2022-10-31T00:00:00"/>
    <x v="1"/>
    <x v="8"/>
    <s v="Overweight"/>
    <x v="14"/>
    <s v="Good"/>
    <n v="0"/>
  </r>
  <r>
    <n v="772"/>
    <n v="63"/>
    <x v="1"/>
    <s v="Estonia"/>
    <x v="686"/>
    <x v="1"/>
    <d v="2023-11-15T00:00:00"/>
    <x v="1"/>
    <x v="0"/>
    <x v="268"/>
    <n v="273"/>
    <x v="1"/>
    <x v="1"/>
    <x v="0"/>
    <n v="0"/>
    <x v="2"/>
    <d v="2024-07-12T00:00:00"/>
    <x v="0"/>
    <x v="14"/>
    <s v="Severely obese"/>
    <x v="8"/>
    <s v="High"/>
    <n v="0"/>
  </r>
  <r>
    <n v="773"/>
    <n v="49"/>
    <x v="1"/>
    <s v="Denmark"/>
    <x v="687"/>
    <x v="2"/>
    <d v="2017-01-13T00:00:00"/>
    <x v="1"/>
    <x v="3"/>
    <x v="10"/>
    <n v="258"/>
    <x v="1"/>
    <x v="0"/>
    <x v="0"/>
    <n v="1"/>
    <x v="1"/>
    <d v="2017-11-15T00:00:00"/>
    <x v="1"/>
    <x v="0"/>
    <s v="Obese"/>
    <x v="12"/>
    <s v="High"/>
    <n v="0"/>
  </r>
  <r>
    <n v="774"/>
    <n v="41"/>
    <x v="1"/>
    <s v="Romania"/>
    <x v="688"/>
    <x v="0"/>
    <d v="2024-02-13T00:00:00"/>
    <x v="0"/>
    <x v="3"/>
    <x v="46"/>
    <n v="289"/>
    <x v="1"/>
    <x v="1"/>
    <x v="0"/>
    <n v="0"/>
    <x v="3"/>
    <d v="2025-05-15T00:00:00"/>
    <x v="1"/>
    <x v="1"/>
    <s v="Obese"/>
    <x v="5"/>
    <s v="High"/>
    <n v="1"/>
  </r>
  <r>
    <n v="775"/>
    <n v="66"/>
    <x v="1"/>
    <s v="Ireland"/>
    <x v="689"/>
    <x v="0"/>
    <d v="2020-03-30T00:00:00"/>
    <x v="1"/>
    <x v="0"/>
    <x v="186"/>
    <n v="193"/>
    <x v="1"/>
    <x v="0"/>
    <x v="0"/>
    <n v="0"/>
    <x v="3"/>
    <d v="2022-02-10T00:00:00"/>
    <x v="0"/>
    <x v="8"/>
    <s v="Overweight"/>
    <x v="2"/>
    <s v="Good"/>
    <n v="1"/>
  </r>
  <r>
    <n v="776"/>
    <n v="66"/>
    <x v="1"/>
    <s v="Greece"/>
    <x v="690"/>
    <x v="0"/>
    <d v="2023-04-23T00:00:00"/>
    <x v="1"/>
    <x v="3"/>
    <x v="4"/>
    <n v="277"/>
    <x v="0"/>
    <x v="0"/>
    <x v="0"/>
    <n v="0"/>
    <x v="2"/>
    <d v="2024-02-15T00:00:00"/>
    <x v="0"/>
    <x v="13"/>
    <s v="Obese"/>
    <x v="17"/>
    <s v="High"/>
    <n v="0"/>
  </r>
  <r>
    <n v="777"/>
    <n v="55"/>
    <x v="0"/>
    <s v="Hungary"/>
    <x v="691"/>
    <x v="3"/>
    <d v="2014-11-10T00:00:00"/>
    <x v="1"/>
    <x v="0"/>
    <x v="234"/>
    <n v="288"/>
    <x v="1"/>
    <x v="0"/>
    <x v="0"/>
    <n v="0"/>
    <x v="3"/>
    <d v="2016-02-08T00:00:00"/>
    <x v="0"/>
    <x v="7"/>
    <s v="Obese"/>
    <x v="7"/>
    <s v="High"/>
    <n v="0"/>
  </r>
  <r>
    <n v="778"/>
    <n v="47"/>
    <x v="1"/>
    <s v="Spain"/>
    <x v="692"/>
    <x v="0"/>
    <d v="2021-01-14T00:00:00"/>
    <x v="0"/>
    <x v="0"/>
    <x v="187"/>
    <n v="181"/>
    <x v="1"/>
    <x v="0"/>
    <x v="0"/>
    <n v="0"/>
    <x v="2"/>
    <d v="2022-02-23T00:00:00"/>
    <x v="1"/>
    <x v="16"/>
    <s v="Healthy"/>
    <x v="12"/>
    <s v="Good"/>
    <n v="0"/>
  </r>
  <r>
    <n v="779"/>
    <n v="50"/>
    <x v="1"/>
    <s v="Austria"/>
    <x v="693"/>
    <x v="0"/>
    <d v="2020-09-22T00:00:00"/>
    <x v="1"/>
    <x v="3"/>
    <x v="150"/>
    <n v="272"/>
    <x v="1"/>
    <x v="1"/>
    <x v="1"/>
    <n v="1"/>
    <x v="2"/>
    <d v="2021-05-02T00:00:00"/>
    <x v="0"/>
    <x v="14"/>
    <s v="Obese"/>
    <x v="0"/>
    <s v="High"/>
    <n v="0"/>
  </r>
  <r>
    <n v="780"/>
    <n v="62"/>
    <x v="0"/>
    <s v="Lithuania"/>
    <x v="694"/>
    <x v="2"/>
    <d v="2019-05-25T00:00:00"/>
    <x v="0"/>
    <x v="2"/>
    <x v="13"/>
    <n v="258"/>
    <x v="1"/>
    <x v="1"/>
    <x v="0"/>
    <n v="0"/>
    <x v="3"/>
    <d v="2021-04-04T00:00:00"/>
    <x v="0"/>
    <x v="8"/>
    <s v="Obese"/>
    <x v="22"/>
    <s v="High"/>
    <n v="1"/>
  </r>
  <r>
    <n v="781"/>
    <n v="46"/>
    <x v="0"/>
    <s v="Portugal"/>
    <x v="695"/>
    <x v="3"/>
    <d v="2021-06-25T00:00:00"/>
    <x v="1"/>
    <x v="0"/>
    <x v="146"/>
    <n v="166"/>
    <x v="0"/>
    <x v="1"/>
    <x v="1"/>
    <n v="0"/>
    <x v="2"/>
    <d v="2022-05-27T00:00:00"/>
    <x v="1"/>
    <x v="3"/>
    <s v="Healthy"/>
    <x v="3"/>
    <s v="Good"/>
    <n v="0"/>
  </r>
  <r>
    <n v="782"/>
    <n v="47"/>
    <x v="0"/>
    <s v="Cyprus"/>
    <x v="696"/>
    <x v="1"/>
    <d v="2018-05-25T00:00:00"/>
    <x v="0"/>
    <x v="1"/>
    <x v="216"/>
    <n v="203"/>
    <x v="1"/>
    <x v="1"/>
    <x v="0"/>
    <n v="0"/>
    <x v="3"/>
    <d v="2019-08-28T00:00:00"/>
    <x v="1"/>
    <x v="1"/>
    <s v="Underweight "/>
    <x v="4"/>
    <s v="Elevated"/>
    <n v="1"/>
  </r>
  <r>
    <n v="783"/>
    <n v="50"/>
    <x v="0"/>
    <s v="Luxembourg"/>
    <x v="697"/>
    <x v="0"/>
    <d v="2019-04-13T00:00:00"/>
    <x v="1"/>
    <x v="2"/>
    <x v="85"/>
    <n v="228"/>
    <x v="1"/>
    <x v="0"/>
    <x v="1"/>
    <n v="0"/>
    <x v="0"/>
    <d v="2020-02-23T00:00:00"/>
    <x v="0"/>
    <x v="0"/>
    <s v="Healthy"/>
    <x v="17"/>
    <s v="Elevated"/>
    <n v="1"/>
  </r>
  <r>
    <n v="784"/>
    <n v="40"/>
    <x v="0"/>
    <s v="Croatia"/>
    <x v="698"/>
    <x v="3"/>
    <d v="2021-10-12T00:00:00"/>
    <x v="1"/>
    <x v="3"/>
    <x v="131"/>
    <n v="191"/>
    <x v="1"/>
    <x v="1"/>
    <x v="1"/>
    <n v="0"/>
    <x v="3"/>
    <d v="2022-12-12T00:00:00"/>
    <x v="1"/>
    <x v="7"/>
    <s v="Underweight "/>
    <x v="27"/>
    <s v="Good"/>
    <n v="0"/>
  </r>
  <r>
    <n v="785"/>
    <n v="45"/>
    <x v="1"/>
    <s v="Malta"/>
    <x v="699"/>
    <x v="0"/>
    <d v="2014-07-23T00:00:00"/>
    <x v="1"/>
    <x v="3"/>
    <x v="273"/>
    <n v="295"/>
    <x v="1"/>
    <x v="0"/>
    <x v="0"/>
    <n v="1"/>
    <x v="1"/>
    <d v="2015-11-30T00:00:00"/>
    <x v="1"/>
    <x v="15"/>
    <s v="Obese"/>
    <x v="17"/>
    <s v="High"/>
    <n v="0"/>
  </r>
  <r>
    <n v="786"/>
    <n v="61"/>
    <x v="1"/>
    <s v="Slovakia"/>
    <x v="700"/>
    <x v="1"/>
    <d v="2019-12-09T00:00:00"/>
    <x v="1"/>
    <x v="1"/>
    <x v="174"/>
    <n v="287"/>
    <x v="1"/>
    <x v="1"/>
    <x v="0"/>
    <n v="0"/>
    <x v="1"/>
    <d v="2021-03-29T00:00:00"/>
    <x v="0"/>
    <x v="1"/>
    <s v="Severely obese"/>
    <x v="16"/>
    <s v="High"/>
    <n v="0"/>
  </r>
  <r>
    <n v="787"/>
    <n v="52"/>
    <x v="0"/>
    <s v="Denmark"/>
    <x v="701"/>
    <x v="1"/>
    <d v="2023-10-09T00:00:00"/>
    <x v="0"/>
    <x v="2"/>
    <x v="143"/>
    <n v="155"/>
    <x v="1"/>
    <x v="1"/>
    <x v="0"/>
    <n v="0"/>
    <x v="2"/>
    <d v="2025-03-16T00:00:00"/>
    <x v="0"/>
    <x v="11"/>
    <s v="Underweight "/>
    <x v="17"/>
    <s v="Good"/>
    <n v="1"/>
  </r>
  <r>
    <n v="788"/>
    <n v="37"/>
    <x v="0"/>
    <s v="Hungary"/>
    <x v="702"/>
    <x v="0"/>
    <d v="2022-08-20T00:00:00"/>
    <x v="0"/>
    <x v="0"/>
    <x v="242"/>
    <n v="159"/>
    <x v="0"/>
    <x v="0"/>
    <x v="0"/>
    <n v="0"/>
    <x v="3"/>
    <d v="2023-07-25T00:00:00"/>
    <x v="1"/>
    <x v="3"/>
    <s v="Healthy"/>
    <x v="17"/>
    <s v="Good"/>
    <n v="0"/>
  </r>
  <r>
    <n v="789"/>
    <n v="66"/>
    <x v="0"/>
    <s v="Belgium"/>
    <x v="703"/>
    <x v="1"/>
    <d v="2021-05-31T00:00:00"/>
    <x v="1"/>
    <x v="0"/>
    <x v="28"/>
    <n v="192"/>
    <x v="1"/>
    <x v="1"/>
    <x v="0"/>
    <n v="0"/>
    <x v="3"/>
    <d v="2022-09-20T00:00:00"/>
    <x v="0"/>
    <x v="1"/>
    <s v="Underweight "/>
    <x v="0"/>
    <s v="Good"/>
    <n v="0"/>
  </r>
  <r>
    <n v="790"/>
    <n v="62"/>
    <x v="0"/>
    <s v="Hungary"/>
    <x v="704"/>
    <x v="3"/>
    <d v="2022-10-28T00:00:00"/>
    <x v="0"/>
    <x v="1"/>
    <x v="211"/>
    <n v="290"/>
    <x v="1"/>
    <x v="0"/>
    <x v="1"/>
    <n v="0"/>
    <x v="2"/>
    <d v="2024-04-29T00:00:00"/>
    <x v="0"/>
    <x v="12"/>
    <s v="Severely obese"/>
    <x v="4"/>
    <s v="High"/>
    <n v="1"/>
  </r>
  <r>
    <n v="791"/>
    <n v="62"/>
    <x v="1"/>
    <s v="Greece"/>
    <x v="705"/>
    <x v="3"/>
    <d v="2023-01-30T00:00:00"/>
    <x v="0"/>
    <x v="3"/>
    <x v="272"/>
    <n v="215"/>
    <x v="1"/>
    <x v="1"/>
    <x v="1"/>
    <n v="0"/>
    <x v="2"/>
    <d v="2025-01-15T00:00:00"/>
    <x v="0"/>
    <x v="2"/>
    <s v="Underweight "/>
    <x v="0"/>
    <s v="Elevated"/>
    <n v="0"/>
  </r>
  <r>
    <n v="792"/>
    <n v="53"/>
    <x v="0"/>
    <s v="Croatia"/>
    <x v="706"/>
    <x v="0"/>
    <d v="2015-09-12T00:00:00"/>
    <x v="1"/>
    <x v="1"/>
    <x v="78"/>
    <n v="297"/>
    <x v="1"/>
    <x v="0"/>
    <x v="0"/>
    <n v="1"/>
    <x v="2"/>
    <d v="2016-05-26T00:00:00"/>
    <x v="0"/>
    <x v="17"/>
    <s v="Severely obese"/>
    <x v="16"/>
    <s v="High"/>
    <n v="0"/>
  </r>
  <r>
    <n v="793"/>
    <n v="61"/>
    <x v="0"/>
    <s v="Netherlands"/>
    <x v="707"/>
    <x v="3"/>
    <d v="2015-08-17T00:00:00"/>
    <x v="0"/>
    <x v="0"/>
    <x v="127"/>
    <n v="184"/>
    <x v="1"/>
    <x v="1"/>
    <x v="0"/>
    <n v="0"/>
    <x v="0"/>
    <d v="2016-10-19T00:00:00"/>
    <x v="0"/>
    <x v="7"/>
    <s v="Overweight"/>
    <x v="25"/>
    <s v="Good"/>
    <n v="0"/>
  </r>
  <r>
    <n v="794"/>
    <n v="56"/>
    <x v="0"/>
    <s v="Spain"/>
    <x v="708"/>
    <x v="1"/>
    <d v="2015-05-31T00:00:00"/>
    <x v="1"/>
    <x v="3"/>
    <x v="99"/>
    <n v="266"/>
    <x v="1"/>
    <x v="1"/>
    <x v="0"/>
    <n v="0"/>
    <x v="2"/>
    <d v="2016-08-21T00:00:00"/>
    <x v="0"/>
    <x v="7"/>
    <s v="Severely obese"/>
    <x v="8"/>
    <s v="High"/>
    <n v="0"/>
  </r>
  <r>
    <n v="795"/>
    <n v="55"/>
    <x v="1"/>
    <s v="Slovenia"/>
    <x v="709"/>
    <x v="0"/>
    <d v="2015-09-24T00:00:00"/>
    <x v="0"/>
    <x v="3"/>
    <x v="91"/>
    <n v="184"/>
    <x v="0"/>
    <x v="1"/>
    <x v="0"/>
    <n v="0"/>
    <x v="0"/>
    <d v="2017-01-19T00:00:00"/>
    <x v="0"/>
    <x v="1"/>
    <s v="Underweight "/>
    <x v="5"/>
    <s v="Good"/>
    <n v="1"/>
  </r>
  <r>
    <n v="796"/>
    <n v="42"/>
    <x v="0"/>
    <s v="Austria"/>
    <x v="710"/>
    <x v="3"/>
    <d v="2021-01-26T00:00:00"/>
    <x v="0"/>
    <x v="0"/>
    <x v="98"/>
    <n v="159"/>
    <x v="1"/>
    <x v="0"/>
    <x v="0"/>
    <n v="0"/>
    <x v="3"/>
    <d v="2022-05-16T00:00:00"/>
    <x v="1"/>
    <x v="1"/>
    <s v="Overweight"/>
    <x v="0"/>
    <s v="Good"/>
    <n v="0"/>
  </r>
  <r>
    <n v="797"/>
    <n v="64"/>
    <x v="0"/>
    <s v="Germany"/>
    <x v="711"/>
    <x v="0"/>
    <d v="2019-12-22T00:00:00"/>
    <x v="0"/>
    <x v="3"/>
    <x v="22"/>
    <n v="262"/>
    <x v="1"/>
    <x v="0"/>
    <x v="1"/>
    <n v="0"/>
    <x v="2"/>
    <d v="2021-10-25T00:00:00"/>
    <x v="0"/>
    <x v="8"/>
    <s v="Obese"/>
    <x v="4"/>
    <s v="High"/>
    <n v="0"/>
  </r>
  <r>
    <n v="798"/>
    <n v="55"/>
    <x v="0"/>
    <s v="Lithuania"/>
    <x v="712"/>
    <x v="0"/>
    <d v="2021-06-26T00:00:00"/>
    <x v="0"/>
    <x v="3"/>
    <x v="191"/>
    <n v="232"/>
    <x v="1"/>
    <x v="1"/>
    <x v="1"/>
    <n v="0"/>
    <x v="3"/>
    <d v="2022-12-18T00:00:00"/>
    <x v="0"/>
    <x v="11"/>
    <s v="Overweight"/>
    <x v="2"/>
    <s v="Elevated"/>
    <n v="0"/>
  </r>
  <r>
    <n v="799"/>
    <n v="54"/>
    <x v="0"/>
    <s v="Malta"/>
    <x v="586"/>
    <x v="0"/>
    <d v="2023-07-22T00:00:00"/>
    <x v="1"/>
    <x v="2"/>
    <x v="222"/>
    <n v="293"/>
    <x v="1"/>
    <x v="0"/>
    <x v="1"/>
    <n v="0"/>
    <x v="2"/>
    <d v="2024-06-16T00:00:00"/>
    <x v="0"/>
    <x v="0"/>
    <s v="Obese"/>
    <x v="16"/>
    <s v="High"/>
    <n v="0"/>
  </r>
  <r>
    <n v="800"/>
    <n v="57"/>
    <x v="0"/>
    <s v="Ireland"/>
    <x v="409"/>
    <x v="1"/>
    <d v="2015-06-11T00:00:00"/>
    <x v="1"/>
    <x v="0"/>
    <x v="208"/>
    <n v="299"/>
    <x v="1"/>
    <x v="1"/>
    <x v="0"/>
    <n v="0"/>
    <x v="1"/>
    <d v="2016-04-07T00:00:00"/>
    <x v="0"/>
    <x v="13"/>
    <s v="Severely obese"/>
    <x v="0"/>
    <s v="High"/>
    <n v="0"/>
  </r>
  <r>
    <n v="801"/>
    <n v="72"/>
    <x v="0"/>
    <s v="Slovakia"/>
    <x v="713"/>
    <x v="0"/>
    <d v="2018-12-29T00:00:00"/>
    <x v="0"/>
    <x v="0"/>
    <x v="119"/>
    <n v="166"/>
    <x v="1"/>
    <x v="1"/>
    <x v="0"/>
    <n v="0"/>
    <x v="0"/>
    <d v="2019-10-15T00:00:00"/>
    <x v="3"/>
    <x v="13"/>
    <s v="Underweight "/>
    <x v="4"/>
    <s v="Good"/>
    <n v="0"/>
  </r>
  <r>
    <n v="802"/>
    <n v="41"/>
    <x v="1"/>
    <s v="Luxembourg"/>
    <x v="354"/>
    <x v="2"/>
    <d v="2019-08-12T00:00:00"/>
    <x v="1"/>
    <x v="3"/>
    <x v="40"/>
    <n v="230"/>
    <x v="1"/>
    <x v="1"/>
    <x v="0"/>
    <n v="0"/>
    <x v="2"/>
    <d v="2020-01-30T00:00:00"/>
    <x v="1"/>
    <x v="18"/>
    <s v="Healthy"/>
    <x v="13"/>
    <s v="Elevated"/>
    <n v="0"/>
  </r>
  <r>
    <n v="803"/>
    <n v="55"/>
    <x v="1"/>
    <s v="Croatia"/>
    <x v="714"/>
    <x v="0"/>
    <d v="2015-11-01T00:00:00"/>
    <x v="1"/>
    <x v="2"/>
    <x v="2"/>
    <n v="162"/>
    <x v="1"/>
    <x v="1"/>
    <x v="0"/>
    <n v="0"/>
    <x v="2"/>
    <d v="2017-03-29T00:00:00"/>
    <x v="0"/>
    <x v="15"/>
    <s v="Healthy"/>
    <x v="16"/>
    <s v="Good"/>
    <n v="0"/>
  </r>
  <r>
    <n v="804"/>
    <n v="42"/>
    <x v="0"/>
    <s v="Cyprus"/>
    <x v="715"/>
    <x v="0"/>
    <d v="2024-05-08T00:00:00"/>
    <x v="1"/>
    <x v="2"/>
    <x v="78"/>
    <n v="250"/>
    <x v="1"/>
    <x v="1"/>
    <x v="0"/>
    <n v="0"/>
    <x v="1"/>
    <d v="2025-10-08T00:00:00"/>
    <x v="1"/>
    <x v="11"/>
    <s v="Severely obese"/>
    <x v="17"/>
    <s v="High"/>
    <n v="1"/>
  </r>
  <r>
    <n v="805"/>
    <n v="53"/>
    <x v="0"/>
    <s v="Romania"/>
    <x v="716"/>
    <x v="3"/>
    <d v="2015-02-12T00:00:00"/>
    <x v="1"/>
    <x v="2"/>
    <x v="86"/>
    <n v="181"/>
    <x v="0"/>
    <x v="0"/>
    <x v="1"/>
    <n v="0"/>
    <x v="2"/>
    <d v="2016-06-11T00:00:00"/>
    <x v="0"/>
    <x v="1"/>
    <s v="Underweight "/>
    <x v="20"/>
    <s v="Good"/>
    <n v="0"/>
  </r>
  <r>
    <n v="806"/>
    <n v="45"/>
    <x v="0"/>
    <s v="Austria"/>
    <x v="717"/>
    <x v="2"/>
    <d v="2015-04-21T00:00:00"/>
    <x v="0"/>
    <x v="3"/>
    <x v="187"/>
    <n v="240"/>
    <x v="1"/>
    <x v="1"/>
    <x v="0"/>
    <n v="0"/>
    <x v="0"/>
    <d v="2016-11-20T00:00:00"/>
    <x v="1"/>
    <x v="12"/>
    <s v="Healthy"/>
    <x v="4"/>
    <s v="non"/>
    <n v="1"/>
  </r>
  <r>
    <n v="807"/>
    <n v="62"/>
    <x v="0"/>
    <s v="Estonia"/>
    <x v="718"/>
    <x v="2"/>
    <d v="2023-06-25T00:00:00"/>
    <x v="0"/>
    <x v="3"/>
    <x v="92"/>
    <n v="245"/>
    <x v="1"/>
    <x v="1"/>
    <x v="1"/>
    <n v="0"/>
    <x v="2"/>
    <d v="2024-01-07T00:00:00"/>
    <x v="0"/>
    <x v="6"/>
    <s v="Severely obese"/>
    <x v="2"/>
    <s v="High"/>
    <n v="0"/>
  </r>
  <r>
    <n v="808"/>
    <n v="38"/>
    <x v="1"/>
    <s v="France"/>
    <x v="719"/>
    <x v="3"/>
    <d v="2018-08-04T00:00:00"/>
    <x v="1"/>
    <x v="2"/>
    <x v="17"/>
    <n v="300"/>
    <x v="1"/>
    <x v="1"/>
    <x v="0"/>
    <n v="0"/>
    <x v="0"/>
    <d v="2020-06-07T00:00:00"/>
    <x v="1"/>
    <x v="8"/>
    <s v="Severely obese"/>
    <x v="14"/>
    <s v="High"/>
    <n v="0"/>
  </r>
  <r>
    <n v="809"/>
    <n v="43"/>
    <x v="0"/>
    <s v="Germany"/>
    <x v="249"/>
    <x v="3"/>
    <d v="2020-03-30T00:00:00"/>
    <x v="1"/>
    <x v="2"/>
    <x v="21"/>
    <n v="205"/>
    <x v="0"/>
    <x v="1"/>
    <x v="1"/>
    <n v="0"/>
    <x v="2"/>
    <d v="2021-11-22T00:00:00"/>
    <x v="1"/>
    <x v="4"/>
    <s v="Healthy"/>
    <x v="25"/>
    <s v="Elevated"/>
    <n v="0"/>
  </r>
  <r>
    <n v="810"/>
    <n v="68"/>
    <x v="1"/>
    <s v="Portugal"/>
    <x v="720"/>
    <x v="3"/>
    <d v="2015-11-03T00:00:00"/>
    <x v="1"/>
    <x v="3"/>
    <x v="156"/>
    <n v="267"/>
    <x v="1"/>
    <x v="0"/>
    <x v="1"/>
    <n v="0"/>
    <x v="1"/>
    <d v="2017-02-14T00:00:00"/>
    <x v="0"/>
    <x v="1"/>
    <s v="Obese"/>
    <x v="17"/>
    <s v="High"/>
    <n v="1"/>
  </r>
  <r>
    <n v="811"/>
    <n v="72"/>
    <x v="0"/>
    <s v="Poland"/>
    <x v="721"/>
    <x v="0"/>
    <d v="2020-07-16T00:00:00"/>
    <x v="1"/>
    <x v="3"/>
    <x v="220"/>
    <n v="283"/>
    <x v="1"/>
    <x v="1"/>
    <x v="1"/>
    <n v="0"/>
    <x v="3"/>
    <d v="2022-01-03T00:00:00"/>
    <x v="3"/>
    <x v="11"/>
    <s v="Obese"/>
    <x v="12"/>
    <s v="High"/>
    <n v="0"/>
  </r>
  <r>
    <n v="812"/>
    <n v="64"/>
    <x v="1"/>
    <s v="France"/>
    <x v="722"/>
    <x v="3"/>
    <d v="2016-10-17T00:00:00"/>
    <x v="1"/>
    <x v="0"/>
    <x v="42"/>
    <n v="297"/>
    <x v="1"/>
    <x v="1"/>
    <x v="0"/>
    <n v="0"/>
    <x v="2"/>
    <d v="2018-02-17T00:00:00"/>
    <x v="0"/>
    <x v="15"/>
    <s v="Severely obese"/>
    <x v="18"/>
    <s v="High"/>
    <n v="1"/>
  </r>
  <r>
    <n v="813"/>
    <n v="64"/>
    <x v="1"/>
    <s v="Bulgaria"/>
    <x v="723"/>
    <x v="1"/>
    <d v="2015-08-12T00:00:00"/>
    <x v="0"/>
    <x v="2"/>
    <x v="185"/>
    <n v="247"/>
    <x v="0"/>
    <x v="1"/>
    <x v="0"/>
    <n v="0"/>
    <x v="2"/>
    <d v="2017-05-24T00:00:00"/>
    <x v="0"/>
    <x v="5"/>
    <s v="Obese"/>
    <x v="12"/>
    <s v="High"/>
    <n v="0"/>
  </r>
  <r>
    <n v="814"/>
    <n v="63"/>
    <x v="1"/>
    <s v="Germany"/>
    <x v="724"/>
    <x v="2"/>
    <d v="2020-01-21T00:00:00"/>
    <x v="0"/>
    <x v="2"/>
    <x v="274"/>
    <n v="283"/>
    <x v="1"/>
    <x v="0"/>
    <x v="1"/>
    <n v="1"/>
    <x v="2"/>
    <d v="2021-03-07T00:00:00"/>
    <x v="0"/>
    <x v="16"/>
    <s v="Obese"/>
    <x v="0"/>
    <s v="High"/>
    <n v="1"/>
  </r>
  <r>
    <n v="815"/>
    <n v="84"/>
    <x v="1"/>
    <s v="Denmark"/>
    <x v="725"/>
    <x v="3"/>
    <d v="2021-07-17T00:00:00"/>
    <x v="1"/>
    <x v="3"/>
    <x v="124"/>
    <n v="281"/>
    <x v="1"/>
    <x v="0"/>
    <x v="0"/>
    <n v="1"/>
    <x v="1"/>
    <d v="2022-09-23T00:00:00"/>
    <x v="3"/>
    <x v="7"/>
    <s v="Obese"/>
    <x v="16"/>
    <s v="High"/>
    <n v="0"/>
  </r>
  <r>
    <n v="816"/>
    <n v="70"/>
    <x v="0"/>
    <s v="Sweden"/>
    <x v="726"/>
    <x v="1"/>
    <d v="2016-09-24T00:00:00"/>
    <x v="0"/>
    <x v="1"/>
    <x v="68"/>
    <n v="223"/>
    <x v="0"/>
    <x v="0"/>
    <x v="0"/>
    <n v="0"/>
    <x v="2"/>
    <d v="2018-06-13T00:00:00"/>
    <x v="3"/>
    <x v="10"/>
    <s v="Underweight "/>
    <x v="6"/>
    <s v="Elevated"/>
    <n v="0"/>
  </r>
  <r>
    <n v="817"/>
    <n v="54"/>
    <x v="0"/>
    <s v="Ireland"/>
    <x v="727"/>
    <x v="2"/>
    <d v="2021-04-21T00:00:00"/>
    <x v="0"/>
    <x v="3"/>
    <x v="163"/>
    <n v="181"/>
    <x v="0"/>
    <x v="0"/>
    <x v="0"/>
    <n v="0"/>
    <x v="0"/>
    <d v="2022-08-31T00:00:00"/>
    <x v="0"/>
    <x v="15"/>
    <s v="Healthy"/>
    <x v="8"/>
    <s v="Good"/>
    <n v="0"/>
  </r>
  <r>
    <n v="818"/>
    <n v="49"/>
    <x v="1"/>
    <s v="Cyprus"/>
    <x v="728"/>
    <x v="1"/>
    <d v="2021-09-19T00:00:00"/>
    <x v="0"/>
    <x v="2"/>
    <x v="270"/>
    <n v="166"/>
    <x v="0"/>
    <x v="1"/>
    <x v="0"/>
    <n v="0"/>
    <x v="3"/>
    <d v="2022-10-04T00:00:00"/>
    <x v="1"/>
    <x v="9"/>
    <s v="Healthy"/>
    <x v="16"/>
    <s v="Good"/>
    <n v="0"/>
  </r>
  <r>
    <n v="819"/>
    <n v="61"/>
    <x v="0"/>
    <s v="Italy"/>
    <x v="153"/>
    <x v="2"/>
    <d v="2018-04-16T00:00:00"/>
    <x v="1"/>
    <x v="2"/>
    <x v="228"/>
    <n v="211"/>
    <x v="1"/>
    <x v="0"/>
    <x v="1"/>
    <n v="0"/>
    <x v="2"/>
    <d v="2018-12-31T00:00:00"/>
    <x v="0"/>
    <x v="17"/>
    <s v="Healthy"/>
    <x v="6"/>
    <s v="Elevated"/>
    <n v="0"/>
  </r>
  <r>
    <n v="820"/>
    <n v="39"/>
    <x v="1"/>
    <s v="Italy"/>
    <x v="729"/>
    <x v="0"/>
    <d v="2022-03-14T00:00:00"/>
    <x v="0"/>
    <x v="1"/>
    <x v="2"/>
    <n v="206"/>
    <x v="1"/>
    <x v="0"/>
    <x v="0"/>
    <n v="0"/>
    <x v="1"/>
    <d v="2022-09-15T00:00:00"/>
    <x v="1"/>
    <x v="6"/>
    <s v="Healthy"/>
    <x v="12"/>
    <s v="Elevated"/>
    <n v="0"/>
  </r>
  <r>
    <n v="821"/>
    <n v="46"/>
    <x v="1"/>
    <s v="Finland"/>
    <x v="730"/>
    <x v="3"/>
    <d v="2018-03-01T00:00:00"/>
    <x v="0"/>
    <x v="0"/>
    <x v="130"/>
    <n v="244"/>
    <x v="1"/>
    <x v="1"/>
    <x v="0"/>
    <n v="0"/>
    <x v="1"/>
    <d v="2019-12-25T00:00:00"/>
    <x v="1"/>
    <x v="5"/>
    <s v="Severely obese"/>
    <x v="23"/>
    <s v="High"/>
    <n v="0"/>
  </r>
  <r>
    <n v="822"/>
    <n v="58"/>
    <x v="1"/>
    <s v="Slovakia"/>
    <x v="731"/>
    <x v="1"/>
    <d v="2016-09-28T00:00:00"/>
    <x v="0"/>
    <x v="2"/>
    <x v="243"/>
    <n v="250"/>
    <x v="1"/>
    <x v="1"/>
    <x v="0"/>
    <n v="0"/>
    <x v="2"/>
    <d v="2018-01-17T00:00:00"/>
    <x v="0"/>
    <x v="1"/>
    <s v="Obese"/>
    <x v="8"/>
    <s v="High"/>
    <n v="0"/>
  </r>
  <r>
    <n v="823"/>
    <n v="45"/>
    <x v="0"/>
    <s v="Sweden"/>
    <x v="732"/>
    <x v="0"/>
    <d v="2020-07-09T00:00:00"/>
    <x v="1"/>
    <x v="3"/>
    <x v="206"/>
    <n v="251"/>
    <x v="1"/>
    <x v="1"/>
    <x v="1"/>
    <n v="0"/>
    <x v="3"/>
    <d v="2021-06-24T00:00:00"/>
    <x v="1"/>
    <x v="3"/>
    <s v="Severely obese"/>
    <x v="16"/>
    <s v="High"/>
    <n v="0"/>
  </r>
  <r>
    <n v="824"/>
    <n v="81"/>
    <x v="1"/>
    <s v="Sweden"/>
    <x v="197"/>
    <x v="3"/>
    <d v="2024-02-10T00:00:00"/>
    <x v="0"/>
    <x v="0"/>
    <x v="266"/>
    <n v="277"/>
    <x v="1"/>
    <x v="1"/>
    <x v="0"/>
    <n v="0"/>
    <x v="1"/>
    <d v="2025-09-08T00:00:00"/>
    <x v="3"/>
    <x v="12"/>
    <s v="Obese"/>
    <x v="6"/>
    <s v="High"/>
    <n v="0"/>
  </r>
  <r>
    <n v="825"/>
    <n v="67"/>
    <x v="0"/>
    <s v="Croatia"/>
    <x v="733"/>
    <x v="3"/>
    <d v="2019-04-05T00:00:00"/>
    <x v="1"/>
    <x v="3"/>
    <x v="201"/>
    <n v="285"/>
    <x v="1"/>
    <x v="1"/>
    <x v="0"/>
    <n v="0"/>
    <x v="1"/>
    <d v="2020-05-23T00:00:00"/>
    <x v="0"/>
    <x v="16"/>
    <s v="Obese"/>
    <x v="21"/>
    <s v="High"/>
    <n v="0"/>
  </r>
  <r>
    <n v="826"/>
    <n v="64"/>
    <x v="0"/>
    <s v="Finland"/>
    <x v="301"/>
    <x v="1"/>
    <d v="2018-07-16T00:00:00"/>
    <x v="1"/>
    <x v="2"/>
    <x v="13"/>
    <n v="289"/>
    <x v="1"/>
    <x v="1"/>
    <x v="0"/>
    <n v="0"/>
    <x v="1"/>
    <d v="2019-08-22T00:00:00"/>
    <x v="0"/>
    <x v="16"/>
    <s v="Obese"/>
    <x v="8"/>
    <s v="High"/>
    <n v="0"/>
  </r>
  <r>
    <n v="827"/>
    <n v="58"/>
    <x v="1"/>
    <s v="Austria"/>
    <x v="734"/>
    <x v="2"/>
    <d v="2021-09-26T00:00:00"/>
    <x v="1"/>
    <x v="2"/>
    <x v="38"/>
    <n v="259"/>
    <x v="1"/>
    <x v="0"/>
    <x v="0"/>
    <n v="0"/>
    <x v="2"/>
    <d v="2022-05-19T00:00:00"/>
    <x v="0"/>
    <x v="14"/>
    <s v="Obese"/>
    <x v="2"/>
    <s v="High"/>
    <n v="0"/>
  </r>
  <r>
    <n v="828"/>
    <n v="51"/>
    <x v="0"/>
    <s v="Netherlands"/>
    <x v="258"/>
    <x v="3"/>
    <d v="2015-12-17T00:00:00"/>
    <x v="0"/>
    <x v="1"/>
    <x v="34"/>
    <n v="236"/>
    <x v="1"/>
    <x v="1"/>
    <x v="0"/>
    <n v="0"/>
    <x v="0"/>
    <d v="2017-01-18T00:00:00"/>
    <x v="0"/>
    <x v="16"/>
    <s v="Underweight "/>
    <x v="29"/>
    <s v="Elevated"/>
    <n v="0"/>
  </r>
  <r>
    <n v="829"/>
    <n v="39"/>
    <x v="1"/>
    <s v="Greece"/>
    <x v="735"/>
    <x v="1"/>
    <d v="2017-03-03T00:00:00"/>
    <x v="0"/>
    <x v="3"/>
    <x v="105"/>
    <n v="234"/>
    <x v="0"/>
    <x v="0"/>
    <x v="0"/>
    <n v="0"/>
    <x v="1"/>
    <d v="2019-02-13T00:00:00"/>
    <x v="1"/>
    <x v="2"/>
    <s v="Obese"/>
    <x v="1"/>
    <s v="Elevated"/>
    <n v="0"/>
  </r>
  <r>
    <n v="830"/>
    <n v="55"/>
    <x v="0"/>
    <s v="Slovakia"/>
    <x v="736"/>
    <x v="3"/>
    <d v="2019-11-01T00:00:00"/>
    <x v="0"/>
    <x v="1"/>
    <x v="187"/>
    <n v="215"/>
    <x v="1"/>
    <x v="1"/>
    <x v="0"/>
    <n v="0"/>
    <x v="3"/>
    <d v="2020-12-29T00:00:00"/>
    <x v="0"/>
    <x v="16"/>
    <s v="Healthy"/>
    <x v="27"/>
    <s v="Elevated"/>
    <n v="0"/>
  </r>
  <r>
    <n v="831"/>
    <n v="52"/>
    <x v="0"/>
    <s v="Estonia"/>
    <x v="215"/>
    <x v="3"/>
    <d v="2021-01-05T00:00:00"/>
    <x v="0"/>
    <x v="1"/>
    <x v="53"/>
    <n v="277"/>
    <x v="1"/>
    <x v="0"/>
    <x v="0"/>
    <n v="0"/>
    <x v="3"/>
    <d v="2022-12-26T00:00:00"/>
    <x v="0"/>
    <x v="2"/>
    <s v="Obese"/>
    <x v="21"/>
    <s v="High"/>
    <n v="0"/>
  </r>
  <r>
    <n v="832"/>
    <n v="61"/>
    <x v="0"/>
    <s v="Malta"/>
    <x v="737"/>
    <x v="1"/>
    <d v="2023-12-01T00:00:00"/>
    <x v="1"/>
    <x v="2"/>
    <x v="192"/>
    <n v="275"/>
    <x v="1"/>
    <x v="0"/>
    <x v="1"/>
    <n v="0"/>
    <x v="2"/>
    <d v="2024-09-22T00:00:00"/>
    <x v="0"/>
    <x v="13"/>
    <s v="Obese"/>
    <x v="4"/>
    <s v="High"/>
    <n v="0"/>
  </r>
  <r>
    <n v="833"/>
    <n v="46"/>
    <x v="0"/>
    <s v="Croatia"/>
    <x v="738"/>
    <x v="3"/>
    <d v="2016-12-03T00:00:00"/>
    <x v="0"/>
    <x v="3"/>
    <x v="275"/>
    <n v="169"/>
    <x v="0"/>
    <x v="0"/>
    <x v="1"/>
    <n v="0"/>
    <x v="2"/>
    <d v="2017-11-26T00:00:00"/>
    <x v="1"/>
    <x v="3"/>
    <s v="Overweight"/>
    <x v="9"/>
    <s v="Good"/>
    <n v="0"/>
  </r>
  <r>
    <n v="834"/>
    <n v="49"/>
    <x v="1"/>
    <s v="Slovenia"/>
    <x v="739"/>
    <x v="0"/>
    <d v="2015-01-14T00:00:00"/>
    <x v="1"/>
    <x v="0"/>
    <x v="32"/>
    <n v="184"/>
    <x v="1"/>
    <x v="0"/>
    <x v="1"/>
    <n v="0"/>
    <x v="2"/>
    <d v="2016-03-25T00:00:00"/>
    <x v="1"/>
    <x v="7"/>
    <s v="Underweight "/>
    <x v="2"/>
    <s v="Good"/>
    <n v="1"/>
  </r>
  <r>
    <n v="835"/>
    <n v="48"/>
    <x v="1"/>
    <s v="Hungary"/>
    <x v="740"/>
    <x v="2"/>
    <d v="2019-09-26T00:00:00"/>
    <x v="1"/>
    <x v="3"/>
    <x v="276"/>
    <n v="287"/>
    <x v="0"/>
    <x v="1"/>
    <x v="1"/>
    <n v="0"/>
    <x v="2"/>
    <d v="2020-06-23T00:00:00"/>
    <x v="1"/>
    <x v="17"/>
    <s v="Obese"/>
    <x v="21"/>
    <s v="High"/>
    <n v="0"/>
  </r>
  <r>
    <n v="836"/>
    <n v="48"/>
    <x v="1"/>
    <s v="Germany"/>
    <x v="741"/>
    <x v="1"/>
    <d v="2022-12-02T00:00:00"/>
    <x v="0"/>
    <x v="3"/>
    <x v="277"/>
    <n v="220"/>
    <x v="1"/>
    <x v="1"/>
    <x v="1"/>
    <n v="0"/>
    <x v="0"/>
    <d v="2023-11-08T00:00:00"/>
    <x v="1"/>
    <x v="3"/>
    <s v="Overweight"/>
    <x v="18"/>
    <s v="Elevated"/>
    <n v="0"/>
  </r>
  <r>
    <n v="837"/>
    <n v="64"/>
    <x v="0"/>
    <s v="Cyprus"/>
    <x v="742"/>
    <x v="3"/>
    <d v="2021-05-15T00:00:00"/>
    <x v="0"/>
    <x v="0"/>
    <x v="258"/>
    <n v="246"/>
    <x v="1"/>
    <x v="1"/>
    <x v="0"/>
    <n v="0"/>
    <x v="2"/>
    <d v="2023-03-24T00:00:00"/>
    <x v="0"/>
    <x v="8"/>
    <s v="Obese"/>
    <x v="28"/>
    <s v="High"/>
    <n v="0"/>
  </r>
  <r>
    <n v="838"/>
    <n v="51"/>
    <x v="1"/>
    <s v="Portugal"/>
    <x v="743"/>
    <x v="0"/>
    <d v="2024-02-29T00:00:00"/>
    <x v="1"/>
    <x v="0"/>
    <x v="133"/>
    <n v="251"/>
    <x v="1"/>
    <x v="0"/>
    <x v="0"/>
    <n v="0"/>
    <x v="1"/>
    <d v="2025-01-07T00:00:00"/>
    <x v="0"/>
    <x v="0"/>
    <s v="Obese"/>
    <x v="2"/>
    <s v="High"/>
    <n v="0"/>
  </r>
  <r>
    <n v="839"/>
    <n v="67"/>
    <x v="0"/>
    <s v="Ireland"/>
    <x v="744"/>
    <x v="1"/>
    <d v="2020-07-22T00:00:00"/>
    <x v="1"/>
    <x v="1"/>
    <x v="274"/>
    <n v="244"/>
    <x v="1"/>
    <x v="1"/>
    <x v="0"/>
    <n v="1"/>
    <x v="3"/>
    <d v="2022-01-25T00:00:00"/>
    <x v="0"/>
    <x v="12"/>
    <s v="Obese"/>
    <x v="7"/>
    <s v="High"/>
    <n v="0"/>
  </r>
  <r>
    <n v="840"/>
    <n v="61"/>
    <x v="0"/>
    <s v="Croatia"/>
    <x v="745"/>
    <x v="0"/>
    <d v="2018-01-13T00:00:00"/>
    <x v="1"/>
    <x v="2"/>
    <x v="31"/>
    <n v="292"/>
    <x v="1"/>
    <x v="0"/>
    <x v="0"/>
    <n v="0"/>
    <x v="0"/>
    <d v="2018-11-28T00:00:00"/>
    <x v="0"/>
    <x v="0"/>
    <s v="Obese"/>
    <x v="0"/>
    <s v="High"/>
    <n v="0"/>
  </r>
  <r>
    <n v="841"/>
    <n v="64"/>
    <x v="1"/>
    <s v="Denmark"/>
    <x v="746"/>
    <x v="2"/>
    <d v="2021-09-21T00:00:00"/>
    <x v="1"/>
    <x v="0"/>
    <x v="3"/>
    <n v="297"/>
    <x v="1"/>
    <x v="0"/>
    <x v="0"/>
    <n v="0"/>
    <x v="0"/>
    <d v="2022-12-03T00:00:00"/>
    <x v="0"/>
    <x v="7"/>
    <s v="Obese"/>
    <x v="24"/>
    <s v="High"/>
    <n v="1"/>
  </r>
  <r>
    <n v="842"/>
    <n v="52"/>
    <x v="1"/>
    <s v="Malta"/>
    <x v="747"/>
    <x v="2"/>
    <d v="2020-06-01T00:00:00"/>
    <x v="0"/>
    <x v="0"/>
    <x v="85"/>
    <n v="200"/>
    <x v="1"/>
    <x v="0"/>
    <x v="1"/>
    <n v="0"/>
    <x v="3"/>
    <d v="2021-08-02T00:00:00"/>
    <x v="0"/>
    <x v="7"/>
    <s v="Healthy"/>
    <x v="9"/>
    <s v="non"/>
    <n v="0"/>
  </r>
  <r>
    <n v="843"/>
    <n v="61"/>
    <x v="0"/>
    <s v="Estonia"/>
    <x v="748"/>
    <x v="3"/>
    <d v="2021-02-16T00:00:00"/>
    <x v="0"/>
    <x v="3"/>
    <x v="127"/>
    <n v="227"/>
    <x v="0"/>
    <x v="0"/>
    <x v="0"/>
    <n v="0"/>
    <x v="2"/>
    <d v="2022-09-26T00:00:00"/>
    <x v="0"/>
    <x v="4"/>
    <s v="Overweight"/>
    <x v="10"/>
    <s v="Elevated"/>
    <n v="1"/>
  </r>
  <r>
    <n v="844"/>
    <n v="67"/>
    <x v="1"/>
    <s v="Romania"/>
    <x v="749"/>
    <x v="0"/>
    <d v="2014-10-20T00:00:00"/>
    <x v="1"/>
    <x v="3"/>
    <x v="40"/>
    <n v="193"/>
    <x v="1"/>
    <x v="0"/>
    <x v="0"/>
    <n v="0"/>
    <x v="0"/>
    <d v="2016-04-03T00:00:00"/>
    <x v="0"/>
    <x v="11"/>
    <s v="Healthy"/>
    <x v="0"/>
    <s v="Good"/>
    <n v="1"/>
  </r>
  <r>
    <n v="845"/>
    <n v="66"/>
    <x v="0"/>
    <s v="Austria"/>
    <x v="268"/>
    <x v="1"/>
    <d v="2021-07-02T00:00:00"/>
    <x v="0"/>
    <x v="1"/>
    <x v="199"/>
    <n v="198"/>
    <x v="1"/>
    <x v="1"/>
    <x v="0"/>
    <n v="0"/>
    <x v="0"/>
    <d v="2022-08-13T00:00:00"/>
    <x v="0"/>
    <x v="16"/>
    <s v="Overweight"/>
    <x v="14"/>
    <s v="Good"/>
    <n v="0"/>
  </r>
  <r>
    <n v="846"/>
    <n v="63"/>
    <x v="0"/>
    <s v="Sweden"/>
    <x v="750"/>
    <x v="2"/>
    <d v="2023-03-16T00:00:00"/>
    <x v="0"/>
    <x v="2"/>
    <x v="43"/>
    <n v="196"/>
    <x v="1"/>
    <x v="1"/>
    <x v="0"/>
    <n v="0"/>
    <x v="0"/>
    <d v="2023-10-18T00:00:00"/>
    <x v="0"/>
    <x v="14"/>
    <s v="Overweight"/>
    <x v="6"/>
    <s v="Good"/>
    <n v="1"/>
  </r>
  <r>
    <n v="847"/>
    <n v="47"/>
    <x v="0"/>
    <s v="Czech Republic"/>
    <x v="751"/>
    <x v="1"/>
    <d v="2018-05-26T00:00:00"/>
    <x v="0"/>
    <x v="3"/>
    <x v="277"/>
    <n v="151"/>
    <x v="1"/>
    <x v="1"/>
    <x v="1"/>
    <n v="0"/>
    <x v="3"/>
    <d v="2019-09-07T00:00:00"/>
    <x v="1"/>
    <x v="1"/>
    <s v="Overweight"/>
    <x v="8"/>
    <s v="Good"/>
    <n v="1"/>
  </r>
  <r>
    <n v="848"/>
    <n v="68"/>
    <x v="1"/>
    <s v="Slovenia"/>
    <x v="752"/>
    <x v="0"/>
    <d v="2015-09-21T00:00:00"/>
    <x v="1"/>
    <x v="0"/>
    <x v="231"/>
    <n v="298"/>
    <x v="0"/>
    <x v="0"/>
    <x v="0"/>
    <n v="0"/>
    <x v="0"/>
    <d v="2016-12-12T00:00:00"/>
    <x v="0"/>
    <x v="7"/>
    <s v="Obese"/>
    <x v="17"/>
    <s v="High"/>
    <n v="0"/>
  </r>
  <r>
    <n v="849"/>
    <n v="27"/>
    <x v="0"/>
    <s v="Greece"/>
    <x v="753"/>
    <x v="2"/>
    <d v="2016-01-12T00:00:00"/>
    <x v="1"/>
    <x v="0"/>
    <x v="95"/>
    <n v="190"/>
    <x v="1"/>
    <x v="0"/>
    <x v="0"/>
    <n v="0"/>
    <x v="3"/>
    <d v="2016-12-31T00:00:00"/>
    <x v="2"/>
    <x v="3"/>
    <s v="Overweight"/>
    <x v="24"/>
    <s v="Good"/>
    <n v="0"/>
  </r>
  <r>
    <n v="850"/>
    <n v="65"/>
    <x v="1"/>
    <s v="Romania"/>
    <x v="540"/>
    <x v="1"/>
    <d v="2017-03-26T00:00:00"/>
    <x v="1"/>
    <x v="2"/>
    <x v="54"/>
    <n v="236"/>
    <x v="1"/>
    <x v="1"/>
    <x v="1"/>
    <n v="0"/>
    <x v="3"/>
    <d v="2018-12-07T00:00:00"/>
    <x v="0"/>
    <x v="10"/>
    <s v="Healthy"/>
    <x v="5"/>
    <s v="Elevated"/>
    <n v="0"/>
  </r>
  <r>
    <n v="851"/>
    <n v="59"/>
    <x v="1"/>
    <s v="Slovenia"/>
    <x v="141"/>
    <x v="1"/>
    <d v="2020-10-24T00:00:00"/>
    <x v="1"/>
    <x v="3"/>
    <x v="120"/>
    <n v="248"/>
    <x v="1"/>
    <x v="0"/>
    <x v="0"/>
    <n v="0"/>
    <x v="2"/>
    <d v="2022-03-02T00:00:00"/>
    <x v="0"/>
    <x v="15"/>
    <s v="Obese"/>
    <x v="8"/>
    <s v="High"/>
    <n v="0"/>
  </r>
  <r>
    <n v="852"/>
    <n v="48"/>
    <x v="0"/>
    <s v="Lithuania"/>
    <x v="39"/>
    <x v="3"/>
    <d v="2017-10-12T00:00:00"/>
    <x v="1"/>
    <x v="3"/>
    <x v="52"/>
    <n v="293"/>
    <x v="1"/>
    <x v="0"/>
    <x v="0"/>
    <n v="0"/>
    <x v="1"/>
    <d v="2019-07-21T00:00:00"/>
    <x v="1"/>
    <x v="5"/>
    <s v="Severely obese"/>
    <x v="5"/>
    <s v="High"/>
    <n v="0"/>
  </r>
  <r>
    <n v="853"/>
    <n v="79"/>
    <x v="0"/>
    <s v="Italy"/>
    <x v="754"/>
    <x v="3"/>
    <d v="2019-05-03T00:00:00"/>
    <x v="0"/>
    <x v="0"/>
    <x v="128"/>
    <n v="217"/>
    <x v="1"/>
    <x v="1"/>
    <x v="0"/>
    <n v="0"/>
    <x v="0"/>
    <d v="2019-10-31T00:00:00"/>
    <x v="3"/>
    <x v="18"/>
    <s v="Healthy"/>
    <x v="18"/>
    <s v="Elevated"/>
    <n v="0"/>
  </r>
  <r>
    <n v="854"/>
    <n v="76"/>
    <x v="1"/>
    <s v="Slovakia"/>
    <x v="85"/>
    <x v="2"/>
    <d v="2017-10-17T00:00:00"/>
    <x v="1"/>
    <x v="0"/>
    <x v="12"/>
    <n v="244"/>
    <x v="1"/>
    <x v="0"/>
    <x v="0"/>
    <n v="0"/>
    <x v="3"/>
    <d v="2019-03-23T00:00:00"/>
    <x v="3"/>
    <x v="11"/>
    <s v="Obese"/>
    <x v="19"/>
    <s v="High"/>
    <n v="0"/>
  </r>
  <r>
    <n v="855"/>
    <n v="39"/>
    <x v="1"/>
    <s v="Portugal"/>
    <x v="755"/>
    <x v="2"/>
    <d v="2020-01-26T00:00:00"/>
    <x v="1"/>
    <x v="0"/>
    <x v="63"/>
    <n v="156"/>
    <x v="1"/>
    <x v="1"/>
    <x v="0"/>
    <n v="0"/>
    <x v="1"/>
    <d v="2022-01-08T00:00:00"/>
    <x v="1"/>
    <x v="2"/>
    <s v="Healthy"/>
    <x v="2"/>
    <s v="Good"/>
    <n v="0"/>
  </r>
  <r>
    <n v="856"/>
    <n v="58"/>
    <x v="1"/>
    <s v="Germany"/>
    <x v="756"/>
    <x v="0"/>
    <d v="2020-01-27T00:00:00"/>
    <x v="1"/>
    <x v="0"/>
    <x v="125"/>
    <n v="241"/>
    <x v="0"/>
    <x v="1"/>
    <x v="1"/>
    <n v="0"/>
    <x v="0"/>
    <d v="2021-05-10T00:00:00"/>
    <x v="0"/>
    <x v="1"/>
    <s v="Obese"/>
    <x v="12"/>
    <s v="High"/>
    <n v="0"/>
  </r>
  <r>
    <n v="857"/>
    <n v="40"/>
    <x v="1"/>
    <s v="Italy"/>
    <x v="757"/>
    <x v="0"/>
    <d v="2019-04-15T00:00:00"/>
    <x v="0"/>
    <x v="1"/>
    <x v="203"/>
    <n v="172"/>
    <x v="1"/>
    <x v="1"/>
    <x v="0"/>
    <n v="0"/>
    <x v="3"/>
    <d v="2019-12-10T00:00:00"/>
    <x v="1"/>
    <x v="14"/>
    <s v="Healthy"/>
    <x v="17"/>
    <s v="Good"/>
    <n v="0"/>
  </r>
  <r>
    <n v="858"/>
    <n v="59"/>
    <x v="1"/>
    <s v="Latvia"/>
    <x v="758"/>
    <x v="2"/>
    <d v="2020-06-04T00:00:00"/>
    <x v="1"/>
    <x v="2"/>
    <x v="236"/>
    <n v="282"/>
    <x v="0"/>
    <x v="0"/>
    <x v="0"/>
    <n v="0"/>
    <x v="0"/>
    <d v="2021-01-10T00:00:00"/>
    <x v="0"/>
    <x v="14"/>
    <s v="Obese"/>
    <x v="17"/>
    <s v="High"/>
    <n v="0"/>
  </r>
  <r>
    <n v="859"/>
    <n v="48"/>
    <x v="1"/>
    <s v="France"/>
    <x v="382"/>
    <x v="1"/>
    <d v="2024-06-02T00:00:00"/>
    <x v="0"/>
    <x v="2"/>
    <x v="278"/>
    <n v="289"/>
    <x v="1"/>
    <x v="1"/>
    <x v="1"/>
    <n v="0"/>
    <x v="3"/>
    <d v="2025-12-29T00:00:00"/>
    <x v="1"/>
    <x v="12"/>
    <s v="Severely obese"/>
    <x v="18"/>
    <s v="High"/>
    <n v="0"/>
  </r>
  <r>
    <n v="860"/>
    <n v="49"/>
    <x v="0"/>
    <s v="Estonia"/>
    <x v="759"/>
    <x v="0"/>
    <d v="2024-04-27T00:00:00"/>
    <x v="0"/>
    <x v="0"/>
    <x v="8"/>
    <n v="249"/>
    <x v="1"/>
    <x v="0"/>
    <x v="0"/>
    <n v="0"/>
    <x v="3"/>
    <d v="2024-12-12T00:00:00"/>
    <x v="1"/>
    <x v="14"/>
    <s v="Obese"/>
    <x v="0"/>
    <s v="High"/>
    <n v="0"/>
  </r>
  <r>
    <n v="861"/>
    <n v="38"/>
    <x v="0"/>
    <s v="Spain"/>
    <x v="760"/>
    <x v="1"/>
    <d v="2024-02-05T00:00:00"/>
    <x v="0"/>
    <x v="2"/>
    <x v="251"/>
    <n v="256"/>
    <x v="1"/>
    <x v="0"/>
    <x v="0"/>
    <n v="0"/>
    <x v="0"/>
    <d v="2025-02-18T00:00:00"/>
    <x v="1"/>
    <x v="9"/>
    <s v="Obese"/>
    <x v="2"/>
    <s v="High"/>
    <n v="0"/>
  </r>
  <r>
    <n v="862"/>
    <n v="45"/>
    <x v="1"/>
    <s v="France"/>
    <x v="761"/>
    <x v="1"/>
    <d v="2014-07-19T00:00:00"/>
    <x v="1"/>
    <x v="2"/>
    <x v="226"/>
    <n v="264"/>
    <x v="1"/>
    <x v="0"/>
    <x v="0"/>
    <n v="0"/>
    <x v="0"/>
    <d v="2015-04-25T00:00:00"/>
    <x v="1"/>
    <x v="13"/>
    <s v="Obese"/>
    <x v="6"/>
    <s v="High"/>
    <n v="0"/>
  </r>
  <r>
    <n v="863"/>
    <n v="61"/>
    <x v="0"/>
    <s v="Estonia"/>
    <x v="762"/>
    <x v="3"/>
    <d v="2020-01-11T00:00:00"/>
    <x v="0"/>
    <x v="2"/>
    <x v="100"/>
    <n v="155"/>
    <x v="1"/>
    <x v="1"/>
    <x v="1"/>
    <n v="0"/>
    <x v="1"/>
    <d v="2021-11-10T00:00:00"/>
    <x v="0"/>
    <x v="5"/>
    <s v="Underweight "/>
    <x v="8"/>
    <s v="Good"/>
    <n v="0"/>
  </r>
  <r>
    <n v="864"/>
    <n v="57"/>
    <x v="1"/>
    <s v="Slovenia"/>
    <x v="763"/>
    <x v="2"/>
    <d v="2020-02-18T00:00:00"/>
    <x v="1"/>
    <x v="2"/>
    <x v="77"/>
    <n v="295"/>
    <x v="1"/>
    <x v="0"/>
    <x v="0"/>
    <n v="0"/>
    <x v="0"/>
    <d v="2021-09-29T00:00:00"/>
    <x v="0"/>
    <x v="4"/>
    <s v="Severely obese"/>
    <x v="9"/>
    <s v="High"/>
    <n v="0"/>
  </r>
  <r>
    <n v="865"/>
    <n v="47"/>
    <x v="1"/>
    <s v="Austria"/>
    <x v="764"/>
    <x v="0"/>
    <d v="2020-05-13T00:00:00"/>
    <x v="1"/>
    <x v="2"/>
    <x v="196"/>
    <n v="218"/>
    <x v="0"/>
    <x v="1"/>
    <x v="0"/>
    <n v="1"/>
    <x v="1"/>
    <d v="2021-06-09T00:00:00"/>
    <x v="1"/>
    <x v="9"/>
    <s v="Healthy"/>
    <x v="17"/>
    <s v="Elevated"/>
    <n v="0"/>
  </r>
  <r>
    <n v="866"/>
    <n v="48"/>
    <x v="0"/>
    <s v="Portugal"/>
    <x v="166"/>
    <x v="0"/>
    <d v="2018-12-20T00:00:00"/>
    <x v="1"/>
    <x v="2"/>
    <x v="162"/>
    <n v="279"/>
    <x v="0"/>
    <x v="0"/>
    <x v="0"/>
    <n v="0"/>
    <x v="2"/>
    <d v="2020-06-17T00:00:00"/>
    <x v="1"/>
    <x v="11"/>
    <s v="Obese"/>
    <x v="0"/>
    <s v="High"/>
    <n v="0"/>
  </r>
  <r>
    <n v="867"/>
    <n v="51"/>
    <x v="0"/>
    <s v="Bulgaria"/>
    <x v="765"/>
    <x v="0"/>
    <d v="2023-03-07T00:00:00"/>
    <x v="0"/>
    <x v="0"/>
    <x v="21"/>
    <n v="233"/>
    <x v="0"/>
    <x v="0"/>
    <x v="0"/>
    <n v="0"/>
    <x v="2"/>
    <d v="2023-12-24T00:00:00"/>
    <x v="0"/>
    <x v="13"/>
    <s v="Healthy"/>
    <x v="5"/>
    <s v="Elevated"/>
    <n v="0"/>
  </r>
  <r>
    <n v="868"/>
    <n v="62"/>
    <x v="1"/>
    <s v="Croatia"/>
    <x v="766"/>
    <x v="3"/>
    <d v="2021-12-07T00:00:00"/>
    <x v="1"/>
    <x v="0"/>
    <x v="17"/>
    <n v="300"/>
    <x v="1"/>
    <x v="0"/>
    <x v="0"/>
    <n v="0"/>
    <x v="0"/>
    <d v="2023-02-24T00:00:00"/>
    <x v="0"/>
    <x v="7"/>
    <s v="Severely obese"/>
    <x v="11"/>
    <s v="High"/>
    <n v="1"/>
  </r>
  <r>
    <n v="869"/>
    <n v="46"/>
    <x v="0"/>
    <s v="Greece"/>
    <x v="767"/>
    <x v="2"/>
    <d v="2022-05-24T00:00:00"/>
    <x v="1"/>
    <x v="0"/>
    <x v="191"/>
    <n v="213"/>
    <x v="1"/>
    <x v="0"/>
    <x v="0"/>
    <n v="0"/>
    <x v="0"/>
    <d v="2023-06-24T00:00:00"/>
    <x v="1"/>
    <x v="16"/>
    <s v="Overweight"/>
    <x v="18"/>
    <s v="Elevated"/>
    <n v="1"/>
  </r>
  <r>
    <n v="870"/>
    <n v="61"/>
    <x v="1"/>
    <s v="Hungary"/>
    <x v="768"/>
    <x v="1"/>
    <d v="2024-05-09T00:00:00"/>
    <x v="0"/>
    <x v="2"/>
    <x v="279"/>
    <n v="172"/>
    <x v="1"/>
    <x v="0"/>
    <x v="0"/>
    <n v="0"/>
    <x v="2"/>
    <d v="2025-06-12T00:00:00"/>
    <x v="0"/>
    <x v="16"/>
    <s v="Underweight "/>
    <x v="14"/>
    <s v="Good"/>
    <n v="1"/>
  </r>
  <r>
    <n v="871"/>
    <n v="63"/>
    <x v="0"/>
    <s v="France"/>
    <x v="769"/>
    <x v="3"/>
    <d v="2019-01-31T00:00:00"/>
    <x v="1"/>
    <x v="2"/>
    <x v="241"/>
    <n v="263"/>
    <x v="1"/>
    <x v="1"/>
    <x v="0"/>
    <n v="0"/>
    <x v="3"/>
    <d v="2020-05-20T00:00:00"/>
    <x v="0"/>
    <x v="1"/>
    <s v="Severely obese"/>
    <x v="18"/>
    <s v="High"/>
    <n v="0"/>
  </r>
  <r>
    <n v="872"/>
    <n v="50"/>
    <x v="1"/>
    <s v="France"/>
    <x v="770"/>
    <x v="1"/>
    <d v="2024-02-18T00:00:00"/>
    <x v="1"/>
    <x v="2"/>
    <x v="123"/>
    <n v="192"/>
    <x v="1"/>
    <x v="1"/>
    <x v="0"/>
    <n v="0"/>
    <x v="3"/>
    <d v="2025-05-31T00:00:00"/>
    <x v="0"/>
    <x v="1"/>
    <s v="Overweight"/>
    <x v="1"/>
    <s v="Good"/>
    <n v="0"/>
  </r>
  <r>
    <n v="873"/>
    <n v="35"/>
    <x v="1"/>
    <s v="Estonia"/>
    <x v="771"/>
    <x v="2"/>
    <d v="2023-11-09T00:00:00"/>
    <x v="1"/>
    <x v="0"/>
    <x v="182"/>
    <n v="152"/>
    <x v="1"/>
    <x v="0"/>
    <x v="0"/>
    <n v="0"/>
    <x v="2"/>
    <d v="2025-03-11T00:00:00"/>
    <x v="2"/>
    <x v="15"/>
    <s v="Healthy"/>
    <x v="13"/>
    <s v="Good"/>
    <n v="1"/>
  </r>
  <r>
    <n v="874"/>
    <n v="58"/>
    <x v="1"/>
    <s v="Bulgaria"/>
    <x v="772"/>
    <x v="3"/>
    <d v="2019-10-06T00:00:00"/>
    <x v="0"/>
    <x v="2"/>
    <x v="22"/>
    <n v="297"/>
    <x v="0"/>
    <x v="1"/>
    <x v="0"/>
    <n v="1"/>
    <x v="1"/>
    <d v="2020-10-19T00:00:00"/>
    <x v="0"/>
    <x v="9"/>
    <s v="Obese"/>
    <x v="11"/>
    <s v="High"/>
    <n v="0"/>
  </r>
  <r>
    <n v="875"/>
    <n v="58"/>
    <x v="1"/>
    <s v="Denmark"/>
    <x v="773"/>
    <x v="3"/>
    <d v="2024-02-21T00:00:00"/>
    <x v="1"/>
    <x v="3"/>
    <x v="91"/>
    <n v="203"/>
    <x v="1"/>
    <x v="0"/>
    <x v="0"/>
    <n v="0"/>
    <x v="0"/>
    <d v="2025-02-09T00:00:00"/>
    <x v="0"/>
    <x v="3"/>
    <s v="Underweight "/>
    <x v="10"/>
    <s v="Elevated"/>
    <n v="1"/>
  </r>
  <r>
    <n v="876"/>
    <n v="49"/>
    <x v="1"/>
    <s v="Spain"/>
    <x v="774"/>
    <x v="0"/>
    <d v="2021-01-24T00:00:00"/>
    <x v="0"/>
    <x v="3"/>
    <x v="6"/>
    <n v="238"/>
    <x v="1"/>
    <x v="1"/>
    <x v="1"/>
    <n v="1"/>
    <x v="0"/>
    <d v="2021-11-19T00:00:00"/>
    <x v="1"/>
    <x v="13"/>
    <s v="Overweight"/>
    <x v="17"/>
    <s v="Elevated"/>
    <n v="0"/>
  </r>
  <r>
    <n v="877"/>
    <n v="44"/>
    <x v="0"/>
    <s v="Lithuania"/>
    <x v="775"/>
    <x v="2"/>
    <d v="2020-03-17T00:00:00"/>
    <x v="0"/>
    <x v="0"/>
    <x v="280"/>
    <n v="287"/>
    <x v="0"/>
    <x v="1"/>
    <x v="1"/>
    <n v="0"/>
    <x v="3"/>
    <d v="2021-04-17T00:00:00"/>
    <x v="1"/>
    <x v="16"/>
    <s v="Severely obese"/>
    <x v="24"/>
    <s v="High"/>
    <n v="1"/>
  </r>
  <r>
    <n v="878"/>
    <n v="65"/>
    <x v="1"/>
    <s v="Luxembourg"/>
    <x v="776"/>
    <x v="1"/>
    <d v="2020-11-28T00:00:00"/>
    <x v="0"/>
    <x v="3"/>
    <x v="19"/>
    <n v="198"/>
    <x v="1"/>
    <x v="1"/>
    <x v="0"/>
    <n v="0"/>
    <x v="2"/>
    <d v="2021-09-06T00:00:00"/>
    <x v="0"/>
    <x v="13"/>
    <s v="Overweight"/>
    <x v="2"/>
    <s v="Good"/>
    <n v="0"/>
  </r>
  <r>
    <n v="879"/>
    <n v="43"/>
    <x v="0"/>
    <s v="Malta"/>
    <x v="777"/>
    <x v="3"/>
    <d v="2020-10-02T00:00:00"/>
    <x v="0"/>
    <x v="0"/>
    <x v="43"/>
    <n v="200"/>
    <x v="1"/>
    <x v="0"/>
    <x v="0"/>
    <n v="0"/>
    <x v="0"/>
    <d v="2022-01-27T00:00:00"/>
    <x v="1"/>
    <x v="1"/>
    <s v="Overweight"/>
    <x v="18"/>
    <s v="non"/>
    <n v="1"/>
  </r>
  <r>
    <n v="880"/>
    <n v="49"/>
    <x v="1"/>
    <s v="Ireland"/>
    <x v="533"/>
    <x v="0"/>
    <d v="2022-03-08T00:00:00"/>
    <x v="1"/>
    <x v="3"/>
    <x v="256"/>
    <n v="229"/>
    <x v="1"/>
    <x v="0"/>
    <x v="1"/>
    <n v="0"/>
    <x v="0"/>
    <d v="2023-03-02T00:00:00"/>
    <x v="1"/>
    <x v="3"/>
    <s v="Overweight"/>
    <x v="17"/>
    <s v="Elevated"/>
    <n v="0"/>
  </r>
  <r>
    <n v="881"/>
    <n v="61"/>
    <x v="0"/>
    <s v="Lithuania"/>
    <x v="778"/>
    <x v="1"/>
    <d v="2024-04-16T00:00:00"/>
    <x v="0"/>
    <x v="1"/>
    <x v="205"/>
    <n v="284"/>
    <x v="1"/>
    <x v="1"/>
    <x v="0"/>
    <n v="0"/>
    <x v="1"/>
    <d v="2025-06-10T00:00:00"/>
    <x v="0"/>
    <x v="16"/>
    <s v="Obese"/>
    <x v="1"/>
    <s v="High"/>
    <n v="0"/>
  </r>
  <r>
    <n v="882"/>
    <n v="46"/>
    <x v="0"/>
    <s v="Latvia"/>
    <x v="779"/>
    <x v="3"/>
    <d v="2022-01-17T00:00:00"/>
    <x v="0"/>
    <x v="3"/>
    <x v="69"/>
    <n v="157"/>
    <x v="1"/>
    <x v="0"/>
    <x v="1"/>
    <n v="0"/>
    <x v="2"/>
    <d v="2023-09-18T00:00:00"/>
    <x v="1"/>
    <x v="10"/>
    <s v="Overweight"/>
    <x v="10"/>
    <s v="Good"/>
    <n v="0"/>
  </r>
  <r>
    <n v="883"/>
    <n v="58"/>
    <x v="0"/>
    <s v="France"/>
    <x v="780"/>
    <x v="0"/>
    <d v="2024-02-12T00:00:00"/>
    <x v="1"/>
    <x v="1"/>
    <x v="18"/>
    <n v="183"/>
    <x v="1"/>
    <x v="1"/>
    <x v="0"/>
    <n v="0"/>
    <x v="1"/>
    <d v="2025-05-15T00:00:00"/>
    <x v="0"/>
    <x v="1"/>
    <s v="Overweight"/>
    <x v="16"/>
    <s v="Good"/>
    <n v="0"/>
  </r>
  <r>
    <n v="884"/>
    <n v="50"/>
    <x v="0"/>
    <s v="Greece"/>
    <x v="781"/>
    <x v="0"/>
    <d v="2018-06-22T00:00:00"/>
    <x v="1"/>
    <x v="1"/>
    <x v="72"/>
    <n v="175"/>
    <x v="0"/>
    <x v="1"/>
    <x v="1"/>
    <n v="0"/>
    <x v="1"/>
    <d v="2019-01-16T00:00:00"/>
    <x v="0"/>
    <x v="6"/>
    <s v="Overweight"/>
    <x v="12"/>
    <s v="Good"/>
    <n v="1"/>
  </r>
  <r>
    <n v="885"/>
    <n v="48"/>
    <x v="0"/>
    <s v="Finland"/>
    <x v="101"/>
    <x v="2"/>
    <d v="2016-08-31T00:00:00"/>
    <x v="0"/>
    <x v="0"/>
    <x v="281"/>
    <n v="274"/>
    <x v="1"/>
    <x v="1"/>
    <x v="0"/>
    <n v="0"/>
    <x v="2"/>
    <d v="2017-09-24T00:00:00"/>
    <x v="1"/>
    <x v="9"/>
    <s v="Severely obese"/>
    <x v="0"/>
    <s v="High"/>
    <n v="0"/>
  </r>
  <r>
    <n v="886"/>
    <n v="54"/>
    <x v="0"/>
    <s v="Bulgaria"/>
    <x v="782"/>
    <x v="0"/>
    <d v="2017-10-22T00:00:00"/>
    <x v="0"/>
    <x v="2"/>
    <x v="181"/>
    <n v="217"/>
    <x v="1"/>
    <x v="0"/>
    <x v="0"/>
    <n v="0"/>
    <x v="3"/>
    <d v="2018-10-23T00:00:00"/>
    <x v="0"/>
    <x v="9"/>
    <s v="Healthy"/>
    <x v="2"/>
    <s v="Elevated"/>
    <n v="1"/>
  </r>
  <r>
    <n v="887"/>
    <n v="61"/>
    <x v="0"/>
    <s v="Austria"/>
    <x v="783"/>
    <x v="2"/>
    <d v="2017-02-27T00:00:00"/>
    <x v="0"/>
    <x v="0"/>
    <x v="81"/>
    <n v="218"/>
    <x v="1"/>
    <x v="0"/>
    <x v="0"/>
    <n v="0"/>
    <x v="1"/>
    <d v="2018-09-11T00:00:00"/>
    <x v="0"/>
    <x v="12"/>
    <s v="Overweight"/>
    <x v="6"/>
    <s v="Elevated"/>
    <n v="0"/>
  </r>
  <r>
    <n v="888"/>
    <n v="56"/>
    <x v="1"/>
    <s v="Netherlands"/>
    <x v="784"/>
    <x v="0"/>
    <d v="2015-10-27T00:00:00"/>
    <x v="1"/>
    <x v="1"/>
    <x v="167"/>
    <n v="242"/>
    <x v="1"/>
    <x v="1"/>
    <x v="0"/>
    <n v="0"/>
    <x v="3"/>
    <d v="2017-03-02T00:00:00"/>
    <x v="0"/>
    <x v="15"/>
    <s v="Severely obese"/>
    <x v="2"/>
    <s v="High"/>
    <n v="0"/>
  </r>
  <r>
    <n v="889"/>
    <n v="46"/>
    <x v="0"/>
    <s v="Denmark"/>
    <x v="785"/>
    <x v="3"/>
    <d v="2019-09-27T00:00:00"/>
    <x v="1"/>
    <x v="0"/>
    <x v="90"/>
    <n v="228"/>
    <x v="1"/>
    <x v="0"/>
    <x v="0"/>
    <n v="0"/>
    <x v="0"/>
    <d v="2021-03-09T00:00:00"/>
    <x v="1"/>
    <x v="11"/>
    <s v="Underweight "/>
    <x v="4"/>
    <s v="Elevated"/>
    <n v="0"/>
  </r>
  <r>
    <n v="890"/>
    <n v="52"/>
    <x v="0"/>
    <s v="Italy"/>
    <x v="786"/>
    <x v="1"/>
    <d v="2021-01-13T00:00:00"/>
    <x v="0"/>
    <x v="2"/>
    <x v="203"/>
    <n v="153"/>
    <x v="1"/>
    <x v="0"/>
    <x v="0"/>
    <n v="0"/>
    <x v="2"/>
    <d v="2021-08-16T00:00:00"/>
    <x v="0"/>
    <x v="14"/>
    <s v="Healthy"/>
    <x v="7"/>
    <s v="Good"/>
    <n v="1"/>
  </r>
  <r>
    <n v="891"/>
    <n v="63"/>
    <x v="0"/>
    <s v="Finland"/>
    <x v="787"/>
    <x v="3"/>
    <d v="2017-02-01T00:00:00"/>
    <x v="1"/>
    <x v="2"/>
    <x v="55"/>
    <n v="179"/>
    <x v="1"/>
    <x v="0"/>
    <x v="0"/>
    <n v="1"/>
    <x v="2"/>
    <d v="2018-01-25T00:00:00"/>
    <x v="0"/>
    <x v="3"/>
    <s v="Healthy"/>
    <x v="1"/>
    <s v="Good"/>
    <n v="1"/>
  </r>
  <r>
    <n v="892"/>
    <n v="54"/>
    <x v="0"/>
    <s v="Italy"/>
    <x v="788"/>
    <x v="0"/>
    <d v="2022-10-12T00:00:00"/>
    <x v="1"/>
    <x v="0"/>
    <x v="34"/>
    <n v="218"/>
    <x v="1"/>
    <x v="0"/>
    <x v="0"/>
    <n v="0"/>
    <x v="3"/>
    <d v="2023-08-14T00:00:00"/>
    <x v="0"/>
    <x v="0"/>
    <s v="Underweight "/>
    <x v="2"/>
    <s v="Elevated"/>
    <n v="1"/>
  </r>
  <r>
    <n v="893"/>
    <n v="43"/>
    <x v="1"/>
    <s v="Croatia"/>
    <x v="789"/>
    <x v="1"/>
    <d v="2016-06-12T00:00:00"/>
    <x v="0"/>
    <x v="3"/>
    <x v="108"/>
    <n v="239"/>
    <x v="0"/>
    <x v="0"/>
    <x v="0"/>
    <n v="0"/>
    <x v="0"/>
    <d v="2018-01-31T00:00:00"/>
    <x v="1"/>
    <x v="4"/>
    <s v="Healthy"/>
    <x v="5"/>
    <s v="non"/>
    <n v="0"/>
  </r>
  <r>
    <n v="894"/>
    <n v="61"/>
    <x v="0"/>
    <s v="Cyprus"/>
    <x v="790"/>
    <x v="3"/>
    <d v="2018-02-10T00:00:00"/>
    <x v="1"/>
    <x v="1"/>
    <x v="57"/>
    <n v="180"/>
    <x v="1"/>
    <x v="1"/>
    <x v="0"/>
    <n v="0"/>
    <x v="0"/>
    <d v="2019-05-25T00:00:00"/>
    <x v="0"/>
    <x v="1"/>
    <s v="Healthy"/>
    <x v="14"/>
    <s v="Good"/>
    <n v="0"/>
  </r>
  <r>
    <n v="895"/>
    <n v="51"/>
    <x v="0"/>
    <s v="Italy"/>
    <x v="791"/>
    <x v="2"/>
    <d v="2021-08-02T00:00:00"/>
    <x v="0"/>
    <x v="0"/>
    <x v="44"/>
    <n v="276"/>
    <x v="0"/>
    <x v="1"/>
    <x v="1"/>
    <n v="0"/>
    <x v="3"/>
    <d v="2022-07-25T00:00:00"/>
    <x v="0"/>
    <x v="3"/>
    <s v="Obese"/>
    <x v="11"/>
    <s v="High"/>
    <n v="0"/>
  </r>
  <r>
    <n v="896"/>
    <n v="63"/>
    <x v="1"/>
    <s v="Ireland"/>
    <x v="792"/>
    <x v="2"/>
    <d v="2016-11-22T00:00:00"/>
    <x v="0"/>
    <x v="2"/>
    <x v="123"/>
    <n v="156"/>
    <x v="1"/>
    <x v="0"/>
    <x v="0"/>
    <n v="1"/>
    <x v="3"/>
    <d v="2017-07-08T00:00:00"/>
    <x v="0"/>
    <x v="14"/>
    <s v="Overweight"/>
    <x v="21"/>
    <s v="Good"/>
    <n v="0"/>
  </r>
  <r>
    <n v="897"/>
    <n v="57"/>
    <x v="0"/>
    <s v="Latvia"/>
    <x v="793"/>
    <x v="1"/>
    <d v="2021-11-26T00:00:00"/>
    <x v="0"/>
    <x v="2"/>
    <x v="234"/>
    <n v="293"/>
    <x v="1"/>
    <x v="0"/>
    <x v="1"/>
    <n v="0"/>
    <x v="2"/>
    <d v="2022-12-11T00:00:00"/>
    <x v="0"/>
    <x v="9"/>
    <s v="Obese"/>
    <x v="6"/>
    <s v="High"/>
    <n v="0"/>
  </r>
  <r>
    <n v="898"/>
    <n v="61"/>
    <x v="1"/>
    <s v="Finland"/>
    <x v="767"/>
    <x v="0"/>
    <d v="2022-05-18T00:00:00"/>
    <x v="0"/>
    <x v="2"/>
    <x v="200"/>
    <n v="265"/>
    <x v="1"/>
    <x v="1"/>
    <x v="0"/>
    <n v="0"/>
    <x v="3"/>
    <d v="2022-11-30T00:00:00"/>
    <x v="0"/>
    <x v="6"/>
    <s v="Obese"/>
    <x v="0"/>
    <s v="High"/>
    <n v="0"/>
  </r>
  <r>
    <n v="899"/>
    <n v="48"/>
    <x v="1"/>
    <s v="Cyprus"/>
    <x v="794"/>
    <x v="0"/>
    <d v="2015-11-05T00:00:00"/>
    <x v="1"/>
    <x v="2"/>
    <x v="135"/>
    <n v="245"/>
    <x v="1"/>
    <x v="0"/>
    <x v="1"/>
    <n v="0"/>
    <x v="0"/>
    <d v="2017-03-29T00:00:00"/>
    <x v="1"/>
    <x v="15"/>
    <s v="Severely obese"/>
    <x v="4"/>
    <s v="High"/>
    <n v="0"/>
  </r>
  <r>
    <n v="900"/>
    <n v="60"/>
    <x v="1"/>
    <s v="France"/>
    <x v="687"/>
    <x v="3"/>
    <d v="2017-02-03T00:00:00"/>
    <x v="0"/>
    <x v="0"/>
    <x v="94"/>
    <n v="191"/>
    <x v="1"/>
    <x v="1"/>
    <x v="0"/>
    <n v="0"/>
    <x v="2"/>
    <d v="2018-08-11T00:00:00"/>
    <x v="0"/>
    <x v="12"/>
    <s v="Overweight"/>
    <x v="29"/>
    <s v="Good"/>
    <n v="1"/>
  </r>
  <r>
    <n v="901"/>
    <n v="55"/>
    <x v="1"/>
    <s v="Latvia"/>
    <x v="795"/>
    <x v="3"/>
    <d v="2015-02-01T00:00:00"/>
    <x v="1"/>
    <x v="3"/>
    <x v="206"/>
    <n v="254"/>
    <x v="0"/>
    <x v="1"/>
    <x v="1"/>
    <n v="1"/>
    <x v="2"/>
    <d v="2016-11-17T00:00:00"/>
    <x v="0"/>
    <x v="5"/>
    <s v="Severely obese"/>
    <x v="14"/>
    <s v="High"/>
    <n v="1"/>
  </r>
  <r>
    <n v="902"/>
    <n v="52"/>
    <x v="1"/>
    <s v="Latvia"/>
    <x v="796"/>
    <x v="0"/>
    <d v="2023-11-10T00:00:00"/>
    <x v="0"/>
    <x v="0"/>
    <x v="98"/>
    <n v="199"/>
    <x v="1"/>
    <x v="0"/>
    <x v="1"/>
    <n v="1"/>
    <x v="3"/>
    <d v="2024-12-18T00:00:00"/>
    <x v="0"/>
    <x v="16"/>
    <s v="Overweight"/>
    <x v="16"/>
    <s v="Good"/>
    <n v="0"/>
  </r>
  <r>
    <n v="903"/>
    <n v="63"/>
    <x v="1"/>
    <s v="Ireland"/>
    <x v="797"/>
    <x v="1"/>
    <d v="2020-02-22T00:00:00"/>
    <x v="0"/>
    <x v="0"/>
    <x v="44"/>
    <n v="264"/>
    <x v="1"/>
    <x v="0"/>
    <x v="0"/>
    <n v="0"/>
    <x v="3"/>
    <d v="2020-10-12T00:00:00"/>
    <x v="0"/>
    <x v="14"/>
    <s v="Obese"/>
    <x v="14"/>
    <s v="High"/>
    <n v="1"/>
  </r>
  <r>
    <n v="904"/>
    <n v="36"/>
    <x v="1"/>
    <s v="Slovenia"/>
    <x v="794"/>
    <x v="2"/>
    <d v="2015-11-14T00:00:00"/>
    <x v="0"/>
    <x v="3"/>
    <x v="144"/>
    <n v="165"/>
    <x v="1"/>
    <x v="0"/>
    <x v="0"/>
    <n v="0"/>
    <x v="2"/>
    <d v="2017-04-04T00:00:00"/>
    <x v="1"/>
    <x v="15"/>
    <s v="Overweight"/>
    <x v="8"/>
    <s v="Good"/>
    <n v="0"/>
  </r>
  <r>
    <n v="905"/>
    <n v="39"/>
    <x v="0"/>
    <s v="Denmark"/>
    <x v="798"/>
    <x v="0"/>
    <d v="2019-06-18T00:00:00"/>
    <x v="1"/>
    <x v="0"/>
    <x v="233"/>
    <n v="193"/>
    <x v="0"/>
    <x v="0"/>
    <x v="0"/>
    <n v="0"/>
    <x v="3"/>
    <d v="2020-04-19T00:00:00"/>
    <x v="1"/>
    <x v="0"/>
    <s v="Overweight"/>
    <x v="16"/>
    <s v="Good"/>
    <n v="1"/>
  </r>
  <r>
    <n v="906"/>
    <n v="69"/>
    <x v="1"/>
    <s v="Ireland"/>
    <x v="799"/>
    <x v="0"/>
    <d v="2015-08-01T00:00:00"/>
    <x v="0"/>
    <x v="3"/>
    <x v="142"/>
    <n v="283"/>
    <x v="1"/>
    <x v="1"/>
    <x v="0"/>
    <n v="0"/>
    <x v="1"/>
    <d v="2016-05-29T00:00:00"/>
    <x v="0"/>
    <x v="13"/>
    <s v="Obese"/>
    <x v="2"/>
    <s v="High"/>
    <n v="0"/>
  </r>
  <r>
    <n v="907"/>
    <n v="60"/>
    <x v="0"/>
    <s v="Lithuania"/>
    <x v="800"/>
    <x v="2"/>
    <d v="2018-01-23T00:00:00"/>
    <x v="1"/>
    <x v="0"/>
    <x v="272"/>
    <n v="162"/>
    <x v="1"/>
    <x v="1"/>
    <x v="1"/>
    <n v="0"/>
    <x v="0"/>
    <d v="2019-05-27T00:00:00"/>
    <x v="0"/>
    <x v="15"/>
    <s v="Underweight "/>
    <x v="17"/>
    <s v="Good"/>
    <n v="0"/>
  </r>
  <r>
    <n v="908"/>
    <n v="51"/>
    <x v="0"/>
    <s v="Portugal"/>
    <x v="557"/>
    <x v="1"/>
    <d v="2020-04-30T00:00:00"/>
    <x v="0"/>
    <x v="0"/>
    <x v="22"/>
    <n v="275"/>
    <x v="1"/>
    <x v="0"/>
    <x v="0"/>
    <n v="0"/>
    <x v="1"/>
    <d v="2021-05-01T00:00:00"/>
    <x v="0"/>
    <x v="9"/>
    <s v="Obese"/>
    <x v="7"/>
    <s v="High"/>
    <n v="0"/>
  </r>
  <r>
    <n v="909"/>
    <n v="57"/>
    <x v="1"/>
    <s v="Estonia"/>
    <x v="801"/>
    <x v="1"/>
    <d v="2020-02-03T00:00:00"/>
    <x v="1"/>
    <x v="1"/>
    <x v="208"/>
    <n v="250"/>
    <x v="0"/>
    <x v="1"/>
    <x v="0"/>
    <n v="0"/>
    <x v="2"/>
    <d v="2021-04-06T00:00:00"/>
    <x v="0"/>
    <x v="7"/>
    <s v="Severely obese"/>
    <x v="4"/>
    <s v="High"/>
    <n v="1"/>
  </r>
  <r>
    <n v="910"/>
    <n v="55"/>
    <x v="0"/>
    <s v="Germany"/>
    <x v="802"/>
    <x v="1"/>
    <d v="2020-05-15T00:00:00"/>
    <x v="0"/>
    <x v="0"/>
    <x v="260"/>
    <n v="280"/>
    <x v="1"/>
    <x v="1"/>
    <x v="1"/>
    <n v="0"/>
    <x v="1"/>
    <d v="2022-02-11T00:00:00"/>
    <x v="0"/>
    <x v="10"/>
    <s v="Severely obese"/>
    <x v="14"/>
    <s v="High"/>
    <n v="0"/>
  </r>
  <r>
    <n v="911"/>
    <n v="52"/>
    <x v="0"/>
    <s v="Slovakia"/>
    <x v="803"/>
    <x v="3"/>
    <d v="2018-10-24T00:00:00"/>
    <x v="1"/>
    <x v="0"/>
    <x v="31"/>
    <n v="258"/>
    <x v="1"/>
    <x v="1"/>
    <x v="0"/>
    <n v="0"/>
    <x v="2"/>
    <d v="2020-04-04T00:00:00"/>
    <x v="0"/>
    <x v="11"/>
    <s v="Obese"/>
    <x v="19"/>
    <s v="High"/>
    <n v="0"/>
  </r>
  <r>
    <n v="912"/>
    <n v="40"/>
    <x v="1"/>
    <s v="Denmark"/>
    <x v="804"/>
    <x v="2"/>
    <d v="2016-08-17T00:00:00"/>
    <x v="0"/>
    <x v="2"/>
    <x v="170"/>
    <n v="280"/>
    <x v="0"/>
    <x v="1"/>
    <x v="0"/>
    <n v="0"/>
    <x v="3"/>
    <d v="2018-03-31T00:00:00"/>
    <x v="1"/>
    <x v="4"/>
    <s v="Severely obese"/>
    <x v="17"/>
    <s v="High"/>
    <n v="0"/>
  </r>
  <r>
    <n v="913"/>
    <n v="46"/>
    <x v="1"/>
    <s v="Portugal"/>
    <x v="805"/>
    <x v="1"/>
    <d v="2020-03-27T00:00:00"/>
    <x v="0"/>
    <x v="3"/>
    <x v="262"/>
    <n v="231"/>
    <x v="1"/>
    <x v="0"/>
    <x v="0"/>
    <n v="0"/>
    <x v="0"/>
    <d v="2020-12-14T00:00:00"/>
    <x v="1"/>
    <x v="17"/>
    <s v="Overweight"/>
    <x v="6"/>
    <s v="Elevated"/>
    <n v="1"/>
  </r>
  <r>
    <n v="914"/>
    <n v="63"/>
    <x v="1"/>
    <s v="Slovenia"/>
    <x v="465"/>
    <x v="2"/>
    <d v="2016-12-07T00:00:00"/>
    <x v="1"/>
    <x v="3"/>
    <x v="174"/>
    <n v="266"/>
    <x v="1"/>
    <x v="1"/>
    <x v="0"/>
    <n v="0"/>
    <x v="2"/>
    <d v="2018-03-07T00:00:00"/>
    <x v="0"/>
    <x v="1"/>
    <s v="Severely obese"/>
    <x v="8"/>
    <s v="High"/>
    <n v="0"/>
  </r>
  <r>
    <n v="915"/>
    <n v="54"/>
    <x v="1"/>
    <s v="Hungary"/>
    <x v="806"/>
    <x v="3"/>
    <d v="2021-11-27T00:00:00"/>
    <x v="1"/>
    <x v="1"/>
    <x v="181"/>
    <n v="216"/>
    <x v="1"/>
    <x v="1"/>
    <x v="0"/>
    <n v="1"/>
    <x v="1"/>
    <d v="2023-01-31T00:00:00"/>
    <x v="0"/>
    <x v="7"/>
    <s v="Healthy"/>
    <x v="20"/>
    <s v="Elevated"/>
    <n v="0"/>
  </r>
  <r>
    <n v="916"/>
    <n v="54"/>
    <x v="0"/>
    <s v="Malta"/>
    <x v="595"/>
    <x v="3"/>
    <d v="2024-04-02T00:00:00"/>
    <x v="0"/>
    <x v="1"/>
    <x v="122"/>
    <n v="198"/>
    <x v="1"/>
    <x v="0"/>
    <x v="1"/>
    <n v="0"/>
    <x v="1"/>
    <d v="2025-02-03T00:00:00"/>
    <x v="0"/>
    <x v="0"/>
    <s v="Overweight"/>
    <x v="15"/>
    <s v="Good"/>
    <n v="0"/>
  </r>
  <r>
    <n v="917"/>
    <n v="53"/>
    <x v="1"/>
    <s v="Czech Republic"/>
    <x v="807"/>
    <x v="2"/>
    <d v="2019-09-01T00:00:00"/>
    <x v="1"/>
    <x v="0"/>
    <x v="3"/>
    <n v="295"/>
    <x v="1"/>
    <x v="0"/>
    <x v="0"/>
    <n v="0"/>
    <x v="1"/>
    <d v="2020-10-02T00:00:00"/>
    <x v="0"/>
    <x v="16"/>
    <s v="Obese"/>
    <x v="2"/>
    <s v="High"/>
    <n v="0"/>
  </r>
  <r>
    <n v="918"/>
    <n v="37"/>
    <x v="1"/>
    <s v="Spain"/>
    <x v="808"/>
    <x v="2"/>
    <d v="2016-07-04T00:00:00"/>
    <x v="0"/>
    <x v="3"/>
    <x v="213"/>
    <n v="214"/>
    <x v="1"/>
    <x v="0"/>
    <x v="1"/>
    <n v="0"/>
    <x v="0"/>
    <d v="2017-10-22T00:00:00"/>
    <x v="1"/>
    <x v="1"/>
    <s v="Healthy"/>
    <x v="24"/>
    <s v="Elevated"/>
    <n v="1"/>
  </r>
  <r>
    <n v="919"/>
    <n v="54"/>
    <x v="1"/>
    <s v="France"/>
    <x v="809"/>
    <x v="0"/>
    <d v="2020-11-05T00:00:00"/>
    <x v="1"/>
    <x v="2"/>
    <x v="120"/>
    <n v="279"/>
    <x v="1"/>
    <x v="0"/>
    <x v="0"/>
    <n v="0"/>
    <x v="1"/>
    <d v="2022-01-04T00:00:00"/>
    <x v="0"/>
    <x v="16"/>
    <s v="Obese"/>
    <x v="0"/>
    <s v="High"/>
    <n v="0"/>
  </r>
  <r>
    <n v="920"/>
    <n v="44"/>
    <x v="0"/>
    <s v="Estonia"/>
    <x v="810"/>
    <x v="0"/>
    <d v="2019-02-16T00:00:00"/>
    <x v="1"/>
    <x v="3"/>
    <x v="2"/>
    <n v="151"/>
    <x v="0"/>
    <x v="0"/>
    <x v="0"/>
    <n v="0"/>
    <x v="0"/>
    <d v="2020-07-28T00:00:00"/>
    <x v="1"/>
    <x v="11"/>
    <s v="Healthy"/>
    <x v="4"/>
    <s v="Good"/>
    <n v="0"/>
  </r>
  <r>
    <n v="921"/>
    <n v="44"/>
    <x v="0"/>
    <s v="Netherlands"/>
    <x v="811"/>
    <x v="0"/>
    <d v="2017-08-04T00:00:00"/>
    <x v="0"/>
    <x v="1"/>
    <x v="156"/>
    <n v="286"/>
    <x v="1"/>
    <x v="0"/>
    <x v="0"/>
    <n v="1"/>
    <x v="1"/>
    <d v="2018-08-05T00:00:00"/>
    <x v="1"/>
    <x v="9"/>
    <s v="Obese"/>
    <x v="17"/>
    <s v="High"/>
    <n v="1"/>
  </r>
  <r>
    <n v="922"/>
    <n v="59"/>
    <x v="0"/>
    <s v="Poland"/>
    <x v="812"/>
    <x v="3"/>
    <d v="2015-09-03T00:00:00"/>
    <x v="0"/>
    <x v="3"/>
    <x v="282"/>
    <n v="290"/>
    <x v="1"/>
    <x v="1"/>
    <x v="0"/>
    <n v="0"/>
    <x v="0"/>
    <d v="2016-09-18T00:00:00"/>
    <x v="0"/>
    <x v="9"/>
    <s v="Obese"/>
    <x v="22"/>
    <s v="High"/>
    <n v="0"/>
  </r>
  <r>
    <n v="923"/>
    <n v="50"/>
    <x v="1"/>
    <s v="Romania"/>
    <x v="558"/>
    <x v="3"/>
    <d v="2019-09-14T00:00:00"/>
    <x v="0"/>
    <x v="2"/>
    <x v="114"/>
    <n v="208"/>
    <x v="1"/>
    <x v="1"/>
    <x v="0"/>
    <n v="1"/>
    <x v="0"/>
    <d v="2020-12-19T00:00:00"/>
    <x v="0"/>
    <x v="1"/>
    <s v="Healthy"/>
    <x v="6"/>
    <s v="Elevated"/>
    <n v="0"/>
  </r>
  <r>
    <n v="924"/>
    <n v="62"/>
    <x v="0"/>
    <s v="Italy"/>
    <x v="813"/>
    <x v="2"/>
    <d v="2021-10-08T00:00:00"/>
    <x v="1"/>
    <x v="3"/>
    <x v="104"/>
    <n v="209"/>
    <x v="1"/>
    <x v="1"/>
    <x v="0"/>
    <n v="0"/>
    <x v="3"/>
    <d v="2023-02-05T00:00:00"/>
    <x v="0"/>
    <x v="1"/>
    <s v="Overweight"/>
    <x v="2"/>
    <s v="Elevated"/>
    <n v="0"/>
  </r>
  <r>
    <n v="925"/>
    <n v="47"/>
    <x v="0"/>
    <s v="Malta"/>
    <x v="814"/>
    <x v="1"/>
    <d v="2018-01-19T00:00:00"/>
    <x v="1"/>
    <x v="1"/>
    <x v="95"/>
    <n v="232"/>
    <x v="0"/>
    <x v="0"/>
    <x v="0"/>
    <n v="0"/>
    <x v="2"/>
    <d v="2019-06-08T00:00:00"/>
    <x v="1"/>
    <x v="15"/>
    <s v="Overweight"/>
    <x v="21"/>
    <s v="Elevated"/>
    <n v="0"/>
  </r>
  <r>
    <n v="926"/>
    <n v="62"/>
    <x v="1"/>
    <s v="Austria"/>
    <x v="815"/>
    <x v="2"/>
    <d v="2021-11-11T00:00:00"/>
    <x v="0"/>
    <x v="0"/>
    <x v="72"/>
    <n v="184"/>
    <x v="1"/>
    <x v="0"/>
    <x v="0"/>
    <n v="0"/>
    <x v="3"/>
    <d v="2022-10-27T00:00:00"/>
    <x v="0"/>
    <x v="3"/>
    <s v="Overweight"/>
    <x v="19"/>
    <s v="Good"/>
    <n v="0"/>
  </r>
  <r>
    <n v="927"/>
    <n v="39"/>
    <x v="0"/>
    <s v="Croatia"/>
    <x v="816"/>
    <x v="2"/>
    <d v="2014-08-01T00:00:00"/>
    <x v="0"/>
    <x v="3"/>
    <x v="56"/>
    <n v="241"/>
    <x v="1"/>
    <x v="0"/>
    <x v="0"/>
    <n v="0"/>
    <x v="3"/>
    <d v="2015-07-26T00:00:00"/>
    <x v="1"/>
    <x v="3"/>
    <s v="Obese"/>
    <x v="10"/>
    <s v="High"/>
    <n v="0"/>
  </r>
  <r>
    <n v="928"/>
    <n v="60"/>
    <x v="1"/>
    <s v="Germany"/>
    <x v="737"/>
    <x v="1"/>
    <d v="2023-12-12T00:00:00"/>
    <x v="1"/>
    <x v="2"/>
    <x v="4"/>
    <n v="246"/>
    <x v="1"/>
    <x v="0"/>
    <x v="1"/>
    <n v="0"/>
    <x v="1"/>
    <d v="2025-01-08T00:00:00"/>
    <x v="0"/>
    <x v="9"/>
    <s v="Obese"/>
    <x v="6"/>
    <s v="High"/>
    <n v="1"/>
  </r>
  <r>
    <n v="929"/>
    <n v="67"/>
    <x v="1"/>
    <s v="Latvia"/>
    <x v="817"/>
    <x v="2"/>
    <d v="2022-03-27T00:00:00"/>
    <x v="1"/>
    <x v="1"/>
    <x v="277"/>
    <n v="218"/>
    <x v="1"/>
    <x v="0"/>
    <x v="0"/>
    <n v="0"/>
    <x v="0"/>
    <d v="2023-10-20T00:00:00"/>
    <x v="0"/>
    <x v="12"/>
    <s v="Overweight"/>
    <x v="9"/>
    <s v="Elevated"/>
    <n v="0"/>
  </r>
  <r>
    <n v="930"/>
    <n v="52"/>
    <x v="0"/>
    <s v="Czech Republic"/>
    <x v="818"/>
    <x v="0"/>
    <d v="2021-01-21T00:00:00"/>
    <x v="1"/>
    <x v="1"/>
    <x v="80"/>
    <n v="190"/>
    <x v="0"/>
    <x v="0"/>
    <x v="0"/>
    <n v="0"/>
    <x v="3"/>
    <d v="2022-05-29T00:00:00"/>
    <x v="0"/>
    <x v="15"/>
    <s v="Underweight "/>
    <x v="5"/>
    <s v="Good"/>
    <n v="0"/>
  </r>
  <r>
    <n v="931"/>
    <n v="67"/>
    <x v="1"/>
    <s v="Czech Republic"/>
    <x v="819"/>
    <x v="2"/>
    <d v="2023-09-12T00:00:00"/>
    <x v="1"/>
    <x v="2"/>
    <x v="244"/>
    <n v="259"/>
    <x v="1"/>
    <x v="1"/>
    <x v="0"/>
    <n v="0"/>
    <x v="0"/>
    <d v="2024-12-28T00:00:00"/>
    <x v="0"/>
    <x v="1"/>
    <s v="Obese"/>
    <x v="6"/>
    <s v="High"/>
    <n v="0"/>
  </r>
  <r>
    <n v="932"/>
    <n v="42"/>
    <x v="1"/>
    <s v="Romania"/>
    <x v="820"/>
    <x v="1"/>
    <d v="2015-02-06T00:00:00"/>
    <x v="0"/>
    <x v="0"/>
    <x v="283"/>
    <n v="292"/>
    <x v="1"/>
    <x v="1"/>
    <x v="0"/>
    <n v="0"/>
    <x v="3"/>
    <d v="2016-10-28T00:00:00"/>
    <x v="1"/>
    <x v="10"/>
    <s v="Severely obese"/>
    <x v="8"/>
    <s v="High"/>
    <n v="1"/>
  </r>
  <r>
    <n v="933"/>
    <n v="51"/>
    <x v="0"/>
    <s v="Ireland"/>
    <x v="821"/>
    <x v="3"/>
    <d v="2015-12-10T00:00:00"/>
    <x v="0"/>
    <x v="2"/>
    <x v="103"/>
    <n v="246"/>
    <x v="1"/>
    <x v="1"/>
    <x v="0"/>
    <n v="0"/>
    <x v="1"/>
    <d v="2017-02-06T00:00:00"/>
    <x v="0"/>
    <x v="16"/>
    <s v="Obese"/>
    <x v="25"/>
    <s v="High"/>
    <n v="0"/>
  </r>
  <r>
    <n v="934"/>
    <n v="59"/>
    <x v="1"/>
    <s v="Germany"/>
    <x v="218"/>
    <x v="2"/>
    <d v="2019-12-28T00:00:00"/>
    <x v="0"/>
    <x v="0"/>
    <x v="13"/>
    <n v="279"/>
    <x v="1"/>
    <x v="0"/>
    <x v="1"/>
    <n v="0"/>
    <x v="3"/>
    <d v="2021-02-26T00:00:00"/>
    <x v="0"/>
    <x v="16"/>
    <s v="Obese"/>
    <x v="22"/>
    <s v="High"/>
    <n v="0"/>
  </r>
  <r>
    <n v="935"/>
    <n v="60"/>
    <x v="0"/>
    <s v="Slovakia"/>
    <x v="822"/>
    <x v="1"/>
    <d v="2015-12-30T00:00:00"/>
    <x v="0"/>
    <x v="1"/>
    <x v="59"/>
    <n v="249"/>
    <x v="1"/>
    <x v="1"/>
    <x v="0"/>
    <n v="1"/>
    <x v="2"/>
    <d v="2017-08-23T00:00:00"/>
    <x v="0"/>
    <x v="4"/>
    <s v="Obese"/>
    <x v="7"/>
    <s v="High"/>
    <n v="0"/>
  </r>
  <r>
    <n v="936"/>
    <n v="44"/>
    <x v="1"/>
    <s v="Estonia"/>
    <x v="823"/>
    <x v="2"/>
    <d v="2017-11-21T00:00:00"/>
    <x v="0"/>
    <x v="0"/>
    <x v="139"/>
    <n v="213"/>
    <x v="1"/>
    <x v="1"/>
    <x v="0"/>
    <n v="0"/>
    <x v="2"/>
    <d v="2018-12-12T00:00:00"/>
    <x v="1"/>
    <x v="9"/>
    <s v="Overweight"/>
    <x v="13"/>
    <s v="Elevated"/>
    <n v="1"/>
  </r>
  <r>
    <n v="937"/>
    <n v="62"/>
    <x v="1"/>
    <s v="France"/>
    <x v="824"/>
    <x v="0"/>
    <d v="2016-09-03T00:00:00"/>
    <x v="1"/>
    <x v="0"/>
    <x v="157"/>
    <n v="284"/>
    <x v="1"/>
    <x v="0"/>
    <x v="0"/>
    <n v="1"/>
    <x v="2"/>
    <d v="2017-03-28T00:00:00"/>
    <x v="0"/>
    <x v="6"/>
    <s v="Severely obese"/>
    <x v="12"/>
    <s v="High"/>
    <n v="1"/>
  </r>
  <r>
    <n v="938"/>
    <n v="41"/>
    <x v="0"/>
    <s v="Latvia"/>
    <x v="825"/>
    <x v="3"/>
    <d v="2014-10-28T00:00:00"/>
    <x v="0"/>
    <x v="3"/>
    <x v="148"/>
    <n v="234"/>
    <x v="1"/>
    <x v="1"/>
    <x v="1"/>
    <n v="0"/>
    <x v="0"/>
    <d v="2016-03-28T00:00:00"/>
    <x v="1"/>
    <x v="11"/>
    <s v="Healthy"/>
    <x v="24"/>
    <s v="Elevated"/>
    <n v="0"/>
  </r>
  <r>
    <n v="939"/>
    <n v="39"/>
    <x v="1"/>
    <s v="Malta"/>
    <x v="826"/>
    <x v="1"/>
    <d v="2024-05-08T00:00:00"/>
    <x v="0"/>
    <x v="1"/>
    <x v="7"/>
    <n v="253"/>
    <x v="1"/>
    <x v="1"/>
    <x v="0"/>
    <n v="0"/>
    <x v="3"/>
    <d v="2026-04-09T00:00:00"/>
    <x v="1"/>
    <x v="2"/>
    <s v="Obese"/>
    <x v="14"/>
    <s v="High"/>
    <n v="0"/>
  </r>
  <r>
    <n v="940"/>
    <n v="38"/>
    <x v="1"/>
    <s v="Italy"/>
    <x v="827"/>
    <x v="3"/>
    <d v="2018-02-23T00:00:00"/>
    <x v="0"/>
    <x v="1"/>
    <x v="56"/>
    <n v="274"/>
    <x v="1"/>
    <x v="1"/>
    <x v="1"/>
    <n v="0"/>
    <x v="1"/>
    <d v="2019-08-16T00:00:00"/>
    <x v="1"/>
    <x v="11"/>
    <s v="Obese"/>
    <x v="21"/>
    <s v="High"/>
    <n v="0"/>
  </r>
  <r>
    <n v="941"/>
    <n v="53"/>
    <x v="0"/>
    <s v="Greece"/>
    <x v="828"/>
    <x v="1"/>
    <d v="2021-01-20T00:00:00"/>
    <x v="0"/>
    <x v="0"/>
    <x v="34"/>
    <n v="174"/>
    <x v="1"/>
    <x v="1"/>
    <x v="0"/>
    <n v="0"/>
    <x v="0"/>
    <d v="2022-12-14T00:00:00"/>
    <x v="0"/>
    <x v="8"/>
    <s v="Underweight "/>
    <x v="7"/>
    <s v="Good"/>
    <n v="0"/>
  </r>
  <r>
    <n v="942"/>
    <n v="50"/>
    <x v="0"/>
    <s v="Cyprus"/>
    <x v="829"/>
    <x v="3"/>
    <d v="2020-01-16T00:00:00"/>
    <x v="0"/>
    <x v="3"/>
    <x v="178"/>
    <n v="246"/>
    <x v="0"/>
    <x v="0"/>
    <x v="0"/>
    <n v="0"/>
    <x v="0"/>
    <d v="2021-08-17T00:00:00"/>
    <x v="0"/>
    <x v="4"/>
    <s v="Obese"/>
    <x v="2"/>
    <s v="High"/>
    <n v="1"/>
  </r>
  <r>
    <n v="943"/>
    <n v="57"/>
    <x v="1"/>
    <s v="Bulgaria"/>
    <x v="830"/>
    <x v="2"/>
    <d v="2019-12-21T00:00:00"/>
    <x v="0"/>
    <x v="2"/>
    <x v="202"/>
    <n v="162"/>
    <x v="1"/>
    <x v="0"/>
    <x v="0"/>
    <n v="1"/>
    <x v="1"/>
    <d v="2021-06-26T00:00:00"/>
    <x v="0"/>
    <x v="12"/>
    <s v="Underweight "/>
    <x v="19"/>
    <s v="Good"/>
    <n v="0"/>
  </r>
  <r>
    <n v="944"/>
    <n v="60"/>
    <x v="0"/>
    <s v="Czech Republic"/>
    <x v="831"/>
    <x v="1"/>
    <d v="2021-11-30T00:00:00"/>
    <x v="1"/>
    <x v="0"/>
    <x v="239"/>
    <n v="210"/>
    <x v="1"/>
    <x v="0"/>
    <x v="0"/>
    <n v="0"/>
    <x v="0"/>
    <d v="2023-02-22T00:00:00"/>
    <x v="0"/>
    <x v="7"/>
    <s v="Healthy"/>
    <x v="7"/>
    <s v="Elevated"/>
    <n v="0"/>
  </r>
  <r>
    <n v="945"/>
    <n v="56"/>
    <x v="0"/>
    <s v="Croatia"/>
    <x v="832"/>
    <x v="0"/>
    <d v="2022-08-09T00:00:00"/>
    <x v="0"/>
    <x v="1"/>
    <x v="201"/>
    <n v="279"/>
    <x v="1"/>
    <x v="1"/>
    <x v="0"/>
    <n v="0"/>
    <x v="3"/>
    <d v="2023-10-25T00:00:00"/>
    <x v="0"/>
    <x v="7"/>
    <s v="Obese"/>
    <x v="16"/>
    <s v="High"/>
    <n v="0"/>
  </r>
  <r>
    <n v="946"/>
    <n v="43"/>
    <x v="1"/>
    <s v="Poland"/>
    <x v="833"/>
    <x v="0"/>
    <d v="2019-08-14T00:00:00"/>
    <x v="1"/>
    <x v="1"/>
    <x v="15"/>
    <n v="186"/>
    <x v="1"/>
    <x v="1"/>
    <x v="0"/>
    <n v="0"/>
    <x v="0"/>
    <d v="2020-08-02T00:00:00"/>
    <x v="1"/>
    <x v="3"/>
    <s v="Healthy"/>
    <x v="4"/>
    <s v="Good"/>
    <n v="0"/>
  </r>
  <r>
    <n v="947"/>
    <n v="67"/>
    <x v="1"/>
    <s v="Belgium"/>
    <x v="834"/>
    <x v="3"/>
    <d v="2022-08-14T00:00:00"/>
    <x v="1"/>
    <x v="2"/>
    <x v="80"/>
    <n v="165"/>
    <x v="0"/>
    <x v="1"/>
    <x v="0"/>
    <n v="0"/>
    <x v="3"/>
    <d v="2024-05-02T00:00:00"/>
    <x v="0"/>
    <x v="10"/>
    <s v="Underweight "/>
    <x v="10"/>
    <s v="Good"/>
    <n v="1"/>
  </r>
  <r>
    <n v="948"/>
    <n v="41"/>
    <x v="0"/>
    <s v="Belgium"/>
    <x v="130"/>
    <x v="2"/>
    <d v="2018-10-11T00:00:00"/>
    <x v="0"/>
    <x v="1"/>
    <x v="230"/>
    <n v="237"/>
    <x v="1"/>
    <x v="1"/>
    <x v="0"/>
    <n v="0"/>
    <x v="3"/>
    <d v="2019-04-21T00:00:00"/>
    <x v="1"/>
    <x v="6"/>
    <s v="Underweight "/>
    <x v="10"/>
    <s v="Elevated"/>
    <n v="1"/>
  </r>
  <r>
    <n v="949"/>
    <n v="59"/>
    <x v="0"/>
    <s v="Cyprus"/>
    <x v="835"/>
    <x v="2"/>
    <d v="2024-04-16T00:00:00"/>
    <x v="0"/>
    <x v="1"/>
    <x v="252"/>
    <n v="183"/>
    <x v="1"/>
    <x v="0"/>
    <x v="1"/>
    <n v="0"/>
    <x v="1"/>
    <d v="2025-06-20T00:00:00"/>
    <x v="0"/>
    <x v="7"/>
    <s v="Overweight"/>
    <x v="19"/>
    <s v="Good"/>
    <n v="0"/>
  </r>
  <r>
    <n v="950"/>
    <n v="57"/>
    <x v="1"/>
    <s v="Slovakia"/>
    <x v="836"/>
    <x v="0"/>
    <d v="2017-09-13T00:00:00"/>
    <x v="1"/>
    <x v="2"/>
    <x v="2"/>
    <n v="159"/>
    <x v="1"/>
    <x v="0"/>
    <x v="0"/>
    <n v="0"/>
    <x v="0"/>
    <d v="2018-07-07T00:00:00"/>
    <x v="0"/>
    <x v="13"/>
    <s v="Healthy"/>
    <x v="16"/>
    <s v="Good"/>
    <n v="0"/>
  </r>
  <r>
    <n v="951"/>
    <n v="37"/>
    <x v="0"/>
    <s v="Germany"/>
    <x v="837"/>
    <x v="3"/>
    <d v="2021-10-26T00:00:00"/>
    <x v="0"/>
    <x v="1"/>
    <x v="115"/>
    <n v="250"/>
    <x v="1"/>
    <x v="1"/>
    <x v="0"/>
    <n v="1"/>
    <x v="2"/>
    <d v="2023-06-04T00:00:00"/>
    <x v="1"/>
    <x v="4"/>
    <s v="Obese"/>
    <x v="7"/>
    <s v="High"/>
    <n v="0"/>
  </r>
  <r>
    <n v="952"/>
    <n v="53"/>
    <x v="0"/>
    <s v="Slovenia"/>
    <x v="838"/>
    <x v="3"/>
    <d v="2016-03-21T00:00:00"/>
    <x v="1"/>
    <x v="2"/>
    <x v="232"/>
    <n v="274"/>
    <x v="1"/>
    <x v="0"/>
    <x v="0"/>
    <n v="0"/>
    <x v="2"/>
    <d v="2017-07-08T00:00:00"/>
    <x v="0"/>
    <x v="1"/>
    <s v="Severely obese"/>
    <x v="21"/>
    <s v="High"/>
    <n v="0"/>
  </r>
  <r>
    <n v="953"/>
    <n v="41"/>
    <x v="0"/>
    <s v="Latvia"/>
    <x v="475"/>
    <x v="0"/>
    <d v="2023-04-20T00:00:00"/>
    <x v="0"/>
    <x v="2"/>
    <x v="51"/>
    <n v="152"/>
    <x v="1"/>
    <x v="1"/>
    <x v="0"/>
    <n v="0"/>
    <x v="3"/>
    <d v="2024-07-04T00:00:00"/>
    <x v="1"/>
    <x v="7"/>
    <s v="Overweight"/>
    <x v="4"/>
    <s v="Good"/>
    <n v="0"/>
  </r>
  <r>
    <n v="954"/>
    <n v="65"/>
    <x v="0"/>
    <s v="Netherlands"/>
    <x v="839"/>
    <x v="0"/>
    <d v="2016-02-11T00:00:00"/>
    <x v="0"/>
    <x v="2"/>
    <x v="51"/>
    <n v="223"/>
    <x v="1"/>
    <x v="1"/>
    <x v="0"/>
    <n v="0"/>
    <x v="2"/>
    <d v="2016-09-20T00:00:00"/>
    <x v="0"/>
    <x v="14"/>
    <s v="Overweight"/>
    <x v="4"/>
    <s v="Elevated"/>
    <n v="0"/>
  </r>
  <r>
    <n v="955"/>
    <n v="53"/>
    <x v="1"/>
    <s v="France"/>
    <x v="840"/>
    <x v="0"/>
    <d v="2024-05-16T00:00:00"/>
    <x v="0"/>
    <x v="1"/>
    <x v="96"/>
    <n v="236"/>
    <x v="0"/>
    <x v="1"/>
    <x v="0"/>
    <n v="1"/>
    <x v="1"/>
    <d v="2025-03-26T00:00:00"/>
    <x v="0"/>
    <x v="0"/>
    <s v="Healthy"/>
    <x v="16"/>
    <s v="Elevated"/>
    <n v="0"/>
  </r>
  <r>
    <n v="956"/>
    <n v="47"/>
    <x v="1"/>
    <s v="Finland"/>
    <x v="841"/>
    <x v="1"/>
    <d v="2018-08-08T00:00:00"/>
    <x v="0"/>
    <x v="2"/>
    <x v="269"/>
    <n v="286"/>
    <x v="0"/>
    <x v="0"/>
    <x v="0"/>
    <n v="0"/>
    <x v="3"/>
    <d v="2020-02-28T00:00:00"/>
    <x v="1"/>
    <x v="12"/>
    <s v="Severely obese"/>
    <x v="1"/>
    <s v="High"/>
    <n v="0"/>
  </r>
  <r>
    <n v="957"/>
    <n v="60"/>
    <x v="0"/>
    <s v="Poland"/>
    <x v="842"/>
    <x v="2"/>
    <d v="2022-12-11T00:00:00"/>
    <x v="0"/>
    <x v="1"/>
    <x v="82"/>
    <n v="180"/>
    <x v="0"/>
    <x v="0"/>
    <x v="0"/>
    <n v="0"/>
    <x v="1"/>
    <d v="2024-07-11T00:00:00"/>
    <x v="0"/>
    <x v="4"/>
    <s v="Healthy"/>
    <x v="12"/>
    <s v="Good"/>
    <n v="0"/>
  </r>
  <r>
    <n v="958"/>
    <n v="50"/>
    <x v="0"/>
    <s v="Romania"/>
    <x v="705"/>
    <x v="3"/>
    <d v="2023-02-21T00:00:00"/>
    <x v="1"/>
    <x v="0"/>
    <x v="276"/>
    <n v="279"/>
    <x v="1"/>
    <x v="0"/>
    <x v="0"/>
    <n v="0"/>
    <x v="0"/>
    <d v="2024-02-18T00:00:00"/>
    <x v="0"/>
    <x v="3"/>
    <s v="Obese"/>
    <x v="23"/>
    <s v="High"/>
    <n v="0"/>
  </r>
  <r>
    <n v="959"/>
    <n v="55"/>
    <x v="1"/>
    <s v="Germany"/>
    <x v="843"/>
    <x v="2"/>
    <d v="2023-02-07T00:00:00"/>
    <x v="0"/>
    <x v="1"/>
    <x v="156"/>
    <n v="273"/>
    <x v="1"/>
    <x v="1"/>
    <x v="1"/>
    <n v="0"/>
    <x v="3"/>
    <d v="2024-06-05T00:00:00"/>
    <x v="0"/>
    <x v="1"/>
    <s v="Obese"/>
    <x v="19"/>
    <s v="High"/>
    <n v="0"/>
  </r>
  <r>
    <n v="960"/>
    <n v="51"/>
    <x v="1"/>
    <s v="Finland"/>
    <x v="844"/>
    <x v="0"/>
    <d v="2017-08-20T00:00:00"/>
    <x v="0"/>
    <x v="3"/>
    <x v="127"/>
    <n v="225"/>
    <x v="0"/>
    <x v="1"/>
    <x v="0"/>
    <n v="1"/>
    <x v="3"/>
    <d v="2018-05-13T00:00:00"/>
    <x v="0"/>
    <x v="17"/>
    <s v="Overweight"/>
    <x v="17"/>
    <s v="Elevated"/>
    <n v="0"/>
  </r>
  <r>
    <n v="961"/>
    <n v="82"/>
    <x v="0"/>
    <s v="Netherlands"/>
    <x v="845"/>
    <x v="0"/>
    <d v="2021-05-22T00:00:00"/>
    <x v="1"/>
    <x v="3"/>
    <x v="36"/>
    <n v="204"/>
    <x v="0"/>
    <x v="1"/>
    <x v="0"/>
    <n v="0"/>
    <x v="1"/>
    <d v="2021-12-16T00:00:00"/>
    <x v="3"/>
    <x v="6"/>
    <s v="Overweight"/>
    <x v="0"/>
    <s v="Elevated"/>
    <n v="1"/>
  </r>
  <r>
    <n v="962"/>
    <n v="47"/>
    <x v="0"/>
    <s v="Czech Republic"/>
    <x v="846"/>
    <x v="0"/>
    <d v="2017-01-28T00:00:00"/>
    <x v="0"/>
    <x v="3"/>
    <x v="241"/>
    <n v="298"/>
    <x v="1"/>
    <x v="0"/>
    <x v="0"/>
    <n v="0"/>
    <x v="1"/>
    <d v="2018-12-22T00:00:00"/>
    <x v="1"/>
    <x v="8"/>
    <s v="Severely obese"/>
    <x v="12"/>
    <s v="High"/>
    <n v="0"/>
  </r>
  <r>
    <n v="963"/>
    <n v="59"/>
    <x v="0"/>
    <s v="Bulgaria"/>
    <x v="847"/>
    <x v="2"/>
    <d v="2017-09-06T00:00:00"/>
    <x v="0"/>
    <x v="0"/>
    <x v="173"/>
    <n v="213"/>
    <x v="1"/>
    <x v="0"/>
    <x v="1"/>
    <n v="0"/>
    <x v="1"/>
    <d v="2018-12-30T00:00:00"/>
    <x v="0"/>
    <x v="1"/>
    <s v="Healthy"/>
    <x v="6"/>
    <s v="Elevated"/>
    <n v="0"/>
  </r>
  <r>
    <n v="964"/>
    <n v="41"/>
    <x v="1"/>
    <s v="Netherlands"/>
    <x v="848"/>
    <x v="2"/>
    <d v="2016-07-23T00:00:00"/>
    <x v="0"/>
    <x v="3"/>
    <x v="56"/>
    <n v="254"/>
    <x v="1"/>
    <x v="1"/>
    <x v="0"/>
    <n v="0"/>
    <x v="2"/>
    <d v="2017-12-31T00:00:00"/>
    <x v="1"/>
    <x v="11"/>
    <s v="Obese"/>
    <x v="13"/>
    <s v="High"/>
    <n v="0"/>
  </r>
  <r>
    <n v="965"/>
    <n v="56"/>
    <x v="1"/>
    <s v="Ireland"/>
    <x v="849"/>
    <x v="2"/>
    <d v="2021-10-05T00:00:00"/>
    <x v="0"/>
    <x v="2"/>
    <x v="12"/>
    <n v="244"/>
    <x v="0"/>
    <x v="1"/>
    <x v="0"/>
    <n v="0"/>
    <x v="3"/>
    <d v="2022-05-17T00:00:00"/>
    <x v="0"/>
    <x v="14"/>
    <s v="Obese"/>
    <x v="14"/>
    <s v="High"/>
    <n v="0"/>
  </r>
  <r>
    <n v="966"/>
    <n v="70"/>
    <x v="0"/>
    <s v="Sweden"/>
    <x v="850"/>
    <x v="1"/>
    <d v="2017-11-07T00:00:00"/>
    <x v="0"/>
    <x v="1"/>
    <x v="266"/>
    <n v="292"/>
    <x v="0"/>
    <x v="0"/>
    <x v="0"/>
    <n v="0"/>
    <x v="0"/>
    <d v="2019-09-06T00:00:00"/>
    <x v="3"/>
    <x v="5"/>
    <s v="Obese"/>
    <x v="1"/>
    <s v="High"/>
    <n v="0"/>
  </r>
  <r>
    <n v="967"/>
    <n v="73"/>
    <x v="0"/>
    <s v="Latvia"/>
    <x v="851"/>
    <x v="0"/>
    <d v="2021-04-09T00:00:00"/>
    <x v="1"/>
    <x v="2"/>
    <x v="120"/>
    <n v="275"/>
    <x v="0"/>
    <x v="1"/>
    <x v="0"/>
    <n v="0"/>
    <x v="2"/>
    <d v="2022-08-25T00:00:00"/>
    <x v="3"/>
    <x v="15"/>
    <s v="Obese"/>
    <x v="2"/>
    <s v="High"/>
    <n v="0"/>
  </r>
  <r>
    <n v="968"/>
    <n v="46"/>
    <x v="1"/>
    <s v="Latvia"/>
    <x v="852"/>
    <x v="0"/>
    <d v="2019-01-20T00:00:00"/>
    <x v="0"/>
    <x v="0"/>
    <x v="240"/>
    <n v="254"/>
    <x v="1"/>
    <x v="1"/>
    <x v="0"/>
    <n v="0"/>
    <x v="1"/>
    <d v="2020-02-03T00:00:00"/>
    <x v="1"/>
    <x v="9"/>
    <s v="Obese"/>
    <x v="16"/>
    <s v="High"/>
    <n v="1"/>
  </r>
  <r>
    <n v="969"/>
    <n v="62"/>
    <x v="1"/>
    <s v="Belgium"/>
    <x v="853"/>
    <x v="1"/>
    <d v="2021-12-03T00:00:00"/>
    <x v="0"/>
    <x v="0"/>
    <x v="200"/>
    <n v="285"/>
    <x v="0"/>
    <x v="1"/>
    <x v="0"/>
    <n v="0"/>
    <x v="1"/>
    <d v="2023-09-18T00:00:00"/>
    <x v="0"/>
    <x v="5"/>
    <s v="Obese"/>
    <x v="1"/>
    <s v="High"/>
    <n v="0"/>
  </r>
  <r>
    <n v="970"/>
    <n v="65"/>
    <x v="0"/>
    <s v="Belgium"/>
    <x v="688"/>
    <x v="2"/>
    <d v="2024-02-25T00:00:00"/>
    <x v="0"/>
    <x v="3"/>
    <x v="101"/>
    <n v="164"/>
    <x v="1"/>
    <x v="0"/>
    <x v="0"/>
    <n v="0"/>
    <x v="1"/>
    <d v="2025-09-15T00:00:00"/>
    <x v="0"/>
    <x v="12"/>
    <s v="Healthy"/>
    <x v="1"/>
    <s v="Good"/>
    <n v="0"/>
  </r>
  <r>
    <n v="971"/>
    <n v="38"/>
    <x v="1"/>
    <s v="Bulgaria"/>
    <x v="854"/>
    <x v="0"/>
    <d v="2024-05-24T00:00:00"/>
    <x v="1"/>
    <x v="1"/>
    <x v="230"/>
    <n v="218"/>
    <x v="1"/>
    <x v="0"/>
    <x v="1"/>
    <n v="0"/>
    <x v="1"/>
    <d v="2025-04-26T00:00:00"/>
    <x v="1"/>
    <x v="3"/>
    <s v="Underweight "/>
    <x v="17"/>
    <s v="Elevated"/>
    <n v="1"/>
  </r>
  <r>
    <n v="972"/>
    <n v="70"/>
    <x v="1"/>
    <s v="Estonia"/>
    <x v="855"/>
    <x v="3"/>
    <d v="2018-12-01T00:00:00"/>
    <x v="0"/>
    <x v="3"/>
    <x v="191"/>
    <n v="220"/>
    <x v="1"/>
    <x v="0"/>
    <x v="0"/>
    <n v="0"/>
    <x v="2"/>
    <d v="2019-09-15T00:00:00"/>
    <x v="3"/>
    <x v="13"/>
    <s v="Overweight"/>
    <x v="24"/>
    <s v="Elevated"/>
    <n v="0"/>
  </r>
  <r>
    <n v="973"/>
    <n v="61"/>
    <x v="1"/>
    <s v="Slovakia"/>
    <x v="856"/>
    <x v="1"/>
    <d v="2021-05-04T00:00:00"/>
    <x v="0"/>
    <x v="2"/>
    <x v="228"/>
    <n v="151"/>
    <x v="1"/>
    <x v="1"/>
    <x v="0"/>
    <n v="0"/>
    <x v="1"/>
    <d v="2022-06-03T00:00:00"/>
    <x v="0"/>
    <x v="9"/>
    <s v="Healthy"/>
    <x v="16"/>
    <s v="Good"/>
    <n v="0"/>
  </r>
  <r>
    <n v="974"/>
    <n v="63"/>
    <x v="1"/>
    <s v="Romania"/>
    <x v="857"/>
    <x v="1"/>
    <d v="2017-11-26T00:00:00"/>
    <x v="1"/>
    <x v="0"/>
    <x v="79"/>
    <n v="284"/>
    <x v="1"/>
    <x v="1"/>
    <x v="1"/>
    <n v="0"/>
    <x v="3"/>
    <d v="2018-05-27T00:00:00"/>
    <x v="0"/>
    <x v="6"/>
    <s v="Obese"/>
    <x v="17"/>
    <s v="High"/>
    <n v="1"/>
  </r>
  <r>
    <n v="975"/>
    <n v="35"/>
    <x v="0"/>
    <s v="Italy"/>
    <x v="181"/>
    <x v="3"/>
    <d v="2021-12-29T00:00:00"/>
    <x v="1"/>
    <x v="1"/>
    <x v="169"/>
    <n v="182"/>
    <x v="1"/>
    <x v="1"/>
    <x v="1"/>
    <n v="0"/>
    <x v="2"/>
    <d v="2022-06-16T00:00:00"/>
    <x v="2"/>
    <x v="18"/>
    <s v="Overweight"/>
    <x v="28"/>
    <s v="Good"/>
    <n v="0"/>
  </r>
  <r>
    <n v="976"/>
    <n v="59"/>
    <x v="1"/>
    <s v="Poland"/>
    <x v="858"/>
    <x v="2"/>
    <d v="2020-05-05T00:00:00"/>
    <x v="1"/>
    <x v="1"/>
    <x v="217"/>
    <n v="161"/>
    <x v="0"/>
    <x v="1"/>
    <x v="0"/>
    <n v="0"/>
    <x v="2"/>
    <d v="2021-10-18T00:00:00"/>
    <x v="0"/>
    <x v="11"/>
    <s v="Overweight"/>
    <x v="6"/>
    <s v="Good"/>
    <n v="0"/>
  </r>
  <r>
    <n v="977"/>
    <n v="57"/>
    <x v="0"/>
    <s v="Spain"/>
    <x v="466"/>
    <x v="1"/>
    <d v="2020-01-31T00:00:00"/>
    <x v="1"/>
    <x v="1"/>
    <x v="219"/>
    <n v="254"/>
    <x v="1"/>
    <x v="1"/>
    <x v="1"/>
    <n v="0"/>
    <x v="1"/>
    <d v="2021-04-04T00:00:00"/>
    <x v="0"/>
    <x v="7"/>
    <s v="Severely obese"/>
    <x v="1"/>
    <s v="High"/>
    <n v="0"/>
  </r>
  <r>
    <n v="978"/>
    <n v="58"/>
    <x v="0"/>
    <s v="Poland"/>
    <x v="859"/>
    <x v="3"/>
    <d v="2015-01-30T00:00:00"/>
    <x v="1"/>
    <x v="1"/>
    <x v="42"/>
    <n v="286"/>
    <x v="1"/>
    <x v="1"/>
    <x v="0"/>
    <n v="0"/>
    <x v="1"/>
    <d v="2016-06-06T00:00:00"/>
    <x v="0"/>
    <x v="15"/>
    <s v="Severely obese"/>
    <x v="13"/>
    <s v="High"/>
    <n v="0"/>
  </r>
  <r>
    <n v="979"/>
    <n v="55"/>
    <x v="1"/>
    <s v="Czech Republic"/>
    <x v="830"/>
    <x v="3"/>
    <d v="2019-12-20T00:00:00"/>
    <x v="0"/>
    <x v="1"/>
    <x v="284"/>
    <n v="281"/>
    <x v="1"/>
    <x v="1"/>
    <x v="0"/>
    <n v="0"/>
    <x v="2"/>
    <d v="2021-06-07T00:00:00"/>
    <x v="0"/>
    <x v="11"/>
    <s v="Obese"/>
    <x v="9"/>
    <s v="High"/>
    <n v="0"/>
  </r>
  <r>
    <n v="980"/>
    <n v="67"/>
    <x v="0"/>
    <s v="Poland"/>
    <x v="860"/>
    <x v="0"/>
    <d v="2021-10-08T00:00:00"/>
    <x v="1"/>
    <x v="3"/>
    <x v="5"/>
    <n v="199"/>
    <x v="0"/>
    <x v="1"/>
    <x v="1"/>
    <n v="0"/>
    <x v="3"/>
    <d v="2022-08-11T00:00:00"/>
    <x v="0"/>
    <x v="0"/>
    <s v="Healthy"/>
    <x v="5"/>
    <s v="Good"/>
    <n v="1"/>
  </r>
  <r>
    <n v="981"/>
    <n v="49"/>
    <x v="0"/>
    <s v="Netherlands"/>
    <x v="861"/>
    <x v="3"/>
    <d v="2019-06-27T00:00:00"/>
    <x v="0"/>
    <x v="0"/>
    <x v="99"/>
    <n v="296"/>
    <x v="1"/>
    <x v="1"/>
    <x v="0"/>
    <n v="0"/>
    <x v="2"/>
    <d v="2020-09-04T00:00:00"/>
    <x v="1"/>
    <x v="7"/>
    <s v="Severely obese"/>
    <x v="4"/>
    <s v="High"/>
    <n v="0"/>
  </r>
  <r>
    <n v="982"/>
    <n v="62"/>
    <x v="1"/>
    <s v="Latvia"/>
    <x v="862"/>
    <x v="2"/>
    <d v="2015-02-17T00:00:00"/>
    <x v="1"/>
    <x v="1"/>
    <x v="124"/>
    <n v="271"/>
    <x v="1"/>
    <x v="1"/>
    <x v="1"/>
    <n v="0"/>
    <x v="3"/>
    <d v="2015-11-17T00:00:00"/>
    <x v="0"/>
    <x v="13"/>
    <s v="Obese"/>
    <x v="2"/>
    <s v="High"/>
    <n v="0"/>
  </r>
  <r>
    <n v="983"/>
    <n v="61"/>
    <x v="1"/>
    <s v="France"/>
    <x v="863"/>
    <x v="1"/>
    <d v="2016-02-29T00:00:00"/>
    <x v="0"/>
    <x v="1"/>
    <x v="241"/>
    <n v="260"/>
    <x v="0"/>
    <x v="1"/>
    <x v="0"/>
    <n v="0"/>
    <x v="3"/>
    <d v="2017-07-18T00:00:00"/>
    <x v="0"/>
    <x v="15"/>
    <s v="Severely obese"/>
    <x v="4"/>
    <s v="High"/>
    <n v="0"/>
  </r>
  <r>
    <n v="984"/>
    <n v="51"/>
    <x v="1"/>
    <s v="Netherlands"/>
    <x v="864"/>
    <x v="2"/>
    <d v="2021-01-24T00:00:00"/>
    <x v="0"/>
    <x v="1"/>
    <x v="191"/>
    <n v="177"/>
    <x v="1"/>
    <x v="1"/>
    <x v="1"/>
    <n v="0"/>
    <x v="3"/>
    <d v="2021-12-02T00:00:00"/>
    <x v="0"/>
    <x v="0"/>
    <s v="Overweight"/>
    <x v="22"/>
    <s v="Good"/>
    <n v="0"/>
  </r>
  <r>
    <n v="985"/>
    <n v="54"/>
    <x v="1"/>
    <s v="Belgium"/>
    <x v="865"/>
    <x v="3"/>
    <d v="2019-03-19T00:00:00"/>
    <x v="0"/>
    <x v="1"/>
    <x v="4"/>
    <n v="246"/>
    <x v="1"/>
    <x v="1"/>
    <x v="0"/>
    <n v="0"/>
    <x v="2"/>
    <d v="2020-04-05T00:00:00"/>
    <x v="0"/>
    <x v="9"/>
    <s v="Obese"/>
    <x v="16"/>
    <s v="High"/>
    <n v="0"/>
  </r>
  <r>
    <n v="986"/>
    <n v="59"/>
    <x v="0"/>
    <s v="Cyprus"/>
    <x v="866"/>
    <x v="1"/>
    <d v="2021-05-23T00:00:00"/>
    <x v="1"/>
    <x v="3"/>
    <x v="66"/>
    <n v="292"/>
    <x v="0"/>
    <x v="0"/>
    <x v="0"/>
    <n v="0"/>
    <x v="2"/>
    <d v="2021-12-13T00:00:00"/>
    <x v="0"/>
    <x v="6"/>
    <s v="Obese"/>
    <x v="0"/>
    <s v="High"/>
    <n v="0"/>
  </r>
  <r>
    <n v="987"/>
    <n v="48"/>
    <x v="0"/>
    <s v="Netherlands"/>
    <x v="867"/>
    <x v="2"/>
    <d v="2017-07-19T00:00:00"/>
    <x v="0"/>
    <x v="2"/>
    <x v="82"/>
    <n v="220"/>
    <x v="0"/>
    <x v="0"/>
    <x v="0"/>
    <n v="0"/>
    <x v="0"/>
    <d v="2018-09-25T00:00:00"/>
    <x v="1"/>
    <x v="7"/>
    <s v="Healthy"/>
    <x v="19"/>
    <s v="Elevated"/>
    <n v="0"/>
  </r>
  <r>
    <n v="988"/>
    <n v="78"/>
    <x v="0"/>
    <s v="Ireland"/>
    <x v="387"/>
    <x v="2"/>
    <d v="2019-06-01T00:00:00"/>
    <x v="1"/>
    <x v="2"/>
    <x v="29"/>
    <n v="259"/>
    <x v="0"/>
    <x v="1"/>
    <x v="1"/>
    <n v="0"/>
    <x v="2"/>
    <d v="2020-10-05T00:00:00"/>
    <x v="3"/>
    <x v="15"/>
    <s v="Obese"/>
    <x v="5"/>
    <s v="High"/>
    <n v="0"/>
  </r>
  <r>
    <n v="989"/>
    <n v="51"/>
    <x v="0"/>
    <s v="Luxembourg"/>
    <x v="868"/>
    <x v="0"/>
    <d v="2019-07-03T00:00:00"/>
    <x v="0"/>
    <x v="0"/>
    <x v="218"/>
    <n v="243"/>
    <x v="1"/>
    <x v="1"/>
    <x v="0"/>
    <n v="0"/>
    <x v="1"/>
    <d v="2021-05-30T00:00:00"/>
    <x v="0"/>
    <x v="8"/>
    <s v="Obese"/>
    <x v="0"/>
    <s v="High"/>
    <n v="1"/>
  </r>
  <r>
    <n v="990"/>
    <n v="66"/>
    <x v="1"/>
    <s v="Romania"/>
    <x v="869"/>
    <x v="2"/>
    <d v="2016-02-15T00:00:00"/>
    <x v="1"/>
    <x v="3"/>
    <x v="285"/>
    <n v="191"/>
    <x v="1"/>
    <x v="0"/>
    <x v="0"/>
    <n v="0"/>
    <x v="1"/>
    <d v="2016-10-17T00:00:00"/>
    <x v="0"/>
    <x v="17"/>
    <s v="Healthy"/>
    <x v="16"/>
    <s v="Good"/>
    <n v="1"/>
  </r>
  <r>
    <n v="991"/>
    <n v="53"/>
    <x v="0"/>
    <s v="Slovenia"/>
    <x v="870"/>
    <x v="2"/>
    <d v="2020-04-05T00:00:00"/>
    <x v="0"/>
    <x v="1"/>
    <x v="179"/>
    <n v="264"/>
    <x v="0"/>
    <x v="0"/>
    <x v="0"/>
    <n v="0"/>
    <x v="3"/>
    <d v="2022-02-27T00:00:00"/>
    <x v="0"/>
    <x v="8"/>
    <s v="Obese"/>
    <x v="6"/>
    <s v="High"/>
    <n v="1"/>
  </r>
  <r>
    <n v="992"/>
    <n v="54"/>
    <x v="1"/>
    <s v="Poland"/>
    <x v="871"/>
    <x v="3"/>
    <d v="2017-07-23T00:00:00"/>
    <x v="1"/>
    <x v="1"/>
    <x v="79"/>
    <n v="292"/>
    <x v="1"/>
    <x v="1"/>
    <x v="0"/>
    <n v="0"/>
    <x v="0"/>
    <d v="2018-09-05T00:00:00"/>
    <x v="0"/>
    <x v="16"/>
    <s v="Obese"/>
    <x v="8"/>
    <s v="High"/>
    <n v="0"/>
  </r>
  <r>
    <n v="993"/>
    <n v="66"/>
    <x v="0"/>
    <s v="Croatia"/>
    <x v="872"/>
    <x v="3"/>
    <d v="2015-11-07T00:00:00"/>
    <x v="0"/>
    <x v="2"/>
    <x v="286"/>
    <n v="183"/>
    <x v="1"/>
    <x v="0"/>
    <x v="0"/>
    <n v="0"/>
    <x v="2"/>
    <d v="2017-07-15T00:00:00"/>
    <x v="0"/>
    <x v="10"/>
    <s v="Healthy"/>
    <x v="16"/>
    <s v="Good"/>
    <n v="1"/>
  </r>
  <r>
    <n v="994"/>
    <n v="56"/>
    <x v="0"/>
    <s v="Romania"/>
    <x v="873"/>
    <x v="3"/>
    <d v="2015-10-08T00:00:00"/>
    <x v="0"/>
    <x v="0"/>
    <x v="70"/>
    <n v="263"/>
    <x v="1"/>
    <x v="1"/>
    <x v="1"/>
    <n v="0"/>
    <x v="3"/>
    <d v="2016-12-01T00:00:00"/>
    <x v="0"/>
    <x v="16"/>
    <s v="Obese"/>
    <x v="27"/>
    <s v="High"/>
    <n v="0"/>
  </r>
  <r>
    <n v="995"/>
    <n v="64"/>
    <x v="0"/>
    <s v="Greece"/>
    <x v="12"/>
    <x v="1"/>
    <d v="2024-06-05T00:00:00"/>
    <x v="0"/>
    <x v="2"/>
    <x v="67"/>
    <n v="267"/>
    <x v="1"/>
    <x v="0"/>
    <x v="0"/>
    <n v="0"/>
    <x v="0"/>
    <d v="2025-01-30T00:00:00"/>
    <x v="0"/>
    <x v="14"/>
    <s v="Obese"/>
    <x v="18"/>
    <s v="High"/>
    <n v="1"/>
  </r>
  <r>
    <n v="996"/>
    <n v="59"/>
    <x v="0"/>
    <s v="Finland"/>
    <x v="874"/>
    <x v="3"/>
    <d v="2023-06-02T00:00:00"/>
    <x v="1"/>
    <x v="1"/>
    <x v="258"/>
    <n v="248"/>
    <x v="1"/>
    <x v="0"/>
    <x v="1"/>
    <n v="0"/>
    <x v="3"/>
    <d v="2024-06-19T00:00:00"/>
    <x v="0"/>
    <x v="9"/>
    <s v="Obese"/>
    <x v="13"/>
    <s v="High"/>
    <n v="0"/>
  </r>
  <r>
    <n v="997"/>
    <n v="46"/>
    <x v="1"/>
    <s v="Belgium"/>
    <x v="875"/>
    <x v="1"/>
    <d v="2014-12-14T00:00:00"/>
    <x v="1"/>
    <x v="0"/>
    <x v="71"/>
    <n v="233"/>
    <x v="1"/>
    <x v="0"/>
    <x v="0"/>
    <n v="0"/>
    <x v="2"/>
    <d v="2016-07-24T00:00:00"/>
    <x v="1"/>
    <x v="4"/>
    <s v="Healthy"/>
    <x v="7"/>
    <s v="Elevated"/>
    <n v="0"/>
  </r>
  <r>
    <n v="998"/>
    <n v="48"/>
    <x v="0"/>
    <s v="Finland"/>
    <x v="876"/>
    <x v="2"/>
    <d v="2022-11-09T00:00:00"/>
    <x v="0"/>
    <x v="3"/>
    <x v="122"/>
    <n v="155"/>
    <x v="1"/>
    <x v="0"/>
    <x v="0"/>
    <n v="0"/>
    <x v="3"/>
    <d v="2024-06-14T00:00:00"/>
    <x v="1"/>
    <x v="4"/>
    <s v="Overweight"/>
    <x v="17"/>
    <s v="Good"/>
    <n v="0"/>
  </r>
  <r>
    <n v="999"/>
    <n v="65"/>
    <x v="0"/>
    <s v="Bulgaria"/>
    <x v="877"/>
    <x v="3"/>
    <d v="2016-01-10T00:00:00"/>
    <x v="1"/>
    <x v="1"/>
    <x v="199"/>
    <n v="174"/>
    <x v="0"/>
    <x v="1"/>
    <x v="0"/>
    <n v="0"/>
    <x v="2"/>
    <d v="2016-12-18T00:00:00"/>
    <x v="0"/>
    <x v="3"/>
    <s v="Overweight"/>
    <x v="13"/>
    <s v="Good"/>
    <n v="1"/>
  </r>
  <r>
    <n v="1000"/>
    <n v="58"/>
    <x v="0"/>
    <s v="Spain"/>
    <x v="231"/>
    <x v="3"/>
    <d v="2015-08-27T00:00:00"/>
    <x v="0"/>
    <x v="3"/>
    <x v="16"/>
    <n v="201"/>
    <x v="0"/>
    <x v="0"/>
    <x v="0"/>
    <n v="0"/>
    <x v="0"/>
    <d v="2016-06-16T00:00:00"/>
    <x v="0"/>
    <x v="13"/>
    <s v="Healthy"/>
    <x v="10"/>
    <s v="Elevated"/>
    <n v="0"/>
  </r>
  <r>
    <m/>
    <m/>
    <x v="2"/>
    <m/>
    <x v="878"/>
    <x v="4"/>
    <m/>
    <x v="2"/>
    <x v="4"/>
    <x v="287"/>
    <m/>
    <x v="2"/>
    <x v="2"/>
    <x v="2"/>
    <m/>
    <x v="4"/>
    <m/>
    <x v="4"/>
    <x v="19"/>
    <m/>
    <x v="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08CD7-251B-433B-9228-003B7090E033}"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Treatment type" colHeaderCaption="mounths">
  <location ref="A74:F95" firstHeaderRow="1" firstDataRow="2" firstDataCol="1"/>
  <pivotFields count="2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2"/>
        <item x="3"/>
        <item x="0"/>
        <item h="1" x="4"/>
        <item t="default"/>
      </items>
    </pivotField>
    <pivotField showAll="0"/>
    <pivotField showAll="0">
      <items count="6">
        <item x="2"/>
        <item x="1"/>
        <item x="0"/>
        <item x="3"/>
        <item x="4"/>
        <item t="default"/>
      </items>
    </pivotField>
    <pivotField axis="axisRow" showAll="0">
      <items count="21">
        <item x="18"/>
        <item x="6"/>
        <item x="14"/>
        <item x="17"/>
        <item x="13"/>
        <item x="0"/>
        <item x="3"/>
        <item x="9"/>
        <item x="16"/>
        <item x="7"/>
        <item x="1"/>
        <item x="15"/>
        <item x="11"/>
        <item x="12"/>
        <item x="4"/>
        <item x="10"/>
        <item x="5"/>
        <item x="8"/>
        <item x="2"/>
        <item x="19"/>
        <item t="default"/>
      </items>
    </pivotField>
    <pivotField showAll="0"/>
    <pivotField showAll="0"/>
    <pivotField showAll="0"/>
    <pivotField showAll="0"/>
  </pivotFields>
  <rowFields count="1">
    <field x="18"/>
  </rowFields>
  <rowItems count="20">
    <i>
      <x/>
    </i>
    <i>
      <x v="1"/>
    </i>
    <i>
      <x v="2"/>
    </i>
    <i>
      <x v="3"/>
    </i>
    <i>
      <x v="4"/>
    </i>
    <i>
      <x v="5"/>
    </i>
    <i>
      <x v="6"/>
    </i>
    <i>
      <x v="7"/>
    </i>
    <i>
      <x v="8"/>
    </i>
    <i>
      <x v="9"/>
    </i>
    <i>
      <x v="10"/>
    </i>
    <i>
      <x v="11"/>
    </i>
    <i>
      <x v="12"/>
    </i>
    <i>
      <x v="13"/>
    </i>
    <i>
      <x v="14"/>
    </i>
    <i>
      <x v="15"/>
    </i>
    <i>
      <x v="16"/>
    </i>
    <i>
      <x v="17"/>
    </i>
    <i>
      <x v="18"/>
    </i>
    <i t="grand">
      <x/>
    </i>
  </rowItems>
  <colFields count="1">
    <field x="15"/>
  </colFields>
  <colItems count="5">
    <i>
      <x/>
    </i>
    <i>
      <x v="1"/>
    </i>
    <i>
      <x v="2"/>
    </i>
    <i>
      <x v="3"/>
    </i>
    <i t="grand">
      <x/>
    </i>
  </colItems>
  <dataFields count="1">
    <dataField name="Count of id" fld="0" subtotal="count" baseField="18" baseItem="0"/>
  </dataFields>
  <chartFormats count="36">
    <chartFormat chart="1" format="10"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18" count="1" selected="0">
            <x v="0"/>
          </reference>
        </references>
      </pivotArea>
    </chartFormat>
    <chartFormat chart="13" format="1" series="1">
      <pivotArea type="data" outline="0" fieldPosition="0">
        <references count="2">
          <reference field="4294967294" count="1" selected="0">
            <x v="0"/>
          </reference>
          <reference field="18" count="1" selected="0">
            <x v="1"/>
          </reference>
        </references>
      </pivotArea>
    </chartFormat>
    <chartFormat chart="13" format="2" series="1">
      <pivotArea type="data" outline="0" fieldPosition="0">
        <references count="2">
          <reference field="4294967294" count="1" selected="0">
            <x v="0"/>
          </reference>
          <reference field="18" count="1" selected="0">
            <x v="2"/>
          </reference>
        </references>
      </pivotArea>
    </chartFormat>
    <chartFormat chart="13" format="3" series="1">
      <pivotArea type="data" outline="0" fieldPosition="0">
        <references count="2">
          <reference field="4294967294" count="1" selected="0">
            <x v="0"/>
          </reference>
          <reference field="18" count="1" selected="0">
            <x v="3"/>
          </reference>
        </references>
      </pivotArea>
    </chartFormat>
    <chartFormat chart="13" format="4" series="1">
      <pivotArea type="data" outline="0" fieldPosition="0">
        <references count="2">
          <reference field="4294967294" count="1" selected="0">
            <x v="0"/>
          </reference>
          <reference field="18" count="1" selected="0">
            <x v="4"/>
          </reference>
        </references>
      </pivotArea>
    </chartFormat>
    <chartFormat chart="13" format="5" series="1">
      <pivotArea type="data" outline="0" fieldPosition="0">
        <references count="2">
          <reference field="4294967294" count="1" selected="0">
            <x v="0"/>
          </reference>
          <reference field="18" count="1" selected="0">
            <x v="5"/>
          </reference>
        </references>
      </pivotArea>
    </chartFormat>
    <chartFormat chart="13" format="6" series="1">
      <pivotArea type="data" outline="0" fieldPosition="0">
        <references count="2">
          <reference field="4294967294" count="1" selected="0">
            <x v="0"/>
          </reference>
          <reference field="18" count="1" selected="0">
            <x v="6"/>
          </reference>
        </references>
      </pivotArea>
    </chartFormat>
    <chartFormat chart="13" format="7" series="1">
      <pivotArea type="data" outline="0" fieldPosition="0">
        <references count="2">
          <reference field="4294967294" count="1" selected="0">
            <x v="0"/>
          </reference>
          <reference field="18" count="1" selected="0">
            <x v="7"/>
          </reference>
        </references>
      </pivotArea>
    </chartFormat>
    <chartFormat chart="13" format="8" series="1">
      <pivotArea type="data" outline="0" fieldPosition="0">
        <references count="2">
          <reference field="4294967294" count="1" selected="0">
            <x v="0"/>
          </reference>
          <reference field="18" count="1" selected="0">
            <x v="8"/>
          </reference>
        </references>
      </pivotArea>
    </chartFormat>
    <chartFormat chart="13" format="9" series="1">
      <pivotArea type="data" outline="0" fieldPosition="0">
        <references count="2">
          <reference field="4294967294" count="1" selected="0">
            <x v="0"/>
          </reference>
          <reference field="18" count="1" selected="0">
            <x v="9"/>
          </reference>
        </references>
      </pivotArea>
    </chartFormat>
    <chartFormat chart="13" format="10" series="1">
      <pivotArea type="data" outline="0" fieldPosition="0">
        <references count="2">
          <reference field="4294967294" count="1" selected="0">
            <x v="0"/>
          </reference>
          <reference field="18" count="1" selected="0">
            <x v="10"/>
          </reference>
        </references>
      </pivotArea>
    </chartFormat>
    <chartFormat chart="13" format="11" series="1">
      <pivotArea type="data" outline="0" fieldPosition="0">
        <references count="2">
          <reference field="4294967294" count="1" selected="0">
            <x v="0"/>
          </reference>
          <reference field="18" count="1" selected="0">
            <x v="11"/>
          </reference>
        </references>
      </pivotArea>
    </chartFormat>
    <chartFormat chart="13" format="12" series="1">
      <pivotArea type="data" outline="0" fieldPosition="0">
        <references count="2">
          <reference field="4294967294" count="1" selected="0">
            <x v="0"/>
          </reference>
          <reference field="18" count="1" selected="0">
            <x v="12"/>
          </reference>
        </references>
      </pivotArea>
    </chartFormat>
    <chartFormat chart="13" format="13" series="1">
      <pivotArea type="data" outline="0" fieldPosition="0">
        <references count="2">
          <reference field="4294967294" count="1" selected="0">
            <x v="0"/>
          </reference>
          <reference field="18" count="1" selected="0">
            <x v="13"/>
          </reference>
        </references>
      </pivotArea>
    </chartFormat>
    <chartFormat chart="13" format="14" series="1">
      <pivotArea type="data" outline="0" fieldPosition="0">
        <references count="2">
          <reference field="4294967294" count="1" selected="0">
            <x v="0"/>
          </reference>
          <reference field="18" count="1" selected="0">
            <x v="14"/>
          </reference>
        </references>
      </pivotArea>
    </chartFormat>
    <chartFormat chart="13" format="15" series="1">
      <pivotArea type="data" outline="0" fieldPosition="0">
        <references count="2">
          <reference field="4294967294" count="1" selected="0">
            <x v="0"/>
          </reference>
          <reference field="18" count="1" selected="0">
            <x v="15"/>
          </reference>
        </references>
      </pivotArea>
    </chartFormat>
    <chartFormat chart="13" format="16" series="1">
      <pivotArea type="data" outline="0" fieldPosition="0">
        <references count="2">
          <reference field="4294967294" count="1" selected="0">
            <x v="0"/>
          </reference>
          <reference field="18" count="1" selected="0">
            <x v="16"/>
          </reference>
        </references>
      </pivotArea>
    </chartFormat>
    <chartFormat chart="13" format="17" series="1">
      <pivotArea type="data" outline="0" fieldPosition="0">
        <references count="2">
          <reference field="4294967294" count="1" selected="0">
            <x v="0"/>
          </reference>
          <reference field="18" count="1" selected="0">
            <x v="17"/>
          </reference>
        </references>
      </pivotArea>
    </chartFormat>
    <chartFormat chart="13" format="18" series="1">
      <pivotArea type="data" outline="0" fieldPosition="0">
        <references count="2">
          <reference field="4294967294" count="1" selected="0">
            <x v="0"/>
          </reference>
          <reference field="18" count="1" selected="0">
            <x v="18"/>
          </reference>
        </references>
      </pivotArea>
    </chartFormat>
    <chartFormat chart="13" format="19" series="1">
      <pivotArea type="data" outline="0" fieldPosition="0">
        <references count="2">
          <reference field="4294967294" count="1" selected="0">
            <x v="0"/>
          </reference>
          <reference field="15" count="1" selected="0">
            <x v="0"/>
          </reference>
        </references>
      </pivotArea>
    </chartFormat>
    <chartFormat chart="13" format="20" series="1">
      <pivotArea type="data" outline="0" fieldPosition="0">
        <references count="2">
          <reference field="4294967294" count="1" selected="0">
            <x v="0"/>
          </reference>
          <reference field="15" count="1" selected="0">
            <x v="1"/>
          </reference>
        </references>
      </pivotArea>
    </chartFormat>
    <chartFormat chart="13" format="21" series="1">
      <pivotArea type="data" outline="0" fieldPosition="0">
        <references count="2">
          <reference field="4294967294" count="1" selected="0">
            <x v="0"/>
          </reference>
          <reference field="15" count="1" selected="0">
            <x v="2"/>
          </reference>
        </references>
      </pivotArea>
    </chartFormat>
    <chartFormat chart="13" format="22" series="1">
      <pivotArea type="data" outline="0" fieldPosition="0">
        <references count="2">
          <reference field="4294967294" count="1" selected="0">
            <x v="0"/>
          </reference>
          <reference field="15" count="1" selected="0">
            <x v="3"/>
          </reference>
        </references>
      </pivotArea>
    </chartFormat>
    <chartFormat chart="22" format="23" series="1">
      <pivotArea type="data" outline="0" fieldPosition="0">
        <references count="2">
          <reference field="4294967294" count="1" selected="0">
            <x v="0"/>
          </reference>
          <reference field="15" count="1" selected="0">
            <x v="0"/>
          </reference>
        </references>
      </pivotArea>
    </chartFormat>
    <chartFormat chart="22" format="24" series="1">
      <pivotArea type="data" outline="0" fieldPosition="0">
        <references count="2">
          <reference field="4294967294" count="1" selected="0">
            <x v="0"/>
          </reference>
          <reference field="15" count="1" selected="0">
            <x v="1"/>
          </reference>
        </references>
      </pivotArea>
    </chartFormat>
    <chartFormat chart="22" format="25" series="1">
      <pivotArea type="data" outline="0" fieldPosition="0">
        <references count="2">
          <reference field="4294967294" count="1" selected="0">
            <x v="0"/>
          </reference>
          <reference field="15" count="1" selected="0">
            <x v="2"/>
          </reference>
        </references>
      </pivotArea>
    </chartFormat>
    <chartFormat chart="22" format="26" series="1">
      <pivotArea type="data" outline="0" fieldPosition="0">
        <references count="2">
          <reference field="4294967294" count="1" selected="0">
            <x v="0"/>
          </reference>
          <reference field="15" count="1" selected="0">
            <x v="3"/>
          </reference>
        </references>
      </pivotArea>
    </chartFormat>
    <chartFormat chart="23" format="27" series="1">
      <pivotArea type="data" outline="0" fieldPosition="0">
        <references count="2">
          <reference field="4294967294" count="1" selected="0">
            <x v="0"/>
          </reference>
          <reference field="15" count="1" selected="0">
            <x v="0"/>
          </reference>
        </references>
      </pivotArea>
    </chartFormat>
    <chartFormat chart="23" format="28" series="1">
      <pivotArea type="data" outline="0" fieldPosition="0">
        <references count="2">
          <reference field="4294967294" count="1" selected="0">
            <x v="0"/>
          </reference>
          <reference field="15" count="1" selected="0">
            <x v="1"/>
          </reference>
        </references>
      </pivotArea>
    </chartFormat>
    <chartFormat chart="23" format="29" series="1">
      <pivotArea type="data" outline="0" fieldPosition="0">
        <references count="2">
          <reference field="4294967294" count="1" selected="0">
            <x v="0"/>
          </reference>
          <reference field="15" count="1" selected="0">
            <x v="2"/>
          </reference>
        </references>
      </pivotArea>
    </chartFormat>
    <chartFormat chart="23" format="30" series="1">
      <pivotArea type="data" outline="0" fieldPosition="0">
        <references count="2">
          <reference field="4294967294" count="1" selected="0">
            <x v="0"/>
          </reference>
          <reference field="15" count="1" selected="0">
            <x v="3"/>
          </reference>
        </references>
      </pivotArea>
    </chartFormat>
    <chartFormat chart="24" format="27" series="1">
      <pivotArea type="data" outline="0" fieldPosition="0">
        <references count="2">
          <reference field="4294967294" count="1" selected="0">
            <x v="0"/>
          </reference>
          <reference field="15" count="1" selected="0">
            <x v="0"/>
          </reference>
        </references>
      </pivotArea>
    </chartFormat>
    <chartFormat chart="24" format="28" series="1">
      <pivotArea type="data" outline="0" fieldPosition="0">
        <references count="2">
          <reference field="4294967294" count="1" selected="0">
            <x v="0"/>
          </reference>
          <reference field="15" count="1" selected="0">
            <x v="1"/>
          </reference>
        </references>
      </pivotArea>
    </chartFormat>
    <chartFormat chart="24" format="29" series="1">
      <pivotArea type="data" outline="0" fieldPosition="0">
        <references count="2">
          <reference field="4294967294" count="1" selected="0">
            <x v="0"/>
          </reference>
          <reference field="15" count="1" selected="0">
            <x v="2"/>
          </reference>
        </references>
      </pivotArea>
    </chartFormat>
    <chartFormat chart="24" format="30" series="1">
      <pivotArea type="data" outline="0" fieldPosition="0">
        <references count="2">
          <reference field="4294967294" count="1" selected="0">
            <x v="0"/>
          </reference>
          <reference field="15"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990EA-47C6-4EE6-8CE0-65BDF712D34A}"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age groupe" colHeaderCaption="Smoking status">
  <location ref="A50:F56" firstHeaderRow="1" firstDataRow="2" firstDataCol="1"/>
  <pivotFields count="23">
    <pivotField dataField="1" showAll="0"/>
    <pivotField showAll="0"/>
    <pivotField showAll="0">
      <items count="4">
        <item x="0"/>
        <item x="1"/>
        <item x="2"/>
        <item t="default"/>
      </items>
    </pivotField>
    <pivotField showAll="0"/>
    <pivotField showAll="0"/>
    <pivotField showAll="0"/>
    <pivotField showAll="0"/>
    <pivotField showAll="0"/>
    <pivotField axis="axisCol" showAll="0">
      <items count="6">
        <item x="1"/>
        <item x="0"/>
        <item x="3"/>
        <item x="2"/>
        <item h="1" x="4"/>
        <item t="default"/>
      </items>
    </pivotField>
    <pivotField showAll="0">
      <items count="289">
        <item x="230"/>
        <item x="32"/>
        <item x="76"/>
        <item x="119"/>
        <item x="90"/>
        <item x="154"/>
        <item x="171"/>
        <item x="245"/>
        <item x="183"/>
        <item x="216"/>
        <item x="86"/>
        <item x="80"/>
        <item x="100"/>
        <item x="58"/>
        <item x="113"/>
        <item x="131"/>
        <item x="34"/>
        <item x="272"/>
        <item x="202"/>
        <item x="143"/>
        <item x="28"/>
        <item x="279"/>
        <item x="138"/>
        <item x="91"/>
        <item x="121"/>
        <item x="68"/>
        <item x="261"/>
        <item x="187"/>
        <item x="54"/>
        <item x="2"/>
        <item x="267"/>
        <item x="82"/>
        <item x="239"/>
        <item x="146"/>
        <item x="189"/>
        <item x="25"/>
        <item x="204"/>
        <item x="242"/>
        <item x="203"/>
        <item x="173"/>
        <item x="285"/>
        <item x="57"/>
        <item x="63"/>
        <item x="108"/>
        <item x="85"/>
        <item x="253"/>
        <item x="229"/>
        <item x="37"/>
        <item x="182"/>
        <item x="128"/>
        <item x="270"/>
        <item x="0"/>
        <item x="140"/>
        <item x="5"/>
        <item x="254"/>
        <item x="55"/>
        <item x="196"/>
        <item x="45"/>
        <item x="116"/>
        <item x="163"/>
        <item x="21"/>
        <item x="286"/>
        <item x="15"/>
        <item x="96"/>
        <item x="148"/>
        <item x="195"/>
        <item x="65"/>
        <item x="166"/>
        <item x="114"/>
        <item x="20"/>
        <item x="132"/>
        <item x="158"/>
        <item x="207"/>
        <item x="83"/>
        <item x="40"/>
        <item x="73"/>
        <item x="30"/>
        <item x="184"/>
        <item x="101"/>
        <item x="74"/>
        <item x="16"/>
        <item x="228"/>
        <item x="71"/>
        <item x="213"/>
        <item x="257"/>
        <item x="221"/>
        <item x="165"/>
        <item x="181"/>
        <item x="265"/>
        <item x="180"/>
        <item x="186"/>
        <item x="256"/>
        <item x="95"/>
        <item x="169"/>
        <item x="198"/>
        <item x="264"/>
        <item x="19"/>
        <item x="123"/>
        <item x="277"/>
        <item x="51"/>
        <item x="224"/>
        <item x="233"/>
        <item x="48"/>
        <item x="6"/>
        <item x="168"/>
        <item x="139"/>
        <item x="49"/>
        <item x="177"/>
        <item x="151"/>
        <item x="43"/>
        <item x="81"/>
        <item x="14"/>
        <item x="98"/>
        <item x="217"/>
        <item x="87"/>
        <item x="188"/>
        <item x="72"/>
        <item x="238"/>
        <item x="39"/>
        <item x="259"/>
        <item x="275"/>
        <item x="214"/>
        <item x="262"/>
        <item x="18"/>
        <item x="122"/>
        <item x="144"/>
        <item x="164"/>
        <item x="199"/>
        <item x="127"/>
        <item x="191"/>
        <item x="106"/>
        <item x="252"/>
        <item x="248"/>
        <item x="69"/>
        <item x="145"/>
        <item x="104"/>
        <item x="94"/>
        <item x="36"/>
        <item x="105"/>
        <item x="185"/>
        <item x="62"/>
        <item x="152"/>
        <item x="223"/>
        <item x="179"/>
        <item x="273"/>
        <item x="111"/>
        <item x="282"/>
        <item x="120"/>
        <item x="26"/>
        <item x="284"/>
        <item x="75"/>
        <item x="56"/>
        <item x="172"/>
        <item x="66"/>
        <item x="133"/>
        <item x="226"/>
        <item x="38"/>
        <item x="103"/>
        <item x="251"/>
        <item x="27"/>
        <item x="67"/>
        <item x="8"/>
        <item x="236"/>
        <item x="110"/>
        <item x="215"/>
        <item x="210"/>
        <item x="61"/>
        <item x="162"/>
        <item x="35"/>
        <item x="178"/>
        <item x="276"/>
        <item x="7"/>
        <item x="22"/>
        <item x="142"/>
        <item x="134"/>
        <item x="220"/>
        <item x="125"/>
        <item x="156"/>
        <item x="234"/>
        <item x="240"/>
        <item x="176"/>
        <item x="227"/>
        <item x="12"/>
        <item x="150"/>
        <item x="64"/>
        <item x="231"/>
        <item x="222"/>
        <item x="237"/>
        <item x="212"/>
        <item x="107"/>
        <item x="59"/>
        <item x="13"/>
        <item x="192"/>
        <item x="31"/>
        <item x="274"/>
        <item x="118"/>
        <item x="200"/>
        <item x="258"/>
        <item x="53"/>
        <item x="244"/>
        <item x="1"/>
        <item x="266"/>
        <item x="243"/>
        <item x="190"/>
        <item x="10"/>
        <item x="159"/>
        <item x="155"/>
        <item x="249"/>
        <item x="115"/>
        <item x="194"/>
        <item x="11"/>
        <item x="126"/>
        <item x="263"/>
        <item x="4"/>
        <item x="44"/>
        <item x="124"/>
        <item x="136"/>
        <item x="24"/>
        <item x="23"/>
        <item x="225"/>
        <item x="29"/>
        <item x="201"/>
        <item x="112"/>
        <item x="70"/>
        <item x="3"/>
        <item x="93"/>
        <item x="89"/>
        <item x="88"/>
        <item x="218"/>
        <item x="117"/>
        <item x="153"/>
        <item x="102"/>
        <item x="205"/>
        <item x="79"/>
        <item x="209"/>
        <item x="46"/>
        <item x="77"/>
        <item x="84"/>
        <item x="208"/>
        <item x="167"/>
        <item x="175"/>
        <item x="41"/>
        <item x="260"/>
        <item x="52"/>
        <item x="135"/>
        <item x="33"/>
        <item x="219"/>
        <item x="161"/>
        <item x="109"/>
        <item x="9"/>
        <item x="97"/>
        <item x="255"/>
        <item x="278"/>
        <item x="157"/>
        <item x="235"/>
        <item x="92"/>
        <item x="211"/>
        <item x="60"/>
        <item x="147"/>
        <item x="170"/>
        <item x="206"/>
        <item x="130"/>
        <item x="247"/>
        <item x="246"/>
        <item x="197"/>
        <item x="129"/>
        <item x="232"/>
        <item x="268"/>
        <item x="17"/>
        <item x="160"/>
        <item x="141"/>
        <item x="99"/>
        <item x="42"/>
        <item x="269"/>
        <item x="271"/>
        <item x="50"/>
        <item x="193"/>
        <item x="280"/>
        <item x="78"/>
        <item x="47"/>
        <item x="250"/>
        <item x="174"/>
        <item x="149"/>
        <item x="241"/>
        <item x="281"/>
        <item x="283"/>
        <item x="137"/>
        <item x="287"/>
        <item t="default"/>
      </items>
    </pivotField>
    <pivotField showAll="0"/>
    <pivotField showAll="0"/>
    <pivotField showAll="0"/>
    <pivotField showAll="0"/>
    <pivotField showAll="0"/>
    <pivotField showAll="0"/>
    <pivotField showAll="0"/>
    <pivotField axis="axisRow" showAll="0">
      <items count="6">
        <item x="2"/>
        <item x="1"/>
        <item x="0"/>
        <item x="3"/>
        <item h="1" x="4"/>
        <item t="default"/>
      </items>
    </pivotField>
    <pivotField showAll="0"/>
    <pivotField showAll="0"/>
    <pivotField showAll="0"/>
    <pivotField showAll="0"/>
    <pivotField showAll="0"/>
  </pivotFields>
  <rowFields count="1">
    <field x="17"/>
  </rowFields>
  <rowItems count="5">
    <i>
      <x/>
    </i>
    <i>
      <x v="1"/>
    </i>
    <i>
      <x v="2"/>
    </i>
    <i>
      <x v="3"/>
    </i>
    <i t="grand">
      <x/>
    </i>
  </rowItems>
  <colFields count="1">
    <field x="8"/>
  </colFields>
  <colItems count="5">
    <i>
      <x/>
    </i>
    <i>
      <x v="1"/>
    </i>
    <i>
      <x v="2"/>
    </i>
    <i>
      <x v="3"/>
    </i>
    <i t="grand">
      <x/>
    </i>
  </colItems>
  <dataFields count="1">
    <dataField name="Count of id" fld="0" subtotal="count" baseField="17" baseItem="0"/>
  </dataFields>
  <chartFormats count="14">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22" format="48" series="1">
      <pivotArea type="data" outline="0" fieldPosition="0">
        <references count="2">
          <reference field="4294967294" count="1" selected="0">
            <x v="0"/>
          </reference>
          <reference field="8" count="1" selected="0">
            <x v="0"/>
          </reference>
        </references>
      </pivotArea>
    </chartFormat>
    <chartFormat chart="22" format="57" series="1">
      <pivotArea type="data" outline="0" fieldPosition="0">
        <references count="2">
          <reference field="4294967294" count="1" selected="0">
            <x v="0"/>
          </reference>
          <reference field="8" count="1" selected="0">
            <x v="1"/>
          </reference>
        </references>
      </pivotArea>
    </chartFormat>
    <chartFormat chart="22" format="66" series="1">
      <pivotArea type="data" outline="0" fieldPosition="0">
        <references count="2">
          <reference field="4294967294" count="1" selected="0">
            <x v="0"/>
          </reference>
          <reference field="8" count="1" selected="0">
            <x v="2"/>
          </reference>
        </references>
      </pivotArea>
    </chartFormat>
    <chartFormat chart="22" format="75" series="1">
      <pivotArea type="data" outline="0" fieldPosition="0">
        <references count="2">
          <reference field="4294967294" count="1" selected="0">
            <x v="0"/>
          </reference>
          <reference field="8" count="1" selected="0">
            <x v="3"/>
          </reference>
        </references>
      </pivotArea>
    </chartFormat>
    <chartFormat chart="22" format="84"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22" format="85">
      <pivotArea type="data" outline="0" fieldPosition="0">
        <references count="3">
          <reference field="4294967294" count="1" selected="0">
            <x v="0"/>
          </reference>
          <reference field="8" count="1" selected="0">
            <x v="0"/>
          </reference>
          <reference field="17" count="1" selected="0">
            <x v="1"/>
          </reference>
        </references>
      </pivotArea>
    </chartFormat>
    <chartFormat chart="22" format="86">
      <pivotArea type="data" outline="0" fieldPosition="0">
        <references count="3">
          <reference field="4294967294" count="1" selected="0">
            <x v="0"/>
          </reference>
          <reference field="8" count="1" selected="0">
            <x v="0"/>
          </reference>
          <reference field="17" count="1" selected="0">
            <x v="2"/>
          </reference>
        </references>
      </pivotArea>
    </chartFormat>
    <chartFormat chart="22" format="87">
      <pivotArea type="data" outline="0" fieldPosition="0">
        <references count="3">
          <reference field="4294967294" count="1" selected="0">
            <x v="0"/>
          </reference>
          <reference field="8" count="1" selected="0">
            <x v="0"/>
          </reference>
          <reference field="17" count="1" selected="0">
            <x v="3"/>
          </reference>
        </references>
      </pivotArea>
    </chartFormat>
    <chartFormat chart="22" format="88">
      <pivotArea type="data" outline="0" fieldPosition="0">
        <references count="3">
          <reference field="4294967294" count="1" selected="0">
            <x v="0"/>
          </reference>
          <reference field="8"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1189D-28B8-4C06-93F8-09DEB550912A}"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treatment type" colHeaderCaption="cirrhosis">
  <location ref="A178:D184" firstHeaderRow="1"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axis="axisRow" showAll="0">
      <items count="6">
        <item x="1"/>
        <item x="2"/>
        <item x="3"/>
        <item x="0"/>
        <item h="1" x="4"/>
        <item t="default"/>
      </items>
    </pivotField>
    <pivotField showAll="0"/>
    <pivotField showAll="0"/>
    <pivotField showAll="0"/>
    <pivotField showAll="0"/>
    <pivotField showAll="0"/>
    <pivotField showAll="0"/>
    <pivotField dataField="1" showAll="0"/>
  </pivotFields>
  <rowFields count="1">
    <field x="15"/>
  </rowFields>
  <rowItems count="5">
    <i>
      <x/>
    </i>
    <i>
      <x v="1"/>
    </i>
    <i>
      <x v="2"/>
    </i>
    <i>
      <x v="3"/>
    </i>
    <i t="grand">
      <x/>
    </i>
  </rowItems>
  <colFields count="1">
    <field x="13"/>
  </colFields>
  <colItems count="3">
    <i>
      <x/>
    </i>
    <i>
      <x v="1"/>
    </i>
    <i t="grand">
      <x/>
    </i>
  </colItems>
  <dataFields count="1">
    <dataField name="Sum of survived" fld="22" baseField="15" baseItem="0"/>
  </dataFields>
  <chartFormats count="4">
    <chartFormat chart="12" format="2" series="1">
      <pivotArea type="data" outline="0" fieldPosition="0">
        <references count="2">
          <reference field="4294967294" count="1" selected="0">
            <x v="0"/>
          </reference>
          <reference field="13" count="1" selected="0">
            <x v="1"/>
          </reference>
        </references>
      </pivotArea>
    </chartFormat>
    <chartFormat chart="12" format="3" series="1">
      <pivotArea type="data" outline="0" fieldPosition="0">
        <references count="2">
          <reference field="4294967294" count="1" selected="0">
            <x v="0"/>
          </reference>
          <reference field="13" count="1" selected="0">
            <x v="0"/>
          </reference>
        </references>
      </pivotArea>
    </chartFormat>
    <chartFormat chart="21" format="6" series="1">
      <pivotArea type="data" outline="0" fieldPosition="0">
        <references count="2">
          <reference field="4294967294" count="1" selected="0">
            <x v="0"/>
          </reference>
          <reference field="13" count="1" selected="0">
            <x v="0"/>
          </reference>
        </references>
      </pivotArea>
    </chartFormat>
    <chartFormat chart="2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2F7037-5FEF-4336-8CBD-76F57D2AC5BB}"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treatment type" colHeaderCaption="hypertention">
  <location ref="A160:D166" firstHeaderRow="1"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showAll="0"/>
    <pivotField showAll="0"/>
    <pivotField axis="axisRow" showAll="0">
      <items count="6">
        <item x="1"/>
        <item x="2"/>
        <item x="3"/>
        <item x="0"/>
        <item h="1" x="4"/>
        <item t="default"/>
      </items>
    </pivotField>
    <pivotField showAll="0"/>
    <pivotField showAll="0"/>
    <pivotField showAll="0"/>
    <pivotField showAll="0"/>
    <pivotField showAll="0"/>
    <pivotField showAll="0"/>
    <pivotField dataField="1" showAll="0"/>
  </pivotFields>
  <rowFields count="1">
    <field x="15"/>
  </rowFields>
  <rowItems count="5">
    <i>
      <x/>
    </i>
    <i>
      <x v="1"/>
    </i>
    <i>
      <x v="2"/>
    </i>
    <i>
      <x v="3"/>
    </i>
    <i t="grand">
      <x/>
    </i>
  </rowItems>
  <colFields count="1">
    <field x="11"/>
  </colFields>
  <colItems count="3">
    <i>
      <x/>
    </i>
    <i>
      <x v="1"/>
    </i>
    <i t="grand">
      <x/>
    </i>
  </colItems>
  <dataFields count="1">
    <dataField name="Sum of survived" fld="22" baseField="15" baseItem="0"/>
  </dataFields>
  <chartFormats count="4">
    <chartFormat chart="8" format="2" series="1">
      <pivotArea type="data" outline="0" fieldPosition="0">
        <references count="1">
          <reference field="11" count="1" selected="0">
            <x v="0"/>
          </reference>
        </references>
      </pivotArea>
    </chartFormat>
    <chartFormat chart="8" format="3" series="1">
      <pivotArea type="data" outline="0" fieldPosition="0">
        <references count="1">
          <reference field="11" count="1" selected="0">
            <x v="1"/>
          </reference>
        </references>
      </pivotArea>
    </chartFormat>
    <chartFormat chart="14" format="6" series="1">
      <pivotArea type="data" outline="0" fieldPosition="0">
        <references count="2">
          <reference field="4294967294" count="1" selected="0">
            <x v="0"/>
          </reference>
          <reference field="11" count="1" selected="0">
            <x v="0"/>
          </reference>
        </references>
      </pivotArea>
    </chartFormat>
    <chartFormat chart="14"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80E13F-32C6-4E95-883E-B096F0AAF923}"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reatment type" colHeaderCaption="is there asthma">
  <location ref="A144:D150" firstHeaderRow="1"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showAll="0"/>
    <pivotField axis="axisRow" showAll="0">
      <items count="6">
        <item x="1"/>
        <item x="2"/>
        <item x="3"/>
        <item x="0"/>
        <item h="1" x="4"/>
        <item t="default"/>
      </items>
    </pivotField>
    <pivotField showAll="0"/>
    <pivotField showAll="0">
      <items count="6">
        <item x="2"/>
        <item x="1"/>
        <item x="0"/>
        <item x="3"/>
        <item x="4"/>
        <item t="default"/>
      </items>
    </pivotField>
    <pivotField showAll="0"/>
    <pivotField showAll="0"/>
    <pivotField showAll="0"/>
    <pivotField showAll="0"/>
    <pivotField dataField="1" showAll="0"/>
  </pivotFields>
  <rowFields count="1">
    <field x="15"/>
  </rowFields>
  <rowItems count="5">
    <i>
      <x/>
    </i>
    <i>
      <x v="1"/>
    </i>
    <i>
      <x v="2"/>
    </i>
    <i>
      <x v="3"/>
    </i>
    <i t="grand">
      <x/>
    </i>
  </rowItems>
  <colFields count="1">
    <field x="12"/>
  </colFields>
  <colItems count="3">
    <i>
      <x/>
    </i>
    <i>
      <x v="1"/>
    </i>
    <i t="grand">
      <x/>
    </i>
  </colItems>
  <dataFields count="1">
    <dataField name="Sum of survived" fld="22" baseField="15" baseItem="0"/>
  </dataFields>
  <chartFormats count="4">
    <chartFormat chart="2" format="23" series="1">
      <pivotArea type="data" outline="0" fieldPosition="0">
        <references count="1">
          <reference field="12" count="1" selected="0">
            <x v="0"/>
          </reference>
        </references>
      </pivotArea>
    </chartFormat>
    <chartFormat chart="2" format="24" series="1">
      <pivotArea type="data" outline="0" fieldPosition="0">
        <references count="1">
          <reference field="12" count="1" selected="0">
            <x v="1"/>
          </reference>
        </references>
      </pivotArea>
    </chartFormat>
    <chartFormat chart="10" format="27" series="1">
      <pivotArea type="data" outline="0" fieldPosition="0">
        <references count="2">
          <reference field="4294967294" count="1" selected="0">
            <x v="0"/>
          </reference>
          <reference field="12" count="1" selected="0">
            <x v="0"/>
          </reference>
        </references>
      </pivotArea>
    </chartFormat>
    <chartFormat chart="10" format="2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848A7A-CC22-445D-8426-6A0B718BF179}"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ncer stage" colHeaderCaption="Smoking status">
  <location ref="A3:F8" firstHeaderRow="1" firstDataRow="2" firstDataCol="1"/>
  <pivotFields count="23">
    <pivotField dataField="1" showAll="0"/>
    <pivotField showAll="0"/>
    <pivotField showAll="0"/>
    <pivotField showAll="0"/>
    <pivotField showAll="0"/>
    <pivotField axis="axisRow" showAll="0">
      <items count="6">
        <item x="3"/>
        <item h="1" x="2"/>
        <item x="1"/>
        <item x="0"/>
        <item h="1" x="4"/>
        <item t="default"/>
      </items>
    </pivotField>
    <pivotField showAll="0"/>
    <pivotField showAll="0">
      <items count="4">
        <item h="1" x="0"/>
        <item x="1"/>
        <item h="1" x="2"/>
        <item t="default"/>
      </items>
    </pivotField>
    <pivotField axis="axisCol"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2"/>
    </i>
    <i>
      <x v="3"/>
    </i>
    <i t="grand">
      <x/>
    </i>
  </rowItems>
  <colFields count="1">
    <field x="8"/>
  </colFields>
  <colItems count="5">
    <i>
      <x/>
    </i>
    <i>
      <x v="1"/>
    </i>
    <i>
      <x v="2"/>
    </i>
    <i>
      <x v="3"/>
    </i>
    <i t="grand">
      <x/>
    </i>
  </colItems>
  <dataFields count="1">
    <dataField name="Count of id" fld="0" subtotal="count" baseField="18" baseItem="0"/>
  </dataFields>
  <chartFormats count="8">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8" count="1" selected="0">
            <x v="1"/>
          </reference>
        </references>
      </pivotArea>
    </chartFormat>
    <chartFormat chart="1" format="12" series="1">
      <pivotArea type="data" outline="0" fieldPosition="0">
        <references count="2">
          <reference field="4294967294" count="1" selected="0">
            <x v="0"/>
          </reference>
          <reference field="8" count="1" selected="0">
            <x v="2"/>
          </reference>
        </references>
      </pivotArea>
    </chartFormat>
    <chartFormat chart="1" format="13" series="1">
      <pivotArea type="data" outline="0" fieldPosition="0">
        <references count="2">
          <reference field="4294967294" count="1" selected="0">
            <x v="0"/>
          </reference>
          <reference field="8" count="1" selected="0">
            <x v="3"/>
          </reference>
        </references>
      </pivotArea>
    </chartFormat>
    <chartFormat chart="10" format="18" series="1">
      <pivotArea type="data" outline="0" fieldPosition="0">
        <references count="2">
          <reference field="4294967294" count="1" selected="0">
            <x v="0"/>
          </reference>
          <reference field="8" count="1" selected="0">
            <x v="0"/>
          </reference>
        </references>
      </pivotArea>
    </chartFormat>
    <chartFormat chart="10" format="19" series="1">
      <pivotArea type="data" outline="0" fieldPosition="0">
        <references count="2">
          <reference field="4294967294" count="1" selected="0">
            <x v="0"/>
          </reference>
          <reference field="8" count="1" selected="0">
            <x v="1"/>
          </reference>
        </references>
      </pivotArea>
    </chartFormat>
    <chartFormat chart="10" format="20" series="1">
      <pivotArea type="data" outline="0" fieldPosition="0">
        <references count="2">
          <reference field="4294967294" count="1" selected="0">
            <x v="0"/>
          </reference>
          <reference field="8" count="1" selected="0">
            <x v="2"/>
          </reference>
        </references>
      </pivotArea>
    </chartFormat>
    <chartFormat chart="10" format="2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FBD8CF-CFAC-4DF0-A519-30EEFF435915}" autoFormatId="16" applyNumberFormats="0" applyBorderFormats="0" applyFontFormats="0" applyPatternFormats="0" applyAlignmentFormats="0" applyWidthHeightFormats="0">
  <queryTableRefresh nextId="24">
    <queryTableFields count="23">
      <queryTableField id="1" name="id" tableColumnId="1"/>
      <queryTableField id="2" name="age" tableColumnId="2"/>
      <queryTableField id="3" name="gender" tableColumnId="3"/>
      <queryTableField id="4" name="country" tableColumnId="4"/>
      <queryTableField id="5" name="diagnosis_date" tableColumnId="5"/>
      <queryTableField id="6" name="cancer_stage" tableColumnId="6"/>
      <queryTableField id="7" name="beginning_of_treatment_date" tableColumnId="7"/>
      <queryTableField id="8" name="family_history" tableColumnId="8"/>
      <queryTableField id="9" name="smoking_status" tableColumnId="9"/>
      <queryTableField id="10" name="bmi" tableColumnId="10"/>
      <queryTableField id="11" name="cholesterol_level" tableColumnId="11"/>
      <queryTableField id="12" name="hypertension" tableColumnId="12"/>
      <queryTableField id="13" name="asthma" tableColumnId="13"/>
      <queryTableField id="14" name="cirrhosis" tableColumnId="14"/>
      <queryTableField id="15" name="other_cancer" tableColumnId="15"/>
      <queryTableField id="16" name="treatment_type" tableColumnId="16"/>
      <queryTableField id="17" name="end_treatment_date" tableColumnId="17"/>
      <queryTableField id="20" dataBound="0" tableColumnId="20"/>
      <queryTableField id="21" dataBound="0" tableColumnId="21"/>
      <queryTableField id="22" dataBound="0" tableColumnId="22"/>
      <queryTableField id="23" dataBound="0" tableColumnId="23"/>
      <queryTableField id="19" dataBound="0" tableColumnId="19"/>
      <queryTableField id="18" name="survived"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F0DAE2-986F-457E-8EB7-21E5AF3469B2}" sourceName="gender">
  <pivotTables>
    <pivotTable tabId="4" name="PivotTable5"/>
  </pivotTables>
  <data>
    <tabular pivotCacheId="185163783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history" xr10:uid="{FB93C5B1-457A-42CD-AE06-7E3DEDF87834}" sourceName="family_history">
  <pivotTables>
    <pivotTable tabId="4" name="PivotTable1"/>
  </pivotTables>
  <data>
    <tabular pivotCacheId="1851637834">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C84A0FB-8531-43D2-AB56-1C9813D9D1D1}" sourceName="age_group">
  <pivotTables>
    <pivotTable tabId="4" name="PivotTable6"/>
    <pivotTable tabId="4" name="PivotTable2"/>
  </pivotTables>
  <data>
    <tabular pivotCacheId="1851637834">
      <items count="5">
        <i x="2" s="1"/>
        <i x="1" s="1"/>
        <i x="0"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D0A662-1F52-45E3-8746-F4749C5080E6}" cache="Slicer_gender" caption="gender" rowHeight="234950"/>
  <slicer name="family_history" xr10:uid="{A26AC7F6-2EB0-4C9F-A00F-93731D0E14EF}" cache="Slicer_family_history" caption="family_history" startItem="1" rowHeight="234950"/>
  <slicer name="age_group" xr10:uid="{7D27207E-4C31-400A-9BBD-1E15F73F6AD3}" cache="Slicer_age_group" caption="age_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ACD2E-2D18-4CAF-9A1C-11B335CC927D}" name="lung_cancer_mortality_data_test_v2" displayName="lung_cancer_mortality_data_test_v2" ref="A1:W1001" tableType="queryTable" totalsRowShown="0">
  <autoFilter ref="A1:W1001" xr:uid="{B69ACD2E-2D18-4CAF-9A1C-11B335CC927D}"/>
  <tableColumns count="23">
    <tableColumn id="1" xr3:uid="{C8F388B5-0C10-4C3D-B682-B016EF4ED250}" uniqueName="1" name="id" queryTableFieldId="1"/>
    <tableColumn id="2" xr3:uid="{975A1DA4-C185-42E8-AEF0-989FADFC9CBF}" uniqueName="2" name="age" queryTableFieldId="2"/>
    <tableColumn id="3" xr3:uid="{D0B3DD69-3C2F-48B0-8A5F-EE6E6FA1631E}" uniqueName="3" name="gender" queryTableFieldId="3" dataDxfId="13"/>
    <tableColumn id="4" xr3:uid="{D3452DFC-4787-430D-81E8-C802CC06D320}" uniqueName="4" name="country" queryTableFieldId="4" dataDxfId="12"/>
    <tableColumn id="5" xr3:uid="{F1171901-44D7-4FE0-9258-EE8E20A04CDC}" uniqueName="5" name="diagnosis_date" queryTableFieldId="5" dataDxfId="11"/>
    <tableColumn id="6" xr3:uid="{168105B5-9E52-4D94-8CF8-E5E71258DE1D}" uniqueName="6" name="cancer_stage" queryTableFieldId="6" dataDxfId="10"/>
    <tableColumn id="7" xr3:uid="{60C9BEFB-335D-4C45-989A-DE1C61D60B30}" uniqueName="7" name="beginning_of_treatment_date" queryTableFieldId="7" dataDxfId="9"/>
    <tableColumn id="8" xr3:uid="{D3BDAFAA-CCAA-4F28-A830-65CA1F7044E0}" uniqueName="8" name="family_history" queryTableFieldId="8" dataDxfId="8"/>
    <tableColumn id="9" xr3:uid="{76579F2E-CC5E-4344-A5B4-5EBF6B9DC26D}" uniqueName="9" name="smoking_status" queryTableFieldId="9" dataDxfId="7"/>
    <tableColumn id="10" xr3:uid="{EB43F627-A10A-45CF-AE93-ABBD86D8D68C}" uniqueName="10" name="bmi" queryTableFieldId="10"/>
    <tableColumn id="11" xr3:uid="{F922D551-B769-481A-B5D5-75CD41C053CB}" uniqueName="11" name="cholesterol_level" queryTableFieldId="11"/>
    <tableColumn id="12" xr3:uid="{3424D6E2-B59E-44CE-A37F-EE63CA4844DD}" uniqueName="12" name="hypertension" queryTableFieldId="12"/>
    <tableColumn id="13" xr3:uid="{2D7A851A-9D1F-4788-AD0F-3E865C3A2F96}" uniqueName="13" name="asthma" queryTableFieldId="13"/>
    <tableColumn id="14" xr3:uid="{31462ECE-5EE0-4B9C-94F8-CC7B55CD2C22}" uniqueName="14" name="cirrhosis" queryTableFieldId="14"/>
    <tableColumn id="15" xr3:uid="{68C090A0-6AFB-4579-BF66-C05C927654D9}" uniqueName="15" name="other_cancer" queryTableFieldId="15"/>
    <tableColumn id="16" xr3:uid="{48015A28-0700-43C2-8FE4-A2F932D0B867}" uniqueName="16" name="treatment_type" queryTableFieldId="16" dataDxfId="6"/>
    <tableColumn id="17" xr3:uid="{9CD0FED9-88FE-46CE-9115-83768CF999B6}" uniqueName="17" name="end_treatment_date" queryTableFieldId="17" dataDxfId="5"/>
    <tableColumn id="20" xr3:uid="{9F58DB9B-EF82-4A70-A171-41B521A3E413}" uniqueName="20" name="age_group" queryTableFieldId="20" dataDxfId="4">
      <calculatedColumnFormula>IF(B2&lt;=35,"20-35",IF(AND(B2&gt;35,B2&lt;50),"36-49",IF(AND(B2&gt;=50,B2&lt;70),"50-70",IF(B2&gt;=70,"70-90","NaN"))))</calculatedColumnFormula>
    </tableColumn>
    <tableColumn id="21" xr3:uid="{82A728C2-9041-432C-B843-8FA4E9E0FD4B}" uniqueName="21" name="Treatment_duration (months)" queryTableFieldId="21" dataDxfId="3">
      <calculatedColumnFormula>DATEDIF(G2,Q2,"M")</calculatedColumnFormula>
    </tableColumn>
    <tableColumn id="22" xr3:uid="{32650B88-20E0-403A-A7B6-94E6F3E4D305}" uniqueName="22" name="BMI_catagory" queryTableFieldId="22" dataDxfId="2">
      <calculatedColumnFormula>IF(J2&lt;=18.5,"Underweight ",IF(AND(J2&gt;=18.5,J2&lt;=24.9),"Healthy",IF(AND(J2&gt;=25,J2&lt;=29.9),"Overweight",IF(AND(J2&gt;=30,J2&lt;=39.9),"Obese",IF(J2&gt;=40,"Severely obese")))))</calculatedColumnFormula>
    </tableColumn>
    <tableColumn id="23" xr3:uid="{4437022E-CA2B-4925-AD3F-EA47371EAD83}" uniqueName="23" name="duration till treatment (Days)" queryTableFieldId="23" dataDxfId="1">
      <calculatedColumnFormula>DATEDIF(E2,G2,"d")</calculatedColumnFormula>
    </tableColumn>
    <tableColumn id="19" xr3:uid="{E5543D08-7773-4530-9AA5-F683BB66A577}" uniqueName="19" name="cholesterol_category" queryTableFieldId="19" dataDxfId="0">
      <calculatedColumnFormula>IF(K2&lt;200,"Good",IF(AND(K2&gt;200,K2&lt;239),"Elevated",IF(K2&gt;240,"High","non")))</calculatedColumnFormula>
    </tableColumn>
    <tableColumn id="18" xr3:uid="{2E674305-BCC5-4E51-85DC-6877B2DC6A31}" uniqueName="18" name="survived" queryTableFieldId="18"/>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B033-2C82-43BE-B6C1-C77A1A9A6E6F}">
  <dimension ref="A1"/>
  <sheetViews>
    <sheetView topLeftCell="A58" zoomScale="55" zoomScaleNormal="55" workbookViewId="0">
      <selection activeCell="Q35" sqref="Q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7B86-2EEA-4D14-9B43-029AA6D1744F}">
  <dimension ref="A1:F184"/>
  <sheetViews>
    <sheetView tabSelected="1" zoomScale="85" zoomScaleNormal="85" workbookViewId="0">
      <selection activeCell="A143" sqref="A143"/>
    </sheetView>
  </sheetViews>
  <sheetFormatPr defaultRowHeight="14.4" x14ac:dyDescent="0.3"/>
  <cols>
    <col min="1" max="1" width="17.6640625" bestFit="1" customWidth="1"/>
    <col min="2" max="2" width="17.33203125" bestFit="1" customWidth="1"/>
    <col min="3" max="3" width="4" bestFit="1" customWidth="1"/>
    <col min="4" max="4" width="11.44140625" bestFit="1" customWidth="1"/>
    <col min="5" max="5" width="7.77734375" bestFit="1" customWidth="1"/>
    <col min="6" max="6" width="11.44140625" bestFit="1" customWidth="1"/>
    <col min="7" max="7" width="14.109375" bestFit="1" customWidth="1"/>
    <col min="8" max="8" width="10" bestFit="1" customWidth="1"/>
    <col min="9" max="9" width="9.109375" bestFit="1" customWidth="1"/>
    <col min="10" max="10" width="7.77734375" bestFit="1" customWidth="1"/>
    <col min="11" max="11" width="6.88671875" bestFit="1" customWidth="1"/>
    <col min="12" max="12" width="14.109375" bestFit="1" customWidth="1"/>
    <col min="13" max="13" width="10" bestFit="1" customWidth="1"/>
    <col min="14" max="14" width="9.109375" bestFit="1" customWidth="1"/>
    <col min="15" max="15" width="7.77734375" bestFit="1" customWidth="1"/>
    <col min="16" max="16" width="6.88671875" bestFit="1" customWidth="1"/>
    <col min="17" max="17" width="14.109375" bestFit="1" customWidth="1"/>
    <col min="18" max="18" width="10" bestFit="1" customWidth="1"/>
    <col min="19" max="19" width="9.109375" bestFit="1" customWidth="1"/>
    <col min="20" max="20" width="7.77734375" bestFit="1" customWidth="1"/>
    <col min="21" max="21" width="6.88671875" bestFit="1" customWidth="1"/>
    <col min="22" max="22" width="14.109375" bestFit="1" customWidth="1"/>
    <col min="23" max="23" width="10" bestFit="1" customWidth="1"/>
    <col min="24" max="24" width="9.109375" bestFit="1" customWidth="1"/>
    <col min="25" max="25" width="7.77734375" bestFit="1" customWidth="1"/>
    <col min="26" max="26" width="6.88671875" bestFit="1" customWidth="1"/>
    <col min="27" max="27" width="14.109375" bestFit="1" customWidth="1"/>
    <col min="28" max="28" width="10" bestFit="1" customWidth="1"/>
    <col min="29" max="29" width="9.109375" bestFit="1" customWidth="1"/>
    <col min="30" max="30" width="7.77734375" bestFit="1" customWidth="1"/>
    <col min="31" max="31" width="6.88671875" bestFit="1" customWidth="1"/>
    <col min="32" max="32" width="14.109375" bestFit="1" customWidth="1"/>
    <col min="33" max="33" width="10" bestFit="1" customWidth="1"/>
    <col min="34" max="34" width="9.109375" bestFit="1" customWidth="1"/>
    <col min="35" max="35" width="7.77734375" bestFit="1" customWidth="1"/>
    <col min="36" max="36" width="6.88671875" bestFit="1" customWidth="1"/>
    <col min="37" max="37" width="14.109375" bestFit="1" customWidth="1"/>
    <col min="38" max="38" width="10" bestFit="1" customWidth="1"/>
    <col min="39" max="39" width="9.109375" bestFit="1" customWidth="1"/>
    <col min="40" max="40" width="7.77734375" bestFit="1" customWidth="1"/>
    <col min="41" max="41" width="6.88671875" bestFit="1" customWidth="1"/>
    <col min="42" max="42" width="14.109375" bestFit="1" customWidth="1"/>
    <col min="43" max="43" width="10" bestFit="1" customWidth="1"/>
    <col min="44" max="44" width="9.109375" bestFit="1" customWidth="1"/>
    <col min="45" max="45" width="7.77734375" bestFit="1" customWidth="1"/>
    <col min="46" max="46" width="6.88671875" bestFit="1" customWidth="1"/>
    <col min="47" max="47" width="14.109375" bestFit="1" customWidth="1"/>
    <col min="48" max="48" width="10" bestFit="1" customWidth="1"/>
    <col min="49" max="49" width="9.109375" bestFit="1" customWidth="1"/>
    <col min="50" max="50" width="7.77734375" bestFit="1" customWidth="1"/>
    <col min="51" max="51" width="8" bestFit="1" customWidth="1"/>
    <col min="52" max="52" width="14.109375" bestFit="1" customWidth="1"/>
    <col min="53" max="53" width="10" bestFit="1" customWidth="1"/>
    <col min="54" max="54" width="9.109375" bestFit="1" customWidth="1"/>
    <col min="55" max="55" width="7.77734375" bestFit="1" customWidth="1"/>
    <col min="56" max="56" width="8" bestFit="1" customWidth="1"/>
    <col min="57" max="57" width="14.109375" bestFit="1" customWidth="1"/>
    <col min="58" max="58" width="10" bestFit="1" customWidth="1"/>
    <col min="59" max="59" width="9.109375" bestFit="1" customWidth="1"/>
    <col min="60" max="60" width="7.77734375" bestFit="1" customWidth="1"/>
    <col min="61" max="61" width="8" bestFit="1" customWidth="1"/>
    <col min="62" max="62" width="14.109375" bestFit="1" customWidth="1"/>
    <col min="63" max="63" width="10" bestFit="1" customWidth="1"/>
    <col min="64" max="64" width="9.109375" bestFit="1" customWidth="1"/>
    <col min="65" max="65" width="7.77734375" bestFit="1" customWidth="1"/>
    <col min="66" max="66" width="8" bestFit="1" customWidth="1"/>
    <col min="67" max="67" width="14.109375" bestFit="1" customWidth="1"/>
    <col min="68" max="68" width="10" bestFit="1" customWidth="1"/>
    <col min="69" max="69" width="9.109375" bestFit="1" customWidth="1"/>
    <col min="70" max="70" width="7.77734375" bestFit="1" customWidth="1"/>
    <col min="71" max="71" width="8" bestFit="1" customWidth="1"/>
    <col min="72" max="72" width="14.109375" bestFit="1" customWidth="1"/>
    <col min="73" max="73" width="10" bestFit="1" customWidth="1"/>
    <col min="74" max="74" width="9.109375" bestFit="1" customWidth="1"/>
    <col min="75" max="75" width="7.77734375" bestFit="1" customWidth="1"/>
    <col min="76" max="76" width="8" bestFit="1" customWidth="1"/>
    <col min="77" max="77" width="14.109375" bestFit="1" customWidth="1"/>
    <col min="78" max="78" width="10" bestFit="1" customWidth="1"/>
    <col min="79" max="79" width="9.109375" bestFit="1" customWidth="1"/>
    <col min="80" max="80" width="7.77734375" bestFit="1" customWidth="1"/>
    <col min="81" max="81" width="8" bestFit="1" customWidth="1"/>
    <col min="82" max="82" width="14.109375" bestFit="1" customWidth="1"/>
    <col min="83" max="83" width="10" bestFit="1" customWidth="1"/>
    <col min="84" max="84" width="9.109375" bestFit="1" customWidth="1"/>
    <col min="85" max="85" width="7.77734375" bestFit="1" customWidth="1"/>
    <col min="86" max="86" width="8" bestFit="1" customWidth="1"/>
    <col min="87" max="87" width="14.109375" bestFit="1" customWidth="1"/>
    <col min="88" max="88" width="10" bestFit="1" customWidth="1"/>
    <col min="89" max="89" width="9.109375" bestFit="1" customWidth="1"/>
    <col min="90" max="90" width="7.77734375" bestFit="1" customWidth="1"/>
    <col min="91" max="91" width="8" bestFit="1" customWidth="1"/>
    <col min="92" max="92" width="14.109375" bestFit="1" customWidth="1"/>
    <col min="93" max="93" width="10" bestFit="1" customWidth="1"/>
    <col min="94" max="94" width="9.109375" bestFit="1" customWidth="1"/>
    <col min="95" max="95" width="7.77734375" bestFit="1" customWidth="1"/>
    <col min="96" max="96" width="8" bestFit="1" customWidth="1"/>
    <col min="97" max="97" width="14.109375" bestFit="1" customWidth="1"/>
    <col min="98" max="98" width="10" bestFit="1" customWidth="1"/>
    <col min="99" max="99" width="9.109375" bestFit="1" customWidth="1"/>
    <col min="100" max="100" width="7.77734375" bestFit="1" customWidth="1"/>
    <col min="101" max="101" width="8" bestFit="1" customWidth="1"/>
    <col min="102" max="102" width="14.109375" bestFit="1" customWidth="1"/>
    <col min="103" max="103" width="10" bestFit="1" customWidth="1"/>
    <col min="104" max="104" width="9.109375" bestFit="1" customWidth="1"/>
    <col min="105" max="105" width="7.77734375" bestFit="1" customWidth="1"/>
    <col min="106" max="106" width="8" bestFit="1" customWidth="1"/>
    <col min="107" max="107" width="14.109375" bestFit="1" customWidth="1"/>
    <col min="108" max="108" width="10" bestFit="1" customWidth="1"/>
    <col min="109" max="109" width="8" bestFit="1" customWidth="1"/>
    <col min="110" max="110" width="14.109375" bestFit="1" customWidth="1"/>
    <col min="111" max="111" width="10" bestFit="1" customWidth="1"/>
    <col min="112" max="112" width="9.109375" bestFit="1" customWidth="1"/>
    <col min="113" max="113" width="8" bestFit="1" customWidth="1"/>
    <col min="114" max="114" width="14.109375" bestFit="1" customWidth="1"/>
    <col min="115" max="115" width="10" bestFit="1" customWidth="1"/>
    <col min="116" max="116" width="9.109375" bestFit="1" customWidth="1"/>
    <col min="117" max="117" width="7.77734375" bestFit="1" customWidth="1"/>
    <col min="118" max="118" width="8" bestFit="1" customWidth="1"/>
    <col min="119" max="119" width="10" bestFit="1" customWidth="1"/>
    <col min="120" max="120" width="7.77734375" bestFit="1" customWidth="1"/>
    <col min="121" max="121" width="8" bestFit="1" customWidth="1"/>
    <col min="122" max="122" width="14.109375" bestFit="1" customWidth="1"/>
    <col min="123" max="123" width="9.109375" bestFit="1" customWidth="1"/>
    <col min="124" max="124" width="7.77734375" bestFit="1" customWidth="1"/>
    <col min="125" max="125" width="8" bestFit="1" customWidth="1"/>
    <col min="126" max="126" width="14.109375" bestFit="1" customWidth="1"/>
    <col min="127" max="127" width="10" bestFit="1" customWidth="1"/>
    <col min="128" max="128" width="9.109375" bestFit="1" customWidth="1"/>
    <col min="129" max="129" width="7.77734375" bestFit="1" customWidth="1"/>
    <col min="130" max="130" width="8" bestFit="1" customWidth="1"/>
    <col min="131" max="131" width="10" bestFit="1" customWidth="1"/>
    <col min="132" max="132" width="9.109375" bestFit="1" customWidth="1"/>
    <col min="133" max="133" width="7.77734375" bestFit="1" customWidth="1"/>
    <col min="134" max="134" width="8" bestFit="1" customWidth="1"/>
    <col min="135" max="135" width="14.109375" bestFit="1" customWidth="1"/>
    <col min="136" max="136" width="10" bestFit="1" customWidth="1"/>
    <col min="137" max="137" width="7.77734375" bestFit="1" customWidth="1"/>
    <col min="138" max="138" width="8" bestFit="1" customWidth="1"/>
    <col min="139" max="139" width="14.109375" bestFit="1" customWidth="1"/>
    <col min="140" max="140" width="10" bestFit="1" customWidth="1"/>
    <col min="141" max="141" width="9.109375" bestFit="1" customWidth="1"/>
    <col min="142" max="142" width="7.77734375" bestFit="1" customWidth="1"/>
    <col min="143" max="143" width="8" bestFit="1" customWidth="1"/>
    <col min="144" max="144" width="11.109375" bestFit="1" customWidth="1"/>
    <col min="145" max="146" width="6.6640625" bestFit="1" customWidth="1"/>
    <col min="147" max="147" width="10.21875" bestFit="1" customWidth="1"/>
    <col min="148" max="148" width="6.77734375" bestFit="1" customWidth="1"/>
    <col min="149" max="149" width="3" bestFit="1" customWidth="1"/>
    <col min="150" max="150" width="6.6640625" bestFit="1" customWidth="1"/>
    <col min="151" max="151" width="4" bestFit="1" customWidth="1"/>
    <col min="152" max="152" width="2" bestFit="1" customWidth="1"/>
    <col min="153" max="154" width="6.6640625" bestFit="1" customWidth="1"/>
    <col min="155" max="155" width="4" bestFit="1" customWidth="1"/>
    <col min="156" max="156" width="2" bestFit="1" customWidth="1"/>
    <col min="157" max="157" width="6.6640625" bestFit="1" customWidth="1"/>
    <col min="158" max="158" width="4" bestFit="1" customWidth="1"/>
    <col min="159" max="160" width="6.6640625" bestFit="1" customWidth="1"/>
    <col min="161" max="161" width="9.44140625" bestFit="1" customWidth="1"/>
    <col min="162" max="162" width="10.33203125" bestFit="1" customWidth="1"/>
    <col min="163" max="163" width="10.77734375" bestFit="1" customWidth="1"/>
  </cols>
  <sheetData>
    <row r="1" spans="1:6" ht="21" x14ac:dyDescent="0.4">
      <c r="A1" s="6" t="s">
        <v>71</v>
      </c>
      <c r="B1" s="5"/>
      <c r="C1" s="5"/>
      <c r="D1" s="5"/>
    </row>
    <row r="3" spans="1:6" x14ac:dyDescent="0.3">
      <c r="A3" s="3" t="s">
        <v>0</v>
      </c>
      <c r="B3" s="3" t="s">
        <v>69</v>
      </c>
    </row>
    <row r="4" spans="1:6" x14ac:dyDescent="0.3">
      <c r="A4" s="3" t="s">
        <v>70</v>
      </c>
      <c r="B4" t="s">
        <v>1</v>
      </c>
      <c r="C4" t="s">
        <v>2</v>
      </c>
      <c r="D4" t="s">
        <v>3</v>
      </c>
      <c r="E4" t="s">
        <v>4</v>
      </c>
      <c r="F4" t="s">
        <v>5</v>
      </c>
    </row>
    <row r="5" spans="1:6" x14ac:dyDescent="0.3">
      <c r="A5" s="4" t="s">
        <v>6</v>
      </c>
      <c r="B5" s="1">
        <v>35</v>
      </c>
      <c r="C5" s="1">
        <v>22</v>
      </c>
      <c r="D5" s="1">
        <v>32</v>
      </c>
      <c r="E5" s="1">
        <v>25</v>
      </c>
      <c r="F5" s="1">
        <v>114</v>
      </c>
    </row>
    <row r="6" spans="1:6" x14ac:dyDescent="0.3">
      <c r="A6" s="4" t="s">
        <v>8</v>
      </c>
      <c r="B6" s="1">
        <v>32</v>
      </c>
      <c r="C6" s="1">
        <v>30</v>
      </c>
      <c r="D6" s="1">
        <v>24</v>
      </c>
      <c r="E6" s="1">
        <v>21</v>
      </c>
      <c r="F6" s="1">
        <v>107</v>
      </c>
    </row>
    <row r="7" spans="1:6" x14ac:dyDescent="0.3">
      <c r="A7" s="4" t="s">
        <v>9</v>
      </c>
      <c r="B7" s="1">
        <v>32</v>
      </c>
      <c r="C7" s="1">
        <v>30</v>
      </c>
      <c r="D7" s="1">
        <v>25</v>
      </c>
      <c r="E7" s="1">
        <v>27</v>
      </c>
      <c r="F7" s="1">
        <v>114</v>
      </c>
    </row>
    <row r="8" spans="1:6" x14ac:dyDescent="0.3">
      <c r="A8" s="4" t="s">
        <v>5</v>
      </c>
      <c r="B8" s="1">
        <v>99</v>
      </c>
      <c r="C8" s="1">
        <v>82</v>
      </c>
      <c r="D8" s="1">
        <v>81</v>
      </c>
      <c r="E8" s="1">
        <v>73</v>
      </c>
      <c r="F8" s="1">
        <v>335</v>
      </c>
    </row>
    <row r="49" spans="1:6" ht="21" x14ac:dyDescent="0.4">
      <c r="A49" s="6" t="s">
        <v>77</v>
      </c>
      <c r="B49" s="6"/>
      <c r="C49" s="6"/>
      <c r="D49" s="6"/>
    </row>
    <row r="50" spans="1:6" x14ac:dyDescent="0.3">
      <c r="A50" s="3" t="s">
        <v>0</v>
      </c>
      <c r="B50" s="3" t="s">
        <v>69</v>
      </c>
    </row>
    <row r="51" spans="1:6" x14ac:dyDescent="0.3">
      <c r="A51" s="3" t="s">
        <v>78</v>
      </c>
      <c r="B51" t="s">
        <v>1</v>
      </c>
      <c r="C51" t="s">
        <v>2</v>
      </c>
      <c r="D51" t="s">
        <v>3</v>
      </c>
      <c r="E51" t="s">
        <v>4</v>
      </c>
      <c r="F51" t="s">
        <v>5</v>
      </c>
    </row>
    <row r="52" spans="1:6" x14ac:dyDescent="0.3">
      <c r="A52" s="4" t="s">
        <v>65</v>
      </c>
      <c r="B52" s="1">
        <v>4</v>
      </c>
      <c r="C52" s="1">
        <v>8</v>
      </c>
      <c r="D52" s="1">
        <v>7</v>
      </c>
      <c r="E52" s="1">
        <v>8</v>
      </c>
      <c r="F52" s="1">
        <v>27</v>
      </c>
    </row>
    <row r="53" spans="1:6" x14ac:dyDescent="0.3">
      <c r="A53" s="4" t="s">
        <v>66</v>
      </c>
      <c r="B53" s="1">
        <v>75</v>
      </c>
      <c r="C53" s="1">
        <v>76</v>
      </c>
      <c r="D53" s="1">
        <v>81</v>
      </c>
      <c r="E53" s="1">
        <v>59</v>
      </c>
      <c r="F53" s="1">
        <v>291</v>
      </c>
    </row>
    <row r="54" spans="1:6" x14ac:dyDescent="0.3">
      <c r="A54" s="4" t="s">
        <v>67</v>
      </c>
      <c r="B54" s="1">
        <v>173</v>
      </c>
      <c r="C54" s="1">
        <v>151</v>
      </c>
      <c r="D54" s="1">
        <v>141</v>
      </c>
      <c r="E54" s="1">
        <v>156</v>
      </c>
      <c r="F54" s="1">
        <v>621</v>
      </c>
    </row>
    <row r="55" spans="1:6" x14ac:dyDescent="0.3">
      <c r="A55" s="4" t="s">
        <v>68</v>
      </c>
      <c r="B55" s="1">
        <v>15</v>
      </c>
      <c r="C55" s="1">
        <v>18</v>
      </c>
      <c r="D55" s="1">
        <v>17</v>
      </c>
      <c r="E55" s="1">
        <v>11</v>
      </c>
      <c r="F55" s="1">
        <v>61</v>
      </c>
    </row>
    <row r="56" spans="1:6" x14ac:dyDescent="0.3">
      <c r="A56" s="4" t="s">
        <v>5</v>
      </c>
      <c r="B56" s="1">
        <v>267</v>
      </c>
      <c r="C56" s="1">
        <v>253</v>
      </c>
      <c r="D56" s="1">
        <v>246</v>
      </c>
      <c r="E56" s="1">
        <v>234</v>
      </c>
      <c r="F56" s="1">
        <v>1000</v>
      </c>
    </row>
    <row r="71" spans="1:6" ht="23.4" x14ac:dyDescent="0.45">
      <c r="A71" s="12" t="s">
        <v>90</v>
      </c>
    </row>
    <row r="74" spans="1:6" x14ac:dyDescent="0.3">
      <c r="A74" s="3" t="s">
        <v>0</v>
      </c>
      <c r="B74" s="3" t="s">
        <v>80</v>
      </c>
    </row>
    <row r="75" spans="1:6" x14ac:dyDescent="0.3">
      <c r="A75" s="3" t="s">
        <v>72</v>
      </c>
      <c r="B75" t="s">
        <v>35</v>
      </c>
      <c r="C75" t="s">
        <v>38</v>
      </c>
      <c r="D75" t="s">
        <v>42</v>
      </c>
      <c r="E75" t="s">
        <v>32</v>
      </c>
      <c r="F75" t="s">
        <v>5</v>
      </c>
    </row>
    <row r="76" spans="1:6" x14ac:dyDescent="0.3">
      <c r="A76" s="4">
        <v>5</v>
      </c>
      <c r="B76" s="1">
        <v>1</v>
      </c>
      <c r="C76" s="1">
        <v>2</v>
      </c>
      <c r="D76" s="1"/>
      <c r="E76" s="1">
        <v>6</v>
      </c>
      <c r="F76" s="1">
        <v>9</v>
      </c>
    </row>
    <row r="77" spans="1:6" x14ac:dyDescent="0.3">
      <c r="A77" s="4">
        <v>6</v>
      </c>
      <c r="B77" s="1">
        <v>10</v>
      </c>
      <c r="C77" s="1">
        <v>6</v>
      </c>
      <c r="D77" s="1">
        <v>10</v>
      </c>
      <c r="E77" s="1">
        <v>13</v>
      </c>
      <c r="F77" s="1">
        <v>39</v>
      </c>
    </row>
    <row r="78" spans="1:6" x14ac:dyDescent="0.3">
      <c r="A78" s="4">
        <v>7</v>
      </c>
      <c r="B78" s="1">
        <v>8</v>
      </c>
      <c r="C78" s="1">
        <v>12</v>
      </c>
      <c r="D78" s="1">
        <v>11</v>
      </c>
      <c r="E78" s="1">
        <v>13</v>
      </c>
      <c r="F78" s="1">
        <v>44</v>
      </c>
    </row>
    <row r="79" spans="1:6" x14ac:dyDescent="0.3">
      <c r="A79" s="4">
        <v>8</v>
      </c>
      <c r="B79" s="1">
        <v>6</v>
      </c>
      <c r="C79" s="1">
        <v>6</v>
      </c>
      <c r="D79" s="1">
        <v>9</v>
      </c>
      <c r="E79" s="1">
        <v>9</v>
      </c>
      <c r="F79" s="1">
        <v>30</v>
      </c>
    </row>
    <row r="80" spans="1:6" x14ac:dyDescent="0.3">
      <c r="A80" s="4">
        <v>9</v>
      </c>
      <c r="B80" s="1">
        <v>7</v>
      </c>
      <c r="C80" s="1">
        <v>16</v>
      </c>
      <c r="D80" s="1">
        <v>12</v>
      </c>
      <c r="E80" s="1">
        <v>13</v>
      </c>
      <c r="F80" s="1">
        <v>48</v>
      </c>
    </row>
    <row r="81" spans="1:6" x14ac:dyDescent="0.3">
      <c r="A81" s="4">
        <v>10</v>
      </c>
      <c r="B81" s="1">
        <v>11</v>
      </c>
      <c r="C81" s="1">
        <v>16</v>
      </c>
      <c r="D81" s="1">
        <v>10</v>
      </c>
      <c r="E81" s="1">
        <v>13</v>
      </c>
      <c r="F81" s="1">
        <v>50</v>
      </c>
    </row>
    <row r="82" spans="1:6" x14ac:dyDescent="0.3">
      <c r="A82" s="4">
        <v>11</v>
      </c>
      <c r="B82" s="1">
        <v>21</v>
      </c>
      <c r="C82" s="1">
        <v>14</v>
      </c>
      <c r="D82" s="1">
        <v>17</v>
      </c>
      <c r="E82" s="1">
        <v>20</v>
      </c>
      <c r="F82" s="1">
        <v>72</v>
      </c>
    </row>
    <row r="83" spans="1:6" x14ac:dyDescent="0.3">
      <c r="A83" s="4">
        <v>12</v>
      </c>
      <c r="B83" s="1">
        <v>32</v>
      </c>
      <c r="C83" s="1">
        <v>19</v>
      </c>
      <c r="D83" s="1">
        <v>15</v>
      </c>
      <c r="E83" s="1">
        <v>15</v>
      </c>
      <c r="F83" s="1">
        <v>81</v>
      </c>
    </row>
    <row r="84" spans="1:6" x14ac:dyDescent="0.3">
      <c r="A84" s="4">
        <v>13</v>
      </c>
      <c r="B84" s="1">
        <v>20</v>
      </c>
      <c r="C84" s="1">
        <v>16</v>
      </c>
      <c r="D84" s="1">
        <v>21</v>
      </c>
      <c r="E84" s="1">
        <v>23</v>
      </c>
      <c r="F84" s="1">
        <v>80</v>
      </c>
    </row>
    <row r="85" spans="1:6" x14ac:dyDescent="0.3">
      <c r="A85" s="4">
        <v>14</v>
      </c>
      <c r="B85" s="1">
        <v>19</v>
      </c>
      <c r="C85" s="1">
        <v>19</v>
      </c>
      <c r="D85" s="1">
        <v>23</v>
      </c>
      <c r="E85" s="1">
        <v>19</v>
      </c>
      <c r="F85" s="1">
        <v>80</v>
      </c>
    </row>
    <row r="86" spans="1:6" x14ac:dyDescent="0.3">
      <c r="A86" s="4">
        <v>15</v>
      </c>
      <c r="B86" s="1">
        <v>15</v>
      </c>
      <c r="C86" s="1">
        <v>18</v>
      </c>
      <c r="D86" s="1">
        <v>24</v>
      </c>
      <c r="E86" s="1">
        <v>30</v>
      </c>
      <c r="F86" s="1">
        <v>87</v>
      </c>
    </row>
    <row r="87" spans="1:6" x14ac:dyDescent="0.3">
      <c r="A87" s="4">
        <v>16</v>
      </c>
      <c r="B87" s="1">
        <v>14</v>
      </c>
      <c r="C87" s="1">
        <v>21</v>
      </c>
      <c r="D87" s="1">
        <v>26</v>
      </c>
      <c r="E87" s="1">
        <v>25</v>
      </c>
      <c r="F87" s="1">
        <v>86</v>
      </c>
    </row>
    <row r="88" spans="1:6" x14ac:dyDescent="0.3">
      <c r="A88" s="4">
        <v>17</v>
      </c>
      <c r="B88" s="1">
        <v>20</v>
      </c>
      <c r="C88" s="1">
        <v>23</v>
      </c>
      <c r="D88" s="1">
        <v>13</v>
      </c>
      <c r="E88" s="1">
        <v>13</v>
      </c>
      <c r="F88" s="1">
        <v>69</v>
      </c>
    </row>
    <row r="89" spans="1:6" x14ac:dyDescent="0.3">
      <c r="A89" s="4">
        <v>18</v>
      </c>
      <c r="B89" s="1">
        <v>13</v>
      </c>
      <c r="C89" s="1">
        <v>8</v>
      </c>
      <c r="D89" s="1">
        <v>10</v>
      </c>
      <c r="E89" s="1">
        <v>9</v>
      </c>
      <c r="F89" s="1">
        <v>40</v>
      </c>
    </row>
    <row r="90" spans="1:6" x14ac:dyDescent="0.3">
      <c r="A90" s="4">
        <v>19</v>
      </c>
      <c r="B90" s="1">
        <v>8</v>
      </c>
      <c r="C90" s="1">
        <v>15</v>
      </c>
      <c r="D90" s="1">
        <v>9</v>
      </c>
      <c r="E90" s="1">
        <v>11</v>
      </c>
      <c r="F90" s="1">
        <v>43</v>
      </c>
    </row>
    <row r="91" spans="1:6" x14ac:dyDescent="0.3">
      <c r="A91" s="4">
        <v>20</v>
      </c>
      <c r="B91" s="1">
        <v>10</v>
      </c>
      <c r="C91" s="1">
        <v>10</v>
      </c>
      <c r="D91" s="1">
        <v>7</v>
      </c>
      <c r="E91" s="1">
        <v>7</v>
      </c>
      <c r="F91" s="1">
        <v>34</v>
      </c>
    </row>
    <row r="92" spans="1:6" x14ac:dyDescent="0.3">
      <c r="A92" s="4">
        <v>21</v>
      </c>
      <c r="B92" s="1">
        <v>13</v>
      </c>
      <c r="C92" s="1">
        <v>7</v>
      </c>
      <c r="D92" s="1">
        <v>11</v>
      </c>
      <c r="E92" s="1">
        <v>6</v>
      </c>
      <c r="F92" s="1">
        <v>37</v>
      </c>
    </row>
    <row r="93" spans="1:6" x14ac:dyDescent="0.3">
      <c r="A93" s="4">
        <v>22</v>
      </c>
      <c r="B93" s="1">
        <v>10</v>
      </c>
      <c r="C93" s="1">
        <v>8</v>
      </c>
      <c r="D93" s="1">
        <v>11</v>
      </c>
      <c r="E93" s="1">
        <v>18</v>
      </c>
      <c r="F93" s="1">
        <v>47</v>
      </c>
    </row>
    <row r="94" spans="1:6" x14ac:dyDescent="0.3">
      <c r="A94" s="4">
        <v>23</v>
      </c>
      <c r="B94" s="1">
        <v>7</v>
      </c>
      <c r="C94" s="1">
        <v>5</v>
      </c>
      <c r="D94" s="1">
        <v>7</v>
      </c>
      <c r="E94" s="1">
        <v>5</v>
      </c>
      <c r="F94" s="1">
        <v>24</v>
      </c>
    </row>
    <row r="95" spans="1:6" x14ac:dyDescent="0.3">
      <c r="A95" s="4" t="s">
        <v>5</v>
      </c>
      <c r="B95" s="1">
        <v>245</v>
      </c>
      <c r="C95" s="1">
        <v>241</v>
      </c>
      <c r="D95" s="1">
        <v>246</v>
      </c>
      <c r="E95" s="1">
        <v>268</v>
      </c>
      <c r="F95" s="1">
        <v>1000</v>
      </c>
    </row>
    <row r="105" spans="1:1" ht="23.4" x14ac:dyDescent="0.45">
      <c r="A105" s="12"/>
    </row>
    <row r="141" spans="1:2" ht="23.4" x14ac:dyDescent="0.45">
      <c r="A141" s="12" t="s">
        <v>83</v>
      </c>
    </row>
    <row r="144" spans="1:2" x14ac:dyDescent="0.3">
      <c r="A144" s="3" t="s">
        <v>76</v>
      </c>
      <c r="B144" s="3" t="s">
        <v>73</v>
      </c>
    </row>
    <row r="145" spans="1:4" x14ac:dyDescent="0.3">
      <c r="A145" s="3" t="s">
        <v>72</v>
      </c>
      <c r="B145">
        <v>0</v>
      </c>
      <c r="C145">
        <v>1</v>
      </c>
      <c r="D145" t="s">
        <v>5</v>
      </c>
    </row>
    <row r="146" spans="1:4" x14ac:dyDescent="0.3">
      <c r="A146" s="4" t="s">
        <v>35</v>
      </c>
      <c r="B146" s="1">
        <v>23</v>
      </c>
      <c r="C146" s="1">
        <v>27</v>
      </c>
      <c r="D146" s="1">
        <v>50</v>
      </c>
    </row>
    <row r="147" spans="1:4" x14ac:dyDescent="0.3">
      <c r="A147" s="4" t="s">
        <v>38</v>
      </c>
      <c r="B147" s="1">
        <v>29</v>
      </c>
      <c r="C147" s="1">
        <v>18</v>
      </c>
      <c r="D147" s="1">
        <v>47</v>
      </c>
    </row>
    <row r="148" spans="1:4" x14ac:dyDescent="0.3">
      <c r="A148" s="4" t="s">
        <v>42</v>
      </c>
      <c r="B148" s="1">
        <v>27</v>
      </c>
      <c r="C148" s="1">
        <v>33</v>
      </c>
      <c r="D148" s="1">
        <v>60</v>
      </c>
    </row>
    <row r="149" spans="1:4" x14ac:dyDescent="0.3">
      <c r="A149" s="4" t="s">
        <v>32</v>
      </c>
      <c r="B149" s="1">
        <v>32</v>
      </c>
      <c r="C149" s="1">
        <v>23</v>
      </c>
      <c r="D149" s="1">
        <v>55</v>
      </c>
    </row>
    <row r="150" spans="1:4" x14ac:dyDescent="0.3">
      <c r="A150" s="4" t="s">
        <v>5</v>
      </c>
      <c r="B150" s="1">
        <v>111</v>
      </c>
      <c r="C150" s="1">
        <v>101</v>
      </c>
      <c r="D150" s="1">
        <v>212</v>
      </c>
    </row>
    <row r="160" spans="1:4" x14ac:dyDescent="0.3">
      <c r="A160" s="3" t="s">
        <v>76</v>
      </c>
      <c r="B160" s="3" t="s">
        <v>74</v>
      </c>
    </row>
    <row r="161" spans="1:4" x14ac:dyDescent="0.3">
      <c r="A161" s="3" t="s">
        <v>75</v>
      </c>
      <c r="B161">
        <v>0</v>
      </c>
      <c r="C161">
        <v>1</v>
      </c>
      <c r="D161" t="s">
        <v>5</v>
      </c>
    </row>
    <row r="162" spans="1:4" x14ac:dyDescent="0.3">
      <c r="A162" s="4" t="s">
        <v>35</v>
      </c>
      <c r="B162" s="1">
        <v>13</v>
      </c>
      <c r="C162" s="1">
        <v>37</v>
      </c>
      <c r="D162" s="1">
        <v>50</v>
      </c>
    </row>
    <row r="163" spans="1:4" x14ac:dyDescent="0.3">
      <c r="A163" s="4" t="s">
        <v>38</v>
      </c>
      <c r="B163" s="1">
        <v>12</v>
      </c>
      <c r="C163" s="1">
        <v>35</v>
      </c>
      <c r="D163" s="1">
        <v>47</v>
      </c>
    </row>
    <row r="164" spans="1:4" x14ac:dyDescent="0.3">
      <c r="A164" s="4" t="s">
        <v>42</v>
      </c>
      <c r="B164" s="1">
        <v>11</v>
      </c>
      <c r="C164" s="1">
        <v>49</v>
      </c>
      <c r="D164" s="1">
        <v>60</v>
      </c>
    </row>
    <row r="165" spans="1:4" x14ac:dyDescent="0.3">
      <c r="A165" s="4" t="s">
        <v>32</v>
      </c>
      <c r="B165" s="1">
        <v>9</v>
      </c>
      <c r="C165" s="1">
        <v>46</v>
      </c>
      <c r="D165" s="1">
        <v>55</v>
      </c>
    </row>
    <row r="166" spans="1:4" x14ac:dyDescent="0.3">
      <c r="A166" s="4" t="s">
        <v>5</v>
      </c>
      <c r="B166" s="1">
        <v>45</v>
      </c>
      <c r="C166" s="1">
        <v>167</v>
      </c>
      <c r="D166" s="1">
        <v>212</v>
      </c>
    </row>
    <row r="178" spans="1:4" x14ac:dyDescent="0.3">
      <c r="A178" s="3" t="s">
        <v>76</v>
      </c>
      <c r="B178" s="3" t="s">
        <v>25</v>
      </c>
    </row>
    <row r="179" spans="1:4" x14ac:dyDescent="0.3">
      <c r="A179" s="3" t="s">
        <v>75</v>
      </c>
      <c r="B179">
        <v>0</v>
      </c>
      <c r="C179">
        <v>1</v>
      </c>
      <c r="D179" t="s">
        <v>5</v>
      </c>
    </row>
    <row r="180" spans="1:4" x14ac:dyDescent="0.3">
      <c r="A180" s="4" t="s">
        <v>35</v>
      </c>
      <c r="B180" s="1">
        <v>37</v>
      </c>
      <c r="C180" s="1">
        <v>13</v>
      </c>
      <c r="D180" s="1">
        <v>50</v>
      </c>
    </row>
    <row r="181" spans="1:4" x14ac:dyDescent="0.3">
      <c r="A181" s="4" t="s">
        <v>38</v>
      </c>
      <c r="B181" s="1">
        <v>37</v>
      </c>
      <c r="C181" s="1">
        <v>10</v>
      </c>
      <c r="D181" s="1">
        <v>47</v>
      </c>
    </row>
    <row r="182" spans="1:4" x14ac:dyDescent="0.3">
      <c r="A182" s="4" t="s">
        <v>42</v>
      </c>
      <c r="B182" s="1">
        <v>45</v>
      </c>
      <c r="C182" s="1">
        <v>15</v>
      </c>
      <c r="D182" s="1">
        <v>60</v>
      </c>
    </row>
    <row r="183" spans="1:4" x14ac:dyDescent="0.3">
      <c r="A183" s="4" t="s">
        <v>32</v>
      </c>
      <c r="B183" s="1">
        <v>42</v>
      </c>
      <c r="C183" s="1">
        <v>13</v>
      </c>
      <c r="D183" s="1">
        <v>55</v>
      </c>
    </row>
    <row r="184" spans="1:4" x14ac:dyDescent="0.3">
      <c r="A184" s="4" t="s">
        <v>5</v>
      </c>
      <c r="B184" s="1">
        <v>161</v>
      </c>
      <c r="C184" s="1">
        <v>51</v>
      </c>
      <c r="D184" s="1">
        <v>212</v>
      </c>
    </row>
  </sheetData>
  <mergeCells count="2">
    <mergeCell ref="A1:D1"/>
    <mergeCell ref="A49:D49"/>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35CC8-8600-479A-92D5-6E48D8E9E55F}">
  <dimension ref="A1:AJ1001"/>
  <sheetViews>
    <sheetView topLeftCell="R1" zoomScaleNormal="100" workbookViewId="0">
      <selection activeCell="AA11" sqref="AA11"/>
    </sheetView>
  </sheetViews>
  <sheetFormatPr defaultRowHeight="14.4" x14ac:dyDescent="0.3"/>
  <cols>
    <col min="1" max="1" width="5.21875" bestFit="1" customWidth="1"/>
    <col min="2" max="2" width="6.6640625" bestFit="1" customWidth="1"/>
    <col min="3" max="3" width="9.77734375" bestFit="1" customWidth="1"/>
    <col min="4" max="4" width="13.88671875" bestFit="1" customWidth="1"/>
    <col min="5" max="5" width="17" bestFit="1" customWidth="1"/>
    <col min="6" max="6" width="15.109375" bestFit="1" customWidth="1"/>
    <col min="7" max="7" width="31.109375" bestFit="1" customWidth="1"/>
    <col min="8" max="8" width="16.44140625" bestFit="1" customWidth="1"/>
    <col min="9" max="9" width="17.44140625" bestFit="1" customWidth="1"/>
    <col min="10" max="10" width="6.88671875" bestFit="1" customWidth="1"/>
    <col min="11" max="11" width="18.77734375" bestFit="1" customWidth="1"/>
    <col min="12" max="12" width="15.44140625" bestFit="1" customWidth="1"/>
    <col min="13" max="13" width="10" bestFit="1" customWidth="1"/>
    <col min="14" max="14" width="11" bestFit="1" customWidth="1"/>
    <col min="15" max="15" width="15.44140625" bestFit="1" customWidth="1"/>
    <col min="16" max="16" width="17.88671875" bestFit="1" customWidth="1"/>
    <col min="17" max="17" width="22.44140625" bestFit="1" customWidth="1"/>
    <col min="18" max="18" width="13" style="7" bestFit="1" customWidth="1"/>
    <col min="19" max="19" width="31" style="11" bestFit="1" customWidth="1"/>
    <col min="20" max="20" width="15.88671875" style="11" bestFit="1" customWidth="1"/>
    <col min="21" max="21" width="30.44140625" style="11" bestFit="1" customWidth="1"/>
    <col min="22" max="22" width="22.5546875" style="7" bestFit="1" customWidth="1"/>
    <col min="23" max="23" width="11.109375" bestFit="1" customWidth="1"/>
    <col min="26" max="26" width="14.44140625" customWidth="1"/>
    <col min="36" max="36" width="14.33203125" customWidth="1"/>
  </cols>
  <sheetData>
    <row r="1" spans="1:27" x14ac:dyDescent="0.3">
      <c r="A1" t="s">
        <v>12</v>
      </c>
      <c r="B1" t="s">
        <v>13</v>
      </c>
      <c r="C1" t="s">
        <v>14</v>
      </c>
      <c r="D1" t="s">
        <v>15</v>
      </c>
      <c r="E1" t="s">
        <v>16</v>
      </c>
      <c r="F1" t="s">
        <v>17</v>
      </c>
      <c r="G1" t="s">
        <v>18</v>
      </c>
      <c r="H1" t="s">
        <v>19</v>
      </c>
      <c r="I1" t="s">
        <v>20</v>
      </c>
      <c r="J1" t="s">
        <v>21</v>
      </c>
      <c r="K1" t="s">
        <v>22</v>
      </c>
      <c r="L1" t="s">
        <v>23</v>
      </c>
      <c r="M1" t="s">
        <v>24</v>
      </c>
      <c r="N1" t="s">
        <v>25</v>
      </c>
      <c r="O1" t="s">
        <v>26</v>
      </c>
      <c r="P1" t="s">
        <v>27</v>
      </c>
      <c r="Q1" t="s">
        <v>28</v>
      </c>
      <c r="R1" s="9" t="s">
        <v>64</v>
      </c>
      <c r="S1" s="10" t="s">
        <v>79</v>
      </c>
      <c r="T1" s="10" t="s">
        <v>81</v>
      </c>
      <c r="U1" s="10" t="s">
        <v>82</v>
      </c>
      <c r="V1" s="9" t="s">
        <v>63</v>
      </c>
      <c r="W1" t="s">
        <v>29</v>
      </c>
    </row>
    <row r="2" spans="1:27" x14ac:dyDescent="0.3">
      <c r="A2">
        <v>1</v>
      </c>
      <c r="B2">
        <v>64</v>
      </c>
      <c r="C2" s="1" t="s">
        <v>30</v>
      </c>
      <c r="D2" s="1" t="s">
        <v>31</v>
      </c>
      <c r="E2" s="2">
        <v>42467</v>
      </c>
      <c r="F2" s="1" t="s">
        <v>9</v>
      </c>
      <c r="G2" s="2">
        <v>42469</v>
      </c>
      <c r="H2" s="1" t="s">
        <v>10</v>
      </c>
      <c r="I2" s="1" t="s">
        <v>2</v>
      </c>
      <c r="J2">
        <v>21.2</v>
      </c>
      <c r="K2">
        <v>191</v>
      </c>
      <c r="L2">
        <v>0</v>
      </c>
      <c r="M2">
        <v>0</v>
      </c>
      <c r="N2">
        <v>0</v>
      </c>
      <c r="O2">
        <v>0</v>
      </c>
      <c r="P2" s="1" t="s">
        <v>32</v>
      </c>
      <c r="Q2" s="2">
        <v>42776</v>
      </c>
      <c r="R2" s="8" t="str">
        <f>IF(B2&lt;=35,"20-35",IF(AND(B2&gt;35,B2&lt;50),"36-49",IF(AND(B2&gt;=50,B2&lt;70),"50-70",IF(B2&gt;=70,"70-90","NaN"))))</f>
        <v>50-70</v>
      </c>
      <c r="S2" s="11">
        <f t="shared" ref="S2:S65" si="0">DATEDIF(G2,Q2,"M")</f>
        <v>10</v>
      </c>
      <c r="T2" s="11" t="str">
        <f t="shared" ref="T2:T65" si="1">IF(J2&lt;=18.5,"Underweight ",IF(AND(J2&gt;=18.5,J2&lt;=24.9),"Healthy",IF(AND(J2&gt;=25,J2&lt;=29.9),"Overweight",IF(AND(J2&gt;=30,J2&lt;=39.9),"Obese",IF(J2&gt;=40,"Severely obese")))))</f>
        <v>Healthy</v>
      </c>
      <c r="U2" s="11">
        <f t="shared" ref="U2:U65" si="2">DATEDIF(E2,G2,"d")</f>
        <v>2</v>
      </c>
      <c r="V2" s="8" t="str">
        <f t="shared" ref="V2:V65" si="3">IF(K2&lt;200,"Good",IF(AND(K2&gt;200,K2&lt;239),"Elevated",IF(K2&gt;240,"High","non")))</f>
        <v>Good</v>
      </c>
      <c r="W2">
        <v>0</v>
      </c>
    </row>
    <row r="3" spans="1:27" x14ac:dyDescent="0.3">
      <c r="A3">
        <v>2</v>
      </c>
      <c r="B3">
        <v>50</v>
      </c>
      <c r="C3" s="1" t="s">
        <v>33</v>
      </c>
      <c r="D3" s="1" t="s">
        <v>34</v>
      </c>
      <c r="E3" s="2">
        <v>45038</v>
      </c>
      <c r="F3" s="1" t="s">
        <v>8</v>
      </c>
      <c r="G3" s="2">
        <v>45051</v>
      </c>
      <c r="H3" s="1" t="s">
        <v>11</v>
      </c>
      <c r="I3" s="1" t="s">
        <v>1</v>
      </c>
      <c r="J3">
        <v>36.4</v>
      </c>
      <c r="K3">
        <v>258</v>
      </c>
      <c r="L3">
        <v>1</v>
      </c>
      <c r="M3">
        <v>0</v>
      </c>
      <c r="N3">
        <v>0</v>
      </c>
      <c r="O3">
        <v>0</v>
      </c>
      <c r="P3" s="1" t="s">
        <v>35</v>
      </c>
      <c r="Q3" s="2">
        <v>45527</v>
      </c>
      <c r="R3" s="8" t="str">
        <f t="shared" ref="R2:R65" si="4">IF(B3&lt;=35,"20-35",IF(AND(B3&gt;35,B3&lt;50),"36-49",IF(AND(B3&gt;=50,B3&lt;70),"50-70",IF(B3&gt;=70,"70-90","NaN"))))</f>
        <v>50-70</v>
      </c>
      <c r="S3" s="11">
        <f t="shared" si="0"/>
        <v>15</v>
      </c>
      <c r="T3" s="11" t="str">
        <f t="shared" si="1"/>
        <v>Obese</v>
      </c>
      <c r="U3" s="11">
        <f t="shared" si="2"/>
        <v>13</v>
      </c>
      <c r="V3" s="8" t="str">
        <f t="shared" si="3"/>
        <v>High</v>
      </c>
      <c r="W3">
        <v>0</v>
      </c>
    </row>
    <row r="4" spans="1:27" x14ac:dyDescent="0.3">
      <c r="A4">
        <v>3</v>
      </c>
      <c r="B4">
        <v>65</v>
      </c>
      <c r="C4" s="1" t="s">
        <v>33</v>
      </c>
      <c r="D4" s="1" t="s">
        <v>36</v>
      </c>
      <c r="E4" s="2">
        <v>45023</v>
      </c>
      <c r="F4" s="1" t="s">
        <v>7</v>
      </c>
      <c r="G4" s="2">
        <v>45028</v>
      </c>
      <c r="H4" s="1" t="s">
        <v>11</v>
      </c>
      <c r="I4" s="1" t="s">
        <v>2</v>
      </c>
      <c r="J4">
        <v>18.899999999999999</v>
      </c>
      <c r="K4">
        <v>174</v>
      </c>
      <c r="L4">
        <v>1</v>
      </c>
      <c r="M4">
        <v>0</v>
      </c>
      <c r="N4">
        <v>1</v>
      </c>
      <c r="O4">
        <v>0</v>
      </c>
      <c r="P4" s="1" t="s">
        <v>35</v>
      </c>
      <c r="Q4" s="2">
        <v>45740</v>
      </c>
      <c r="R4" s="8" t="str">
        <f t="shared" si="4"/>
        <v>50-70</v>
      </c>
      <c r="S4" s="11">
        <f t="shared" si="0"/>
        <v>23</v>
      </c>
      <c r="T4" s="11" t="str">
        <f t="shared" si="1"/>
        <v>Healthy</v>
      </c>
      <c r="U4" s="11">
        <f t="shared" si="2"/>
        <v>5</v>
      </c>
      <c r="V4" s="8" t="str">
        <f t="shared" si="3"/>
        <v>Good</v>
      </c>
      <c r="W4">
        <v>1</v>
      </c>
    </row>
    <row r="5" spans="1:27" x14ac:dyDescent="0.3">
      <c r="A5">
        <v>4</v>
      </c>
      <c r="B5">
        <v>51</v>
      </c>
      <c r="C5" s="1" t="s">
        <v>33</v>
      </c>
      <c r="D5" s="1" t="s">
        <v>37</v>
      </c>
      <c r="E5" s="2">
        <v>42407</v>
      </c>
      <c r="F5" s="1" t="s">
        <v>6</v>
      </c>
      <c r="G5" s="2">
        <v>42437</v>
      </c>
      <c r="H5" s="1" t="s">
        <v>10</v>
      </c>
      <c r="I5" s="1" t="s">
        <v>4</v>
      </c>
      <c r="J5">
        <v>38.799999999999997</v>
      </c>
      <c r="K5">
        <v>279</v>
      </c>
      <c r="L5">
        <v>1</v>
      </c>
      <c r="M5">
        <v>0</v>
      </c>
      <c r="N5">
        <v>0</v>
      </c>
      <c r="O5">
        <v>0</v>
      </c>
      <c r="P5" s="1" t="s">
        <v>38</v>
      </c>
      <c r="Q5" s="2">
        <v>42795</v>
      </c>
      <c r="R5" s="8" t="str">
        <f t="shared" si="4"/>
        <v>50-70</v>
      </c>
      <c r="S5" s="11">
        <f t="shared" si="0"/>
        <v>11</v>
      </c>
      <c r="T5" s="11" t="str">
        <f t="shared" si="1"/>
        <v>Obese</v>
      </c>
      <c r="U5" s="11">
        <f t="shared" si="2"/>
        <v>30</v>
      </c>
      <c r="V5" s="8" t="str">
        <f t="shared" si="3"/>
        <v>High</v>
      </c>
      <c r="W5">
        <v>0</v>
      </c>
    </row>
    <row r="6" spans="1:27" x14ac:dyDescent="0.3">
      <c r="A6">
        <v>5</v>
      </c>
      <c r="B6">
        <v>37</v>
      </c>
      <c r="C6" s="1" t="s">
        <v>30</v>
      </c>
      <c r="D6" s="1" t="s">
        <v>39</v>
      </c>
      <c r="E6" s="2">
        <v>45261</v>
      </c>
      <c r="F6" s="1" t="s">
        <v>7</v>
      </c>
      <c r="G6" s="2">
        <v>45264</v>
      </c>
      <c r="H6" s="1" t="s">
        <v>11</v>
      </c>
      <c r="I6" s="1" t="s">
        <v>2</v>
      </c>
      <c r="J6">
        <v>37.700000000000003</v>
      </c>
      <c r="K6">
        <v>273</v>
      </c>
      <c r="L6">
        <v>0</v>
      </c>
      <c r="M6">
        <v>0</v>
      </c>
      <c r="N6">
        <v>0</v>
      </c>
      <c r="O6">
        <v>0</v>
      </c>
      <c r="P6" s="1" t="s">
        <v>38</v>
      </c>
      <c r="Q6" s="2">
        <v>45854</v>
      </c>
      <c r="R6" s="8" t="str">
        <f t="shared" si="4"/>
        <v>36-49</v>
      </c>
      <c r="S6" s="11">
        <f t="shared" si="0"/>
        <v>19</v>
      </c>
      <c r="T6" s="11" t="str">
        <f t="shared" si="1"/>
        <v>Obese</v>
      </c>
      <c r="U6" s="11">
        <f t="shared" si="2"/>
        <v>3</v>
      </c>
      <c r="V6" s="8" t="str">
        <f t="shared" si="3"/>
        <v>High</v>
      </c>
      <c r="W6">
        <v>0</v>
      </c>
      <c r="Z6" s="14" t="s">
        <v>89</v>
      </c>
    </row>
    <row r="7" spans="1:27" x14ac:dyDescent="0.3">
      <c r="A7">
        <v>6</v>
      </c>
      <c r="B7">
        <v>50</v>
      </c>
      <c r="C7" s="1" t="s">
        <v>33</v>
      </c>
      <c r="D7" s="1" t="s">
        <v>40</v>
      </c>
      <c r="E7" s="2">
        <v>44930</v>
      </c>
      <c r="F7" s="1" t="s">
        <v>8</v>
      </c>
      <c r="G7" s="2">
        <v>44931</v>
      </c>
      <c r="H7" s="1" t="s">
        <v>10</v>
      </c>
      <c r="I7" s="1" t="s">
        <v>1</v>
      </c>
      <c r="J7">
        <v>21.4</v>
      </c>
      <c r="K7">
        <v>209</v>
      </c>
      <c r="L7">
        <v>1</v>
      </c>
      <c r="M7">
        <v>0</v>
      </c>
      <c r="N7">
        <v>0</v>
      </c>
      <c r="O7">
        <v>1</v>
      </c>
      <c r="P7" s="1" t="s">
        <v>35</v>
      </c>
      <c r="Q7" s="2">
        <v>45252</v>
      </c>
      <c r="R7" s="8" t="str">
        <f t="shared" si="4"/>
        <v>50-70</v>
      </c>
      <c r="S7" s="11">
        <f t="shared" si="0"/>
        <v>10</v>
      </c>
      <c r="T7" s="11" t="str">
        <f t="shared" si="1"/>
        <v>Healthy</v>
      </c>
      <c r="U7" s="11">
        <f t="shared" si="2"/>
        <v>1</v>
      </c>
      <c r="V7" s="8" t="str">
        <f t="shared" si="3"/>
        <v>Elevated</v>
      </c>
      <c r="W7">
        <v>0</v>
      </c>
      <c r="Z7" s="14">
        <f>AVERAGE(J2:J1002)</f>
        <v>30.347199999999997</v>
      </c>
    </row>
    <row r="8" spans="1:27" x14ac:dyDescent="0.3">
      <c r="A8">
        <v>7</v>
      </c>
      <c r="B8">
        <v>49</v>
      </c>
      <c r="C8" s="1" t="s">
        <v>30</v>
      </c>
      <c r="D8" s="1" t="s">
        <v>41</v>
      </c>
      <c r="E8" s="2">
        <v>43243</v>
      </c>
      <c r="F8" s="1" t="s">
        <v>7</v>
      </c>
      <c r="G8" s="2">
        <v>43257</v>
      </c>
      <c r="H8" s="1" t="s">
        <v>11</v>
      </c>
      <c r="I8" s="1" t="s">
        <v>1</v>
      </c>
      <c r="J8">
        <v>26.4</v>
      </c>
      <c r="K8">
        <v>156</v>
      </c>
      <c r="L8">
        <v>1</v>
      </c>
      <c r="M8">
        <v>0</v>
      </c>
      <c r="N8">
        <v>0</v>
      </c>
      <c r="O8">
        <v>1</v>
      </c>
      <c r="P8" s="1" t="s">
        <v>42</v>
      </c>
      <c r="Q8" s="2">
        <v>43902</v>
      </c>
      <c r="R8" s="8" t="str">
        <f t="shared" si="4"/>
        <v>36-49</v>
      </c>
      <c r="S8" s="11">
        <f t="shared" si="0"/>
        <v>21</v>
      </c>
      <c r="T8" s="11" t="str">
        <f t="shared" si="1"/>
        <v>Overweight</v>
      </c>
      <c r="U8" s="11">
        <f t="shared" si="2"/>
        <v>14</v>
      </c>
      <c r="V8" s="8" t="str">
        <f t="shared" si="3"/>
        <v>Good</v>
      </c>
      <c r="W8">
        <v>0</v>
      </c>
    </row>
    <row r="9" spans="1:27" x14ac:dyDescent="0.3">
      <c r="A9">
        <v>8</v>
      </c>
      <c r="B9">
        <v>51</v>
      </c>
      <c r="C9" s="1" t="s">
        <v>33</v>
      </c>
      <c r="D9" s="1" t="s">
        <v>43</v>
      </c>
      <c r="E9" s="2">
        <v>42786</v>
      </c>
      <c r="F9" s="1" t="s">
        <v>7</v>
      </c>
      <c r="G9" s="2">
        <v>42797</v>
      </c>
      <c r="H9" s="1" t="s">
        <v>11</v>
      </c>
      <c r="I9" s="1" t="s">
        <v>4</v>
      </c>
      <c r="J9">
        <v>33.5</v>
      </c>
      <c r="K9">
        <v>264</v>
      </c>
      <c r="L9">
        <v>1</v>
      </c>
      <c r="M9">
        <v>1</v>
      </c>
      <c r="N9">
        <v>0</v>
      </c>
      <c r="O9">
        <v>0</v>
      </c>
      <c r="P9" s="1" t="s">
        <v>35</v>
      </c>
      <c r="Q9" s="2">
        <v>42997</v>
      </c>
      <c r="R9" s="8" t="str">
        <f t="shared" si="4"/>
        <v>50-70</v>
      </c>
      <c r="S9" s="11">
        <f t="shared" si="0"/>
        <v>6</v>
      </c>
      <c r="T9" s="11" t="str">
        <f t="shared" si="1"/>
        <v>Obese</v>
      </c>
      <c r="U9" s="11">
        <f t="shared" si="2"/>
        <v>11</v>
      </c>
      <c r="V9" s="8" t="str">
        <f t="shared" si="3"/>
        <v>High</v>
      </c>
      <c r="W9">
        <v>0</v>
      </c>
      <c r="Z9" t="s">
        <v>88</v>
      </c>
    </row>
    <row r="10" spans="1:27" x14ac:dyDescent="0.3">
      <c r="A10">
        <v>9</v>
      </c>
      <c r="B10">
        <v>64</v>
      </c>
      <c r="C10" s="1" t="s">
        <v>30</v>
      </c>
      <c r="D10" s="1" t="s">
        <v>39</v>
      </c>
      <c r="E10" s="2">
        <v>44278</v>
      </c>
      <c r="F10" s="1" t="s">
        <v>8</v>
      </c>
      <c r="G10" s="2">
        <v>44290</v>
      </c>
      <c r="H10" s="1" t="s">
        <v>11</v>
      </c>
      <c r="I10" s="1" t="s">
        <v>1</v>
      </c>
      <c r="J10">
        <v>32.4</v>
      </c>
      <c r="K10">
        <v>273</v>
      </c>
      <c r="L10">
        <v>0</v>
      </c>
      <c r="M10">
        <v>0</v>
      </c>
      <c r="N10">
        <v>0</v>
      </c>
      <c r="O10">
        <v>0</v>
      </c>
      <c r="P10" s="1" t="s">
        <v>35</v>
      </c>
      <c r="Q10" s="2">
        <v>44735</v>
      </c>
      <c r="R10" s="8" t="str">
        <f t="shared" si="4"/>
        <v>50-70</v>
      </c>
      <c r="S10" s="11">
        <f t="shared" si="0"/>
        <v>14</v>
      </c>
      <c r="T10" s="11" t="str">
        <f t="shared" si="1"/>
        <v>Obese</v>
      </c>
      <c r="U10" s="11">
        <f t="shared" si="2"/>
        <v>12</v>
      </c>
      <c r="V10" s="8" t="str">
        <f t="shared" si="3"/>
        <v>High</v>
      </c>
      <c r="W10">
        <v>0</v>
      </c>
      <c r="Z10" s="15" t="s">
        <v>84</v>
      </c>
      <c r="AA10" t="s">
        <v>87</v>
      </c>
    </row>
    <row r="11" spans="1:27" x14ac:dyDescent="0.3">
      <c r="A11">
        <v>10</v>
      </c>
      <c r="B11">
        <v>56</v>
      </c>
      <c r="C11" s="1" t="s">
        <v>33</v>
      </c>
      <c r="D11" s="1" t="s">
        <v>44</v>
      </c>
      <c r="E11" s="2">
        <v>44532</v>
      </c>
      <c r="F11" s="1" t="s">
        <v>8</v>
      </c>
      <c r="G11" s="2">
        <v>44537</v>
      </c>
      <c r="H11" s="1" t="s">
        <v>10</v>
      </c>
      <c r="I11" s="1" t="s">
        <v>4</v>
      </c>
      <c r="J11">
        <v>41.3</v>
      </c>
      <c r="K11">
        <v>264</v>
      </c>
      <c r="L11">
        <v>1</v>
      </c>
      <c r="M11">
        <v>0</v>
      </c>
      <c r="N11">
        <v>0</v>
      </c>
      <c r="O11">
        <v>1</v>
      </c>
      <c r="P11" s="1" t="s">
        <v>38</v>
      </c>
      <c r="Q11" s="2">
        <v>45250</v>
      </c>
      <c r="R11" s="8" t="str">
        <f t="shared" si="4"/>
        <v>50-70</v>
      </c>
      <c r="S11" s="11">
        <f t="shared" si="0"/>
        <v>23</v>
      </c>
      <c r="T11" s="11" t="str">
        <f t="shared" si="1"/>
        <v>Severely obese</v>
      </c>
      <c r="U11" s="11">
        <f t="shared" si="2"/>
        <v>5</v>
      </c>
      <c r="V11" s="8" t="str">
        <f t="shared" si="3"/>
        <v>High</v>
      </c>
      <c r="W11">
        <v>1</v>
      </c>
      <c r="Z11" s="16" t="s">
        <v>38</v>
      </c>
      <c r="AA11">
        <f>SUMIFS(W2:W1002,P2:P1002,"Combined",W2:W1002,1)</f>
        <v>47</v>
      </c>
    </row>
    <row r="12" spans="1:27" x14ac:dyDescent="0.3">
      <c r="A12">
        <v>11</v>
      </c>
      <c r="B12">
        <v>48</v>
      </c>
      <c r="C12" s="1" t="s">
        <v>30</v>
      </c>
      <c r="D12" s="1" t="s">
        <v>43</v>
      </c>
      <c r="E12" s="2">
        <v>45286</v>
      </c>
      <c r="F12" s="1" t="s">
        <v>7</v>
      </c>
      <c r="G12" s="2">
        <v>45299</v>
      </c>
      <c r="H12" s="1" t="s">
        <v>11</v>
      </c>
      <c r="I12" s="1" t="s">
        <v>3</v>
      </c>
      <c r="J12">
        <v>36.799999999999997</v>
      </c>
      <c r="K12">
        <v>246</v>
      </c>
      <c r="L12">
        <v>1</v>
      </c>
      <c r="M12">
        <v>0</v>
      </c>
      <c r="N12">
        <v>1</v>
      </c>
      <c r="O12">
        <v>1</v>
      </c>
      <c r="P12" s="1" t="s">
        <v>32</v>
      </c>
      <c r="Q12" s="2">
        <v>45496</v>
      </c>
      <c r="R12" s="8" t="str">
        <f t="shared" si="4"/>
        <v>36-49</v>
      </c>
      <c r="S12" s="11">
        <f t="shared" si="0"/>
        <v>6</v>
      </c>
      <c r="T12" s="11" t="str">
        <f t="shared" si="1"/>
        <v>Obese</v>
      </c>
      <c r="U12" s="11">
        <f t="shared" si="2"/>
        <v>13</v>
      </c>
      <c r="V12" s="8" t="str">
        <f t="shared" si="3"/>
        <v>High</v>
      </c>
      <c r="W12">
        <v>0</v>
      </c>
      <c r="Z12" s="13" t="s">
        <v>35</v>
      </c>
      <c r="AA12">
        <f>SUMIFS(W2:W1002, P2:P1002,"Chemotherapy", W2:W1002,1)</f>
        <v>50</v>
      </c>
    </row>
    <row r="13" spans="1:27" x14ac:dyDescent="0.3">
      <c r="A13">
        <v>12</v>
      </c>
      <c r="B13">
        <v>47</v>
      </c>
      <c r="C13" s="1" t="s">
        <v>33</v>
      </c>
      <c r="D13" s="1" t="s">
        <v>45</v>
      </c>
      <c r="E13" s="2">
        <v>43789</v>
      </c>
      <c r="F13" s="1" t="s">
        <v>7</v>
      </c>
      <c r="G13" s="2">
        <v>43790</v>
      </c>
      <c r="H13" s="1" t="s">
        <v>10</v>
      </c>
      <c r="I13" s="1" t="s">
        <v>4</v>
      </c>
      <c r="J13">
        <v>37.4</v>
      </c>
      <c r="K13">
        <v>269</v>
      </c>
      <c r="L13">
        <v>1</v>
      </c>
      <c r="M13">
        <v>1</v>
      </c>
      <c r="N13">
        <v>0</v>
      </c>
      <c r="O13">
        <v>0</v>
      </c>
      <c r="P13" s="1" t="s">
        <v>42</v>
      </c>
      <c r="Q13" s="2">
        <v>44439</v>
      </c>
      <c r="R13" s="8" t="str">
        <f t="shared" si="4"/>
        <v>36-49</v>
      </c>
      <c r="S13" s="11">
        <f t="shared" si="0"/>
        <v>21</v>
      </c>
      <c r="T13" s="11" t="str">
        <f t="shared" si="1"/>
        <v>Obese</v>
      </c>
      <c r="U13" s="11">
        <f t="shared" si="2"/>
        <v>1</v>
      </c>
      <c r="V13" s="8" t="str">
        <f t="shared" si="3"/>
        <v>High</v>
      </c>
      <c r="W13">
        <v>0</v>
      </c>
      <c r="Z13" s="16" t="s">
        <v>42</v>
      </c>
      <c r="AA13">
        <f>SUMIFS(W2:W1002, P2:P1002,"Radiation", W2:W1002,1)</f>
        <v>60</v>
      </c>
    </row>
    <row r="14" spans="1:27" x14ac:dyDescent="0.3">
      <c r="A14">
        <v>13</v>
      </c>
      <c r="B14">
        <v>67</v>
      </c>
      <c r="C14" s="1" t="s">
        <v>30</v>
      </c>
      <c r="D14" s="1" t="s">
        <v>46</v>
      </c>
      <c r="E14" s="2">
        <v>45440</v>
      </c>
      <c r="F14" s="1" t="s">
        <v>7</v>
      </c>
      <c r="G14" s="2">
        <v>45459</v>
      </c>
      <c r="H14" s="1" t="s">
        <v>10</v>
      </c>
      <c r="I14" s="1" t="s">
        <v>3</v>
      </c>
      <c r="J14">
        <v>34.6</v>
      </c>
      <c r="K14">
        <v>248</v>
      </c>
      <c r="L14">
        <v>1</v>
      </c>
      <c r="M14">
        <v>0</v>
      </c>
      <c r="N14">
        <v>1</v>
      </c>
      <c r="O14">
        <v>0</v>
      </c>
      <c r="P14" s="1" t="s">
        <v>35</v>
      </c>
      <c r="Q14" s="2">
        <v>46164</v>
      </c>
      <c r="R14" s="8" t="str">
        <f t="shared" si="4"/>
        <v>50-70</v>
      </c>
      <c r="S14" s="11">
        <f t="shared" si="0"/>
        <v>23</v>
      </c>
      <c r="T14" s="11" t="str">
        <f t="shared" si="1"/>
        <v>Obese</v>
      </c>
      <c r="U14" s="11">
        <f t="shared" si="2"/>
        <v>19</v>
      </c>
      <c r="V14" s="8" t="str">
        <f t="shared" si="3"/>
        <v>High</v>
      </c>
      <c r="W14">
        <v>0</v>
      </c>
      <c r="Z14" s="16" t="s">
        <v>32</v>
      </c>
      <c r="AA14">
        <f>SUMIFS(W2:W1002, P2:P1002,"Surgery", W2:W1002,1)</f>
        <v>55</v>
      </c>
    </row>
    <row r="15" spans="1:27" x14ac:dyDescent="0.3">
      <c r="A15">
        <v>14</v>
      </c>
      <c r="B15">
        <v>56</v>
      </c>
      <c r="C15" s="1" t="s">
        <v>33</v>
      </c>
      <c r="D15" s="1" t="s">
        <v>47</v>
      </c>
      <c r="E15" s="2">
        <v>44782</v>
      </c>
      <c r="F15" s="1" t="s">
        <v>9</v>
      </c>
      <c r="G15" s="2">
        <v>44785</v>
      </c>
      <c r="H15" s="1" t="s">
        <v>11</v>
      </c>
      <c r="I15" s="1" t="s">
        <v>1</v>
      </c>
      <c r="J15">
        <v>35.5</v>
      </c>
      <c r="K15">
        <v>263</v>
      </c>
      <c r="L15">
        <v>1</v>
      </c>
      <c r="M15">
        <v>0</v>
      </c>
      <c r="N15">
        <v>1</v>
      </c>
      <c r="O15">
        <v>1</v>
      </c>
      <c r="P15" s="1" t="s">
        <v>35</v>
      </c>
      <c r="Q15" s="2">
        <v>45457</v>
      </c>
      <c r="R15" s="8" t="str">
        <f t="shared" si="4"/>
        <v>50-70</v>
      </c>
      <c r="S15" s="11">
        <f t="shared" si="0"/>
        <v>22</v>
      </c>
      <c r="T15" s="11" t="str">
        <f t="shared" si="1"/>
        <v>Obese</v>
      </c>
      <c r="U15" s="11">
        <f t="shared" si="2"/>
        <v>3</v>
      </c>
      <c r="V15" s="8" t="str">
        <f t="shared" si="3"/>
        <v>High</v>
      </c>
      <c r="W15">
        <v>0</v>
      </c>
    </row>
    <row r="16" spans="1:27" x14ac:dyDescent="0.3">
      <c r="A16">
        <v>15</v>
      </c>
      <c r="B16">
        <v>67</v>
      </c>
      <c r="C16" s="1" t="s">
        <v>33</v>
      </c>
      <c r="D16" s="1" t="s">
        <v>44</v>
      </c>
      <c r="E16" s="2">
        <v>45030</v>
      </c>
      <c r="F16" s="1" t="s">
        <v>7</v>
      </c>
      <c r="G16" s="2">
        <v>45048</v>
      </c>
      <c r="H16" s="1" t="s">
        <v>11</v>
      </c>
      <c r="I16" s="1" t="s">
        <v>1</v>
      </c>
      <c r="J16">
        <v>27.2</v>
      </c>
      <c r="K16">
        <v>161</v>
      </c>
      <c r="L16">
        <v>0</v>
      </c>
      <c r="M16">
        <v>0</v>
      </c>
      <c r="N16">
        <v>0</v>
      </c>
      <c r="O16">
        <v>0</v>
      </c>
      <c r="P16" s="1" t="s">
        <v>42</v>
      </c>
      <c r="Q16" s="2">
        <v>45716</v>
      </c>
      <c r="R16" s="8" t="str">
        <f t="shared" si="4"/>
        <v>50-70</v>
      </c>
      <c r="S16" s="11">
        <f t="shared" si="0"/>
        <v>21</v>
      </c>
      <c r="T16" s="11" t="str">
        <f t="shared" si="1"/>
        <v>Overweight</v>
      </c>
      <c r="U16" s="11">
        <f t="shared" si="2"/>
        <v>18</v>
      </c>
      <c r="V16" s="8" t="str">
        <f t="shared" si="3"/>
        <v>Good</v>
      </c>
      <c r="W16">
        <v>1</v>
      </c>
    </row>
    <row r="17" spans="1:36" x14ac:dyDescent="0.3">
      <c r="A17">
        <v>16</v>
      </c>
      <c r="B17">
        <v>49</v>
      </c>
      <c r="C17" s="1" t="s">
        <v>33</v>
      </c>
      <c r="D17" s="1" t="s">
        <v>48</v>
      </c>
      <c r="E17" s="2">
        <v>44428</v>
      </c>
      <c r="F17" s="1" t="s">
        <v>7</v>
      </c>
      <c r="G17" s="2">
        <v>44439</v>
      </c>
      <c r="H17" s="1" t="s">
        <v>11</v>
      </c>
      <c r="I17" s="1" t="s">
        <v>2</v>
      </c>
      <c r="J17">
        <v>22.3</v>
      </c>
      <c r="K17">
        <v>164</v>
      </c>
      <c r="L17">
        <v>1</v>
      </c>
      <c r="M17">
        <v>1</v>
      </c>
      <c r="N17">
        <v>0</v>
      </c>
      <c r="O17">
        <v>0</v>
      </c>
      <c r="P17" s="1" t="s">
        <v>42</v>
      </c>
      <c r="Q17" s="2">
        <v>44776</v>
      </c>
      <c r="R17" s="8" t="str">
        <f t="shared" si="4"/>
        <v>36-49</v>
      </c>
      <c r="S17" s="11">
        <f t="shared" si="0"/>
        <v>11</v>
      </c>
      <c r="T17" s="11" t="str">
        <f t="shared" si="1"/>
        <v>Healthy</v>
      </c>
      <c r="U17" s="11">
        <f t="shared" si="2"/>
        <v>11</v>
      </c>
      <c r="V17" s="8" t="str">
        <f t="shared" si="3"/>
        <v>Good</v>
      </c>
      <c r="W17">
        <v>1</v>
      </c>
      <c r="Z17" s="14" t="s">
        <v>85</v>
      </c>
    </row>
    <row r="18" spans="1:36" x14ac:dyDescent="0.3">
      <c r="A18">
        <v>17</v>
      </c>
      <c r="B18">
        <v>48</v>
      </c>
      <c r="C18" s="1" t="s">
        <v>30</v>
      </c>
      <c r="D18" s="1" t="s">
        <v>45</v>
      </c>
      <c r="E18" s="2">
        <v>43890</v>
      </c>
      <c r="F18" s="1" t="s">
        <v>7</v>
      </c>
      <c r="G18" s="2">
        <v>43905</v>
      </c>
      <c r="H18" s="1" t="s">
        <v>11</v>
      </c>
      <c r="I18" s="1" t="s">
        <v>2</v>
      </c>
      <c r="J18">
        <v>24.1</v>
      </c>
      <c r="K18">
        <v>168</v>
      </c>
      <c r="L18">
        <v>1</v>
      </c>
      <c r="M18">
        <v>0</v>
      </c>
      <c r="N18">
        <v>1</v>
      </c>
      <c r="O18">
        <v>0</v>
      </c>
      <c r="P18" s="1" t="s">
        <v>35</v>
      </c>
      <c r="Q18" s="2">
        <v>44289</v>
      </c>
      <c r="R18" s="8" t="str">
        <f t="shared" si="4"/>
        <v>36-49</v>
      </c>
      <c r="S18" s="11">
        <f t="shared" si="0"/>
        <v>12</v>
      </c>
      <c r="T18" s="11" t="str">
        <f t="shared" si="1"/>
        <v>Healthy</v>
      </c>
      <c r="U18" s="11">
        <f t="shared" si="2"/>
        <v>15</v>
      </c>
      <c r="V18" s="8" t="str">
        <f t="shared" si="3"/>
        <v>Good</v>
      </c>
      <c r="W18">
        <v>0</v>
      </c>
      <c r="Z18" s="14">
        <f>MIN(B2:B1002)</f>
        <v>21</v>
      </c>
    </row>
    <row r="19" spans="1:36" x14ac:dyDescent="0.3">
      <c r="A19">
        <v>18</v>
      </c>
      <c r="B19">
        <v>45</v>
      </c>
      <c r="C19" s="1" t="s">
        <v>33</v>
      </c>
      <c r="D19" s="1" t="s">
        <v>49</v>
      </c>
      <c r="E19" s="2">
        <v>42956</v>
      </c>
      <c r="F19" s="1" t="s">
        <v>6</v>
      </c>
      <c r="G19" s="2">
        <v>42960</v>
      </c>
      <c r="H19" s="1" t="s">
        <v>10</v>
      </c>
      <c r="I19" s="1" t="s">
        <v>3</v>
      </c>
      <c r="J19">
        <v>43.2</v>
      </c>
      <c r="K19">
        <v>292</v>
      </c>
      <c r="L19">
        <v>0</v>
      </c>
      <c r="M19">
        <v>1</v>
      </c>
      <c r="N19">
        <v>0</v>
      </c>
      <c r="O19">
        <v>0</v>
      </c>
      <c r="P19" s="1" t="s">
        <v>38</v>
      </c>
      <c r="Q19" s="2">
        <v>43592</v>
      </c>
      <c r="R19" s="8" t="str">
        <f t="shared" si="4"/>
        <v>36-49</v>
      </c>
      <c r="S19" s="11">
        <f t="shared" si="0"/>
        <v>20</v>
      </c>
      <c r="T19" s="11" t="str">
        <f t="shared" si="1"/>
        <v>Severely obese</v>
      </c>
      <c r="U19" s="11">
        <f t="shared" si="2"/>
        <v>4</v>
      </c>
      <c r="V19" s="8" t="str">
        <f t="shared" si="3"/>
        <v>High</v>
      </c>
      <c r="W19">
        <v>0</v>
      </c>
    </row>
    <row r="20" spans="1:36" x14ac:dyDescent="0.3">
      <c r="A20">
        <v>19</v>
      </c>
      <c r="B20">
        <v>47</v>
      </c>
      <c r="C20" s="1" t="s">
        <v>33</v>
      </c>
      <c r="D20" s="1" t="s">
        <v>46</v>
      </c>
      <c r="E20" s="2">
        <v>42231</v>
      </c>
      <c r="F20" s="1" t="s">
        <v>6</v>
      </c>
      <c r="G20" s="2">
        <v>42247</v>
      </c>
      <c r="H20" s="1" t="s">
        <v>11</v>
      </c>
      <c r="I20" s="1" t="s">
        <v>2</v>
      </c>
      <c r="J20">
        <v>28.4</v>
      </c>
      <c r="K20">
        <v>230</v>
      </c>
      <c r="L20">
        <v>1</v>
      </c>
      <c r="M20">
        <v>0</v>
      </c>
      <c r="N20">
        <v>0</v>
      </c>
      <c r="O20">
        <v>0</v>
      </c>
      <c r="P20" s="1" t="s">
        <v>32</v>
      </c>
      <c r="Q20" s="2">
        <v>42867</v>
      </c>
      <c r="R20" s="8" t="str">
        <f t="shared" si="4"/>
        <v>36-49</v>
      </c>
      <c r="S20" s="11">
        <f t="shared" si="0"/>
        <v>20</v>
      </c>
      <c r="T20" s="11" t="str">
        <f t="shared" si="1"/>
        <v>Overweight</v>
      </c>
      <c r="U20" s="11">
        <f t="shared" si="2"/>
        <v>16</v>
      </c>
      <c r="V20" s="8" t="str">
        <f t="shared" si="3"/>
        <v>Elevated</v>
      </c>
      <c r="W20">
        <v>1</v>
      </c>
      <c r="Z20" s="14" t="s">
        <v>86</v>
      </c>
    </row>
    <row r="21" spans="1:36" x14ac:dyDescent="0.3">
      <c r="A21">
        <v>20</v>
      </c>
      <c r="B21">
        <v>56</v>
      </c>
      <c r="C21" s="1" t="s">
        <v>30</v>
      </c>
      <c r="D21" s="1" t="s">
        <v>50</v>
      </c>
      <c r="E21" s="2">
        <v>41821</v>
      </c>
      <c r="F21" s="1" t="s">
        <v>7</v>
      </c>
      <c r="G21" s="2">
        <v>41833</v>
      </c>
      <c r="H21" s="1" t="s">
        <v>11</v>
      </c>
      <c r="I21" s="1" t="s">
        <v>1</v>
      </c>
      <c r="J21">
        <v>25.7</v>
      </c>
      <c r="K21">
        <v>182</v>
      </c>
      <c r="L21">
        <v>1</v>
      </c>
      <c r="M21">
        <v>1</v>
      </c>
      <c r="N21">
        <v>0</v>
      </c>
      <c r="O21">
        <v>0</v>
      </c>
      <c r="P21" s="1" t="s">
        <v>38</v>
      </c>
      <c r="Q21" s="2">
        <v>42353</v>
      </c>
      <c r="R21" s="8" t="str">
        <f t="shared" si="4"/>
        <v>50-70</v>
      </c>
      <c r="S21" s="11">
        <f t="shared" si="0"/>
        <v>17</v>
      </c>
      <c r="T21" s="11" t="str">
        <f t="shared" si="1"/>
        <v>Overweight</v>
      </c>
      <c r="U21" s="11">
        <f t="shared" si="2"/>
        <v>12</v>
      </c>
      <c r="V21" s="8" t="str">
        <f t="shared" si="3"/>
        <v>Good</v>
      </c>
      <c r="W21">
        <v>0</v>
      </c>
      <c r="Z21" s="14">
        <f>MAX(B2:B1002)</f>
        <v>90</v>
      </c>
    </row>
    <row r="22" spans="1:36" x14ac:dyDescent="0.3">
      <c r="A22">
        <v>21</v>
      </c>
      <c r="B22">
        <v>46</v>
      </c>
      <c r="C22" s="1" t="s">
        <v>33</v>
      </c>
      <c r="D22" s="1" t="s">
        <v>51</v>
      </c>
      <c r="E22" s="2">
        <v>42215</v>
      </c>
      <c r="F22" s="1" t="s">
        <v>7</v>
      </c>
      <c r="G22" s="2">
        <v>42225</v>
      </c>
      <c r="H22" s="1" t="s">
        <v>11</v>
      </c>
      <c r="I22" s="1" t="s">
        <v>4</v>
      </c>
      <c r="J22">
        <v>23</v>
      </c>
      <c r="K22">
        <v>188</v>
      </c>
      <c r="L22">
        <v>0</v>
      </c>
      <c r="M22">
        <v>1</v>
      </c>
      <c r="N22">
        <v>0</v>
      </c>
      <c r="O22">
        <v>0</v>
      </c>
      <c r="P22" s="1" t="s">
        <v>35</v>
      </c>
      <c r="Q22" s="2">
        <v>42860</v>
      </c>
      <c r="R22" s="8" t="str">
        <f t="shared" si="4"/>
        <v>36-49</v>
      </c>
      <c r="S22" s="11">
        <f t="shared" si="0"/>
        <v>20</v>
      </c>
      <c r="T22" s="11" t="str">
        <f t="shared" si="1"/>
        <v>Healthy</v>
      </c>
      <c r="U22" s="11">
        <f t="shared" si="2"/>
        <v>10</v>
      </c>
      <c r="V22" s="8" t="str">
        <f t="shared" si="3"/>
        <v>Good</v>
      </c>
      <c r="W22">
        <v>1</v>
      </c>
    </row>
    <row r="23" spans="1:36" x14ac:dyDescent="0.3">
      <c r="A23">
        <v>22</v>
      </c>
      <c r="B23">
        <v>64</v>
      </c>
      <c r="C23" s="1" t="s">
        <v>33</v>
      </c>
      <c r="D23" s="1" t="s">
        <v>52</v>
      </c>
      <c r="E23" s="2">
        <v>42865</v>
      </c>
      <c r="F23" s="1" t="s">
        <v>6</v>
      </c>
      <c r="G23" s="2">
        <v>42894</v>
      </c>
      <c r="H23" s="1" t="s">
        <v>10</v>
      </c>
      <c r="I23" s="1" t="s">
        <v>1</v>
      </c>
      <c r="J23">
        <v>22.1</v>
      </c>
      <c r="K23">
        <v>158</v>
      </c>
      <c r="L23">
        <v>0</v>
      </c>
      <c r="M23">
        <v>0</v>
      </c>
      <c r="N23">
        <v>0</v>
      </c>
      <c r="O23">
        <v>0</v>
      </c>
      <c r="P23" s="1" t="s">
        <v>32</v>
      </c>
      <c r="Q23" s="2">
        <v>43331</v>
      </c>
      <c r="R23" s="8" t="str">
        <f t="shared" si="4"/>
        <v>50-70</v>
      </c>
      <c r="S23" s="11">
        <f t="shared" si="0"/>
        <v>14</v>
      </c>
      <c r="T23" s="11" t="str">
        <f t="shared" si="1"/>
        <v>Healthy</v>
      </c>
      <c r="U23" s="11">
        <f t="shared" si="2"/>
        <v>29</v>
      </c>
      <c r="V23" s="8" t="str">
        <f t="shared" si="3"/>
        <v>Good</v>
      </c>
      <c r="W23">
        <v>1</v>
      </c>
      <c r="AJ23" t="e">
        <f>VLOOKUP(G2, A2:W1002, 1,FALSE)</f>
        <v>#N/A</v>
      </c>
    </row>
    <row r="24" spans="1:36" x14ac:dyDescent="0.3">
      <c r="A24">
        <v>23</v>
      </c>
      <c r="B24">
        <v>46</v>
      </c>
      <c r="C24" s="1" t="s">
        <v>33</v>
      </c>
      <c r="D24" s="1" t="s">
        <v>31</v>
      </c>
      <c r="E24" s="2">
        <v>45017</v>
      </c>
      <c r="F24" s="1" t="s">
        <v>6</v>
      </c>
      <c r="G24" s="2">
        <v>45029</v>
      </c>
      <c r="H24" s="1" t="s">
        <v>10</v>
      </c>
      <c r="I24" s="1" t="s">
        <v>2</v>
      </c>
      <c r="J24">
        <v>33.6</v>
      </c>
      <c r="K24">
        <v>281</v>
      </c>
      <c r="L24">
        <v>1</v>
      </c>
      <c r="M24">
        <v>1</v>
      </c>
      <c r="N24">
        <v>0</v>
      </c>
      <c r="O24">
        <v>1</v>
      </c>
      <c r="P24" s="1" t="s">
        <v>38</v>
      </c>
      <c r="Q24" s="2">
        <v>45485</v>
      </c>
      <c r="R24" s="8" t="str">
        <f t="shared" si="4"/>
        <v>36-49</v>
      </c>
      <c r="S24" s="11">
        <f t="shared" si="0"/>
        <v>14</v>
      </c>
      <c r="T24" s="11" t="str">
        <f t="shared" si="1"/>
        <v>Obese</v>
      </c>
      <c r="U24" s="11">
        <f t="shared" si="2"/>
        <v>12</v>
      </c>
      <c r="V24" s="8" t="str">
        <f t="shared" si="3"/>
        <v>High</v>
      </c>
      <c r="W24">
        <v>1</v>
      </c>
    </row>
    <row r="25" spans="1:36" x14ac:dyDescent="0.3">
      <c r="A25">
        <v>24</v>
      </c>
      <c r="B25">
        <v>21</v>
      </c>
      <c r="C25" s="1" t="s">
        <v>30</v>
      </c>
      <c r="D25" s="1" t="s">
        <v>49</v>
      </c>
      <c r="E25" s="2">
        <v>45064</v>
      </c>
      <c r="F25" s="1" t="s">
        <v>8</v>
      </c>
      <c r="G25" s="2">
        <v>45066</v>
      </c>
      <c r="H25" s="1" t="s">
        <v>11</v>
      </c>
      <c r="I25" s="1" t="s">
        <v>3</v>
      </c>
      <c r="J25">
        <v>38.200000000000003</v>
      </c>
      <c r="K25">
        <v>290</v>
      </c>
      <c r="L25">
        <v>0</v>
      </c>
      <c r="M25">
        <v>0</v>
      </c>
      <c r="N25">
        <v>0</v>
      </c>
      <c r="O25">
        <v>0</v>
      </c>
      <c r="P25" s="1" t="s">
        <v>35</v>
      </c>
      <c r="Q25" s="2">
        <v>45429</v>
      </c>
      <c r="R25" s="8" t="str">
        <f t="shared" si="4"/>
        <v>20-35</v>
      </c>
      <c r="S25" s="11">
        <f t="shared" si="0"/>
        <v>11</v>
      </c>
      <c r="T25" s="11" t="str">
        <f t="shared" si="1"/>
        <v>Obese</v>
      </c>
      <c r="U25" s="11">
        <f t="shared" si="2"/>
        <v>2</v>
      </c>
      <c r="V25" s="8" t="str">
        <f t="shared" si="3"/>
        <v>High</v>
      </c>
      <c r="W25">
        <v>1</v>
      </c>
    </row>
    <row r="26" spans="1:36" x14ac:dyDescent="0.3">
      <c r="A26">
        <v>25</v>
      </c>
      <c r="B26">
        <v>62</v>
      </c>
      <c r="C26" s="1" t="s">
        <v>30</v>
      </c>
      <c r="D26" s="1" t="s">
        <v>53</v>
      </c>
      <c r="E26" s="2">
        <v>43415</v>
      </c>
      <c r="F26" s="1" t="s">
        <v>9</v>
      </c>
      <c r="G26" s="2">
        <v>43421</v>
      </c>
      <c r="H26" s="1" t="s">
        <v>11</v>
      </c>
      <c r="I26" s="1" t="s">
        <v>1</v>
      </c>
      <c r="J26">
        <v>38.1</v>
      </c>
      <c r="K26">
        <v>264</v>
      </c>
      <c r="L26">
        <v>1</v>
      </c>
      <c r="M26">
        <v>1</v>
      </c>
      <c r="N26">
        <v>0</v>
      </c>
      <c r="O26">
        <v>0</v>
      </c>
      <c r="P26" s="1" t="s">
        <v>32</v>
      </c>
      <c r="Q26" s="2">
        <v>43611</v>
      </c>
      <c r="R26" s="8" t="str">
        <f t="shared" si="4"/>
        <v>50-70</v>
      </c>
      <c r="S26" s="11">
        <f t="shared" si="0"/>
        <v>6</v>
      </c>
      <c r="T26" s="11" t="str">
        <f t="shared" si="1"/>
        <v>Obese</v>
      </c>
      <c r="U26" s="11">
        <f t="shared" si="2"/>
        <v>6</v>
      </c>
      <c r="V26" s="8" t="str">
        <f t="shared" si="3"/>
        <v>High</v>
      </c>
      <c r="W26">
        <v>0</v>
      </c>
    </row>
    <row r="27" spans="1:36" x14ac:dyDescent="0.3">
      <c r="A27">
        <v>26</v>
      </c>
      <c r="B27">
        <v>60</v>
      </c>
      <c r="C27" s="1" t="s">
        <v>30</v>
      </c>
      <c r="D27" s="1" t="s">
        <v>54</v>
      </c>
      <c r="E27" s="2">
        <v>43092</v>
      </c>
      <c r="F27" s="1" t="s">
        <v>6</v>
      </c>
      <c r="G27" s="2">
        <v>43098</v>
      </c>
      <c r="H27" s="1" t="s">
        <v>11</v>
      </c>
      <c r="I27" s="1" t="s">
        <v>2</v>
      </c>
      <c r="J27">
        <v>19.5</v>
      </c>
      <c r="K27">
        <v>188</v>
      </c>
      <c r="L27">
        <v>1</v>
      </c>
      <c r="M27">
        <v>0</v>
      </c>
      <c r="N27">
        <v>0</v>
      </c>
      <c r="O27">
        <v>0</v>
      </c>
      <c r="P27" s="1" t="s">
        <v>42</v>
      </c>
      <c r="Q27" s="2">
        <v>43655</v>
      </c>
      <c r="R27" s="8" t="str">
        <f t="shared" si="4"/>
        <v>50-70</v>
      </c>
      <c r="S27" s="11">
        <f t="shared" si="0"/>
        <v>18</v>
      </c>
      <c r="T27" s="11" t="str">
        <f t="shared" si="1"/>
        <v>Healthy</v>
      </c>
      <c r="U27" s="11">
        <f t="shared" si="2"/>
        <v>6</v>
      </c>
      <c r="V27" s="8" t="str">
        <f t="shared" si="3"/>
        <v>Good</v>
      </c>
      <c r="W27">
        <v>0</v>
      </c>
    </row>
    <row r="28" spans="1:36" x14ac:dyDescent="0.3">
      <c r="A28">
        <v>27</v>
      </c>
      <c r="B28">
        <v>48</v>
      </c>
      <c r="C28" s="1" t="s">
        <v>33</v>
      </c>
      <c r="D28" s="1" t="s">
        <v>55</v>
      </c>
      <c r="E28" s="2">
        <v>44899</v>
      </c>
      <c r="F28" s="1" t="s">
        <v>6</v>
      </c>
      <c r="G28" s="2">
        <v>44915</v>
      </c>
      <c r="H28" s="1" t="s">
        <v>10</v>
      </c>
      <c r="I28" s="1" t="s">
        <v>2</v>
      </c>
      <c r="J28">
        <v>31</v>
      </c>
      <c r="K28">
        <v>297</v>
      </c>
      <c r="L28">
        <v>1</v>
      </c>
      <c r="M28">
        <v>1</v>
      </c>
      <c r="N28">
        <v>0</v>
      </c>
      <c r="O28">
        <v>0</v>
      </c>
      <c r="P28" s="1" t="s">
        <v>32</v>
      </c>
      <c r="Q28" s="2">
        <v>45196</v>
      </c>
      <c r="R28" s="8" t="str">
        <f t="shared" si="4"/>
        <v>36-49</v>
      </c>
      <c r="S28" s="11">
        <f t="shared" si="0"/>
        <v>9</v>
      </c>
      <c r="T28" s="11" t="str">
        <f t="shared" si="1"/>
        <v>Obese</v>
      </c>
      <c r="U28" s="11">
        <f t="shared" si="2"/>
        <v>16</v>
      </c>
      <c r="V28" s="8" t="str">
        <f t="shared" si="3"/>
        <v>High</v>
      </c>
      <c r="W28">
        <v>0</v>
      </c>
    </row>
    <row r="29" spans="1:36" x14ac:dyDescent="0.3">
      <c r="A29">
        <v>28</v>
      </c>
      <c r="B29">
        <v>57</v>
      </c>
      <c r="C29" s="1" t="s">
        <v>33</v>
      </c>
      <c r="D29" s="1" t="s">
        <v>56</v>
      </c>
      <c r="E29" s="2">
        <v>42947</v>
      </c>
      <c r="F29" s="1" t="s">
        <v>6</v>
      </c>
      <c r="G29" s="2">
        <v>42976</v>
      </c>
      <c r="H29" s="1" t="s">
        <v>10</v>
      </c>
      <c r="I29" s="1" t="s">
        <v>3</v>
      </c>
      <c r="J29">
        <v>21.4</v>
      </c>
      <c r="K29">
        <v>201</v>
      </c>
      <c r="L29">
        <v>1</v>
      </c>
      <c r="M29">
        <v>0</v>
      </c>
      <c r="N29">
        <v>0</v>
      </c>
      <c r="O29">
        <v>0</v>
      </c>
      <c r="P29" s="1" t="s">
        <v>38</v>
      </c>
      <c r="Q29" s="2">
        <v>43285</v>
      </c>
      <c r="R29" s="8" t="str">
        <f t="shared" si="4"/>
        <v>50-70</v>
      </c>
      <c r="S29" s="11">
        <f t="shared" si="0"/>
        <v>10</v>
      </c>
      <c r="T29" s="11" t="str">
        <f t="shared" si="1"/>
        <v>Healthy</v>
      </c>
      <c r="U29" s="11">
        <f t="shared" si="2"/>
        <v>29</v>
      </c>
      <c r="V29" s="8" t="str">
        <f t="shared" si="3"/>
        <v>Elevated</v>
      </c>
      <c r="W29">
        <v>0</v>
      </c>
    </row>
    <row r="30" spans="1:36" x14ac:dyDescent="0.3">
      <c r="A30">
        <v>29</v>
      </c>
      <c r="B30">
        <v>65</v>
      </c>
      <c r="C30" s="1" t="s">
        <v>30</v>
      </c>
      <c r="D30" s="1" t="s">
        <v>48</v>
      </c>
      <c r="E30" s="2">
        <v>45171</v>
      </c>
      <c r="F30" s="1" t="s">
        <v>9</v>
      </c>
      <c r="G30" s="2">
        <v>45177</v>
      </c>
      <c r="H30" s="1" t="s">
        <v>11</v>
      </c>
      <c r="I30" s="1" t="s">
        <v>4</v>
      </c>
      <c r="J30">
        <v>32.200000000000003</v>
      </c>
      <c r="K30">
        <v>298</v>
      </c>
      <c r="L30">
        <v>1</v>
      </c>
      <c r="M30">
        <v>1</v>
      </c>
      <c r="N30">
        <v>0</v>
      </c>
      <c r="O30">
        <v>0</v>
      </c>
      <c r="P30" s="1" t="s">
        <v>35</v>
      </c>
      <c r="Q30" s="2">
        <v>45658</v>
      </c>
      <c r="R30" s="8" t="str">
        <f t="shared" si="4"/>
        <v>50-70</v>
      </c>
      <c r="S30" s="11">
        <f t="shared" si="0"/>
        <v>15</v>
      </c>
      <c r="T30" s="11" t="str">
        <f t="shared" si="1"/>
        <v>Obese</v>
      </c>
      <c r="U30" s="11">
        <f t="shared" si="2"/>
        <v>6</v>
      </c>
      <c r="V30" s="8" t="str">
        <f t="shared" si="3"/>
        <v>High</v>
      </c>
      <c r="W30">
        <v>0</v>
      </c>
    </row>
    <row r="31" spans="1:36" x14ac:dyDescent="0.3">
      <c r="A31">
        <v>30</v>
      </c>
      <c r="B31">
        <v>36</v>
      </c>
      <c r="C31" s="1" t="s">
        <v>33</v>
      </c>
      <c r="D31" s="1" t="s">
        <v>57</v>
      </c>
      <c r="E31" s="2">
        <v>41846</v>
      </c>
      <c r="F31" s="1" t="s">
        <v>8</v>
      </c>
      <c r="G31" s="2">
        <v>41853</v>
      </c>
      <c r="H31" s="1" t="s">
        <v>10</v>
      </c>
      <c r="I31" s="1" t="s">
        <v>1</v>
      </c>
      <c r="J31">
        <v>18</v>
      </c>
      <c r="K31">
        <v>237</v>
      </c>
      <c r="L31">
        <v>1</v>
      </c>
      <c r="M31">
        <v>0</v>
      </c>
      <c r="N31">
        <v>1</v>
      </c>
      <c r="O31">
        <v>0</v>
      </c>
      <c r="P31" s="1" t="s">
        <v>35</v>
      </c>
      <c r="Q31" s="2">
        <v>42088</v>
      </c>
      <c r="R31" s="8" t="str">
        <f t="shared" si="4"/>
        <v>36-49</v>
      </c>
      <c r="S31" s="11">
        <f t="shared" si="0"/>
        <v>7</v>
      </c>
      <c r="T31" s="11" t="str">
        <f t="shared" si="1"/>
        <v xml:space="preserve">Underweight </v>
      </c>
      <c r="U31" s="11">
        <f t="shared" si="2"/>
        <v>7</v>
      </c>
      <c r="V31" s="8" t="str">
        <f t="shared" si="3"/>
        <v>Elevated</v>
      </c>
      <c r="W31">
        <v>0</v>
      </c>
    </row>
    <row r="32" spans="1:36" x14ac:dyDescent="0.3">
      <c r="A32">
        <v>31</v>
      </c>
      <c r="B32">
        <v>45</v>
      </c>
      <c r="C32" s="1" t="s">
        <v>33</v>
      </c>
      <c r="D32" s="1" t="s">
        <v>49</v>
      </c>
      <c r="E32" s="2">
        <v>42312</v>
      </c>
      <c r="F32" s="1" t="s">
        <v>7</v>
      </c>
      <c r="G32" s="2">
        <v>42320</v>
      </c>
      <c r="H32" s="1" t="s">
        <v>10</v>
      </c>
      <c r="I32" s="1" t="s">
        <v>3</v>
      </c>
      <c r="J32">
        <v>38.4</v>
      </c>
      <c r="K32">
        <v>279</v>
      </c>
      <c r="L32">
        <v>1</v>
      </c>
      <c r="M32">
        <v>1</v>
      </c>
      <c r="N32">
        <v>0</v>
      </c>
      <c r="O32">
        <v>0</v>
      </c>
      <c r="P32" s="1" t="s">
        <v>42</v>
      </c>
      <c r="Q32" s="2">
        <v>42897</v>
      </c>
      <c r="R32" s="8" t="str">
        <f t="shared" si="4"/>
        <v>36-49</v>
      </c>
      <c r="S32" s="11">
        <f t="shared" si="0"/>
        <v>18</v>
      </c>
      <c r="T32" s="11" t="str">
        <f t="shared" si="1"/>
        <v>Obese</v>
      </c>
      <c r="U32" s="11">
        <f t="shared" si="2"/>
        <v>8</v>
      </c>
      <c r="V32" s="8" t="str">
        <f t="shared" si="3"/>
        <v>High</v>
      </c>
      <c r="W32">
        <v>0</v>
      </c>
    </row>
    <row r="33" spans="1:23" x14ac:dyDescent="0.3">
      <c r="A33">
        <v>32</v>
      </c>
      <c r="B33">
        <v>48</v>
      </c>
      <c r="C33" s="1" t="s">
        <v>33</v>
      </c>
      <c r="D33" s="1" t="s">
        <v>31</v>
      </c>
      <c r="E33" s="2">
        <v>43965</v>
      </c>
      <c r="F33" s="1" t="s">
        <v>6</v>
      </c>
      <c r="G33" s="2">
        <v>43985</v>
      </c>
      <c r="H33" s="1" t="s">
        <v>10</v>
      </c>
      <c r="I33" s="1" t="s">
        <v>4</v>
      </c>
      <c r="J33">
        <v>22.3</v>
      </c>
      <c r="K33">
        <v>235</v>
      </c>
      <c r="L33">
        <v>1</v>
      </c>
      <c r="M33">
        <v>0</v>
      </c>
      <c r="N33">
        <v>1</v>
      </c>
      <c r="O33">
        <v>0</v>
      </c>
      <c r="P33" s="1" t="s">
        <v>42</v>
      </c>
      <c r="Q33" s="2">
        <v>44572</v>
      </c>
      <c r="R33" s="8" t="str">
        <f t="shared" si="4"/>
        <v>36-49</v>
      </c>
      <c r="S33" s="11">
        <f t="shared" si="0"/>
        <v>19</v>
      </c>
      <c r="T33" s="11" t="str">
        <f t="shared" si="1"/>
        <v>Healthy</v>
      </c>
      <c r="U33" s="11">
        <f t="shared" si="2"/>
        <v>20</v>
      </c>
      <c r="V33" s="8" t="str">
        <f t="shared" si="3"/>
        <v>Elevated</v>
      </c>
      <c r="W33">
        <v>0</v>
      </c>
    </row>
    <row r="34" spans="1:23" x14ac:dyDescent="0.3">
      <c r="A34">
        <v>33</v>
      </c>
      <c r="B34">
        <v>61</v>
      </c>
      <c r="C34" s="1" t="s">
        <v>30</v>
      </c>
      <c r="D34" s="1" t="s">
        <v>37</v>
      </c>
      <c r="E34" s="2">
        <v>41923</v>
      </c>
      <c r="F34" s="1" t="s">
        <v>9</v>
      </c>
      <c r="G34" s="2">
        <v>41926</v>
      </c>
      <c r="H34" s="1" t="s">
        <v>11</v>
      </c>
      <c r="I34" s="1" t="s">
        <v>1</v>
      </c>
      <c r="J34">
        <v>21.2</v>
      </c>
      <c r="K34">
        <v>156</v>
      </c>
      <c r="L34">
        <v>1</v>
      </c>
      <c r="M34">
        <v>0</v>
      </c>
      <c r="N34">
        <v>0</v>
      </c>
      <c r="O34">
        <v>0</v>
      </c>
      <c r="P34" s="1" t="s">
        <v>32</v>
      </c>
      <c r="Q34" s="2">
        <v>42298</v>
      </c>
      <c r="R34" s="8" t="str">
        <f t="shared" si="4"/>
        <v>50-70</v>
      </c>
      <c r="S34" s="11">
        <f t="shared" si="0"/>
        <v>12</v>
      </c>
      <c r="T34" s="11" t="str">
        <f t="shared" si="1"/>
        <v>Healthy</v>
      </c>
      <c r="U34" s="11">
        <f t="shared" si="2"/>
        <v>3</v>
      </c>
      <c r="V34" s="8" t="str">
        <f t="shared" si="3"/>
        <v>Good</v>
      </c>
      <c r="W34">
        <v>0</v>
      </c>
    </row>
    <row r="35" spans="1:23" x14ac:dyDescent="0.3">
      <c r="A35">
        <v>34</v>
      </c>
      <c r="B35">
        <v>71</v>
      </c>
      <c r="C35" s="1" t="s">
        <v>30</v>
      </c>
      <c r="D35" s="1" t="s">
        <v>58</v>
      </c>
      <c r="E35" s="2">
        <v>42368</v>
      </c>
      <c r="F35" s="1" t="s">
        <v>8</v>
      </c>
      <c r="G35" s="2">
        <v>42371</v>
      </c>
      <c r="H35" s="1" t="s">
        <v>10</v>
      </c>
      <c r="I35" s="1" t="s">
        <v>3</v>
      </c>
      <c r="J35">
        <v>23.7</v>
      </c>
      <c r="K35">
        <v>183</v>
      </c>
      <c r="L35">
        <v>0</v>
      </c>
      <c r="M35">
        <v>0</v>
      </c>
      <c r="N35">
        <v>0</v>
      </c>
      <c r="O35">
        <v>0</v>
      </c>
      <c r="P35" s="1" t="s">
        <v>38</v>
      </c>
      <c r="Q35" s="2">
        <v>42868</v>
      </c>
      <c r="R35" s="8" t="str">
        <f t="shared" si="4"/>
        <v>70-90</v>
      </c>
      <c r="S35" s="11">
        <f t="shared" si="0"/>
        <v>16</v>
      </c>
      <c r="T35" s="11" t="str">
        <f t="shared" si="1"/>
        <v>Healthy</v>
      </c>
      <c r="U35" s="11">
        <f t="shared" si="2"/>
        <v>3</v>
      </c>
      <c r="V35" s="8" t="str">
        <f t="shared" si="3"/>
        <v>Good</v>
      </c>
      <c r="W35">
        <v>0</v>
      </c>
    </row>
    <row r="36" spans="1:23" x14ac:dyDescent="0.3">
      <c r="A36">
        <v>35</v>
      </c>
      <c r="B36">
        <v>74</v>
      </c>
      <c r="C36" s="1" t="s">
        <v>33</v>
      </c>
      <c r="D36" s="1" t="s">
        <v>54</v>
      </c>
      <c r="E36" s="2">
        <v>43174</v>
      </c>
      <c r="F36" s="1" t="s">
        <v>7</v>
      </c>
      <c r="G36" s="2">
        <v>43182</v>
      </c>
      <c r="H36" s="1" t="s">
        <v>10</v>
      </c>
      <c r="I36" s="1" t="s">
        <v>1</v>
      </c>
      <c r="J36">
        <v>35.700000000000003</v>
      </c>
      <c r="K36">
        <v>293</v>
      </c>
      <c r="L36">
        <v>1</v>
      </c>
      <c r="M36">
        <v>0</v>
      </c>
      <c r="N36">
        <v>0</v>
      </c>
      <c r="O36">
        <v>1</v>
      </c>
      <c r="P36" s="1" t="s">
        <v>32</v>
      </c>
      <c r="Q36" s="2">
        <v>43553</v>
      </c>
      <c r="R36" s="8" t="str">
        <f t="shared" si="4"/>
        <v>70-90</v>
      </c>
      <c r="S36" s="11">
        <f t="shared" si="0"/>
        <v>12</v>
      </c>
      <c r="T36" s="11" t="str">
        <f t="shared" si="1"/>
        <v>Obese</v>
      </c>
      <c r="U36" s="11">
        <f t="shared" si="2"/>
        <v>8</v>
      </c>
      <c r="V36" s="8" t="str">
        <f t="shared" si="3"/>
        <v>High</v>
      </c>
      <c r="W36">
        <v>0</v>
      </c>
    </row>
    <row r="37" spans="1:23" x14ac:dyDescent="0.3">
      <c r="A37">
        <v>36</v>
      </c>
      <c r="B37">
        <v>35</v>
      </c>
      <c r="C37" s="1" t="s">
        <v>30</v>
      </c>
      <c r="D37" s="1" t="s">
        <v>54</v>
      </c>
      <c r="E37" s="2">
        <v>42529</v>
      </c>
      <c r="F37" s="1" t="s">
        <v>6</v>
      </c>
      <c r="G37" s="2">
        <v>42539</v>
      </c>
      <c r="H37" s="1" t="s">
        <v>10</v>
      </c>
      <c r="I37" s="1" t="s">
        <v>4</v>
      </c>
      <c r="J37">
        <v>16.100000000000001</v>
      </c>
      <c r="K37">
        <v>196</v>
      </c>
      <c r="L37">
        <v>1</v>
      </c>
      <c r="M37">
        <v>1</v>
      </c>
      <c r="N37">
        <v>1</v>
      </c>
      <c r="O37">
        <v>0</v>
      </c>
      <c r="P37" s="1" t="s">
        <v>35</v>
      </c>
      <c r="Q37" s="2">
        <v>43168</v>
      </c>
      <c r="R37" s="8" t="str">
        <f t="shared" si="4"/>
        <v>20-35</v>
      </c>
      <c r="S37" s="11">
        <f t="shared" si="0"/>
        <v>20</v>
      </c>
      <c r="T37" s="11" t="str">
        <f t="shared" si="1"/>
        <v xml:space="preserve">Underweight </v>
      </c>
      <c r="U37" s="11">
        <f t="shared" si="2"/>
        <v>10</v>
      </c>
      <c r="V37" s="8" t="str">
        <f t="shared" si="3"/>
        <v>Good</v>
      </c>
      <c r="W37">
        <v>0</v>
      </c>
    </row>
    <row r="38" spans="1:23" x14ac:dyDescent="0.3">
      <c r="A38">
        <v>37</v>
      </c>
      <c r="B38">
        <v>65</v>
      </c>
      <c r="C38" s="1" t="s">
        <v>33</v>
      </c>
      <c r="D38" s="1" t="s">
        <v>48</v>
      </c>
      <c r="E38" s="2">
        <v>44468</v>
      </c>
      <c r="F38" s="1" t="s">
        <v>6</v>
      </c>
      <c r="G38" s="2">
        <v>44491</v>
      </c>
      <c r="H38" s="1" t="s">
        <v>11</v>
      </c>
      <c r="I38" s="1" t="s">
        <v>4</v>
      </c>
      <c r="J38">
        <v>40.9</v>
      </c>
      <c r="K38">
        <v>282</v>
      </c>
      <c r="L38">
        <v>1</v>
      </c>
      <c r="M38">
        <v>1</v>
      </c>
      <c r="N38">
        <v>0</v>
      </c>
      <c r="O38">
        <v>0</v>
      </c>
      <c r="P38" s="1" t="s">
        <v>38</v>
      </c>
      <c r="Q38" s="2">
        <v>45079</v>
      </c>
      <c r="R38" s="8" t="str">
        <f t="shared" si="4"/>
        <v>50-70</v>
      </c>
      <c r="S38" s="11">
        <f t="shared" si="0"/>
        <v>19</v>
      </c>
      <c r="T38" s="11" t="str">
        <f t="shared" si="1"/>
        <v>Severely obese</v>
      </c>
      <c r="U38" s="11">
        <f t="shared" si="2"/>
        <v>23</v>
      </c>
      <c r="V38" s="8" t="str">
        <f t="shared" si="3"/>
        <v>High</v>
      </c>
      <c r="W38">
        <v>1</v>
      </c>
    </row>
    <row r="39" spans="1:23" x14ac:dyDescent="0.3">
      <c r="A39">
        <v>38</v>
      </c>
      <c r="B39">
        <v>54</v>
      </c>
      <c r="C39" s="1" t="s">
        <v>33</v>
      </c>
      <c r="D39" s="1" t="s">
        <v>40</v>
      </c>
      <c r="E39" s="2">
        <v>45408</v>
      </c>
      <c r="F39" s="1" t="s">
        <v>9</v>
      </c>
      <c r="G39" s="2">
        <v>45412</v>
      </c>
      <c r="H39" s="1" t="s">
        <v>10</v>
      </c>
      <c r="I39" s="1" t="s">
        <v>3</v>
      </c>
      <c r="J39">
        <v>17.600000000000001</v>
      </c>
      <c r="K39">
        <v>168</v>
      </c>
      <c r="L39">
        <v>1</v>
      </c>
      <c r="M39">
        <v>1</v>
      </c>
      <c r="N39">
        <v>0</v>
      </c>
      <c r="O39">
        <v>1</v>
      </c>
      <c r="P39" s="1" t="s">
        <v>35</v>
      </c>
      <c r="Q39" s="2">
        <v>45753</v>
      </c>
      <c r="R39" s="8" t="str">
        <f t="shared" si="4"/>
        <v>50-70</v>
      </c>
      <c r="S39" s="11">
        <f t="shared" si="0"/>
        <v>11</v>
      </c>
      <c r="T39" s="11" t="str">
        <f t="shared" si="1"/>
        <v xml:space="preserve">Underweight </v>
      </c>
      <c r="U39" s="11">
        <f t="shared" si="2"/>
        <v>4</v>
      </c>
      <c r="V39" s="8" t="str">
        <f t="shared" si="3"/>
        <v>Good</v>
      </c>
      <c r="W39">
        <v>0</v>
      </c>
    </row>
    <row r="40" spans="1:23" x14ac:dyDescent="0.3">
      <c r="A40">
        <v>39</v>
      </c>
      <c r="B40">
        <v>56</v>
      </c>
      <c r="C40" s="1" t="s">
        <v>33</v>
      </c>
      <c r="D40" s="1" t="s">
        <v>37</v>
      </c>
      <c r="E40" s="2">
        <v>42129</v>
      </c>
      <c r="F40" s="1" t="s">
        <v>7</v>
      </c>
      <c r="G40" s="2">
        <v>42138</v>
      </c>
      <c r="H40" s="1" t="s">
        <v>10</v>
      </c>
      <c r="I40" s="1" t="s">
        <v>2</v>
      </c>
      <c r="J40">
        <v>33.200000000000003</v>
      </c>
      <c r="K40">
        <v>248</v>
      </c>
      <c r="L40">
        <v>1</v>
      </c>
      <c r="M40">
        <v>0</v>
      </c>
      <c r="N40">
        <v>1</v>
      </c>
      <c r="O40">
        <v>0</v>
      </c>
      <c r="P40" s="1" t="s">
        <v>32</v>
      </c>
      <c r="Q40" s="2">
        <v>42597</v>
      </c>
      <c r="R40" s="8" t="str">
        <f t="shared" si="4"/>
        <v>50-70</v>
      </c>
      <c r="S40" s="11">
        <f t="shared" si="0"/>
        <v>15</v>
      </c>
      <c r="T40" s="11" t="str">
        <f t="shared" si="1"/>
        <v>Obese</v>
      </c>
      <c r="U40" s="11">
        <f t="shared" si="2"/>
        <v>9</v>
      </c>
      <c r="V40" s="8" t="str">
        <f t="shared" si="3"/>
        <v>High</v>
      </c>
      <c r="W40">
        <v>1</v>
      </c>
    </row>
    <row r="41" spans="1:23" x14ac:dyDescent="0.3">
      <c r="A41">
        <v>40</v>
      </c>
      <c r="B41">
        <v>64</v>
      </c>
      <c r="C41" s="1" t="s">
        <v>30</v>
      </c>
      <c r="D41" s="1" t="s">
        <v>59</v>
      </c>
      <c r="E41" s="2">
        <v>43019</v>
      </c>
      <c r="F41" s="1" t="s">
        <v>8</v>
      </c>
      <c r="G41" s="2">
        <v>43021</v>
      </c>
      <c r="H41" s="1" t="s">
        <v>10</v>
      </c>
      <c r="I41" s="1" t="s">
        <v>2</v>
      </c>
      <c r="J41">
        <v>29.8</v>
      </c>
      <c r="K41">
        <v>180</v>
      </c>
      <c r="L41">
        <v>0</v>
      </c>
      <c r="M41">
        <v>1</v>
      </c>
      <c r="N41">
        <v>1</v>
      </c>
      <c r="O41">
        <v>0</v>
      </c>
      <c r="P41" s="1" t="s">
        <v>42</v>
      </c>
      <c r="Q41" s="2">
        <v>43592</v>
      </c>
      <c r="R41" s="8" t="str">
        <f t="shared" si="4"/>
        <v>50-70</v>
      </c>
      <c r="S41" s="11">
        <f t="shared" si="0"/>
        <v>18</v>
      </c>
      <c r="T41" s="11" t="str">
        <f t="shared" si="1"/>
        <v>Overweight</v>
      </c>
      <c r="U41" s="11">
        <f t="shared" si="2"/>
        <v>2</v>
      </c>
      <c r="V41" s="8" t="str">
        <f t="shared" si="3"/>
        <v>Good</v>
      </c>
      <c r="W41">
        <v>0</v>
      </c>
    </row>
    <row r="42" spans="1:23" x14ac:dyDescent="0.3">
      <c r="A42">
        <v>41</v>
      </c>
      <c r="B42">
        <v>44</v>
      </c>
      <c r="C42" s="1" t="s">
        <v>33</v>
      </c>
      <c r="D42" s="1" t="s">
        <v>60</v>
      </c>
      <c r="E42" s="2">
        <v>44258</v>
      </c>
      <c r="F42" s="1" t="s">
        <v>9</v>
      </c>
      <c r="G42" s="2">
        <v>44259</v>
      </c>
      <c r="H42" s="1" t="s">
        <v>11</v>
      </c>
      <c r="I42" s="1" t="s">
        <v>1</v>
      </c>
      <c r="J42">
        <v>20.8</v>
      </c>
      <c r="K42">
        <v>159</v>
      </c>
      <c r="L42">
        <v>1</v>
      </c>
      <c r="M42">
        <v>0</v>
      </c>
      <c r="N42">
        <v>0</v>
      </c>
      <c r="O42">
        <v>0</v>
      </c>
      <c r="P42" s="1" t="s">
        <v>35</v>
      </c>
      <c r="Q42" s="2">
        <v>44500</v>
      </c>
      <c r="R42" s="8" t="str">
        <f t="shared" si="4"/>
        <v>36-49</v>
      </c>
      <c r="S42" s="11">
        <f t="shared" si="0"/>
        <v>7</v>
      </c>
      <c r="T42" s="11" t="str">
        <f t="shared" si="1"/>
        <v>Healthy</v>
      </c>
      <c r="U42" s="11">
        <f t="shared" si="2"/>
        <v>1</v>
      </c>
      <c r="V42" s="8" t="str">
        <f t="shared" si="3"/>
        <v>Good</v>
      </c>
      <c r="W42">
        <v>1</v>
      </c>
    </row>
    <row r="43" spans="1:23" x14ac:dyDescent="0.3">
      <c r="A43">
        <v>42</v>
      </c>
      <c r="B43">
        <v>49</v>
      </c>
      <c r="C43" s="1" t="s">
        <v>30</v>
      </c>
      <c r="D43" s="1" t="s">
        <v>57</v>
      </c>
      <c r="E43" s="2">
        <v>42472</v>
      </c>
      <c r="F43" s="1" t="s">
        <v>9</v>
      </c>
      <c r="G43" s="2">
        <v>42477</v>
      </c>
      <c r="H43" s="1" t="s">
        <v>11</v>
      </c>
      <c r="I43" s="1" t="s">
        <v>4</v>
      </c>
      <c r="J43">
        <v>31.9</v>
      </c>
      <c r="K43">
        <v>272</v>
      </c>
      <c r="L43">
        <v>1</v>
      </c>
      <c r="M43">
        <v>0</v>
      </c>
      <c r="N43">
        <v>0</v>
      </c>
      <c r="O43">
        <v>0</v>
      </c>
      <c r="P43" s="1" t="s">
        <v>35</v>
      </c>
      <c r="Q43" s="2">
        <v>42920</v>
      </c>
      <c r="R43" s="8" t="str">
        <f t="shared" si="4"/>
        <v>36-49</v>
      </c>
      <c r="S43" s="11">
        <f t="shared" si="0"/>
        <v>14</v>
      </c>
      <c r="T43" s="11" t="str">
        <f t="shared" si="1"/>
        <v>Obese</v>
      </c>
      <c r="U43" s="11">
        <f t="shared" si="2"/>
        <v>5</v>
      </c>
      <c r="V43" s="8" t="str">
        <f t="shared" si="3"/>
        <v>High</v>
      </c>
      <c r="W43">
        <v>0</v>
      </c>
    </row>
    <row r="44" spans="1:23" x14ac:dyDescent="0.3">
      <c r="A44">
        <v>43</v>
      </c>
      <c r="B44">
        <v>60</v>
      </c>
      <c r="C44" s="1" t="s">
        <v>30</v>
      </c>
      <c r="D44" s="1" t="s">
        <v>36</v>
      </c>
      <c r="E44" s="2">
        <v>44332</v>
      </c>
      <c r="F44" s="1" t="s">
        <v>8</v>
      </c>
      <c r="G44" s="2">
        <v>44346</v>
      </c>
      <c r="H44" s="1" t="s">
        <v>10</v>
      </c>
      <c r="I44" s="1" t="s">
        <v>1</v>
      </c>
      <c r="J44">
        <v>27.9</v>
      </c>
      <c r="K44">
        <v>209</v>
      </c>
      <c r="L44">
        <v>1</v>
      </c>
      <c r="M44">
        <v>1</v>
      </c>
      <c r="N44">
        <v>0</v>
      </c>
      <c r="O44">
        <v>0</v>
      </c>
      <c r="P44" s="1" t="s">
        <v>35</v>
      </c>
      <c r="Q44" s="2">
        <v>44990</v>
      </c>
      <c r="R44" s="8" t="str">
        <f t="shared" si="4"/>
        <v>50-70</v>
      </c>
      <c r="S44" s="11">
        <f t="shared" si="0"/>
        <v>21</v>
      </c>
      <c r="T44" s="11" t="str">
        <f t="shared" si="1"/>
        <v>Overweight</v>
      </c>
      <c r="U44" s="11">
        <f t="shared" si="2"/>
        <v>14</v>
      </c>
      <c r="V44" s="8" t="str">
        <f t="shared" si="3"/>
        <v>Elevated</v>
      </c>
      <c r="W44">
        <v>1</v>
      </c>
    </row>
    <row r="45" spans="1:23" x14ac:dyDescent="0.3">
      <c r="A45">
        <v>44</v>
      </c>
      <c r="B45">
        <v>54</v>
      </c>
      <c r="C45" s="1" t="s">
        <v>33</v>
      </c>
      <c r="D45" s="1" t="s">
        <v>59</v>
      </c>
      <c r="E45" s="2">
        <v>45370</v>
      </c>
      <c r="F45" s="1" t="s">
        <v>8</v>
      </c>
      <c r="G45" s="2">
        <v>45381</v>
      </c>
      <c r="H45" s="1" t="s">
        <v>11</v>
      </c>
      <c r="I45" s="1" t="s">
        <v>4</v>
      </c>
      <c r="J45">
        <v>23.5</v>
      </c>
      <c r="K45">
        <v>195</v>
      </c>
      <c r="L45">
        <v>0</v>
      </c>
      <c r="M45">
        <v>1</v>
      </c>
      <c r="N45">
        <v>0</v>
      </c>
      <c r="O45">
        <v>0</v>
      </c>
      <c r="P45" s="1" t="s">
        <v>35</v>
      </c>
      <c r="Q45" s="2">
        <v>45677</v>
      </c>
      <c r="R45" s="8" t="str">
        <f t="shared" si="4"/>
        <v>50-70</v>
      </c>
      <c r="S45" s="11">
        <f t="shared" si="0"/>
        <v>9</v>
      </c>
      <c r="T45" s="11" t="str">
        <f t="shared" si="1"/>
        <v>Healthy</v>
      </c>
      <c r="U45" s="11">
        <f t="shared" si="2"/>
        <v>11</v>
      </c>
      <c r="V45" s="8" t="str">
        <f t="shared" si="3"/>
        <v>Good</v>
      </c>
      <c r="W45">
        <v>0</v>
      </c>
    </row>
    <row r="46" spans="1:23" x14ac:dyDescent="0.3">
      <c r="A46">
        <v>45</v>
      </c>
      <c r="B46">
        <v>68</v>
      </c>
      <c r="C46" s="1" t="s">
        <v>30</v>
      </c>
      <c r="D46" s="1" t="s">
        <v>54</v>
      </c>
      <c r="E46" s="2">
        <v>45031</v>
      </c>
      <c r="F46" s="1" t="s">
        <v>6</v>
      </c>
      <c r="G46" s="2">
        <v>45034</v>
      </c>
      <c r="H46" s="1" t="s">
        <v>10</v>
      </c>
      <c r="I46" s="1" t="s">
        <v>3</v>
      </c>
      <c r="J46">
        <v>40.5</v>
      </c>
      <c r="K46">
        <v>262</v>
      </c>
      <c r="L46">
        <v>1</v>
      </c>
      <c r="M46">
        <v>0</v>
      </c>
      <c r="N46">
        <v>0</v>
      </c>
      <c r="O46">
        <v>0</v>
      </c>
      <c r="P46" s="1" t="s">
        <v>32</v>
      </c>
      <c r="Q46" s="2">
        <v>45312</v>
      </c>
      <c r="R46" s="8" t="str">
        <f t="shared" si="4"/>
        <v>50-70</v>
      </c>
      <c r="S46" s="11">
        <f t="shared" si="0"/>
        <v>9</v>
      </c>
      <c r="T46" s="11" t="str">
        <f t="shared" si="1"/>
        <v>Severely obese</v>
      </c>
      <c r="U46" s="11">
        <f t="shared" si="2"/>
        <v>3</v>
      </c>
      <c r="V46" s="8" t="str">
        <f t="shared" si="3"/>
        <v>High</v>
      </c>
      <c r="W46">
        <v>0</v>
      </c>
    </row>
    <row r="47" spans="1:23" x14ac:dyDescent="0.3">
      <c r="A47">
        <v>46</v>
      </c>
      <c r="B47">
        <v>56</v>
      </c>
      <c r="C47" s="1" t="s">
        <v>30</v>
      </c>
      <c r="D47" s="1" t="s">
        <v>59</v>
      </c>
      <c r="E47" s="2">
        <v>41871</v>
      </c>
      <c r="F47" s="1" t="s">
        <v>9</v>
      </c>
      <c r="G47" s="2">
        <v>41874</v>
      </c>
      <c r="H47" s="1" t="s">
        <v>11</v>
      </c>
      <c r="I47" s="1" t="s">
        <v>3</v>
      </c>
      <c r="J47">
        <v>43.6</v>
      </c>
      <c r="K47">
        <v>277</v>
      </c>
      <c r="L47">
        <v>1</v>
      </c>
      <c r="M47">
        <v>0</v>
      </c>
      <c r="N47">
        <v>0</v>
      </c>
      <c r="O47">
        <v>0</v>
      </c>
      <c r="P47" s="1" t="s">
        <v>42</v>
      </c>
      <c r="Q47" s="2">
        <v>42284</v>
      </c>
      <c r="R47" s="8" t="str">
        <f t="shared" si="4"/>
        <v>50-70</v>
      </c>
      <c r="S47" s="11">
        <f t="shared" si="0"/>
        <v>13</v>
      </c>
      <c r="T47" s="11" t="str">
        <f t="shared" si="1"/>
        <v>Severely obese</v>
      </c>
      <c r="U47" s="11">
        <f t="shared" si="2"/>
        <v>3</v>
      </c>
      <c r="V47" s="8" t="str">
        <f t="shared" si="3"/>
        <v>High</v>
      </c>
      <c r="W47">
        <v>0</v>
      </c>
    </row>
    <row r="48" spans="1:23" x14ac:dyDescent="0.3">
      <c r="A48">
        <v>47</v>
      </c>
      <c r="B48">
        <v>67</v>
      </c>
      <c r="C48" s="1" t="s">
        <v>30</v>
      </c>
      <c r="D48" s="1" t="s">
        <v>43</v>
      </c>
      <c r="E48" s="2">
        <v>45124</v>
      </c>
      <c r="F48" s="1" t="s">
        <v>7</v>
      </c>
      <c r="G48" s="2">
        <v>45139</v>
      </c>
      <c r="H48" s="1" t="s">
        <v>10</v>
      </c>
      <c r="I48" s="1" t="s">
        <v>1</v>
      </c>
      <c r="J48">
        <v>27</v>
      </c>
      <c r="K48">
        <v>236</v>
      </c>
      <c r="L48">
        <v>0</v>
      </c>
      <c r="M48">
        <v>0</v>
      </c>
      <c r="N48">
        <v>0</v>
      </c>
      <c r="O48">
        <v>0</v>
      </c>
      <c r="P48" s="1" t="s">
        <v>38</v>
      </c>
      <c r="Q48" s="2">
        <v>45675</v>
      </c>
      <c r="R48" s="8" t="str">
        <f t="shared" si="4"/>
        <v>50-70</v>
      </c>
      <c r="S48" s="11">
        <f t="shared" si="0"/>
        <v>17</v>
      </c>
      <c r="T48" s="11" t="str">
        <f t="shared" si="1"/>
        <v>Overweight</v>
      </c>
      <c r="U48" s="11">
        <f t="shared" si="2"/>
        <v>15</v>
      </c>
      <c r="V48" s="8" t="str">
        <f t="shared" si="3"/>
        <v>Elevated</v>
      </c>
      <c r="W48">
        <v>0</v>
      </c>
    </row>
    <row r="49" spans="1:23" x14ac:dyDescent="0.3">
      <c r="A49">
        <v>48</v>
      </c>
      <c r="B49">
        <v>51</v>
      </c>
      <c r="C49" s="1" t="s">
        <v>33</v>
      </c>
      <c r="D49" s="1" t="s">
        <v>52</v>
      </c>
      <c r="E49" s="2">
        <v>42361</v>
      </c>
      <c r="F49" s="1" t="s">
        <v>9</v>
      </c>
      <c r="G49" s="2">
        <v>42364</v>
      </c>
      <c r="H49" s="1" t="s">
        <v>10</v>
      </c>
      <c r="I49" s="1" t="s">
        <v>2</v>
      </c>
      <c r="J49">
        <v>37.799999999999997</v>
      </c>
      <c r="K49">
        <v>251</v>
      </c>
      <c r="L49">
        <v>0</v>
      </c>
      <c r="M49">
        <v>0</v>
      </c>
      <c r="N49">
        <v>0</v>
      </c>
      <c r="O49">
        <v>0</v>
      </c>
      <c r="P49" s="1" t="s">
        <v>38</v>
      </c>
      <c r="Q49" s="2">
        <v>42697</v>
      </c>
      <c r="R49" s="8" t="str">
        <f t="shared" si="4"/>
        <v>50-70</v>
      </c>
      <c r="S49" s="11">
        <f t="shared" si="0"/>
        <v>10</v>
      </c>
      <c r="T49" s="11" t="str">
        <f t="shared" si="1"/>
        <v>Obese</v>
      </c>
      <c r="U49" s="11">
        <f t="shared" si="2"/>
        <v>3</v>
      </c>
      <c r="V49" s="8" t="str">
        <f t="shared" si="3"/>
        <v>High</v>
      </c>
      <c r="W49">
        <v>0</v>
      </c>
    </row>
    <row r="50" spans="1:23" x14ac:dyDescent="0.3">
      <c r="A50">
        <v>49</v>
      </c>
      <c r="B50">
        <v>59</v>
      </c>
      <c r="C50" s="1" t="s">
        <v>30</v>
      </c>
      <c r="D50" s="1" t="s">
        <v>54</v>
      </c>
      <c r="E50" s="2">
        <v>42849</v>
      </c>
      <c r="F50" s="1" t="s">
        <v>6</v>
      </c>
      <c r="G50" s="2">
        <v>42863</v>
      </c>
      <c r="H50" s="1" t="s">
        <v>11</v>
      </c>
      <c r="I50" s="1" t="s">
        <v>4</v>
      </c>
      <c r="J50">
        <v>21.8</v>
      </c>
      <c r="K50">
        <v>172</v>
      </c>
      <c r="L50">
        <v>1</v>
      </c>
      <c r="M50">
        <v>0</v>
      </c>
      <c r="N50">
        <v>0</v>
      </c>
      <c r="O50">
        <v>0</v>
      </c>
      <c r="P50" s="1" t="s">
        <v>32</v>
      </c>
      <c r="Q50" s="2">
        <v>43187</v>
      </c>
      <c r="R50" s="8" t="str">
        <f t="shared" si="4"/>
        <v>50-70</v>
      </c>
      <c r="S50" s="11">
        <f t="shared" si="0"/>
        <v>10</v>
      </c>
      <c r="T50" s="11" t="str">
        <f t="shared" si="1"/>
        <v>Healthy</v>
      </c>
      <c r="U50" s="11">
        <f t="shared" si="2"/>
        <v>14</v>
      </c>
      <c r="V50" s="8" t="str">
        <f t="shared" si="3"/>
        <v>Good</v>
      </c>
      <c r="W50">
        <v>1</v>
      </c>
    </row>
    <row r="51" spans="1:23" x14ac:dyDescent="0.3">
      <c r="A51">
        <v>50</v>
      </c>
      <c r="B51">
        <v>64</v>
      </c>
      <c r="C51" s="1" t="s">
        <v>33</v>
      </c>
      <c r="D51" s="1" t="s">
        <v>36</v>
      </c>
      <c r="E51" s="2">
        <v>43510</v>
      </c>
      <c r="F51" s="1" t="s">
        <v>7</v>
      </c>
      <c r="G51" s="2">
        <v>43511</v>
      </c>
      <c r="H51" s="1" t="s">
        <v>10</v>
      </c>
      <c r="I51" s="1" t="s">
        <v>2</v>
      </c>
      <c r="J51">
        <v>39.9</v>
      </c>
      <c r="K51">
        <v>259</v>
      </c>
      <c r="L51">
        <v>1</v>
      </c>
      <c r="M51">
        <v>1</v>
      </c>
      <c r="N51">
        <v>1</v>
      </c>
      <c r="O51">
        <v>0</v>
      </c>
      <c r="P51" s="1" t="s">
        <v>32</v>
      </c>
      <c r="Q51" s="2">
        <v>44101</v>
      </c>
      <c r="R51" s="8" t="str">
        <f t="shared" si="4"/>
        <v>50-70</v>
      </c>
      <c r="S51" s="11">
        <f t="shared" si="0"/>
        <v>19</v>
      </c>
      <c r="T51" s="11" t="str">
        <f t="shared" si="1"/>
        <v>Obese</v>
      </c>
      <c r="U51" s="11">
        <f t="shared" si="2"/>
        <v>1</v>
      </c>
      <c r="V51" s="8" t="str">
        <f t="shared" si="3"/>
        <v>High</v>
      </c>
      <c r="W51">
        <v>0</v>
      </c>
    </row>
    <row r="52" spans="1:23" x14ac:dyDescent="0.3">
      <c r="A52">
        <v>51</v>
      </c>
      <c r="B52">
        <v>48</v>
      </c>
      <c r="C52" s="1" t="s">
        <v>30</v>
      </c>
      <c r="D52" s="1" t="s">
        <v>45</v>
      </c>
      <c r="E52" s="2">
        <v>42197</v>
      </c>
      <c r="F52" s="1" t="s">
        <v>7</v>
      </c>
      <c r="G52" s="2">
        <v>42204</v>
      </c>
      <c r="H52" s="1" t="s">
        <v>11</v>
      </c>
      <c r="I52" s="1" t="s">
        <v>1</v>
      </c>
      <c r="J52">
        <v>44.3</v>
      </c>
      <c r="K52">
        <v>281</v>
      </c>
      <c r="L52">
        <v>1</v>
      </c>
      <c r="M52">
        <v>0</v>
      </c>
      <c r="N52">
        <v>0</v>
      </c>
      <c r="O52">
        <v>1</v>
      </c>
      <c r="P52" s="1" t="s">
        <v>32</v>
      </c>
      <c r="Q52" s="2">
        <v>42706</v>
      </c>
      <c r="R52" s="8" t="str">
        <f t="shared" si="4"/>
        <v>36-49</v>
      </c>
      <c r="S52" s="11">
        <f t="shared" si="0"/>
        <v>16</v>
      </c>
      <c r="T52" s="11" t="str">
        <f t="shared" si="1"/>
        <v>Severely obese</v>
      </c>
      <c r="U52" s="11">
        <f t="shared" si="2"/>
        <v>7</v>
      </c>
      <c r="V52" s="8" t="str">
        <f t="shared" si="3"/>
        <v>High</v>
      </c>
      <c r="W52">
        <v>1</v>
      </c>
    </row>
    <row r="53" spans="1:23" x14ac:dyDescent="0.3">
      <c r="A53">
        <v>52</v>
      </c>
      <c r="B53">
        <v>67</v>
      </c>
      <c r="C53" s="1" t="s">
        <v>33</v>
      </c>
      <c r="D53" s="1" t="s">
        <v>61</v>
      </c>
      <c r="E53" s="2">
        <v>45210</v>
      </c>
      <c r="F53" s="1" t="s">
        <v>7</v>
      </c>
      <c r="G53" s="2">
        <v>45217</v>
      </c>
      <c r="H53" s="1" t="s">
        <v>11</v>
      </c>
      <c r="I53" s="1" t="s">
        <v>4</v>
      </c>
      <c r="J53">
        <v>26.3</v>
      </c>
      <c r="K53">
        <v>176</v>
      </c>
      <c r="L53">
        <v>1</v>
      </c>
      <c r="M53">
        <v>0</v>
      </c>
      <c r="N53">
        <v>0</v>
      </c>
      <c r="O53">
        <v>0</v>
      </c>
      <c r="P53" s="1" t="s">
        <v>38</v>
      </c>
      <c r="Q53" s="2">
        <v>45544</v>
      </c>
      <c r="R53" s="8" t="str">
        <f t="shared" si="4"/>
        <v>50-70</v>
      </c>
      <c r="S53" s="11">
        <f t="shared" si="0"/>
        <v>10</v>
      </c>
      <c r="T53" s="11" t="str">
        <f t="shared" si="1"/>
        <v>Overweight</v>
      </c>
      <c r="U53" s="11">
        <f t="shared" si="2"/>
        <v>7</v>
      </c>
      <c r="V53" s="8" t="str">
        <f t="shared" si="3"/>
        <v>Good</v>
      </c>
      <c r="W53">
        <v>0</v>
      </c>
    </row>
    <row r="54" spans="1:23" x14ac:dyDescent="0.3">
      <c r="A54">
        <v>53</v>
      </c>
      <c r="B54">
        <v>50</v>
      </c>
      <c r="C54" s="1" t="s">
        <v>33</v>
      </c>
      <c r="D54" s="1" t="s">
        <v>51</v>
      </c>
      <c r="E54" s="2">
        <v>43317</v>
      </c>
      <c r="F54" s="1" t="s">
        <v>6</v>
      </c>
      <c r="G54" s="2">
        <v>43332</v>
      </c>
      <c r="H54" s="1" t="s">
        <v>11</v>
      </c>
      <c r="I54" s="1" t="s">
        <v>4</v>
      </c>
      <c r="J54">
        <v>35.5</v>
      </c>
      <c r="K54">
        <v>265</v>
      </c>
      <c r="L54">
        <v>1</v>
      </c>
      <c r="M54">
        <v>0</v>
      </c>
      <c r="N54">
        <v>0</v>
      </c>
      <c r="O54">
        <v>0</v>
      </c>
      <c r="P54" s="1" t="s">
        <v>42</v>
      </c>
      <c r="Q54" s="2">
        <v>43915</v>
      </c>
      <c r="R54" s="8" t="str">
        <f t="shared" si="4"/>
        <v>50-70</v>
      </c>
      <c r="S54" s="11">
        <f t="shared" si="0"/>
        <v>19</v>
      </c>
      <c r="T54" s="11" t="str">
        <f t="shared" si="1"/>
        <v>Obese</v>
      </c>
      <c r="U54" s="11">
        <f t="shared" si="2"/>
        <v>15</v>
      </c>
      <c r="V54" s="8" t="str">
        <f t="shared" si="3"/>
        <v>High</v>
      </c>
      <c r="W54">
        <v>0</v>
      </c>
    </row>
    <row r="55" spans="1:23" x14ac:dyDescent="0.3">
      <c r="A55">
        <v>54</v>
      </c>
      <c r="B55">
        <v>51</v>
      </c>
      <c r="C55" s="1" t="s">
        <v>30</v>
      </c>
      <c r="D55" s="1" t="s">
        <v>53</v>
      </c>
      <c r="E55" s="2">
        <v>41878</v>
      </c>
      <c r="F55" s="1" t="s">
        <v>7</v>
      </c>
      <c r="G55" s="2">
        <v>41883</v>
      </c>
      <c r="H55" s="1" t="s">
        <v>11</v>
      </c>
      <c r="I55" s="1" t="s">
        <v>4</v>
      </c>
      <c r="J55">
        <v>26.7</v>
      </c>
      <c r="K55">
        <v>154</v>
      </c>
      <c r="L55">
        <v>1</v>
      </c>
      <c r="M55">
        <v>1</v>
      </c>
      <c r="N55">
        <v>0</v>
      </c>
      <c r="O55">
        <v>0</v>
      </c>
      <c r="P55" s="1" t="s">
        <v>38</v>
      </c>
      <c r="Q55" s="2">
        <v>42560</v>
      </c>
      <c r="R55" s="8" t="str">
        <f t="shared" si="4"/>
        <v>50-70</v>
      </c>
      <c r="S55" s="11">
        <f t="shared" si="0"/>
        <v>22</v>
      </c>
      <c r="T55" s="11" t="str">
        <f t="shared" si="1"/>
        <v>Overweight</v>
      </c>
      <c r="U55" s="11">
        <f t="shared" si="2"/>
        <v>5</v>
      </c>
      <c r="V55" s="8" t="str">
        <f t="shared" si="3"/>
        <v>Good</v>
      </c>
      <c r="W55">
        <v>0</v>
      </c>
    </row>
    <row r="56" spans="1:23" x14ac:dyDescent="0.3">
      <c r="A56">
        <v>55</v>
      </c>
      <c r="B56">
        <v>58</v>
      </c>
      <c r="C56" s="1" t="s">
        <v>33</v>
      </c>
      <c r="D56" s="1" t="s">
        <v>44</v>
      </c>
      <c r="E56" s="2">
        <v>44459</v>
      </c>
      <c r="F56" s="1" t="s">
        <v>9</v>
      </c>
      <c r="G56" s="2">
        <v>44463</v>
      </c>
      <c r="H56" s="1" t="s">
        <v>11</v>
      </c>
      <c r="I56" s="1" t="s">
        <v>1</v>
      </c>
      <c r="J56">
        <v>43.9</v>
      </c>
      <c r="K56">
        <v>269</v>
      </c>
      <c r="L56">
        <v>0</v>
      </c>
      <c r="M56">
        <v>1</v>
      </c>
      <c r="N56">
        <v>1</v>
      </c>
      <c r="O56">
        <v>0</v>
      </c>
      <c r="P56" s="1" t="s">
        <v>38</v>
      </c>
      <c r="Q56" s="2">
        <v>44760</v>
      </c>
      <c r="R56" s="8" t="str">
        <f t="shared" si="4"/>
        <v>50-70</v>
      </c>
      <c r="S56" s="11">
        <f t="shared" si="0"/>
        <v>9</v>
      </c>
      <c r="T56" s="11" t="str">
        <f t="shared" si="1"/>
        <v>Severely obese</v>
      </c>
      <c r="U56" s="11">
        <f t="shared" si="2"/>
        <v>4</v>
      </c>
      <c r="V56" s="8" t="str">
        <f t="shared" si="3"/>
        <v>High</v>
      </c>
      <c r="W56">
        <v>0</v>
      </c>
    </row>
    <row r="57" spans="1:23" x14ac:dyDescent="0.3">
      <c r="A57">
        <v>56</v>
      </c>
      <c r="B57">
        <v>49</v>
      </c>
      <c r="C57" s="1" t="s">
        <v>33</v>
      </c>
      <c r="D57" s="1" t="s">
        <v>46</v>
      </c>
      <c r="E57" s="2">
        <v>43703</v>
      </c>
      <c r="F57" s="1" t="s">
        <v>7</v>
      </c>
      <c r="G57" s="2">
        <v>43718</v>
      </c>
      <c r="H57" s="1" t="s">
        <v>10</v>
      </c>
      <c r="I57" s="1" t="s">
        <v>4</v>
      </c>
      <c r="J57">
        <v>26</v>
      </c>
      <c r="K57">
        <v>166</v>
      </c>
      <c r="L57">
        <v>1</v>
      </c>
      <c r="M57">
        <v>1</v>
      </c>
      <c r="N57">
        <v>0</v>
      </c>
      <c r="O57">
        <v>0</v>
      </c>
      <c r="P57" s="1" t="s">
        <v>32</v>
      </c>
      <c r="Q57" s="2">
        <v>43932</v>
      </c>
      <c r="R57" s="8" t="str">
        <f t="shared" si="4"/>
        <v>36-49</v>
      </c>
      <c r="S57" s="11">
        <f t="shared" si="0"/>
        <v>7</v>
      </c>
      <c r="T57" s="11" t="str">
        <f t="shared" si="1"/>
        <v>Overweight</v>
      </c>
      <c r="U57" s="11">
        <f t="shared" si="2"/>
        <v>15</v>
      </c>
      <c r="V57" s="8" t="str">
        <f t="shared" si="3"/>
        <v>Good</v>
      </c>
      <c r="W57">
        <v>1</v>
      </c>
    </row>
    <row r="58" spans="1:23" x14ac:dyDescent="0.3">
      <c r="A58">
        <v>57</v>
      </c>
      <c r="B58">
        <v>63</v>
      </c>
      <c r="C58" s="1" t="s">
        <v>33</v>
      </c>
      <c r="D58" s="1" t="s">
        <v>40</v>
      </c>
      <c r="E58" s="2">
        <v>45174</v>
      </c>
      <c r="F58" s="1" t="s">
        <v>7</v>
      </c>
      <c r="G58" s="2">
        <v>45181</v>
      </c>
      <c r="H58" s="1" t="s">
        <v>11</v>
      </c>
      <c r="I58" s="1" t="s">
        <v>3</v>
      </c>
      <c r="J58">
        <v>38.1</v>
      </c>
      <c r="K58">
        <v>265</v>
      </c>
      <c r="L58">
        <v>1</v>
      </c>
      <c r="M58">
        <v>1</v>
      </c>
      <c r="N58">
        <v>1</v>
      </c>
      <c r="O58">
        <v>0</v>
      </c>
      <c r="P58" s="1" t="s">
        <v>32</v>
      </c>
      <c r="Q58" s="2">
        <v>45641</v>
      </c>
      <c r="R58" s="8" t="str">
        <f t="shared" si="4"/>
        <v>50-70</v>
      </c>
      <c r="S58" s="11">
        <f t="shared" si="0"/>
        <v>15</v>
      </c>
      <c r="T58" s="11" t="str">
        <f t="shared" si="1"/>
        <v>Obese</v>
      </c>
      <c r="U58" s="11">
        <f t="shared" si="2"/>
        <v>7</v>
      </c>
      <c r="V58" s="8" t="str">
        <f t="shared" si="3"/>
        <v>High</v>
      </c>
      <c r="W58">
        <v>0</v>
      </c>
    </row>
    <row r="59" spans="1:23" x14ac:dyDescent="0.3">
      <c r="A59">
        <v>58</v>
      </c>
      <c r="B59">
        <v>69</v>
      </c>
      <c r="C59" s="1" t="s">
        <v>33</v>
      </c>
      <c r="D59" s="1" t="s">
        <v>48</v>
      </c>
      <c r="E59" s="2">
        <v>43155</v>
      </c>
      <c r="F59" s="1" t="s">
        <v>8</v>
      </c>
      <c r="G59" s="2">
        <v>43163</v>
      </c>
      <c r="H59" s="1" t="s">
        <v>11</v>
      </c>
      <c r="I59" s="1" t="s">
        <v>1</v>
      </c>
      <c r="J59">
        <v>40.700000000000003</v>
      </c>
      <c r="K59">
        <v>293</v>
      </c>
      <c r="L59">
        <v>1</v>
      </c>
      <c r="M59">
        <v>0</v>
      </c>
      <c r="N59">
        <v>1</v>
      </c>
      <c r="O59">
        <v>0</v>
      </c>
      <c r="P59" s="1" t="s">
        <v>42</v>
      </c>
      <c r="Q59" s="2">
        <v>43650</v>
      </c>
      <c r="R59" s="8" t="str">
        <f t="shared" si="4"/>
        <v>50-70</v>
      </c>
      <c r="S59" s="11">
        <f t="shared" si="0"/>
        <v>16</v>
      </c>
      <c r="T59" s="11" t="str">
        <f t="shared" si="1"/>
        <v>Severely obese</v>
      </c>
      <c r="U59" s="11">
        <f t="shared" si="2"/>
        <v>8</v>
      </c>
      <c r="V59" s="8" t="str">
        <f t="shared" si="3"/>
        <v>High</v>
      </c>
      <c r="W59">
        <v>0</v>
      </c>
    </row>
    <row r="60" spans="1:23" x14ac:dyDescent="0.3">
      <c r="A60">
        <v>59</v>
      </c>
      <c r="B60">
        <v>70</v>
      </c>
      <c r="C60" s="1" t="s">
        <v>33</v>
      </c>
      <c r="D60" s="1" t="s">
        <v>36</v>
      </c>
      <c r="E60" s="2">
        <v>41878</v>
      </c>
      <c r="F60" s="1" t="s">
        <v>9</v>
      </c>
      <c r="G60" s="2">
        <v>41882</v>
      </c>
      <c r="H60" s="1" t="s">
        <v>10</v>
      </c>
      <c r="I60" s="1" t="s">
        <v>3</v>
      </c>
      <c r="J60">
        <v>43.9</v>
      </c>
      <c r="K60">
        <v>281</v>
      </c>
      <c r="L60">
        <v>1</v>
      </c>
      <c r="M60">
        <v>1</v>
      </c>
      <c r="N60">
        <v>0</v>
      </c>
      <c r="O60">
        <v>1</v>
      </c>
      <c r="P60" s="1" t="s">
        <v>32</v>
      </c>
      <c r="Q60" s="2">
        <v>42151</v>
      </c>
      <c r="R60" s="8" t="str">
        <f t="shared" si="4"/>
        <v>70-90</v>
      </c>
      <c r="S60" s="11">
        <f t="shared" si="0"/>
        <v>8</v>
      </c>
      <c r="T60" s="11" t="str">
        <f t="shared" si="1"/>
        <v>Severely obese</v>
      </c>
      <c r="U60" s="11">
        <f t="shared" si="2"/>
        <v>4</v>
      </c>
      <c r="V60" s="8" t="str">
        <f t="shared" si="3"/>
        <v>High</v>
      </c>
      <c r="W60">
        <v>0</v>
      </c>
    </row>
    <row r="61" spans="1:23" x14ac:dyDescent="0.3">
      <c r="A61">
        <v>60</v>
      </c>
      <c r="B61">
        <v>54</v>
      </c>
      <c r="C61" s="1" t="s">
        <v>33</v>
      </c>
      <c r="D61" s="1" t="s">
        <v>39</v>
      </c>
      <c r="E61" s="2">
        <v>41945</v>
      </c>
      <c r="F61" s="1" t="s">
        <v>9</v>
      </c>
      <c r="G61" s="2">
        <v>41946</v>
      </c>
      <c r="H61" s="1" t="s">
        <v>10</v>
      </c>
      <c r="I61" s="1" t="s">
        <v>2</v>
      </c>
      <c r="J61">
        <v>41.3</v>
      </c>
      <c r="K61">
        <v>253</v>
      </c>
      <c r="L61">
        <v>1</v>
      </c>
      <c r="M61">
        <v>0</v>
      </c>
      <c r="N61">
        <v>0</v>
      </c>
      <c r="O61">
        <v>0</v>
      </c>
      <c r="P61" s="1" t="s">
        <v>38</v>
      </c>
      <c r="Q61" s="2">
        <v>42315</v>
      </c>
      <c r="R61" s="8" t="str">
        <f t="shared" si="4"/>
        <v>50-70</v>
      </c>
      <c r="S61" s="11">
        <f t="shared" si="0"/>
        <v>12</v>
      </c>
      <c r="T61" s="11" t="str">
        <f t="shared" si="1"/>
        <v>Severely obese</v>
      </c>
      <c r="U61" s="11">
        <f t="shared" si="2"/>
        <v>1</v>
      </c>
      <c r="V61" s="8" t="str">
        <f t="shared" si="3"/>
        <v>High</v>
      </c>
      <c r="W61">
        <v>0</v>
      </c>
    </row>
    <row r="62" spans="1:23" x14ac:dyDescent="0.3">
      <c r="A62">
        <v>61</v>
      </c>
      <c r="B62">
        <v>58</v>
      </c>
      <c r="C62" s="1" t="s">
        <v>33</v>
      </c>
      <c r="D62" s="1" t="s">
        <v>62</v>
      </c>
      <c r="E62" s="2">
        <v>41952</v>
      </c>
      <c r="F62" s="1" t="s">
        <v>8</v>
      </c>
      <c r="G62" s="2">
        <v>41966</v>
      </c>
      <c r="H62" s="1" t="s">
        <v>10</v>
      </c>
      <c r="I62" s="1" t="s">
        <v>4</v>
      </c>
      <c r="J62">
        <v>27.2</v>
      </c>
      <c r="K62">
        <v>187</v>
      </c>
      <c r="L62">
        <v>0</v>
      </c>
      <c r="M62">
        <v>0</v>
      </c>
      <c r="N62">
        <v>0</v>
      </c>
      <c r="O62">
        <v>0</v>
      </c>
      <c r="P62" s="1" t="s">
        <v>38</v>
      </c>
      <c r="Q62" s="2">
        <v>42507</v>
      </c>
      <c r="R62" s="8" t="str">
        <f t="shared" si="4"/>
        <v>50-70</v>
      </c>
      <c r="S62" s="11">
        <f t="shared" si="0"/>
        <v>17</v>
      </c>
      <c r="T62" s="11" t="str">
        <f t="shared" si="1"/>
        <v>Overweight</v>
      </c>
      <c r="U62" s="11">
        <f t="shared" si="2"/>
        <v>14</v>
      </c>
      <c r="V62" s="8" t="str">
        <f t="shared" si="3"/>
        <v>Good</v>
      </c>
      <c r="W62">
        <v>1</v>
      </c>
    </row>
    <row r="63" spans="1:23" x14ac:dyDescent="0.3">
      <c r="A63">
        <v>62</v>
      </c>
      <c r="B63">
        <v>64</v>
      </c>
      <c r="C63" s="1" t="s">
        <v>33</v>
      </c>
      <c r="D63" s="1" t="s">
        <v>56</v>
      </c>
      <c r="E63" s="2">
        <v>44378</v>
      </c>
      <c r="F63" s="1" t="s">
        <v>7</v>
      </c>
      <c r="G63" s="2">
        <v>44388</v>
      </c>
      <c r="H63" s="1" t="s">
        <v>10</v>
      </c>
      <c r="I63" s="1" t="s">
        <v>3</v>
      </c>
      <c r="J63">
        <v>25.7</v>
      </c>
      <c r="K63">
        <v>202</v>
      </c>
      <c r="L63">
        <v>1</v>
      </c>
      <c r="M63">
        <v>1</v>
      </c>
      <c r="N63">
        <v>0</v>
      </c>
      <c r="O63">
        <v>1</v>
      </c>
      <c r="P63" s="1" t="s">
        <v>38</v>
      </c>
      <c r="Q63" s="2">
        <v>44769</v>
      </c>
      <c r="R63" s="8" t="str">
        <f t="shared" si="4"/>
        <v>50-70</v>
      </c>
      <c r="S63" s="11">
        <f t="shared" si="0"/>
        <v>12</v>
      </c>
      <c r="T63" s="11" t="str">
        <f t="shared" si="1"/>
        <v>Overweight</v>
      </c>
      <c r="U63" s="11">
        <f t="shared" si="2"/>
        <v>10</v>
      </c>
      <c r="V63" s="8" t="str">
        <f t="shared" si="3"/>
        <v>Elevated</v>
      </c>
      <c r="W63">
        <v>0</v>
      </c>
    </row>
    <row r="64" spans="1:23" x14ac:dyDescent="0.3">
      <c r="A64">
        <v>63</v>
      </c>
      <c r="B64">
        <v>60</v>
      </c>
      <c r="C64" s="1" t="s">
        <v>30</v>
      </c>
      <c r="D64" s="1" t="s">
        <v>57</v>
      </c>
      <c r="E64" s="2">
        <v>42571</v>
      </c>
      <c r="F64" s="1" t="s">
        <v>8</v>
      </c>
      <c r="G64" s="2">
        <v>42582</v>
      </c>
      <c r="H64" s="1" t="s">
        <v>10</v>
      </c>
      <c r="I64" s="1" t="s">
        <v>3</v>
      </c>
      <c r="J64">
        <v>36.200000000000003</v>
      </c>
      <c r="K64">
        <v>264</v>
      </c>
      <c r="L64">
        <v>1</v>
      </c>
      <c r="M64">
        <v>1</v>
      </c>
      <c r="N64">
        <v>0</v>
      </c>
      <c r="O64">
        <v>0</v>
      </c>
      <c r="P64" s="1" t="s">
        <v>35</v>
      </c>
      <c r="Q64" s="2">
        <v>42901</v>
      </c>
      <c r="R64" s="8" t="str">
        <f t="shared" si="4"/>
        <v>50-70</v>
      </c>
      <c r="S64" s="11">
        <f t="shared" si="0"/>
        <v>10</v>
      </c>
      <c r="T64" s="11" t="str">
        <f t="shared" si="1"/>
        <v>Obese</v>
      </c>
      <c r="U64" s="11">
        <f t="shared" si="2"/>
        <v>11</v>
      </c>
      <c r="V64" s="8" t="str">
        <f t="shared" si="3"/>
        <v>High</v>
      </c>
      <c r="W64">
        <v>0</v>
      </c>
    </row>
    <row r="65" spans="1:23" x14ac:dyDescent="0.3">
      <c r="A65">
        <v>64</v>
      </c>
      <c r="B65">
        <v>49</v>
      </c>
      <c r="C65" s="1" t="s">
        <v>33</v>
      </c>
      <c r="D65" s="1" t="s">
        <v>48</v>
      </c>
      <c r="E65" s="2">
        <v>42391</v>
      </c>
      <c r="F65" s="1" t="s">
        <v>6</v>
      </c>
      <c r="G65" s="2">
        <v>42409</v>
      </c>
      <c r="H65" s="1" t="s">
        <v>10</v>
      </c>
      <c r="I65" s="1" t="s">
        <v>3</v>
      </c>
      <c r="J65">
        <v>18.8</v>
      </c>
      <c r="K65">
        <v>219</v>
      </c>
      <c r="L65">
        <v>0</v>
      </c>
      <c r="M65">
        <v>0</v>
      </c>
      <c r="N65">
        <v>0</v>
      </c>
      <c r="O65">
        <v>0</v>
      </c>
      <c r="P65" s="1" t="s">
        <v>38</v>
      </c>
      <c r="Q65" s="2">
        <v>42972</v>
      </c>
      <c r="R65" s="8" t="str">
        <f t="shared" si="4"/>
        <v>36-49</v>
      </c>
      <c r="S65" s="11">
        <f t="shared" si="0"/>
        <v>18</v>
      </c>
      <c r="T65" s="11" t="str">
        <f t="shared" si="1"/>
        <v>Healthy</v>
      </c>
      <c r="U65" s="11">
        <f t="shared" si="2"/>
        <v>18</v>
      </c>
      <c r="V65" s="8" t="str">
        <f t="shared" si="3"/>
        <v>Elevated</v>
      </c>
      <c r="W65">
        <v>1</v>
      </c>
    </row>
    <row r="66" spans="1:23" x14ac:dyDescent="0.3">
      <c r="A66">
        <v>65</v>
      </c>
      <c r="B66">
        <v>64</v>
      </c>
      <c r="C66" s="1" t="s">
        <v>30</v>
      </c>
      <c r="D66" s="1" t="s">
        <v>56</v>
      </c>
      <c r="E66" s="2">
        <v>45261</v>
      </c>
      <c r="F66" s="1" t="s">
        <v>6</v>
      </c>
      <c r="G66" s="2">
        <v>45265</v>
      </c>
      <c r="H66" s="1" t="s">
        <v>11</v>
      </c>
      <c r="I66" s="1" t="s">
        <v>3</v>
      </c>
      <c r="J66">
        <v>21.6</v>
      </c>
      <c r="K66">
        <v>182</v>
      </c>
      <c r="L66">
        <v>0</v>
      </c>
      <c r="M66">
        <v>0</v>
      </c>
      <c r="N66">
        <v>0</v>
      </c>
      <c r="O66">
        <v>0</v>
      </c>
      <c r="P66" s="1" t="s">
        <v>35</v>
      </c>
      <c r="Q66" s="2">
        <v>45711</v>
      </c>
      <c r="R66" s="8" t="str">
        <f t="shared" ref="R66:R129" si="5">IF(B66&lt;=35,"20-35",IF(AND(B66&gt;35,B66&lt;50),"36-49",IF(AND(B66&gt;=50,B66&lt;70),"50-70",IF(B66&gt;=70,"70-90","NaN"))))</f>
        <v>50-70</v>
      </c>
      <c r="S66" s="11">
        <f t="shared" ref="S66:S129" si="6">DATEDIF(G66,Q66,"M")</f>
        <v>14</v>
      </c>
      <c r="T66" s="11" t="str">
        <f t="shared" ref="T66:T129" si="7">IF(J66&lt;=18.5,"Underweight ",IF(AND(J66&gt;=18.5,J66&lt;=24.9),"Healthy",IF(AND(J66&gt;=25,J66&lt;=29.9),"Overweight",IF(AND(J66&gt;=30,J66&lt;=39.9),"Obese",IF(J66&gt;=40,"Severely obese")))))</f>
        <v>Healthy</v>
      </c>
      <c r="U66" s="11">
        <f t="shared" ref="U66:U129" si="8">DATEDIF(E66,G66,"d")</f>
        <v>4</v>
      </c>
      <c r="V66" s="8" t="str">
        <f t="shared" ref="V66:V129" si="9">IF(K66&lt;200,"Good",IF(AND(K66&gt;200,K66&lt;239),"Elevated",IF(K66&gt;240,"High","non")))</f>
        <v>Good</v>
      </c>
      <c r="W66">
        <v>0</v>
      </c>
    </row>
    <row r="67" spans="1:23" x14ac:dyDescent="0.3">
      <c r="A67">
        <v>66</v>
      </c>
      <c r="B67">
        <v>52</v>
      </c>
      <c r="C67" s="1" t="s">
        <v>30</v>
      </c>
      <c r="D67" s="1" t="s">
        <v>51</v>
      </c>
      <c r="E67" s="2">
        <v>43411</v>
      </c>
      <c r="F67" s="1" t="s">
        <v>6</v>
      </c>
      <c r="G67" s="2">
        <v>43419</v>
      </c>
      <c r="H67" s="1" t="s">
        <v>10</v>
      </c>
      <c r="I67" s="1" t="s">
        <v>1</v>
      </c>
      <c r="J67">
        <v>31.3</v>
      </c>
      <c r="K67">
        <v>256</v>
      </c>
      <c r="L67">
        <v>1</v>
      </c>
      <c r="M67">
        <v>0</v>
      </c>
      <c r="N67">
        <v>0</v>
      </c>
      <c r="O67">
        <v>0</v>
      </c>
      <c r="P67" s="1" t="s">
        <v>42</v>
      </c>
      <c r="Q67" s="2">
        <v>43930</v>
      </c>
      <c r="R67" s="8" t="str">
        <f t="shared" si="5"/>
        <v>50-70</v>
      </c>
      <c r="S67" s="11">
        <f t="shared" si="6"/>
        <v>16</v>
      </c>
      <c r="T67" s="11" t="str">
        <f t="shared" si="7"/>
        <v>Obese</v>
      </c>
      <c r="U67" s="11">
        <f t="shared" si="8"/>
        <v>8</v>
      </c>
      <c r="V67" s="8" t="str">
        <f t="shared" si="9"/>
        <v>High</v>
      </c>
      <c r="W67">
        <v>0</v>
      </c>
    </row>
    <row r="68" spans="1:23" x14ac:dyDescent="0.3">
      <c r="A68">
        <v>67</v>
      </c>
      <c r="B68">
        <v>70</v>
      </c>
      <c r="C68" s="1" t="s">
        <v>33</v>
      </c>
      <c r="D68" s="1" t="s">
        <v>55</v>
      </c>
      <c r="E68" s="2">
        <v>45253</v>
      </c>
      <c r="F68" s="1" t="s">
        <v>7</v>
      </c>
      <c r="G68" s="2">
        <v>45262</v>
      </c>
      <c r="H68" s="1" t="s">
        <v>11</v>
      </c>
      <c r="I68" s="1" t="s">
        <v>1</v>
      </c>
      <c r="J68">
        <v>32.4</v>
      </c>
      <c r="K68">
        <v>267</v>
      </c>
      <c r="L68">
        <v>0</v>
      </c>
      <c r="M68">
        <v>0</v>
      </c>
      <c r="N68">
        <v>1</v>
      </c>
      <c r="O68">
        <v>0</v>
      </c>
      <c r="P68" s="1" t="s">
        <v>32</v>
      </c>
      <c r="Q68" s="2">
        <v>45685</v>
      </c>
      <c r="R68" s="8" t="str">
        <f t="shared" si="5"/>
        <v>70-90</v>
      </c>
      <c r="S68" s="11">
        <f t="shared" si="6"/>
        <v>13</v>
      </c>
      <c r="T68" s="11" t="str">
        <f t="shared" si="7"/>
        <v>Obese</v>
      </c>
      <c r="U68" s="11">
        <f t="shared" si="8"/>
        <v>9</v>
      </c>
      <c r="V68" s="8" t="str">
        <f t="shared" si="9"/>
        <v>High</v>
      </c>
      <c r="W68">
        <v>0</v>
      </c>
    </row>
    <row r="69" spans="1:23" x14ac:dyDescent="0.3">
      <c r="A69">
        <v>68</v>
      </c>
      <c r="B69">
        <v>36</v>
      </c>
      <c r="C69" s="1" t="s">
        <v>30</v>
      </c>
      <c r="D69" s="1" t="s">
        <v>55</v>
      </c>
      <c r="E69" s="2">
        <v>44471</v>
      </c>
      <c r="F69" s="1" t="s">
        <v>8</v>
      </c>
      <c r="G69" s="2">
        <v>44478</v>
      </c>
      <c r="H69" s="1" t="s">
        <v>10</v>
      </c>
      <c r="I69" s="1" t="s">
        <v>3</v>
      </c>
      <c r="J69">
        <v>20.100000000000001</v>
      </c>
      <c r="K69">
        <v>161</v>
      </c>
      <c r="L69">
        <v>1</v>
      </c>
      <c r="M69">
        <v>1</v>
      </c>
      <c r="N69">
        <v>0</v>
      </c>
      <c r="O69">
        <v>0</v>
      </c>
      <c r="P69" s="1" t="s">
        <v>38</v>
      </c>
      <c r="Q69" s="2">
        <v>44960</v>
      </c>
      <c r="R69" s="8" t="str">
        <f t="shared" si="5"/>
        <v>36-49</v>
      </c>
      <c r="S69" s="11">
        <f t="shared" si="6"/>
        <v>15</v>
      </c>
      <c r="T69" s="11" t="str">
        <f t="shared" si="7"/>
        <v>Healthy</v>
      </c>
      <c r="U69" s="11">
        <f t="shared" si="8"/>
        <v>7</v>
      </c>
      <c r="V69" s="8" t="str">
        <f t="shared" si="9"/>
        <v>Good</v>
      </c>
      <c r="W69">
        <v>0</v>
      </c>
    </row>
    <row r="70" spans="1:23" x14ac:dyDescent="0.3">
      <c r="A70">
        <v>69</v>
      </c>
      <c r="B70">
        <v>65</v>
      </c>
      <c r="C70" s="1" t="s">
        <v>33</v>
      </c>
      <c r="D70" s="1" t="s">
        <v>39</v>
      </c>
      <c r="E70" s="2">
        <v>45170</v>
      </c>
      <c r="F70" s="1" t="s">
        <v>6</v>
      </c>
      <c r="G70" s="2">
        <v>45199</v>
      </c>
      <c r="H70" s="1" t="s">
        <v>10</v>
      </c>
      <c r="I70" s="1" t="s">
        <v>4</v>
      </c>
      <c r="J70">
        <v>27</v>
      </c>
      <c r="K70">
        <v>235</v>
      </c>
      <c r="L70">
        <v>1</v>
      </c>
      <c r="M70">
        <v>1</v>
      </c>
      <c r="N70">
        <v>1</v>
      </c>
      <c r="O70">
        <v>1</v>
      </c>
      <c r="P70" s="1" t="s">
        <v>38</v>
      </c>
      <c r="Q70" s="2">
        <v>45869</v>
      </c>
      <c r="R70" s="8" t="str">
        <f t="shared" si="5"/>
        <v>50-70</v>
      </c>
      <c r="S70" s="11">
        <f t="shared" si="6"/>
        <v>22</v>
      </c>
      <c r="T70" s="11" t="str">
        <f t="shared" si="7"/>
        <v>Overweight</v>
      </c>
      <c r="U70" s="11">
        <f t="shared" si="8"/>
        <v>29</v>
      </c>
      <c r="V70" s="8" t="str">
        <f t="shared" si="9"/>
        <v>Elevated</v>
      </c>
      <c r="W70">
        <v>0</v>
      </c>
    </row>
    <row r="71" spans="1:23" x14ac:dyDescent="0.3">
      <c r="A71">
        <v>70</v>
      </c>
      <c r="B71">
        <v>68</v>
      </c>
      <c r="C71" s="1" t="s">
        <v>33</v>
      </c>
      <c r="D71" s="1" t="s">
        <v>53</v>
      </c>
      <c r="E71" s="2">
        <v>44554</v>
      </c>
      <c r="F71" s="1" t="s">
        <v>8</v>
      </c>
      <c r="G71" s="2">
        <v>44555</v>
      </c>
      <c r="H71" s="1" t="s">
        <v>11</v>
      </c>
      <c r="I71" s="1" t="s">
        <v>1</v>
      </c>
      <c r="J71">
        <v>17.3</v>
      </c>
      <c r="K71">
        <v>176</v>
      </c>
      <c r="L71">
        <v>1</v>
      </c>
      <c r="M71">
        <v>0</v>
      </c>
      <c r="N71">
        <v>1</v>
      </c>
      <c r="O71">
        <v>0</v>
      </c>
      <c r="P71" s="1" t="s">
        <v>32</v>
      </c>
      <c r="Q71" s="2">
        <v>44846</v>
      </c>
      <c r="R71" s="8" t="str">
        <f t="shared" si="5"/>
        <v>50-70</v>
      </c>
      <c r="S71" s="11">
        <f t="shared" si="6"/>
        <v>9</v>
      </c>
      <c r="T71" s="11" t="str">
        <f t="shared" si="7"/>
        <v xml:space="preserve">Underweight </v>
      </c>
      <c r="U71" s="11">
        <f t="shared" si="8"/>
        <v>1</v>
      </c>
      <c r="V71" s="8" t="str">
        <f t="shared" si="9"/>
        <v>Good</v>
      </c>
      <c r="W71">
        <v>0</v>
      </c>
    </row>
    <row r="72" spans="1:23" x14ac:dyDescent="0.3">
      <c r="A72">
        <v>71</v>
      </c>
      <c r="B72">
        <v>40</v>
      </c>
      <c r="C72" s="1" t="s">
        <v>30</v>
      </c>
      <c r="D72" s="1" t="s">
        <v>62</v>
      </c>
      <c r="E72" s="2">
        <v>44719</v>
      </c>
      <c r="F72" s="1" t="s">
        <v>9</v>
      </c>
      <c r="G72" s="2">
        <v>44725</v>
      </c>
      <c r="H72" s="1" t="s">
        <v>10</v>
      </c>
      <c r="I72" s="1" t="s">
        <v>2</v>
      </c>
      <c r="J72">
        <v>35.4</v>
      </c>
      <c r="K72">
        <v>277</v>
      </c>
      <c r="L72">
        <v>1</v>
      </c>
      <c r="M72">
        <v>1</v>
      </c>
      <c r="N72">
        <v>1</v>
      </c>
      <c r="O72">
        <v>0</v>
      </c>
      <c r="P72" s="1" t="s">
        <v>32</v>
      </c>
      <c r="Q72" s="2">
        <v>45142</v>
      </c>
      <c r="R72" s="8" t="str">
        <f t="shared" si="5"/>
        <v>36-49</v>
      </c>
      <c r="S72" s="11">
        <f t="shared" si="6"/>
        <v>13</v>
      </c>
      <c r="T72" s="11" t="str">
        <f t="shared" si="7"/>
        <v>Obese</v>
      </c>
      <c r="U72" s="11">
        <f t="shared" si="8"/>
        <v>6</v>
      </c>
      <c r="V72" s="8" t="str">
        <f t="shared" si="9"/>
        <v>High</v>
      </c>
      <c r="W72">
        <v>1</v>
      </c>
    </row>
    <row r="73" spans="1:23" x14ac:dyDescent="0.3">
      <c r="A73">
        <v>72</v>
      </c>
      <c r="B73">
        <v>54</v>
      </c>
      <c r="C73" s="1" t="s">
        <v>30</v>
      </c>
      <c r="D73" s="1" t="s">
        <v>41</v>
      </c>
      <c r="E73" s="2">
        <v>42918</v>
      </c>
      <c r="F73" s="1" t="s">
        <v>6</v>
      </c>
      <c r="G73" s="2">
        <v>42919</v>
      </c>
      <c r="H73" s="1" t="s">
        <v>11</v>
      </c>
      <c r="I73" s="1" t="s">
        <v>3</v>
      </c>
      <c r="J73">
        <v>42.1</v>
      </c>
      <c r="K73">
        <v>249</v>
      </c>
      <c r="L73">
        <v>1</v>
      </c>
      <c r="M73">
        <v>1</v>
      </c>
      <c r="N73">
        <v>1</v>
      </c>
      <c r="O73">
        <v>0</v>
      </c>
      <c r="P73" s="1" t="s">
        <v>32</v>
      </c>
      <c r="Q73" s="2">
        <v>43415</v>
      </c>
      <c r="R73" s="8" t="str">
        <f t="shared" si="5"/>
        <v>50-70</v>
      </c>
      <c r="S73" s="11">
        <f t="shared" si="6"/>
        <v>16</v>
      </c>
      <c r="T73" s="11" t="str">
        <f t="shared" si="7"/>
        <v>Severely obese</v>
      </c>
      <c r="U73" s="11">
        <f t="shared" si="8"/>
        <v>1</v>
      </c>
      <c r="V73" s="8" t="str">
        <f t="shared" si="9"/>
        <v>High</v>
      </c>
      <c r="W73">
        <v>1</v>
      </c>
    </row>
    <row r="74" spans="1:23" x14ac:dyDescent="0.3">
      <c r="A74">
        <v>73</v>
      </c>
      <c r="B74">
        <v>78</v>
      </c>
      <c r="C74" s="1" t="s">
        <v>33</v>
      </c>
      <c r="D74" s="1" t="s">
        <v>36</v>
      </c>
      <c r="E74" s="2">
        <v>42489</v>
      </c>
      <c r="F74" s="1" t="s">
        <v>6</v>
      </c>
      <c r="G74" s="2">
        <v>42509</v>
      </c>
      <c r="H74" s="1" t="s">
        <v>11</v>
      </c>
      <c r="I74" s="1" t="s">
        <v>4</v>
      </c>
      <c r="J74">
        <v>33</v>
      </c>
      <c r="K74">
        <v>249</v>
      </c>
      <c r="L74">
        <v>0</v>
      </c>
      <c r="M74">
        <v>1</v>
      </c>
      <c r="N74">
        <v>0</v>
      </c>
      <c r="O74">
        <v>0</v>
      </c>
      <c r="P74" s="1" t="s">
        <v>32</v>
      </c>
      <c r="Q74" s="2">
        <v>43009</v>
      </c>
      <c r="R74" s="8" t="str">
        <f t="shared" si="5"/>
        <v>70-90</v>
      </c>
      <c r="S74" s="11">
        <f t="shared" si="6"/>
        <v>16</v>
      </c>
      <c r="T74" s="11" t="str">
        <f t="shared" si="7"/>
        <v>Obese</v>
      </c>
      <c r="U74" s="11">
        <f t="shared" si="8"/>
        <v>20</v>
      </c>
      <c r="V74" s="8" t="str">
        <f t="shared" si="9"/>
        <v>High</v>
      </c>
      <c r="W74">
        <v>0</v>
      </c>
    </row>
    <row r="75" spans="1:23" x14ac:dyDescent="0.3">
      <c r="A75">
        <v>74</v>
      </c>
      <c r="B75">
        <v>51</v>
      </c>
      <c r="C75" s="1" t="s">
        <v>30</v>
      </c>
      <c r="D75" s="1" t="s">
        <v>56</v>
      </c>
      <c r="E75" s="2">
        <v>44546</v>
      </c>
      <c r="F75" s="1" t="s">
        <v>9</v>
      </c>
      <c r="G75" s="2">
        <v>44553</v>
      </c>
      <c r="H75" s="1" t="s">
        <v>11</v>
      </c>
      <c r="I75" s="1" t="s">
        <v>1</v>
      </c>
      <c r="J75">
        <v>30.2</v>
      </c>
      <c r="K75">
        <v>248</v>
      </c>
      <c r="L75">
        <v>1</v>
      </c>
      <c r="M75">
        <v>0</v>
      </c>
      <c r="N75">
        <v>0</v>
      </c>
      <c r="O75">
        <v>0</v>
      </c>
      <c r="P75" s="1" t="s">
        <v>35</v>
      </c>
      <c r="Q75" s="2">
        <v>44879</v>
      </c>
      <c r="R75" s="8" t="str">
        <f t="shared" si="5"/>
        <v>50-70</v>
      </c>
      <c r="S75" s="11">
        <f t="shared" si="6"/>
        <v>10</v>
      </c>
      <c r="T75" s="11" t="str">
        <f t="shared" si="7"/>
        <v>Obese</v>
      </c>
      <c r="U75" s="11">
        <f t="shared" si="8"/>
        <v>7</v>
      </c>
      <c r="V75" s="8" t="str">
        <f t="shared" si="9"/>
        <v>High</v>
      </c>
      <c r="W75">
        <v>0</v>
      </c>
    </row>
    <row r="76" spans="1:23" x14ac:dyDescent="0.3">
      <c r="A76">
        <v>75</v>
      </c>
      <c r="B76">
        <v>49</v>
      </c>
      <c r="C76" s="1" t="s">
        <v>30</v>
      </c>
      <c r="D76" s="1" t="s">
        <v>43</v>
      </c>
      <c r="E76" s="2">
        <v>42044</v>
      </c>
      <c r="F76" s="1" t="s">
        <v>8</v>
      </c>
      <c r="G76" s="2">
        <v>42046</v>
      </c>
      <c r="H76" s="1" t="s">
        <v>11</v>
      </c>
      <c r="I76" s="1" t="s">
        <v>2</v>
      </c>
      <c r="J76">
        <v>20.2</v>
      </c>
      <c r="K76">
        <v>178</v>
      </c>
      <c r="L76">
        <v>1</v>
      </c>
      <c r="M76">
        <v>0</v>
      </c>
      <c r="N76">
        <v>1</v>
      </c>
      <c r="O76">
        <v>0</v>
      </c>
      <c r="P76" s="1" t="s">
        <v>42</v>
      </c>
      <c r="Q76" s="2">
        <v>42450</v>
      </c>
      <c r="R76" s="8" t="str">
        <f t="shared" si="5"/>
        <v>36-49</v>
      </c>
      <c r="S76" s="11">
        <f t="shared" si="6"/>
        <v>13</v>
      </c>
      <c r="T76" s="11" t="str">
        <f t="shared" si="7"/>
        <v>Healthy</v>
      </c>
      <c r="U76" s="11">
        <f t="shared" si="8"/>
        <v>2</v>
      </c>
      <c r="V76" s="8" t="str">
        <f t="shared" si="9"/>
        <v>Good</v>
      </c>
      <c r="W76">
        <v>1</v>
      </c>
    </row>
    <row r="77" spans="1:23" x14ac:dyDescent="0.3">
      <c r="A77">
        <v>76</v>
      </c>
      <c r="B77">
        <v>49</v>
      </c>
      <c r="C77" s="1" t="s">
        <v>30</v>
      </c>
      <c r="D77" s="1" t="s">
        <v>37</v>
      </c>
      <c r="E77" s="2">
        <v>42700</v>
      </c>
      <c r="F77" s="1" t="s">
        <v>9</v>
      </c>
      <c r="G77" s="2">
        <v>42706</v>
      </c>
      <c r="H77" s="1" t="s">
        <v>11</v>
      </c>
      <c r="I77" s="1" t="s">
        <v>2</v>
      </c>
      <c r="J77">
        <v>26.4</v>
      </c>
      <c r="K77">
        <v>173</v>
      </c>
      <c r="L77">
        <v>0</v>
      </c>
      <c r="M77">
        <v>0</v>
      </c>
      <c r="N77">
        <v>1</v>
      </c>
      <c r="O77">
        <v>0</v>
      </c>
      <c r="P77" s="1" t="s">
        <v>32</v>
      </c>
      <c r="Q77" s="2">
        <v>43205</v>
      </c>
      <c r="R77" s="8" t="str">
        <f t="shared" si="5"/>
        <v>36-49</v>
      </c>
      <c r="S77" s="11">
        <f t="shared" si="6"/>
        <v>16</v>
      </c>
      <c r="T77" s="11" t="str">
        <f t="shared" si="7"/>
        <v>Overweight</v>
      </c>
      <c r="U77" s="11">
        <f t="shared" si="8"/>
        <v>6</v>
      </c>
      <c r="V77" s="8" t="str">
        <f t="shared" si="9"/>
        <v>Good</v>
      </c>
      <c r="W77">
        <v>0</v>
      </c>
    </row>
    <row r="78" spans="1:23" x14ac:dyDescent="0.3">
      <c r="A78">
        <v>77</v>
      </c>
      <c r="B78">
        <v>45</v>
      </c>
      <c r="C78" s="1" t="s">
        <v>30</v>
      </c>
      <c r="D78" s="1" t="s">
        <v>61</v>
      </c>
      <c r="E78" s="2">
        <v>44421</v>
      </c>
      <c r="F78" s="1" t="s">
        <v>8</v>
      </c>
      <c r="G78" s="2">
        <v>44434</v>
      </c>
      <c r="H78" s="1" t="s">
        <v>11</v>
      </c>
      <c r="I78" s="1" t="s">
        <v>4</v>
      </c>
      <c r="J78">
        <v>34.799999999999997</v>
      </c>
      <c r="K78">
        <v>251</v>
      </c>
      <c r="L78">
        <v>1</v>
      </c>
      <c r="M78">
        <v>1</v>
      </c>
      <c r="N78">
        <v>0</v>
      </c>
      <c r="O78">
        <v>0</v>
      </c>
      <c r="P78" s="1" t="s">
        <v>38</v>
      </c>
      <c r="Q78" s="2">
        <v>44992</v>
      </c>
      <c r="R78" s="8" t="str">
        <f t="shared" si="5"/>
        <v>36-49</v>
      </c>
      <c r="S78" s="11">
        <f t="shared" si="6"/>
        <v>18</v>
      </c>
      <c r="T78" s="11" t="str">
        <f t="shared" si="7"/>
        <v>Obese</v>
      </c>
      <c r="U78" s="11">
        <f t="shared" si="8"/>
        <v>13</v>
      </c>
      <c r="V78" s="8" t="str">
        <f t="shared" si="9"/>
        <v>High</v>
      </c>
      <c r="W78">
        <v>0</v>
      </c>
    </row>
    <row r="79" spans="1:23" x14ac:dyDescent="0.3">
      <c r="A79">
        <v>78</v>
      </c>
      <c r="B79">
        <v>62</v>
      </c>
      <c r="C79" s="1" t="s">
        <v>30</v>
      </c>
      <c r="D79" s="1" t="s">
        <v>43</v>
      </c>
      <c r="E79" s="2">
        <v>45177</v>
      </c>
      <c r="F79" s="1" t="s">
        <v>9</v>
      </c>
      <c r="G79" s="2">
        <v>45178</v>
      </c>
      <c r="H79" s="1" t="s">
        <v>10</v>
      </c>
      <c r="I79" s="1" t="s">
        <v>1</v>
      </c>
      <c r="J79">
        <v>22.7</v>
      </c>
      <c r="K79">
        <v>199</v>
      </c>
      <c r="L79">
        <v>1</v>
      </c>
      <c r="M79">
        <v>1</v>
      </c>
      <c r="N79">
        <v>0</v>
      </c>
      <c r="O79">
        <v>0</v>
      </c>
      <c r="P79" s="1" t="s">
        <v>38</v>
      </c>
      <c r="Q79" s="2">
        <v>45653</v>
      </c>
      <c r="R79" s="8" t="str">
        <f t="shared" si="5"/>
        <v>50-70</v>
      </c>
      <c r="S79" s="11">
        <f t="shared" si="6"/>
        <v>15</v>
      </c>
      <c r="T79" s="11" t="str">
        <f t="shared" si="7"/>
        <v>Healthy</v>
      </c>
      <c r="U79" s="11">
        <f t="shared" si="8"/>
        <v>1</v>
      </c>
      <c r="V79" s="8" t="str">
        <f t="shared" si="9"/>
        <v>Good</v>
      </c>
      <c r="W79">
        <v>0</v>
      </c>
    </row>
    <row r="80" spans="1:23" x14ac:dyDescent="0.3">
      <c r="A80">
        <v>79</v>
      </c>
      <c r="B80">
        <v>75</v>
      </c>
      <c r="C80" s="1" t="s">
        <v>33</v>
      </c>
      <c r="D80" s="1" t="s">
        <v>40</v>
      </c>
      <c r="E80" s="2">
        <v>43328</v>
      </c>
      <c r="F80" s="1" t="s">
        <v>7</v>
      </c>
      <c r="G80" s="2">
        <v>43337</v>
      </c>
      <c r="H80" s="1" t="s">
        <v>11</v>
      </c>
      <c r="I80" s="1" t="s">
        <v>1</v>
      </c>
      <c r="J80">
        <v>31.5</v>
      </c>
      <c r="K80">
        <v>280</v>
      </c>
      <c r="L80">
        <v>1</v>
      </c>
      <c r="M80">
        <v>1</v>
      </c>
      <c r="N80">
        <v>0</v>
      </c>
      <c r="O80">
        <v>0</v>
      </c>
      <c r="P80" s="1" t="s">
        <v>42</v>
      </c>
      <c r="Q80" s="2">
        <v>43600</v>
      </c>
      <c r="R80" s="8" t="str">
        <f t="shared" si="5"/>
        <v>70-90</v>
      </c>
      <c r="S80" s="11">
        <f t="shared" si="6"/>
        <v>8</v>
      </c>
      <c r="T80" s="11" t="str">
        <f t="shared" si="7"/>
        <v>Obese</v>
      </c>
      <c r="U80" s="11">
        <f t="shared" si="8"/>
        <v>9</v>
      </c>
      <c r="V80" s="8" t="str">
        <f t="shared" si="9"/>
        <v>High</v>
      </c>
      <c r="W80">
        <v>0</v>
      </c>
    </row>
    <row r="81" spans="1:23" x14ac:dyDescent="0.3">
      <c r="A81">
        <v>80</v>
      </c>
      <c r="B81">
        <v>45</v>
      </c>
      <c r="C81" s="1" t="s">
        <v>33</v>
      </c>
      <c r="D81" s="1" t="s">
        <v>44</v>
      </c>
      <c r="E81" s="2">
        <v>42056</v>
      </c>
      <c r="F81" s="1" t="s">
        <v>8</v>
      </c>
      <c r="G81" s="2">
        <v>42060</v>
      </c>
      <c r="H81" s="1" t="s">
        <v>10</v>
      </c>
      <c r="I81" s="1" t="s">
        <v>1</v>
      </c>
      <c r="J81">
        <v>32.299999999999997</v>
      </c>
      <c r="K81">
        <v>262</v>
      </c>
      <c r="L81">
        <v>0</v>
      </c>
      <c r="M81">
        <v>0</v>
      </c>
      <c r="N81">
        <v>0</v>
      </c>
      <c r="O81">
        <v>0</v>
      </c>
      <c r="P81" s="1" t="s">
        <v>38</v>
      </c>
      <c r="Q81" s="2">
        <v>42686</v>
      </c>
      <c r="R81" s="8" t="str">
        <f t="shared" si="5"/>
        <v>36-49</v>
      </c>
      <c r="S81" s="11">
        <f t="shared" si="6"/>
        <v>20</v>
      </c>
      <c r="T81" s="11" t="str">
        <f t="shared" si="7"/>
        <v>Obese</v>
      </c>
      <c r="U81" s="11">
        <f t="shared" si="8"/>
        <v>4</v>
      </c>
      <c r="V81" s="8" t="str">
        <f t="shared" si="9"/>
        <v>High</v>
      </c>
      <c r="W81">
        <v>0</v>
      </c>
    </row>
    <row r="82" spans="1:23" x14ac:dyDescent="0.3">
      <c r="A82">
        <v>81</v>
      </c>
      <c r="B82">
        <v>74</v>
      </c>
      <c r="C82" s="1" t="s">
        <v>33</v>
      </c>
      <c r="D82" s="1" t="s">
        <v>51</v>
      </c>
      <c r="E82" s="2">
        <v>43914</v>
      </c>
      <c r="F82" s="1" t="s">
        <v>9</v>
      </c>
      <c r="G82" s="2">
        <v>43917</v>
      </c>
      <c r="H82" s="1" t="s">
        <v>11</v>
      </c>
      <c r="I82" s="1" t="s">
        <v>1</v>
      </c>
      <c r="J82">
        <v>18.5</v>
      </c>
      <c r="K82">
        <v>210</v>
      </c>
      <c r="L82">
        <v>1</v>
      </c>
      <c r="M82">
        <v>0</v>
      </c>
      <c r="N82">
        <v>0</v>
      </c>
      <c r="O82">
        <v>0</v>
      </c>
      <c r="P82" s="1" t="s">
        <v>38</v>
      </c>
      <c r="Q82" s="2">
        <v>44327</v>
      </c>
      <c r="R82" s="8" t="str">
        <f t="shared" si="5"/>
        <v>70-90</v>
      </c>
      <c r="S82" s="11">
        <f t="shared" si="6"/>
        <v>13</v>
      </c>
      <c r="T82" s="11" t="str">
        <f t="shared" si="7"/>
        <v xml:space="preserve">Underweight </v>
      </c>
      <c r="U82" s="11">
        <f t="shared" si="8"/>
        <v>3</v>
      </c>
      <c r="V82" s="8" t="str">
        <f t="shared" si="9"/>
        <v>Elevated</v>
      </c>
      <c r="W82">
        <v>1</v>
      </c>
    </row>
    <row r="83" spans="1:23" x14ac:dyDescent="0.3">
      <c r="A83">
        <v>82</v>
      </c>
      <c r="B83">
        <v>54</v>
      </c>
      <c r="C83" s="1" t="s">
        <v>33</v>
      </c>
      <c r="D83" s="1" t="s">
        <v>34</v>
      </c>
      <c r="E83" s="2">
        <v>42719</v>
      </c>
      <c r="F83" s="1" t="s">
        <v>6</v>
      </c>
      <c r="G83" s="2">
        <v>42748</v>
      </c>
      <c r="H83" s="1" t="s">
        <v>11</v>
      </c>
      <c r="I83" s="1" t="s">
        <v>3</v>
      </c>
      <c r="J83">
        <v>29.4</v>
      </c>
      <c r="K83">
        <v>172</v>
      </c>
      <c r="L83">
        <v>1</v>
      </c>
      <c r="M83">
        <v>0</v>
      </c>
      <c r="N83">
        <v>0</v>
      </c>
      <c r="O83">
        <v>0</v>
      </c>
      <c r="P83" s="1" t="s">
        <v>35</v>
      </c>
      <c r="Q83" s="2">
        <v>42939</v>
      </c>
      <c r="R83" s="8" t="str">
        <f t="shared" si="5"/>
        <v>50-70</v>
      </c>
      <c r="S83" s="11">
        <f t="shared" si="6"/>
        <v>6</v>
      </c>
      <c r="T83" s="11" t="str">
        <f t="shared" si="7"/>
        <v>Overweight</v>
      </c>
      <c r="U83" s="11">
        <f t="shared" si="8"/>
        <v>29</v>
      </c>
      <c r="V83" s="8" t="str">
        <f t="shared" si="9"/>
        <v>Good</v>
      </c>
      <c r="W83">
        <v>1</v>
      </c>
    </row>
    <row r="84" spans="1:23" x14ac:dyDescent="0.3">
      <c r="A84">
        <v>83</v>
      </c>
      <c r="B84">
        <v>50</v>
      </c>
      <c r="C84" s="1" t="s">
        <v>33</v>
      </c>
      <c r="D84" s="1" t="s">
        <v>61</v>
      </c>
      <c r="E84" s="2">
        <v>44364</v>
      </c>
      <c r="F84" s="1" t="s">
        <v>9</v>
      </c>
      <c r="G84" s="2">
        <v>44371</v>
      </c>
      <c r="H84" s="1" t="s">
        <v>11</v>
      </c>
      <c r="I84" s="1" t="s">
        <v>1</v>
      </c>
      <c r="J84">
        <v>38.700000000000003</v>
      </c>
      <c r="K84">
        <v>272</v>
      </c>
      <c r="L84">
        <v>1</v>
      </c>
      <c r="M84">
        <v>0</v>
      </c>
      <c r="N84">
        <v>0</v>
      </c>
      <c r="O84">
        <v>0</v>
      </c>
      <c r="P84" s="1" t="s">
        <v>42</v>
      </c>
      <c r="Q84" s="2">
        <v>44888</v>
      </c>
      <c r="R84" s="8" t="str">
        <f t="shared" si="5"/>
        <v>50-70</v>
      </c>
      <c r="S84" s="11">
        <f t="shared" si="6"/>
        <v>16</v>
      </c>
      <c r="T84" s="11" t="str">
        <f t="shared" si="7"/>
        <v>Obese</v>
      </c>
      <c r="U84" s="11">
        <f t="shared" si="8"/>
        <v>7</v>
      </c>
      <c r="V84" s="8" t="str">
        <f t="shared" si="9"/>
        <v>High</v>
      </c>
      <c r="W84">
        <v>0</v>
      </c>
    </row>
    <row r="85" spans="1:23" x14ac:dyDescent="0.3">
      <c r="A85">
        <v>84</v>
      </c>
      <c r="B85">
        <v>52</v>
      </c>
      <c r="C85" s="1" t="s">
        <v>33</v>
      </c>
      <c r="D85" s="1" t="s">
        <v>36</v>
      </c>
      <c r="E85" s="2">
        <v>43203</v>
      </c>
      <c r="F85" s="1" t="s">
        <v>6</v>
      </c>
      <c r="G85" s="2">
        <v>43215</v>
      </c>
      <c r="H85" s="1" t="s">
        <v>11</v>
      </c>
      <c r="I85" s="1" t="s">
        <v>2</v>
      </c>
      <c r="J85">
        <v>24.3</v>
      </c>
      <c r="K85">
        <v>209</v>
      </c>
      <c r="L85">
        <v>0</v>
      </c>
      <c r="M85">
        <v>0</v>
      </c>
      <c r="N85">
        <v>0</v>
      </c>
      <c r="O85">
        <v>0</v>
      </c>
      <c r="P85" s="1" t="s">
        <v>35</v>
      </c>
      <c r="Q85" s="2">
        <v>43740</v>
      </c>
      <c r="R85" s="8" t="str">
        <f t="shared" si="5"/>
        <v>50-70</v>
      </c>
      <c r="S85" s="11">
        <f t="shared" si="6"/>
        <v>17</v>
      </c>
      <c r="T85" s="11" t="str">
        <f t="shared" si="7"/>
        <v>Healthy</v>
      </c>
      <c r="U85" s="11">
        <f t="shared" si="8"/>
        <v>12</v>
      </c>
      <c r="V85" s="8" t="str">
        <f t="shared" si="9"/>
        <v>Elevated</v>
      </c>
      <c r="W85">
        <v>1</v>
      </c>
    </row>
    <row r="86" spans="1:23" x14ac:dyDescent="0.3">
      <c r="A86">
        <v>85</v>
      </c>
      <c r="B86">
        <v>44</v>
      </c>
      <c r="C86" s="1" t="s">
        <v>33</v>
      </c>
      <c r="D86" s="1" t="s">
        <v>45</v>
      </c>
      <c r="E86" s="2">
        <v>44318</v>
      </c>
      <c r="F86" s="1" t="s">
        <v>9</v>
      </c>
      <c r="G86" s="2">
        <v>44319</v>
      </c>
      <c r="H86" s="1" t="s">
        <v>11</v>
      </c>
      <c r="I86" s="1" t="s">
        <v>3</v>
      </c>
      <c r="J86">
        <v>27.7</v>
      </c>
      <c r="K86">
        <v>237</v>
      </c>
      <c r="L86">
        <v>1</v>
      </c>
      <c r="M86">
        <v>0</v>
      </c>
      <c r="N86">
        <v>0</v>
      </c>
      <c r="O86">
        <v>0</v>
      </c>
      <c r="P86" s="1" t="s">
        <v>35</v>
      </c>
      <c r="Q86" s="2">
        <v>44660</v>
      </c>
      <c r="R86" s="8" t="str">
        <f t="shared" si="5"/>
        <v>36-49</v>
      </c>
      <c r="S86" s="11">
        <f t="shared" si="6"/>
        <v>11</v>
      </c>
      <c r="T86" s="11" t="str">
        <f t="shared" si="7"/>
        <v>Overweight</v>
      </c>
      <c r="U86" s="11">
        <f t="shared" si="8"/>
        <v>1</v>
      </c>
      <c r="V86" s="8" t="str">
        <f t="shared" si="9"/>
        <v>Elevated</v>
      </c>
      <c r="W86">
        <v>0</v>
      </c>
    </row>
    <row r="87" spans="1:23" x14ac:dyDescent="0.3">
      <c r="A87">
        <v>86</v>
      </c>
      <c r="B87">
        <v>61</v>
      </c>
      <c r="C87" s="1" t="s">
        <v>33</v>
      </c>
      <c r="D87" s="1" t="s">
        <v>41</v>
      </c>
      <c r="E87" s="2">
        <v>43689</v>
      </c>
      <c r="F87" s="1" t="s">
        <v>6</v>
      </c>
      <c r="G87" s="2">
        <v>43695</v>
      </c>
      <c r="H87" s="1" t="s">
        <v>10</v>
      </c>
      <c r="I87" s="1" t="s">
        <v>2</v>
      </c>
      <c r="J87">
        <v>43.6</v>
      </c>
      <c r="K87">
        <v>291</v>
      </c>
      <c r="L87">
        <v>1</v>
      </c>
      <c r="M87">
        <v>0</v>
      </c>
      <c r="N87">
        <v>1</v>
      </c>
      <c r="O87">
        <v>0</v>
      </c>
      <c r="P87" s="1" t="s">
        <v>32</v>
      </c>
      <c r="Q87" s="2">
        <v>44302</v>
      </c>
      <c r="R87" s="8" t="str">
        <f t="shared" si="5"/>
        <v>50-70</v>
      </c>
      <c r="S87" s="11">
        <f t="shared" si="6"/>
        <v>19</v>
      </c>
      <c r="T87" s="11" t="str">
        <f t="shared" si="7"/>
        <v>Severely obese</v>
      </c>
      <c r="U87" s="11">
        <f t="shared" si="8"/>
        <v>6</v>
      </c>
      <c r="V87" s="8" t="str">
        <f t="shared" si="9"/>
        <v>High</v>
      </c>
      <c r="W87">
        <v>0</v>
      </c>
    </row>
    <row r="88" spans="1:23" x14ac:dyDescent="0.3">
      <c r="A88">
        <v>87</v>
      </c>
      <c r="B88">
        <v>52</v>
      </c>
      <c r="C88" s="1" t="s">
        <v>30</v>
      </c>
      <c r="D88" s="1" t="s">
        <v>39</v>
      </c>
      <c r="E88" s="2">
        <v>43827</v>
      </c>
      <c r="F88" s="1" t="s">
        <v>9</v>
      </c>
      <c r="G88" s="2">
        <v>43833</v>
      </c>
      <c r="H88" s="1" t="s">
        <v>10</v>
      </c>
      <c r="I88" s="1" t="s">
        <v>4</v>
      </c>
      <c r="J88">
        <v>23.6</v>
      </c>
      <c r="K88">
        <v>200</v>
      </c>
      <c r="L88">
        <v>0</v>
      </c>
      <c r="M88">
        <v>0</v>
      </c>
      <c r="N88">
        <v>0</v>
      </c>
      <c r="O88">
        <v>0</v>
      </c>
      <c r="P88" s="1" t="s">
        <v>35</v>
      </c>
      <c r="Q88" s="2">
        <v>44181</v>
      </c>
      <c r="R88" s="8" t="str">
        <f t="shared" si="5"/>
        <v>50-70</v>
      </c>
      <c r="S88" s="11">
        <f t="shared" si="6"/>
        <v>11</v>
      </c>
      <c r="T88" s="11" t="str">
        <f t="shared" si="7"/>
        <v>Healthy</v>
      </c>
      <c r="U88" s="11">
        <f t="shared" si="8"/>
        <v>6</v>
      </c>
      <c r="V88" s="8" t="str">
        <f t="shared" si="9"/>
        <v>non</v>
      </c>
      <c r="W88">
        <v>0</v>
      </c>
    </row>
    <row r="89" spans="1:23" x14ac:dyDescent="0.3">
      <c r="A89">
        <v>88</v>
      </c>
      <c r="B89">
        <v>61</v>
      </c>
      <c r="C89" s="1" t="s">
        <v>33</v>
      </c>
      <c r="D89" s="1" t="s">
        <v>37</v>
      </c>
      <c r="E89" s="2">
        <v>43005</v>
      </c>
      <c r="F89" s="1" t="s">
        <v>6</v>
      </c>
      <c r="G89" s="2">
        <v>43022</v>
      </c>
      <c r="H89" s="1" t="s">
        <v>10</v>
      </c>
      <c r="I89" s="1" t="s">
        <v>4</v>
      </c>
      <c r="J89">
        <v>24</v>
      </c>
      <c r="K89">
        <v>227</v>
      </c>
      <c r="L89">
        <v>1</v>
      </c>
      <c r="M89">
        <v>1</v>
      </c>
      <c r="N89">
        <v>0</v>
      </c>
      <c r="O89">
        <v>1</v>
      </c>
      <c r="P89" s="1" t="s">
        <v>35</v>
      </c>
      <c r="Q89" s="2">
        <v>43700</v>
      </c>
      <c r="R89" s="8" t="str">
        <f t="shared" si="5"/>
        <v>50-70</v>
      </c>
      <c r="S89" s="11">
        <f t="shared" si="6"/>
        <v>22</v>
      </c>
      <c r="T89" s="11" t="str">
        <f t="shared" si="7"/>
        <v>Healthy</v>
      </c>
      <c r="U89" s="11">
        <f t="shared" si="8"/>
        <v>17</v>
      </c>
      <c r="V89" s="8" t="str">
        <f t="shared" si="9"/>
        <v>Elevated</v>
      </c>
      <c r="W89">
        <v>0</v>
      </c>
    </row>
    <row r="90" spans="1:23" x14ac:dyDescent="0.3">
      <c r="A90">
        <v>89</v>
      </c>
      <c r="B90">
        <v>58</v>
      </c>
      <c r="C90" s="1" t="s">
        <v>33</v>
      </c>
      <c r="D90" s="1" t="s">
        <v>50</v>
      </c>
      <c r="E90" s="2">
        <v>42827</v>
      </c>
      <c r="F90" s="1" t="s">
        <v>9</v>
      </c>
      <c r="G90" s="2">
        <v>42829</v>
      </c>
      <c r="H90" s="1" t="s">
        <v>10</v>
      </c>
      <c r="I90" s="1" t="s">
        <v>4</v>
      </c>
      <c r="J90">
        <v>31.2</v>
      </c>
      <c r="K90">
        <v>256</v>
      </c>
      <c r="L90">
        <v>1</v>
      </c>
      <c r="M90">
        <v>1</v>
      </c>
      <c r="N90">
        <v>0</v>
      </c>
      <c r="O90">
        <v>0</v>
      </c>
      <c r="P90" s="1" t="s">
        <v>42</v>
      </c>
      <c r="Q90" s="2">
        <v>43362</v>
      </c>
      <c r="R90" s="8" t="str">
        <f t="shared" si="5"/>
        <v>50-70</v>
      </c>
      <c r="S90" s="11">
        <f t="shared" si="6"/>
        <v>17</v>
      </c>
      <c r="T90" s="11" t="str">
        <f t="shared" si="7"/>
        <v>Obese</v>
      </c>
      <c r="U90" s="11">
        <f t="shared" si="8"/>
        <v>2</v>
      </c>
      <c r="V90" s="8" t="str">
        <f t="shared" si="9"/>
        <v>High</v>
      </c>
      <c r="W90">
        <v>1</v>
      </c>
    </row>
    <row r="91" spans="1:23" x14ac:dyDescent="0.3">
      <c r="A91">
        <v>90</v>
      </c>
      <c r="B91">
        <v>44</v>
      </c>
      <c r="C91" s="1" t="s">
        <v>33</v>
      </c>
      <c r="D91" s="1" t="s">
        <v>31</v>
      </c>
      <c r="E91" s="2">
        <v>42519</v>
      </c>
      <c r="F91" s="1" t="s">
        <v>8</v>
      </c>
      <c r="G91" s="2">
        <v>42529</v>
      </c>
      <c r="H91" s="1" t="s">
        <v>10</v>
      </c>
      <c r="I91" s="1" t="s">
        <v>3</v>
      </c>
      <c r="J91">
        <v>16.2</v>
      </c>
      <c r="K91">
        <v>198</v>
      </c>
      <c r="L91">
        <v>1</v>
      </c>
      <c r="M91">
        <v>0</v>
      </c>
      <c r="N91">
        <v>0</v>
      </c>
      <c r="O91">
        <v>0</v>
      </c>
      <c r="P91" s="1" t="s">
        <v>35</v>
      </c>
      <c r="Q91" s="2">
        <v>42959</v>
      </c>
      <c r="R91" s="8" t="str">
        <f t="shared" si="5"/>
        <v>36-49</v>
      </c>
      <c r="S91" s="11">
        <f t="shared" si="6"/>
        <v>14</v>
      </c>
      <c r="T91" s="11" t="str">
        <f t="shared" si="7"/>
        <v xml:space="preserve">Underweight </v>
      </c>
      <c r="U91" s="11">
        <f t="shared" si="8"/>
        <v>10</v>
      </c>
      <c r="V91" s="8" t="str">
        <f t="shared" si="9"/>
        <v>Good</v>
      </c>
      <c r="W91">
        <v>0</v>
      </c>
    </row>
    <row r="92" spans="1:23" x14ac:dyDescent="0.3">
      <c r="A92">
        <v>91</v>
      </c>
      <c r="B92">
        <v>72</v>
      </c>
      <c r="C92" s="1" t="s">
        <v>30</v>
      </c>
      <c r="D92" s="1" t="s">
        <v>44</v>
      </c>
      <c r="E92" s="2">
        <v>44377</v>
      </c>
      <c r="F92" s="1" t="s">
        <v>8</v>
      </c>
      <c r="G92" s="2">
        <v>44384</v>
      </c>
      <c r="H92" s="1" t="s">
        <v>10</v>
      </c>
      <c r="I92" s="1" t="s">
        <v>3</v>
      </c>
      <c r="J92">
        <v>33.200000000000003</v>
      </c>
      <c r="K92">
        <v>244</v>
      </c>
      <c r="L92">
        <v>0</v>
      </c>
      <c r="M92">
        <v>0</v>
      </c>
      <c r="N92">
        <v>0</v>
      </c>
      <c r="O92">
        <v>0</v>
      </c>
      <c r="P92" s="1" t="s">
        <v>35</v>
      </c>
      <c r="Q92" s="2">
        <v>44779</v>
      </c>
      <c r="R92" s="8" t="str">
        <f t="shared" si="5"/>
        <v>70-90</v>
      </c>
      <c r="S92" s="11">
        <f t="shared" si="6"/>
        <v>12</v>
      </c>
      <c r="T92" s="11" t="str">
        <f t="shared" si="7"/>
        <v>Obese</v>
      </c>
      <c r="U92" s="11">
        <f t="shared" si="8"/>
        <v>7</v>
      </c>
      <c r="V92" s="8" t="str">
        <f t="shared" si="9"/>
        <v>High</v>
      </c>
      <c r="W92">
        <v>0</v>
      </c>
    </row>
    <row r="93" spans="1:23" x14ac:dyDescent="0.3">
      <c r="A93">
        <v>92</v>
      </c>
      <c r="B93">
        <v>44</v>
      </c>
      <c r="C93" s="1" t="s">
        <v>30</v>
      </c>
      <c r="D93" s="1" t="s">
        <v>59</v>
      </c>
      <c r="E93" s="2">
        <v>43132</v>
      </c>
      <c r="F93" s="1" t="s">
        <v>6</v>
      </c>
      <c r="G93" s="2">
        <v>43141</v>
      </c>
      <c r="H93" s="1" t="s">
        <v>11</v>
      </c>
      <c r="I93" s="1" t="s">
        <v>1</v>
      </c>
      <c r="J93">
        <v>40</v>
      </c>
      <c r="K93">
        <v>293</v>
      </c>
      <c r="L93">
        <v>1</v>
      </c>
      <c r="M93">
        <v>0</v>
      </c>
      <c r="N93">
        <v>0</v>
      </c>
      <c r="O93">
        <v>0</v>
      </c>
      <c r="P93" s="1" t="s">
        <v>35</v>
      </c>
      <c r="Q93" s="2">
        <v>43649</v>
      </c>
      <c r="R93" s="8" t="str">
        <f t="shared" si="5"/>
        <v>36-49</v>
      </c>
      <c r="S93" s="11">
        <f t="shared" si="6"/>
        <v>16</v>
      </c>
      <c r="T93" s="11" t="str">
        <f t="shared" si="7"/>
        <v>Severely obese</v>
      </c>
      <c r="U93" s="11">
        <f t="shared" si="8"/>
        <v>9</v>
      </c>
      <c r="V93" s="8" t="str">
        <f t="shared" si="9"/>
        <v>High</v>
      </c>
      <c r="W93">
        <v>0</v>
      </c>
    </row>
    <row r="94" spans="1:23" x14ac:dyDescent="0.3">
      <c r="A94">
        <v>93</v>
      </c>
      <c r="B94">
        <v>42</v>
      </c>
      <c r="C94" s="1" t="s">
        <v>30</v>
      </c>
      <c r="D94" s="1" t="s">
        <v>54</v>
      </c>
      <c r="E94" s="2">
        <v>44000</v>
      </c>
      <c r="F94" s="1" t="s">
        <v>7</v>
      </c>
      <c r="G94" s="2">
        <v>44015</v>
      </c>
      <c r="H94" s="1" t="s">
        <v>11</v>
      </c>
      <c r="I94" s="1" t="s">
        <v>3</v>
      </c>
      <c r="J94">
        <v>33.200000000000003</v>
      </c>
      <c r="K94">
        <v>284</v>
      </c>
      <c r="L94">
        <v>1</v>
      </c>
      <c r="M94">
        <v>0</v>
      </c>
      <c r="N94">
        <v>0</v>
      </c>
      <c r="O94">
        <v>1</v>
      </c>
      <c r="P94" s="1" t="s">
        <v>32</v>
      </c>
      <c r="Q94" s="2">
        <v>44513</v>
      </c>
      <c r="R94" s="8" t="str">
        <f t="shared" si="5"/>
        <v>36-49</v>
      </c>
      <c r="S94" s="11">
        <f t="shared" si="6"/>
        <v>16</v>
      </c>
      <c r="T94" s="11" t="str">
        <f t="shared" si="7"/>
        <v>Obese</v>
      </c>
      <c r="U94" s="11">
        <f t="shared" si="8"/>
        <v>15</v>
      </c>
      <c r="V94" s="8" t="str">
        <f t="shared" si="9"/>
        <v>High</v>
      </c>
      <c r="W94">
        <v>0</v>
      </c>
    </row>
    <row r="95" spans="1:23" x14ac:dyDescent="0.3">
      <c r="A95">
        <v>94</v>
      </c>
      <c r="B95">
        <v>53</v>
      </c>
      <c r="C95" s="1" t="s">
        <v>30</v>
      </c>
      <c r="D95" s="1" t="s">
        <v>46</v>
      </c>
      <c r="E95" s="2">
        <v>42002</v>
      </c>
      <c r="F95" s="1" t="s">
        <v>9</v>
      </c>
      <c r="G95" s="2">
        <v>42009</v>
      </c>
      <c r="H95" s="1" t="s">
        <v>10</v>
      </c>
      <c r="I95" s="1" t="s">
        <v>2</v>
      </c>
      <c r="J95">
        <v>29.8</v>
      </c>
      <c r="K95">
        <v>201</v>
      </c>
      <c r="L95">
        <v>1</v>
      </c>
      <c r="M95">
        <v>0</v>
      </c>
      <c r="N95">
        <v>1</v>
      </c>
      <c r="O95">
        <v>0</v>
      </c>
      <c r="P95" s="1" t="s">
        <v>38</v>
      </c>
      <c r="Q95" s="2">
        <v>42376</v>
      </c>
      <c r="R95" s="8" t="str">
        <f t="shared" si="5"/>
        <v>50-70</v>
      </c>
      <c r="S95" s="11">
        <f t="shared" si="6"/>
        <v>12</v>
      </c>
      <c r="T95" s="11" t="str">
        <f t="shared" si="7"/>
        <v>Overweight</v>
      </c>
      <c r="U95" s="11">
        <f t="shared" si="8"/>
        <v>7</v>
      </c>
      <c r="V95" s="8" t="str">
        <f t="shared" si="9"/>
        <v>Elevated</v>
      </c>
      <c r="W95">
        <v>0</v>
      </c>
    </row>
    <row r="96" spans="1:23" x14ac:dyDescent="0.3">
      <c r="A96">
        <v>95</v>
      </c>
      <c r="B96">
        <v>57</v>
      </c>
      <c r="C96" s="1" t="s">
        <v>33</v>
      </c>
      <c r="D96" s="1" t="s">
        <v>53</v>
      </c>
      <c r="E96" s="2">
        <v>44905</v>
      </c>
      <c r="F96" s="1" t="s">
        <v>9</v>
      </c>
      <c r="G96" s="2">
        <v>44906</v>
      </c>
      <c r="H96" s="1" t="s">
        <v>10</v>
      </c>
      <c r="I96" s="1" t="s">
        <v>3</v>
      </c>
      <c r="J96">
        <v>44.2</v>
      </c>
      <c r="K96">
        <v>246</v>
      </c>
      <c r="L96">
        <v>0</v>
      </c>
      <c r="M96">
        <v>0</v>
      </c>
      <c r="N96">
        <v>0</v>
      </c>
      <c r="O96">
        <v>0</v>
      </c>
      <c r="P96" s="1" t="s">
        <v>35</v>
      </c>
      <c r="Q96" s="2">
        <v>45311</v>
      </c>
      <c r="R96" s="8" t="str">
        <f t="shared" si="5"/>
        <v>50-70</v>
      </c>
      <c r="S96" s="11">
        <f t="shared" si="6"/>
        <v>13</v>
      </c>
      <c r="T96" s="11" t="str">
        <f t="shared" si="7"/>
        <v>Severely obese</v>
      </c>
      <c r="U96" s="11">
        <f t="shared" si="8"/>
        <v>1</v>
      </c>
      <c r="V96" s="8" t="str">
        <f t="shared" si="9"/>
        <v>High</v>
      </c>
      <c r="W96">
        <v>0</v>
      </c>
    </row>
    <row r="97" spans="1:23" x14ac:dyDescent="0.3">
      <c r="A97">
        <v>96</v>
      </c>
      <c r="B97">
        <v>62</v>
      </c>
      <c r="C97" s="1" t="s">
        <v>33</v>
      </c>
      <c r="D97" s="1" t="s">
        <v>58</v>
      </c>
      <c r="E97" s="2">
        <v>42486</v>
      </c>
      <c r="F97" s="1" t="s">
        <v>8</v>
      </c>
      <c r="G97" s="2">
        <v>42497</v>
      </c>
      <c r="H97" s="1" t="s">
        <v>11</v>
      </c>
      <c r="I97" s="1" t="s">
        <v>4</v>
      </c>
      <c r="J97">
        <v>39.700000000000003</v>
      </c>
      <c r="K97">
        <v>297</v>
      </c>
      <c r="L97">
        <v>1</v>
      </c>
      <c r="M97">
        <v>0</v>
      </c>
      <c r="N97">
        <v>0</v>
      </c>
      <c r="O97">
        <v>0</v>
      </c>
      <c r="P97" s="1" t="s">
        <v>38</v>
      </c>
      <c r="Q97" s="2">
        <v>43087</v>
      </c>
      <c r="R97" s="8" t="str">
        <f t="shared" si="5"/>
        <v>50-70</v>
      </c>
      <c r="S97" s="11">
        <f t="shared" si="6"/>
        <v>19</v>
      </c>
      <c r="T97" s="11" t="str">
        <f t="shared" si="7"/>
        <v>Obese</v>
      </c>
      <c r="U97" s="11">
        <f t="shared" si="8"/>
        <v>11</v>
      </c>
      <c r="V97" s="8" t="str">
        <f t="shared" si="9"/>
        <v>High</v>
      </c>
      <c r="W97">
        <v>0</v>
      </c>
    </row>
    <row r="98" spans="1:23" x14ac:dyDescent="0.3">
      <c r="A98">
        <v>97</v>
      </c>
      <c r="B98">
        <v>68</v>
      </c>
      <c r="C98" s="1" t="s">
        <v>30</v>
      </c>
      <c r="D98" s="1" t="s">
        <v>60</v>
      </c>
      <c r="E98" s="2">
        <v>43461</v>
      </c>
      <c r="F98" s="1" t="s">
        <v>7</v>
      </c>
      <c r="G98" s="2">
        <v>43479</v>
      </c>
      <c r="H98" s="1" t="s">
        <v>11</v>
      </c>
      <c r="I98" s="1" t="s">
        <v>3</v>
      </c>
      <c r="J98">
        <v>37.700000000000003</v>
      </c>
      <c r="K98">
        <v>284</v>
      </c>
      <c r="L98">
        <v>1</v>
      </c>
      <c r="M98">
        <v>1</v>
      </c>
      <c r="N98">
        <v>0</v>
      </c>
      <c r="O98">
        <v>0</v>
      </c>
      <c r="P98" s="1" t="s">
        <v>42</v>
      </c>
      <c r="Q98" s="2">
        <v>43692</v>
      </c>
      <c r="R98" s="8" t="str">
        <f t="shared" si="5"/>
        <v>50-70</v>
      </c>
      <c r="S98" s="11">
        <f t="shared" si="6"/>
        <v>7</v>
      </c>
      <c r="T98" s="11" t="str">
        <f t="shared" si="7"/>
        <v>Obese</v>
      </c>
      <c r="U98" s="11">
        <f t="shared" si="8"/>
        <v>18</v>
      </c>
      <c r="V98" s="8" t="str">
        <f t="shared" si="9"/>
        <v>High</v>
      </c>
      <c r="W98">
        <v>0</v>
      </c>
    </row>
    <row r="99" spans="1:23" x14ac:dyDescent="0.3">
      <c r="A99">
        <v>98</v>
      </c>
      <c r="B99">
        <v>49</v>
      </c>
      <c r="C99" s="1" t="s">
        <v>33</v>
      </c>
      <c r="D99" s="1" t="s">
        <v>36</v>
      </c>
      <c r="E99" s="2">
        <v>43721</v>
      </c>
      <c r="F99" s="1" t="s">
        <v>6</v>
      </c>
      <c r="G99" s="2">
        <v>43737</v>
      </c>
      <c r="H99" s="1" t="s">
        <v>10</v>
      </c>
      <c r="I99" s="1" t="s">
        <v>4</v>
      </c>
      <c r="J99">
        <v>36.799999999999997</v>
      </c>
      <c r="K99">
        <v>260</v>
      </c>
      <c r="L99">
        <v>1</v>
      </c>
      <c r="M99">
        <v>0</v>
      </c>
      <c r="N99">
        <v>1</v>
      </c>
      <c r="O99">
        <v>0</v>
      </c>
      <c r="P99" s="1" t="s">
        <v>38</v>
      </c>
      <c r="Q99" s="2">
        <v>44344</v>
      </c>
      <c r="R99" s="8" t="str">
        <f t="shared" si="5"/>
        <v>36-49</v>
      </c>
      <c r="S99" s="11">
        <f t="shared" si="6"/>
        <v>19</v>
      </c>
      <c r="T99" s="11" t="str">
        <f t="shared" si="7"/>
        <v>Obese</v>
      </c>
      <c r="U99" s="11">
        <f t="shared" si="8"/>
        <v>16</v>
      </c>
      <c r="V99" s="8" t="str">
        <f t="shared" si="9"/>
        <v>High</v>
      </c>
      <c r="W99">
        <v>0</v>
      </c>
    </row>
    <row r="100" spans="1:23" x14ac:dyDescent="0.3">
      <c r="A100">
        <v>99</v>
      </c>
      <c r="B100">
        <v>39</v>
      </c>
      <c r="C100" s="1" t="s">
        <v>30</v>
      </c>
      <c r="D100" s="1" t="s">
        <v>57</v>
      </c>
      <c r="E100" s="2">
        <v>41983</v>
      </c>
      <c r="F100" s="1" t="s">
        <v>6</v>
      </c>
      <c r="G100" s="2">
        <v>42001</v>
      </c>
      <c r="H100" s="1" t="s">
        <v>10</v>
      </c>
      <c r="I100" s="1" t="s">
        <v>2</v>
      </c>
      <c r="J100">
        <v>17.100000000000001</v>
      </c>
      <c r="K100">
        <v>189</v>
      </c>
      <c r="L100">
        <v>1</v>
      </c>
      <c r="M100">
        <v>0</v>
      </c>
      <c r="N100">
        <v>1</v>
      </c>
      <c r="O100">
        <v>0</v>
      </c>
      <c r="P100" s="1" t="s">
        <v>42</v>
      </c>
      <c r="Q100" s="2">
        <v>42439</v>
      </c>
      <c r="R100" s="8" t="str">
        <f t="shared" si="5"/>
        <v>36-49</v>
      </c>
      <c r="S100" s="11">
        <f t="shared" si="6"/>
        <v>14</v>
      </c>
      <c r="T100" s="11" t="str">
        <f t="shared" si="7"/>
        <v xml:space="preserve">Underweight </v>
      </c>
      <c r="U100" s="11">
        <f t="shared" si="8"/>
        <v>18</v>
      </c>
      <c r="V100" s="8" t="str">
        <f t="shared" si="9"/>
        <v>Good</v>
      </c>
      <c r="W100">
        <v>0</v>
      </c>
    </row>
    <row r="101" spans="1:23" x14ac:dyDescent="0.3">
      <c r="A101">
        <v>100</v>
      </c>
      <c r="B101">
        <v>52</v>
      </c>
      <c r="C101" s="1" t="s">
        <v>30</v>
      </c>
      <c r="D101" s="1" t="s">
        <v>58</v>
      </c>
      <c r="E101" s="2">
        <v>42390</v>
      </c>
      <c r="F101" s="1" t="s">
        <v>6</v>
      </c>
      <c r="G101" s="2">
        <v>42405</v>
      </c>
      <c r="H101" s="1" t="s">
        <v>11</v>
      </c>
      <c r="I101" s="1" t="s">
        <v>3</v>
      </c>
      <c r="J101">
        <v>33.5</v>
      </c>
      <c r="K101">
        <v>265</v>
      </c>
      <c r="L101">
        <v>1</v>
      </c>
      <c r="M101">
        <v>1</v>
      </c>
      <c r="N101">
        <v>0</v>
      </c>
      <c r="O101">
        <v>0</v>
      </c>
      <c r="P101" s="1" t="s">
        <v>38</v>
      </c>
      <c r="Q101" s="2">
        <v>42849</v>
      </c>
      <c r="R101" s="8" t="str">
        <f t="shared" si="5"/>
        <v>50-70</v>
      </c>
      <c r="S101" s="11">
        <f t="shared" si="6"/>
        <v>14</v>
      </c>
      <c r="T101" s="11" t="str">
        <f t="shared" si="7"/>
        <v>Obese</v>
      </c>
      <c r="U101" s="11">
        <f t="shared" si="8"/>
        <v>15</v>
      </c>
      <c r="V101" s="8" t="str">
        <f t="shared" si="9"/>
        <v>High</v>
      </c>
      <c r="W101">
        <v>0</v>
      </c>
    </row>
    <row r="102" spans="1:23" x14ac:dyDescent="0.3">
      <c r="A102">
        <v>101</v>
      </c>
      <c r="B102">
        <v>59</v>
      </c>
      <c r="C102" s="1" t="s">
        <v>30</v>
      </c>
      <c r="D102" s="1" t="s">
        <v>43</v>
      </c>
      <c r="E102" s="2">
        <v>42626</v>
      </c>
      <c r="F102" s="1" t="s">
        <v>9</v>
      </c>
      <c r="G102" s="2">
        <v>42627</v>
      </c>
      <c r="H102" s="1" t="s">
        <v>11</v>
      </c>
      <c r="I102" s="1" t="s">
        <v>4</v>
      </c>
      <c r="J102">
        <v>27.1</v>
      </c>
      <c r="K102">
        <v>220</v>
      </c>
      <c r="L102">
        <v>1</v>
      </c>
      <c r="M102">
        <v>0</v>
      </c>
      <c r="N102">
        <v>1</v>
      </c>
      <c r="O102">
        <v>1</v>
      </c>
      <c r="P102" s="1" t="s">
        <v>32</v>
      </c>
      <c r="Q102" s="2">
        <v>42999</v>
      </c>
      <c r="R102" s="8" t="str">
        <f t="shared" si="5"/>
        <v>50-70</v>
      </c>
      <c r="S102" s="11">
        <f t="shared" si="6"/>
        <v>12</v>
      </c>
      <c r="T102" s="11" t="str">
        <f t="shared" si="7"/>
        <v>Overweight</v>
      </c>
      <c r="U102" s="11">
        <f t="shared" si="8"/>
        <v>1</v>
      </c>
      <c r="V102" s="8" t="str">
        <f t="shared" si="9"/>
        <v>Elevated</v>
      </c>
      <c r="W102">
        <v>0</v>
      </c>
    </row>
    <row r="103" spans="1:23" x14ac:dyDescent="0.3">
      <c r="A103">
        <v>102</v>
      </c>
      <c r="B103">
        <v>48</v>
      </c>
      <c r="C103" s="1" t="s">
        <v>33</v>
      </c>
      <c r="D103" s="1" t="s">
        <v>40</v>
      </c>
      <c r="E103" s="2">
        <v>44202</v>
      </c>
      <c r="F103" s="1" t="s">
        <v>8</v>
      </c>
      <c r="G103" s="2">
        <v>44205</v>
      </c>
      <c r="H103" s="1" t="s">
        <v>10</v>
      </c>
      <c r="I103" s="1" t="s">
        <v>1</v>
      </c>
      <c r="J103">
        <v>19.100000000000001</v>
      </c>
      <c r="K103">
        <v>233</v>
      </c>
      <c r="L103">
        <v>1</v>
      </c>
      <c r="M103">
        <v>1</v>
      </c>
      <c r="N103">
        <v>0</v>
      </c>
      <c r="O103">
        <v>0</v>
      </c>
      <c r="P103" s="1" t="s">
        <v>35</v>
      </c>
      <c r="Q103" s="2">
        <v>44744</v>
      </c>
      <c r="R103" s="8" t="str">
        <f t="shared" si="5"/>
        <v>36-49</v>
      </c>
      <c r="S103" s="11">
        <f t="shared" si="6"/>
        <v>17</v>
      </c>
      <c r="T103" s="11" t="str">
        <f t="shared" si="7"/>
        <v>Healthy</v>
      </c>
      <c r="U103" s="11">
        <f t="shared" si="8"/>
        <v>3</v>
      </c>
      <c r="V103" s="8" t="str">
        <f t="shared" si="9"/>
        <v>Elevated</v>
      </c>
      <c r="W103">
        <v>0</v>
      </c>
    </row>
    <row r="104" spans="1:23" x14ac:dyDescent="0.3">
      <c r="A104">
        <v>103</v>
      </c>
      <c r="B104">
        <v>66</v>
      </c>
      <c r="C104" s="1" t="s">
        <v>30</v>
      </c>
      <c r="D104" s="1" t="s">
        <v>59</v>
      </c>
      <c r="E104" s="2">
        <v>42483</v>
      </c>
      <c r="F104" s="1" t="s">
        <v>8</v>
      </c>
      <c r="G104" s="2">
        <v>42495</v>
      </c>
      <c r="H104" s="1" t="s">
        <v>10</v>
      </c>
      <c r="I104" s="1" t="s">
        <v>2</v>
      </c>
      <c r="J104">
        <v>23.4</v>
      </c>
      <c r="K104">
        <v>175</v>
      </c>
      <c r="L104">
        <v>0</v>
      </c>
      <c r="M104">
        <v>0</v>
      </c>
      <c r="N104">
        <v>0</v>
      </c>
      <c r="O104">
        <v>0</v>
      </c>
      <c r="P104" s="1" t="s">
        <v>32</v>
      </c>
      <c r="Q104" s="2">
        <v>42914</v>
      </c>
      <c r="R104" s="8" t="str">
        <f t="shared" si="5"/>
        <v>50-70</v>
      </c>
      <c r="S104" s="11">
        <f t="shared" si="6"/>
        <v>13</v>
      </c>
      <c r="T104" s="11" t="str">
        <f t="shared" si="7"/>
        <v>Healthy</v>
      </c>
      <c r="U104" s="11">
        <f t="shared" si="8"/>
        <v>12</v>
      </c>
      <c r="V104" s="8" t="str">
        <f t="shared" si="9"/>
        <v>Good</v>
      </c>
      <c r="W104">
        <v>1</v>
      </c>
    </row>
    <row r="105" spans="1:23" x14ac:dyDescent="0.3">
      <c r="A105">
        <v>104</v>
      </c>
      <c r="B105">
        <v>48</v>
      </c>
      <c r="C105" s="1" t="s">
        <v>33</v>
      </c>
      <c r="D105" s="1" t="s">
        <v>40</v>
      </c>
      <c r="E105" s="2">
        <v>42611</v>
      </c>
      <c r="F105" s="1" t="s">
        <v>9</v>
      </c>
      <c r="G105" s="2">
        <v>42617</v>
      </c>
      <c r="H105" s="1" t="s">
        <v>11</v>
      </c>
      <c r="I105" s="1" t="s">
        <v>1</v>
      </c>
      <c r="J105">
        <v>40.1</v>
      </c>
      <c r="K105">
        <v>272</v>
      </c>
      <c r="L105">
        <v>1</v>
      </c>
      <c r="M105">
        <v>1</v>
      </c>
      <c r="N105">
        <v>0</v>
      </c>
      <c r="O105">
        <v>0</v>
      </c>
      <c r="P105" s="1" t="s">
        <v>35</v>
      </c>
      <c r="Q105" s="2">
        <v>42974</v>
      </c>
      <c r="R105" s="8" t="str">
        <f t="shared" si="5"/>
        <v>36-49</v>
      </c>
      <c r="S105" s="11">
        <f t="shared" si="6"/>
        <v>11</v>
      </c>
      <c r="T105" s="11" t="str">
        <f t="shared" si="7"/>
        <v>Severely obese</v>
      </c>
      <c r="U105" s="11">
        <f t="shared" si="8"/>
        <v>6</v>
      </c>
      <c r="V105" s="8" t="str">
        <f t="shared" si="9"/>
        <v>High</v>
      </c>
      <c r="W105">
        <v>0</v>
      </c>
    </row>
    <row r="106" spans="1:23" x14ac:dyDescent="0.3">
      <c r="A106">
        <v>105</v>
      </c>
      <c r="B106">
        <v>41</v>
      </c>
      <c r="C106" s="1" t="s">
        <v>30</v>
      </c>
      <c r="D106" s="1" t="s">
        <v>49</v>
      </c>
      <c r="E106" s="2">
        <v>44517</v>
      </c>
      <c r="F106" s="1" t="s">
        <v>8</v>
      </c>
      <c r="G106" s="2">
        <v>44528</v>
      </c>
      <c r="H106" s="1" t="s">
        <v>10</v>
      </c>
      <c r="I106" s="1" t="s">
        <v>2</v>
      </c>
      <c r="J106">
        <v>20.399999999999999</v>
      </c>
      <c r="K106">
        <v>189</v>
      </c>
      <c r="L106">
        <v>0</v>
      </c>
      <c r="M106">
        <v>0</v>
      </c>
      <c r="N106">
        <v>0</v>
      </c>
      <c r="O106">
        <v>0</v>
      </c>
      <c r="P106" s="1" t="s">
        <v>38</v>
      </c>
      <c r="Q106" s="2">
        <v>44806</v>
      </c>
      <c r="R106" s="8" t="str">
        <f t="shared" si="5"/>
        <v>36-49</v>
      </c>
      <c r="S106" s="11">
        <f t="shared" si="6"/>
        <v>9</v>
      </c>
      <c r="T106" s="11" t="str">
        <f t="shared" si="7"/>
        <v>Healthy</v>
      </c>
      <c r="U106" s="11">
        <f t="shared" si="8"/>
        <v>11</v>
      </c>
      <c r="V106" s="8" t="str">
        <f t="shared" si="9"/>
        <v>Good</v>
      </c>
      <c r="W106">
        <v>1</v>
      </c>
    </row>
    <row r="107" spans="1:23" x14ac:dyDescent="0.3">
      <c r="A107">
        <v>106</v>
      </c>
      <c r="B107">
        <v>43</v>
      </c>
      <c r="C107" s="1" t="s">
        <v>30</v>
      </c>
      <c r="D107" s="1" t="s">
        <v>52</v>
      </c>
      <c r="E107" s="2">
        <v>44806</v>
      </c>
      <c r="F107" s="1" t="s">
        <v>9</v>
      </c>
      <c r="G107" s="2">
        <v>44808</v>
      </c>
      <c r="H107" s="1" t="s">
        <v>10</v>
      </c>
      <c r="I107" s="1" t="s">
        <v>3</v>
      </c>
      <c r="J107">
        <v>17</v>
      </c>
      <c r="K107">
        <v>220</v>
      </c>
      <c r="L107">
        <v>1</v>
      </c>
      <c r="M107">
        <v>0</v>
      </c>
      <c r="N107">
        <v>0</v>
      </c>
      <c r="O107">
        <v>0</v>
      </c>
      <c r="P107" s="1" t="s">
        <v>38</v>
      </c>
      <c r="Q107" s="2">
        <v>45167</v>
      </c>
      <c r="R107" s="8" t="str">
        <f t="shared" si="5"/>
        <v>36-49</v>
      </c>
      <c r="S107" s="11">
        <f t="shared" si="6"/>
        <v>11</v>
      </c>
      <c r="T107" s="11" t="str">
        <f t="shared" si="7"/>
        <v xml:space="preserve">Underweight </v>
      </c>
      <c r="U107" s="11">
        <f t="shared" si="8"/>
        <v>2</v>
      </c>
      <c r="V107" s="8" t="str">
        <f t="shared" si="9"/>
        <v>Elevated</v>
      </c>
      <c r="W107">
        <v>0</v>
      </c>
    </row>
    <row r="108" spans="1:23" x14ac:dyDescent="0.3">
      <c r="A108">
        <v>107</v>
      </c>
      <c r="B108">
        <v>48</v>
      </c>
      <c r="C108" s="1" t="s">
        <v>30</v>
      </c>
      <c r="D108" s="1" t="s">
        <v>60</v>
      </c>
      <c r="E108" s="2">
        <v>44636</v>
      </c>
      <c r="F108" s="1" t="s">
        <v>6</v>
      </c>
      <c r="G108" s="2">
        <v>44644</v>
      </c>
      <c r="H108" s="1" t="s">
        <v>11</v>
      </c>
      <c r="I108" s="1" t="s">
        <v>2</v>
      </c>
      <c r="J108">
        <v>27.5</v>
      </c>
      <c r="K108">
        <v>235</v>
      </c>
      <c r="L108">
        <v>1</v>
      </c>
      <c r="M108">
        <v>0</v>
      </c>
      <c r="N108">
        <v>1</v>
      </c>
      <c r="O108">
        <v>0</v>
      </c>
      <c r="P108" s="1" t="s">
        <v>35</v>
      </c>
      <c r="Q108" s="2">
        <v>45036</v>
      </c>
      <c r="R108" s="8" t="str">
        <f t="shared" si="5"/>
        <v>36-49</v>
      </c>
      <c r="S108" s="11">
        <f t="shared" si="6"/>
        <v>12</v>
      </c>
      <c r="T108" s="11" t="str">
        <f t="shared" si="7"/>
        <v>Overweight</v>
      </c>
      <c r="U108" s="11">
        <f t="shared" si="8"/>
        <v>8</v>
      </c>
      <c r="V108" s="8" t="str">
        <f t="shared" si="9"/>
        <v>Elevated</v>
      </c>
      <c r="W108">
        <v>0</v>
      </c>
    </row>
    <row r="109" spans="1:23" x14ac:dyDescent="0.3">
      <c r="A109">
        <v>108</v>
      </c>
      <c r="B109">
        <v>63</v>
      </c>
      <c r="C109" s="1" t="s">
        <v>33</v>
      </c>
      <c r="D109" s="1" t="s">
        <v>51</v>
      </c>
      <c r="E109" s="2">
        <v>41969</v>
      </c>
      <c r="F109" s="1" t="s">
        <v>8</v>
      </c>
      <c r="G109" s="2">
        <v>41980</v>
      </c>
      <c r="H109" s="1" t="s">
        <v>10</v>
      </c>
      <c r="I109" s="1" t="s">
        <v>3</v>
      </c>
      <c r="J109">
        <v>39.1</v>
      </c>
      <c r="K109">
        <v>282</v>
      </c>
      <c r="L109">
        <v>0</v>
      </c>
      <c r="M109">
        <v>1</v>
      </c>
      <c r="N109">
        <v>0</v>
      </c>
      <c r="O109">
        <v>1</v>
      </c>
      <c r="P109" s="1" t="s">
        <v>32</v>
      </c>
      <c r="Q109" s="2">
        <v>42441</v>
      </c>
      <c r="R109" s="8" t="str">
        <f t="shared" si="5"/>
        <v>50-70</v>
      </c>
      <c r="S109" s="11">
        <f t="shared" si="6"/>
        <v>15</v>
      </c>
      <c r="T109" s="11" t="str">
        <f t="shared" si="7"/>
        <v>Obese</v>
      </c>
      <c r="U109" s="11">
        <f t="shared" si="8"/>
        <v>11</v>
      </c>
      <c r="V109" s="8" t="str">
        <f t="shared" si="9"/>
        <v>High</v>
      </c>
      <c r="W109">
        <v>0</v>
      </c>
    </row>
    <row r="110" spans="1:23" x14ac:dyDescent="0.3">
      <c r="A110">
        <v>109</v>
      </c>
      <c r="B110">
        <v>62</v>
      </c>
      <c r="C110" s="1" t="s">
        <v>33</v>
      </c>
      <c r="D110" s="1" t="s">
        <v>45</v>
      </c>
      <c r="E110" s="2">
        <v>45133</v>
      </c>
      <c r="F110" s="1" t="s">
        <v>6</v>
      </c>
      <c r="G110" s="2">
        <v>45139</v>
      </c>
      <c r="H110" s="1" t="s">
        <v>11</v>
      </c>
      <c r="I110" s="1" t="s">
        <v>1</v>
      </c>
      <c r="J110">
        <v>39</v>
      </c>
      <c r="K110">
        <v>246</v>
      </c>
      <c r="L110">
        <v>0</v>
      </c>
      <c r="M110">
        <v>0</v>
      </c>
      <c r="N110">
        <v>0</v>
      </c>
      <c r="O110">
        <v>0</v>
      </c>
      <c r="P110" s="1" t="s">
        <v>38</v>
      </c>
      <c r="Q110" s="2">
        <v>45732</v>
      </c>
      <c r="R110" s="8" t="str">
        <f t="shared" si="5"/>
        <v>50-70</v>
      </c>
      <c r="S110" s="11">
        <f t="shared" si="6"/>
        <v>19</v>
      </c>
      <c r="T110" s="11" t="str">
        <f t="shared" si="7"/>
        <v>Obese</v>
      </c>
      <c r="U110" s="11">
        <f t="shared" si="8"/>
        <v>6</v>
      </c>
      <c r="V110" s="8" t="str">
        <f t="shared" si="9"/>
        <v>High</v>
      </c>
      <c r="W110">
        <v>0</v>
      </c>
    </row>
    <row r="111" spans="1:23" x14ac:dyDescent="0.3">
      <c r="A111">
        <v>110</v>
      </c>
      <c r="B111">
        <v>46</v>
      </c>
      <c r="C111" s="1" t="s">
        <v>33</v>
      </c>
      <c r="D111" s="1" t="s">
        <v>43</v>
      </c>
      <c r="E111" s="2">
        <v>42450</v>
      </c>
      <c r="F111" s="1" t="s">
        <v>7</v>
      </c>
      <c r="G111" s="2">
        <v>42455</v>
      </c>
      <c r="H111" s="1" t="s">
        <v>10</v>
      </c>
      <c r="I111" s="1" t="s">
        <v>1</v>
      </c>
      <c r="J111">
        <v>16.399999999999999</v>
      </c>
      <c r="K111">
        <v>154</v>
      </c>
      <c r="L111">
        <v>1</v>
      </c>
      <c r="M111">
        <v>1</v>
      </c>
      <c r="N111">
        <v>0</v>
      </c>
      <c r="O111">
        <v>0</v>
      </c>
      <c r="P111" s="1" t="s">
        <v>35</v>
      </c>
      <c r="Q111" s="2">
        <v>42763</v>
      </c>
      <c r="R111" s="8" t="str">
        <f t="shared" si="5"/>
        <v>36-49</v>
      </c>
      <c r="S111" s="11">
        <f t="shared" si="6"/>
        <v>10</v>
      </c>
      <c r="T111" s="11" t="str">
        <f t="shared" si="7"/>
        <v xml:space="preserve">Underweight </v>
      </c>
      <c r="U111" s="11">
        <f t="shared" si="8"/>
        <v>5</v>
      </c>
      <c r="V111" s="8" t="str">
        <f t="shared" si="9"/>
        <v>Good</v>
      </c>
      <c r="W111">
        <v>0</v>
      </c>
    </row>
    <row r="112" spans="1:23" x14ac:dyDescent="0.3">
      <c r="A112">
        <v>111</v>
      </c>
      <c r="B112">
        <v>44</v>
      </c>
      <c r="C112" s="1" t="s">
        <v>33</v>
      </c>
      <c r="D112" s="1" t="s">
        <v>52</v>
      </c>
      <c r="E112" s="2">
        <v>42824</v>
      </c>
      <c r="F112" s="1" t="s">
        <v>9</v>
      </c>
      <c r="G112" s="2">
        <v>42828</v>
      </c>
      <c r="H112" s="1" t="s">
        <v>10</v>
      </c>
      <c r="I112" s="1" t="s">
        <v>3</v>
      </c>
      <c r="J112">
        <v>16.399999999999999</v>
      </c>
      <c r="K112">
        <v>219</v>
      </c>
      <c r="L112">
        <v>1</v>
      </c>
      <c r="M112">
        <v>1</v>
      </c>
      <c r="N112">
        <v>1</v>
      </c>
      <c r="O112">
        <v>0</v>
      </c>
      <c r="P112" s="1" t="s">
        <v>35</v>
      </c>
      <c r="Q112" s="2">
        <v>43108</v>
      </c>
      <c r="R112" s="8" t="str">
        <f t="shared" si="5"/>
        <v>36-49</v>
      </c>
      <c r="S112" s="11">
        <f t="shared" si="6"/>
        <v>9</v>
      </c>
      <c r="T112" s="11" t="str">
        <f t="shared" si="7"/>
        <v xml:space="preserve">Underweight </v>
      </c>
      <c r="U112" s="11">
        <f t="shared" si="8"/>
        <v>4</v>
      </c>
      <c r="V112" s="8" t="str">
        <f t="shared" si="9"/>
        <v>Elevated</v>
      </c>
      <c r="W112">
        <v>0</v>
      </c>
    </row>
    <row r="113" spans="1:23" x14ac:dyDescent="0.3">
      <c r="A113">
        <v>112</v>
      </c>
      <c r="B113">
        <v>62</v>
      </c>
      <c r="C113" s="1" t="s">
        <v>33</v>
      </c>
      <c r="D113" s="1" t="s">
        <v>43</v>
      </c>
      <c r="E113" s="2">
        <v>44547</v>
      </c>
      <c r="F113" s="1" t="s">
        <v>7</v>
      </c>
      <c r="G113" s="2">
        <v>44550</v>
      </c>
      <c r="H113" s="1" t="s">
        <v>11</v>
      </c>
      <c r="I113" s="1" t="s">
        <v>2</v>
      </c>
      <c r="J113">
        <v>18.3</v>
      </c>
      <c r="K113">
        <v>166</v>
      </c>
      <c r="L113">
        <v>0</v>
      </c>
      <c r="M113">
        <v>0</v>
      </c>
      <c r="N113">
        <v>0</v>
      </c>
      <c r="O113">
        <v>0</v>
      </c>
      <c r="P113" s="1" t="s">
        <v>38</v>
      </c>
      <c r="Q113" s="2">
        <v>45186</v>
      </c>
      <c r="R113" s="8" t="str">
        <f t="shared" si="5"/>
        <v>50-70</v>
      </c>
      <c r="S113" s="11">
        <f t="shared" si="6"/>
        <v>20</v>
      </c>
      <c r="T113" s="11" t="str">
        <f t="shared" si="7"/>
        <v xml:space="preserve">Underweight </v>
      </c>
      <c r="U113" s="11">
        <f t="shared" si="8"/>
        <v>3</v>
      </c>
      <c r="V113" s="8" t="str">
        <f t="shared" si="9"/>
        <v>Good</v>
      </c>
      <c r="W113">
        <v>0</v>
      </c>
    </row>
    <row r="114" spans="1:23" x14ac:dyDescent="0.3">
      <c r="A114">
        <v>113</v>
      </c>
      <c r="B114">
        <v>58</v>
      </c>
      <c r="C114" s="1" t="s">
        <v>30</v>
      </c>
      <c r="D114" s="1" t="s">
        <v>40</v>
      </c>
      <c r="E114" s="2">
        <v>42365</v>
      </c>
      <c r="F114" s="1" t="s">
        <v>8</v>
      </c>
      <c r="G114" s="2">
        <v>42374</v>
      </c>
      <c r="H114" s="1" t="s">
        <v>11</v>
      </c>
      <c r="I114" s="1" t="s">
        <v>1</v>
      </c>
      <c r="J114">
        <v>41.9</v>
      </c>
      <c r="K114">
        <v>263</v>
      </c>
      <c r="L114">
        <v>0</v>
      </c>
      <c r="M114">
        <v>1</v>
      </c>
      <c r="N114">
        <v>0</v>
      </c>
      <c r="O114">
        <v>0</v>
      </c>
      <c r="P114" s="1" t="s">
        <v>35</v>
      </c>
      <c r="Q114" s="2">
        <v>42882</v>
      </c>
      <c r="R114" s="8" t="str">
        <f t="shared" si="5"/>
        <v>50-70</v>
      </c>
      <c r="S114" s="11">
        <f t="shared" si="6"/>
        <v>16</v>
      </c>
      <c r="T114" s="11" t="str">
        <f t="shared" si="7"/>
        <v>Severely obese</v>
      </c>
      <c r="U114" s="11">
        <f t="shared" si="8"/>
        <v>9</v>
      </c>
      <c r="V114" s="8" t="str">
        <f t="shared" si="9"/>
        <v>High</v>
      </c>
      <c r="W114">
        <v>0</v>
      </c>
    </row>
    <row r="115" spans="1:23" x14ac:dyDescent="0.3">
      <c r="A115">
        <v>114</v>
      </c>
      <c r="B115">
        <v>68</v>
      </c>
      <c r="C115" s="1" t="s">
        <v>33</v>
      </c>
      <c r="D115" s="1" t="s">
        <v>51</v>
      </c>
      <c r="E115" s="2">
        <v>45112</v>
      </c>
      <c r="F115" s="1" t="s">
        <v>8</v>
      </c>
      <c r="G115" s="2">
        <v>45123</v>
      </c>
      <c r="H115" s="1" t="s">
        <v>10</v>
      </c>
      <c r="I115" s="1" t="s">
        <v>4</v>
      </c>
      <c r="J115">
        <v>43.9</v>
      </c>
      <c r="K115">
        <v>276</v>
      </c>
      <c r="L115">
        <v>0</v>
      </c>
      <c r="M115">
        <v>1</v>
      </c>
      <c r="N115">
        <v>0</v>
      </c>
      <c r="O115">
        <v>0</v>
      </c>
      <c r="P115" s="1" t="s">
        <v>38</v>
      </c>
      <c r="Q115" s="2">
        <v>45634</v>
      </c>
      <c r="R115" s="8" t="str">
        <f t="shared" si="5"/>
        <v>50-70</v>
      </c>
      <c r="S115" s="11">
        <f t="shared" si="6"/>
        <v>16</v>
      </c>
      <c r="T115" s="11" t="str">
        <f t="shared" si="7"/>
        <v>Severely obese</v>
      </c>
      <c r="U115" s="11">
        <f t="shared" si="8"/>
        <v>11</v>
      </c>
      <c r="V115" s="8" t="str">
        <f t="shared" si="9"/>
        <v>High</v>
      </c>
      <c r="W115">
        <v>1</v>
      </c>
    </row>
    <row r="116" spans="1:23" x14ac:dyDescent="0.3">
      <c r="A116">
        <v>115</v>
      </c>
      <c r="B116">
        <v>55</v>
      </c>
      <c r="C116" s="1" t="s">
        <v>33</v>
      </c>
      <c r="D116" s="1" t="s">
        <v>52</v>
      </c>
      <c r="E116" s="2">
        <v>45127</v>
      </c>
      <c r="F116" s="1" t="s">
        <v>9</v>
      </c>
      <c r="G116" s="2">
        <v>45131</v>
      </c>
      <c r="H116" s="1" t="s">
        <v>10</v>
      </c>
      <c r="I116" s="1" t="s">
        <v>1</v>
      </c>
      <c r="J116">
        <v>38.9</v>
      </c>
      <c r="K116">
        <v>269</v>
      </c>
      <c r="L116">
        <v>1</v>
      </c>
      <c r="M116">
        <v>0</v>
      </c>
      <c r="N116">
        <v>0</v>
      </c>
      <c r="O116">
        <v>0</v>
      </c>
      <c r="P116" s="1" t="s">
        <v>38</v>
      </c>
      <c r="Q116" s="2">
        <v>45455</v>
      </c>
      <c r="R116" s="8" t="str">
        <f t="shared" si="5"/>
        <v>50-70</v>
      </c>
      <c r="S116" s="11">
        <f t="shared" si="6"/>
        <v>10</v>
      </c>
      <c r="T116" s="11" t="str">
        <f t="shared" si="7"/>
        <v>Obese</v>
      </c>
      <c r="U116" s="11">
        <f t="shared" si="8"/>
        <v>4</v>
      </c>
      <c r="V116" s="8" t="str">
        <f t="shared" si="9"/>
        <v>High</v>
      </c>
      <c r="W116">
        <v>0</v>
      </c>
    </row>
    <row r="117" spans="1:23" x14ac:dyDescent="0.3">
      <c r="A117">
        <v>116</v>
      </c>
      <c r="B117">
        <v>61</v>
      </c>
      <c r="C117" s="1" t="s">
        <v>30</v>
      </c>
      <c r="D117" s="1" t="s">
        <v>41</v>
      </c>
      <c r="E117" s="2">
        <v>44767</v>
      </c>
      <c r="F117" s="1" t="s">
        <v>6</v>
      </c>
      <c r="G117" s="2">
        <v>44778</v>
      </c>
      <c r="H117" s="1" t="s">
        <v>10</v>
      </c>
      <c r="I117" s="1" t="s">
        <v>2</v>
      </c>
      <c r="J117">
        <v>29.7</v>
      </c>
      <c r="K117">
        <v>205</v>
      </c>
      <c r="L117">
        <v>1</v>
      </c>
      <c r="M117">
        <v>1</v>
      </c>
      <c r="N117">
        <v>1</v>
      </c>
      <c r="O117">
        <v>0</v>
      </c>
      <c r="P117" s="1" t="s">
        <v>32</v>
      </c>
      <c r="Q117" s="2">
        <v>45471</v>
      </c>
      <c r="R117" s="8" t="str">
        <f t="shared" si="5"/>
        <v>50-70</v>
      </c>
      <c r="S117" s="11">
        <f t="shared" si="6"/>
        <v>22</v>
      </c>
      <c r="T117" s="11" t="str">
        <f t="shared" si="7"/>
        <v>Overweight</v>
      </c>
      <c r="U117" s="11">
        <f t="shared" si="8"/>
        <v>11</v>
      </c>
      <c r="V117" s="8" t="str">
        <f t="shared" si="9"/>
        <v>Elevated</v>
      </c>
      <c r="W117">
        <v>0</v>
      </c>
    </row>
    <row r="118" spans="1:23" x14ac:dyDescent="0.3">
      <c r="A118">
        <v>117</v>
      </c>
      <c r="B118">
        <v>60</v>
      </c>
      <c r="C118" s="1" t="s">
        <v>30</v>
      </c>
      <c r="D118" s="1" t="s">
        <v>36</v>
      </c>
      <c r="E118" s="2">
        <v>42772</v>
      </c>
      <c r="F118" s="1" t="s">
        <v>8</v>
      </c>
      <c r="G118" s="2">
        <v>42773</v>
      </c>
      <c r="H118" s="1" t="s">
        <v>10</v>
      </c>
      <c r="I118" s="1" t="s">
        <v>4</v>
      </c>
      <c r="J118">
        <v>25.3</v>
      </c>
      <c r="K118">
        <v>195</v>
      </c>
      <c r="L118">
        <v>0</v>
      </c>
      <c r="M118">
        <v>0</v>
      </c>
      <c r="N118">
        <v>0</v>
      </c>
      <c r="O118">
        <v>0</v>
      </c>
      <c r="P118" s="1" t="s">
        <v>32</v>
      </c>
      <c r="Q118" s="2">
        <v>43199</v>
      </c>
      <c r="R118" s="8" t="str">
        <f t="shared" si="5"/>
        <v>50-70</v>
      </c>
      <c r="S118" s="11">
        <f t="shared" si="6"/>
        <v>14</v>
      </c>
      <c r="T118" s="11" t="str">
        <f t="shared" si="7"/>
        <v>Overweight</v>
      </c>
      <c r="U118" s="11">
        <f t="shared" si="8"/>
        <v>1</v>
      </c>
      <c r="V118" s="8" t="str">
        <f t="shared" si="9"/>
        <v>Good</v>
      </c>
      <c r="W118">
        <v>0</v>
      </c>
    </row>
    <row r="119" spans="1:23" x14ac:dyDescent="0.3">
      <c r="A119">
        <v>118</v>
      </c>
      <c r="B119">
        <v>40</v>
      </c>
      <c r="C119" s="1" t="s">
        <v>30</v>
      </c>
      <c r="D119" s="1" t="s">
        <v>57</v>
      </c>
      <c r="E119" s="2">
        <v>43112</v>
      </c>
      <c r="F119" s="1" t="s">
        <v>9</v>
      </c>
      <c r="G119" s="2">
        <v>43115</v>
      </c>
      <c r="H119" s="1" t="s">
        <v>10</v>
      </c>
      <c r="I119" s="1" t="s">
        <v>4</v>
      </c>
      <c r="J119">
        <v>31.3</v>
      </c>
      <c r="K119">
        <v>282</v>
      </c>
      <c r="L119">
        <v>1</v>
      </c>
      <c r="M119">
        <v>1</v>
      </c>
      <c r="N119">
        <v>0</v>
      </c>
      <c r="O119">
        <v>0</v>
      </c>
      <c r="P119" s="1" t="s">
        <v>32</v>
      </c>
      <c r="Q119" s="2">
        <v>43727</v>
      </c>
      <c r="R119" s="8" t="str">
        <f t="shared" si="5"/>
        <v>36-49</v>
      </c>
      <c r="S119" s="11">
        <f t="shared" si="6"/>
        <v>20</v>
      </c>
      <c r="T119" s="11" t="str">
        <f t="shared" si="7"/>
        <v>Obese</v>
      </c>
      <c r="U119" s="11">
        <f t="shared" si="8"/>
        <v>3</v>
      </c>
      <c r="V119" s="8" t="str">
        <f t="shared" si="9"/>
        <v>High</v>
      </c>
      <c r="W119">
        <v>0</v>
      </c>
    </row>
    <row r="120" spans="1:23" x14ac:dyDescent="0.3">
      <c r="A120">
        <v>119</v>
      </c>
      <c r="B120">
        <v>49</v>
      </c>
      <c r="C120" s="1" t="s">
        <v>30</v>
      </c>
      <c r="D120" s="1" t="s">
        <v>46</v>
      </c>
      <c r="E120" s="2">
        <v>42276</v>
      </c>
      <c r="F120" s="1" t="s">
        <v>7</v>
      </c>
      <c r="G120" s="2">
        <v>42279</v>
      </c>
      <c r="H120" s="1" t="s">
        <v>11</v>
      </c>
      <c r="I120" s="1" t="s">
        <v>2</v>
      </c>
      <c r="J120">
        <v>22.4</v>
      </c>
      <c r="K120">
        <v>208</v>
      </c>
      <c r="L120">
        <v>1</v>
      </c>
      <c r="M120">
        <v>1</v>
      </c>
      <c r="N120">
        <v>0</v>
      </c>
      <c r="O120">
        <v>0</v>
      </c>
      <c r="P120" s="1" t="s">
        <v>35</v>
      </c>
      <c r="Q120" s="2">
        <v>42716</v>
      </c>
      <c r="R120" s="8" t="str">
        <f t="shared" si="5"/>
        <v>36-49</v>
      </c>
      <c r="S120" s="11">
        <f t="shared" si="6"/>
        <v>14</v>
      </c>
      <c r="T120" s="11" t="str">
        <f t="shared" si="7"/>
        <v>Healthy</v>
      </c>
      <c r="U120" s="11">
        <f t="shared" si="8"/>
        <v>3</v>
      </c>
      <c r="V120" s="8" t="str">
        <f t="shared" si="9"/>
        <v>Elevated</v>
      </c>
      <c r="W120">
        <v>0</v>
      </c>
    </row>
    <row r="121" spans="1:23" x14ac:dyDescent="0.3">
      <c r="A121">
        <v>120</v>
      </c>
      <c r="B121">
        <v>68</v>
      </c>
      <c r="C121" s="1" t="s">
        <v>33</v>
      </c>
      <c r="D121" s="1" t="s">
        <v>46</v>
      </c>
      <c r="E121" s="2">
        <v>43874</v>
      </c>
      <c r="F121" s="1" t="s">
        <v>7</v>
      </c>
      <c r="G121" s="2">
        <v>43883</v>
      </c>
      <c r="H121" s="1" t="s">
        <v>11</v>
      </c>
      <c r="I121" s="1" t="s">
        <v>3</v>
      </c>
      <c r="J121">
        <v>41.4</v>
      </c>
      <c r="K121">
        <v>298</v>
      </c>
      <c r="L121">
        <v>0</v>
      </c>
      <c r="M121">
        <v>1</v>
      </c>
      <c r="N121">
        <v>1</v>
      </c>
      <c r="O121">
        <v>0</v>
      </c>
      <c r="P121" s="1" t="s">
        <v>32</v>
      </c>
      <c r="Q121" s="2">
        <v>44342</v>
      </c>
      <c r="R121" s="8" t="str">
        <f t="shared" si="5"/>
        <v>50-70</v>
      </c>
      <c r="S121" s="11">
        <f t="shared" si="6"/>
        <v>15</v>
      </c>
      <c r="T121" s="11" t="str">
        <f t="shared" si="7"/>
        <v>Severely obese</v>
      </c>
      <c r="U121" s="11">
        <f t="shared" si="8"/>
        <v>9</v>
      </c>
      <c r="V121" s="8" t="str">
        <f t="shared" si="9"/>
        <v>High</v>
      </c>
      <c r="W121">
        <v>0</v>
      </c>
    </row>
    <row r="122" spans="1:23" x14ac:dyDescent="0.3">
      <c r="A122">
        <v>121</v>
      </c>
      <c r="B122">
        <v>60</v>
      </c>
      <c r="C122" s="1" t="s">
        <v>30</v>
      </c>
      <c r="D122" s="1" t="s">
        <v>58</v>
      </c>
      <c r="E122" s="2">
        <v>44823</v>
      </c>
      <c r="F122" s="1" t="s">
        <v>8</v>
      </c>
      <c r="G122" s="2">
        <v>44837</v>
      </c>
      <c r="H122" s="1" t="s">
        <v>10</v>
      </c>
      <c r="I122" s="1" t="s">
        <v>4</v>
      </c>
      <c r="J122">
        <v>27.3</v>
      </c>
      <c r="K122">
        <v>152</v>
      </c>
      <c r="L122">
        <v>0</v>
      </c>
      <c r="M122">
        <v>1</v>
      </c>
      <c r="N122">
        <v>1</v>
      </c>
      <c r="O122">
        <v>0</v>
      </c>
      <c r="P122" s="1" t="s">
        <v>38</v>
      </c>
      <c r="Q122" s="2">
        <v>45096</v>
      </c>
      <c r="R122" s="8" t="str">
        <f t="shared" si="5"/>
        <v>50-70</v>
      </c>
      <c r="S122" s="11">
        <f t="shared" si="6"/>
        <v>8</v>
      </c>
      <c r="T122" s="11" t="str">
        <f t="shared" si="7"/>
        <v>Overweight</v>
      </c>
      <c r="U122" s="11">
        <f t="shared" si="8"/>
        <v>14</v>
      </c>
      <c r="V122" s="8" t="str">
        <f t="shared" si="9"/>
        <v>Good</v>
      </c>
      <c r="W122">
        <v>0</v>
      </c>
    </row>
    <row r="123" spans="1:23" x14ac:dyDescent="0.3">
      <c r="A123">
        <v>122</v>
      </c>
      <c r="B123">
        <v>52</v>
      </c>
      <c r="C123" s="1" t="s">
        <v>33</v>
      </c>
      <c r="D123" s="1" t="s">
        <v>61</v>
      </c>
      <c r="E123" s="2">
        <v>41861</v>
      </c>
      <c r="F123" s="1" t="s">
        <v>9</v>
      </c>
      <c r="G123" s="2">
        <v>41863</v>
      </c>
      <c r="H123" s="1" t="s">
        <v>11</v>
      </c>
      <c r="I123" s="1" t="s">
        <v>2</v>
      </c>
      <c r="J123">
        <v>31.5</v>
      </c>
      <c r="K123">
        <v>279</v>
      </c>
      <c r="L123">
        <v>1</v>
      </c>
      <c r="M123">
        <v>1</v>
      </c>
      <c r="N123">
        <v>0</v>
      </c>
      <c r="O123">
        <v>0</v>
      </c>
      <c r="P123" s="1" t="s">
        <v>38</v>
      </c>
      <c r="Q123" s="2">
        <v>42178</v>
      </c>
      <c r="R123" s="8" t="str">
        <f t="shared" si="5"/>
        <v>50-70</v>
      </c>
      <c r="S123" s="11">
        <f t="shared" si="6"/>
        <v>10</v>
      </c>
      <c r="T123" s="11" t="str">
        <f t="shared" si="7"/>
        <v>Obese</v>
      </c>
      <c r="U123" s="11">
        <f t="shared" si="8"/>
        <v>2</v>
      </c>
      <c r="V123" s="8" t="str">
        <f t="shared" si="9"/>
        <v>High</v>
      </c>
      <c r="W123">
        <v>0</v>
      </c>
    </row>
    <row r="124" spans="1:23" x14ac:dyDescent="0.3">
      <c r="A124">
        <v>123</v>
      </c>
      <c r="B124">
        <v>47</v>
      </c>
      <c r="C124" s="1" t="s">
        <v>33</v>
      </c>
      <c r="D124" s="1" t="s">
        <v>52</v>
      </c>
      <c r="E124" s="2">
        <v>45019</v>
      </c>
      <c r="F124" s="1" t="s">
        <v>6</v>
      </c>
      <c r="G124" s="2">
        <v>45024</v>
      </c>
      <c r="H124" s="1" t="s">
        <v>11</v>
      </c>
      <c r="I124" s="1" t="s">
        <v>1</v>
      </c>
      <c r="J124">
        <v>43.5</v>
      </c>
      <c r="K124">
        <v>295</v>
      </c>
      <c r="L124">
        <v>1</v>
      </c>
      <c r="M124">
        <v>0</v>
      </c>
      <c r="N124">
        <v>0</v>
      </c>
      <c r="O124">
        <v>0</v>
      </c>
      <c r="P124" s="1" t="s">
        <v>35</v>
      </c>
      <c r="Q124" s="2">
        <v>45694</v>
      </c>
      <c r="R124" s="8" t="str">
        <f t="shared" si="5"/>
        <v>36-49</v>
      </c>
      <c r="S124" s="11">
        <f t="shared" si="6"/>
        <v>21</v>
      </c>
      <c r="T124" s="11" t="str">
        <f t="shared" si="7"/>
        <v>Severely obese</v>
      </c>
      <c r="U124" s="11">
        <f t="shared" si="8"/>
        <v>5</v>
      </c>
      <c r="V124" s="8" t="str">
        <f t="shared" si="9"/>
        <v>High</v>
      </c>
      <c r="W124">
        <v>0</v>
      </c>
    </row>
    <row r="125" spans="1:23" x14ac:dyDescent="0.3">
      <c r="A125">
        <v>124</v>
      </c>
      <c r="B125">
        <v>38</v>
      </c>
      <c r="C125" s="1" t="s">
        <v>30</v>
      </c>
      <c r="D125" s="1" t="s">
        <v>31</v>
      </c>
      <c r="E125" s="2">
        <v>45251</v>
      </c>
      <c r="F125" s="1" t="s">
        <v>8</v>
      </c>
      <c r="G125" s="2">
        <v>45256</v>
      </c>
      <c r="H125" s="1" t="s">
        <v>11</v>
      </c>
      <c r="I125" s="1" t="s">
        <v>1</v>
      </c>
      <c r="J125">
        <v>17.2</v>
      </c>
      <c r="K125">
        <v>232</v>
      </c>
      <c r="L125">
        <v>1</v>
      </c>
      <c r="M125">
        <v>0</v>
      </c>
      <c r="N125">
        <v>1</v>
      </c>
      <c r="O125">
        <v>0</v>
      </c>
      <c r="P125" s="1" t="s">
        <v>42</v>
      </c>
      <c r="Q125" s="2">
        <v>45650</v>
      </c>
      <c r="R125" s="8" t="str">
        <f t="shared" si="5"/>
        <v>36-49</v>
      </c>
      <c r="S125" s="11">
        <f t="shared" si="6"/>
        <v>12</v>
      </c>
      <c r="T125" s="11" t="str">
        <f t="shared" si="7"/>
        <v xml:space="preserve">Underweight </v>
      </c>
      <c r="U125" s="11">
        <f t="shared" si="8"/>
        <v>5</v>
      </c>
      <c r="V125" s="8" t="str">
        <f t="shared" si="9"/>
        <v>Elevated</v>
      </c>
      <c r="W125">
        <v>0</v>
      </c>
    </row>
    <row r="126" spans="1:23" x14ac:dyDescent="0.3">
      <c r="A126">
        <v>125</v>
      </c>
      <c r="B126">
        <v>43</v>
      </c>
      <c r="C126" s="1" t="s">
        <v>33</v>
      </c>
      <c r="D126" s="1" t="s">
        <v>57</v>
      </c>
      <c r="E126" s="2">
        <v>43010</v>
      </c>
      <c r="F126" s="1" t="s">
        <v>8</v>
      </c>
      <c r="G126" s="2">
        <v>43018</v>
      </c>
      <c r="H126" s="1" t="s">
        <v>10</v>
      </c>
      <c r="I126" s="1" t="s">
        <v>3</v>
      </c>
      <c r="J126">
        <v>23.9</v>
      </c>
      <c r="K126">
        <v>218</v>
      </c>
      <c r="L126">
        <v>1</v>
      </c>
      <c r="M126">
        <v>1</v>
      </c>
      <c r="N126">
        <v>0</v>
      </c>
      <c r="O126">
        <v>0</v>
      </c>
      <c r="P126" s="1" t="s">
        <v>35</v>
      </c>
      <c r="Q126" s="2">
        <v>43529</v>
      </c>
      <c r="R126" s="8" t="str">
        <f t="shared" si="5"/>
        <v>36-49</v>
      </c>
      <c r="S126" s="11">
        <f t="shared" si="6"/>
        <v>16</v>
      </c>
      <c r="T126" s="11" t="str">
        <f t="shared" si="7"/>
        <v>Healthy</v>
      </c>
      <c r="U126" s="11">
        <f t="shared" si="8"/>
        <v>8</v>
      </c>
      <c r="V126" s="8" t="str">
        <f t="shared" si="9"/>
        <v>Elevated</v>
      </c>
      <c r="W126">
        <v>1</v>
      </c>
    </row>
    <row r="127" spans="1:23" x14ac:dyDescent="0.3">
      <c r="A127">
        <v>126</v>
      </c>
      <c r="B127">
        <v>68</v>
      </c>
      <c r="C127" s="1" t="s">
        <v>33</v>
      </c>
      <c r="D127" s="1" t="s">
        <v>59</v>
      </c>
      <c r="E127" s="2">
        <v>42065</v>
      </c>
      <c r="F127" s="1" t="s">
        <v>8</v>
      </c>
      <c r="G127" s="2">
        <v>42074</v>
      </c>
      <c r="H127" s="1" t="s">
        <v>10</v>
      </c>
      <c r="I127" s="1" t="s">
        <v>4</v>
      </c>
      <c r="J127">
        <v>39.5</v>
      </c>
      <c r="K127">
        <v>254</v>
      </c>
      <c r="L127">
        <v>0</v>
      </c>
      <c r="M127">
        <v>1</v>
      </c>
      <c r="N127">
        <v>0</v>
      </c>
      <c r="O127">
        <v>0</v>
      </c>
      <c r="P127" s="1" t="s">
        <v>32</v>
      </c>
      <c r="Q127" s="2">
        <v>42350</v>
      </c>
      <c r="R127" s="8" t="str">
        <f t="shared" si="5"/>
        <v>50-70</v>
      </c>
      <c r="S127" s="11">
        <f t="shared" si="6"/>
        <v>9</v>
      </c>
      <c r="T127" s="11" t="str">
        <f t="shared" si="7"/>
        <v>Obese</v>
      </c>
      <c r="U127" s="11">
        <f t="shared" si="8"/>
        <v>9</v>
      </c>
      <c r="V127" s="8" t="str">
        <f t="shared" si="9"/>
        <v>High</v>
      </c>
      <c r="W127">
        <v>0</v>
      </c>
    </row>
    <row r="128" spans="1:23" x14ac:dyDescent="0.3">
      <c r="A128">
        <v>127</v>
      </c>
      <c r="B128">
        <v>60</v>
      </c>
      <c r="C128" s="1" t="s">
        <v>33</v>
      </c>
      <c r="D128" s="1" t="s">
        <v>45</v>
      </c>
      <c r="E128" s="2">
        <v>43777</v>
      </c>
      <c r="F128" s="1" t="s">
        <v>9</v>
      </c>
      <c r="G128" s="2">
        <v>43778</v>
      </c>
      <c r="H128" s="1" t="s">
        <v>11</v>
      </c>
      <c r="I128" s="1" t="s">
        <v>1</v>
      </c>
      <c r="J128">
        <v>32</v>
      </c>
      <c r="K128">
        <v>281</v>
      </c>
      <c r="L128">
        <v>1</v>
      </c>
      <c r="M128">
        <v>0</v>
      </c>
      <c r="N128">
        <v>0</v>
      </c>
      <c r="O128">
        <v>0</v>
      </c>
      <c r="P128" s="1" t="s">
        <v>35</v>
      </c>
      <c r="Q128" s="2">
        <v>44417</v>
      </c>
      <c r="R128" s="8" t="str">
        <f t="shared" si="5"/>
        <v>50-70</v>
      </c>
      <c r="S128" s="11">
        <f t="shared" si="6"/>
        <v>21</v>
      </c>
      <c r="T128" s="11" t="str">
        <f t="shared" si="7"/>
        <v>Obese</v>
      </c>
      <c r="U128" s="11">
        <f t="shared" si="8"/>
        <v>1</v>
      </c>
      <c r="V128" s="8" t="str">
        <f t="shared" si="9"/>
        <v>High</v>
      </c>
      <c r="W128">
        <v>0</v>
      </c>
    </row>
    <row r="129" spans="1:23" x14ac:dyDescent="0.3">
      <c r="A129">
        <v>128</v>
      </c>
      <c r="B129">
        <v>55</v>
      </c>
      <c r="C129" s="1" t="s">
        <v>33</v>
      </c>
      <c r="D129" s="1" t="s">
        <v>56</v>
      </c>
      <c r="E129" s="2">
        <v>44467</v>
      </c>
      <c r="F129" s="1" t="s">
        <v>6</v>
      </c>
      <c r="G129" s="2">
        <v>44496</v>
      </c>
      <c r="H129" s="1" t="s">
        <v>10</v>
      </c>
      <c r="I129" s="1" t="s">
        <v>3</v>
      </c>
      <c r="J129">
        <v>29.6</v>
      </c>
      <c r="K129">
        <v>229</v>
      </c>
      <c r="L129">
        <v>1</v>
      </c>
      <c r="M129">
        <v>0</v>
      </c>
      <c r="N129">
        <v>0</v>
      </c>
      <c r="O129">
        <v>1</v>
      </c>
      <c r="P129" s="1" t="s">
        <v>32</v>
      </c>
      <c r="Q129" s="2">
        <v>44857</v>
      </c>
      <c r="R129" s="8" t="str">
        <f t="shared" si="5"/>
        <v>50-70</v>
      </c>
      <c r="S129" s="11">
        <f t="shared" si="6"/>
        <v>11</v>
      </c>
      <c r="T129" s="11" t="str">
        <f t="shared" si="7"/>
        <v>Overweight</v>
      </c>
      <c r="U129" s="11">
        <f t="shared" si="8"/>
        <v>29</v>
      </c>
      <c r="V129" s="8" t="str">
        <f t="shared" si="9"/>
        <v>Elevated</v>
      </c>
      <c r="W129">
        <v>0</v>
      </c>
    </row>
    <row r="130" spans="1:23" x14ac:dyDescent="0.3">
      <c r="A130">
        <v>129</v>
      </c>
      <c r="B130">
        <v>66</v>
      </c>
      <c r="C130" s="1" t="s">
        <v>30</v>
      </c>
      <c r="D130" s="1" t="s">
        <v>60</v>
      </c>
      <c r="E130" s="2">
        <v>42348</v>
      </c>
      <c r="F130" s="1" t="s">
        <v>9</v>
      </c>
      <c r="G130" s="2">
        <v>42352</v>
      </c>
      <c r="H130" s="1" t="s">
        <v>10</v>
      </c>
      <c r="I130" s="1" t="s">
        <v>4</v>
      </c>
      <c r="J130">
        <v>30</v>
      </c>
      <c r="K130">
        <v>184</v>
      </c>
      <c r="L130">
        <v>1</v>
      </c>
      <c r="M130">
        <v>0</v>
      </c>
      <c r="N130">
        <v>0</v>
      </c>
      <c r="O130">
        <v>0</v>
      </c>
      <c r="P130" s="1" t="s">
        <v>35</v>
      </c>
      <c r="Q130" s="2">
        <v>42941</v>
      </c>
      <c r="R130" s="8" t="str">
        <f t="shared" ref="R130:R193" si="10">IF(B130&lt;=35,"20-35",IF(AND(B130&gt;35,B130&lt;50),"36-49",IF(AND(B130&gt;=50,B130&lt;70),"50-70",IF(B130&gt;=70,"70-90","NaN"))))</f>
        <v>50-70</v>
      </c>
      <c r="S130" s="11">
        <f t="shared" ref="S130:S193" si="11">DATEDIF(G130,Q130,"M")</f>
        <v>19</v>
      </c>
      <c r="T130" s="11" t="str">
        <f t="shared" ref="T130:T193" si="12">IF(J130&lt;=18.5,"Underweight ",IF(AND(J130&gt;=18.5,J130&lt;=24.9),"Healthy",IF(AND(J130&gt;=25,J130&lt;=29.9),"Overweight",IF(AND(J130&gt;=30,J130&lt;=39.9),"Obese",IF(J130&gt;=40,"Severely obese")))))</f>
        <v>Obese</v>
      </c>
      <c r="U130" s="11">
        <f t="shared" ref="U130:U193" si="13">DATEDIF(E130,G130,"d")</f>
        <v>4</v>
      </c>
      <c r="V130" s="8" t="str">
        <f t="shared" ref="V130:V193" si="14">IF(K130&lt;200,"Good",IF(AND(K130&gt;200,K130&lt;239),"Elevated",IF(K130&gt;240,"High","non")))</f>
        <v>Good</v>
      </c>
      <c r="W130">
        <v>0</v>
      </c>
    </row>
    <row r="131" spans="1:23" x14ac:dyDescent="0.3">
      <c r="A131">
        <v>130</v>
      </c>
      <c r="B131">
        <v>53</v>
      </c>
      <c r="C131" s="1" t="s">
        <v>30</v>
      </c>
      <c r="D131" s="1" t="s">
        <v>43</v>
      </c>
      <c r="E131" s="2">
        <v>44708</v>
      </c>
      <c r="F131" s="1" t="s">
        <v>9</v>
      </c>
      <c r="G131" s="2">
        <v>44709</v>
      </c>
      <c r="H131" s="1" t="s">
        <v>11</v>
      </c>
      <c r="I131" s="1" t="s">
        <v>1</v>
      </c>
      <c r="J131">
        <v>38.9</v>
      </c>
      <c r="K131">
        <v>267</v>
      </c>
      <c r="L131">
        <v>1</v>
      </c>
      <c r="M131">
        <v>0</v>
      </c>
      <c r="N131">
        <v>0</v>
      </c>
      <c r="O131">
        <v>0</v>
      </c>
      <c r="P131" s="1" t="s">
        <v>42</v>
      </c>
      <c r="Q131" s="2">
        <v>45048</v>
      </c>
      <c r="R131" s="8" t="str">
        <f t="shared" si="10"/>
        <v>50-70</v>
      </c>
      <c r="S131" s="11">
        <f t="shared" si="11"/>
        <v>11</v>
      </c>
      <c r="T131" s="11" t="str">
        <f t="shared" si="12"/>
        <v>Obese</v>
      </c>
      <c r="U131" s="11">
        <f t="shared" si="13"/>
        <v>1</v>
      </c>
      <c r="V131" s="8" t="str">
        <f t="shared" si="14"/>
        <v>High</v>
      </c>
      <c r="W131">
        <v>0</v>
      </c>
    </row>
    <row r="132" spans="1:23" x14ac:dyDescent="0.3">
      <c r="A132">
        <v>131</v>
      </c>
      <c r="B132">
        <v>59</v>
      </c>
      <c r="C132" s="1" t="s">
        <v>30</v>
      </c>
      <c r="D132" s="1" t="s">
        <v>54</v>
      </c>
      <c r="E132" s="2">
        <v>42726</v>
      </c>
      <c r="F132" s="1" t="s">
        <v>6</v>
      </c>
      <c r="G132" s="2">
        <v>42731</v>
      </c>
      <c r="H132" s="1" t="s">
        <v>11</v>
      </c>
      <c r="I132" s="1" t="s">
        <v>3</v>
      </c>
      <c r="J132">
        <v>23.6</v>
      </c>
      <c r="K132">
        <v>235</v>
      </c>
      <c r="L132">
        <v>0</v>
      </c>
      <c r="M132">
        <v>1</v>
      </c>
      <c r="N132">
        <v>1</v>
      </c>
      <c r="O132">
        <v>0</v>
      </c>
      <c r="P132" s="1" t="s">
        <v>32</v>
      </c>
      <c r="Q132" s="2">
        <v>43078</v>
      </c>
      <c r="R132" s="8" t="str">
        <f t="shared" si="10"/>
        <v>50-70</v>
      </c>
      <c r="S132" s="11">
        <f t="shared" si="11"/>
        <v>11</v>
      </c>
      <c r="T132" s="11" t="str">
        <f t="shared" si="12"/>
        <v>Healthy</v>
      </c>
      <c r="U132" s="11">
        <f t="shared" si="13"/>
        <v>5</v>
      </c>
      <c r="V132" s="8" t="str">
        <f t="shared" si="14"/>
        <v>Elevated</v>
      </c>
      <c r="W132">
        <v>0</v>
      </c>
    </row>
    <row r="133" spans="1:23" x14ac:dyDescent="0.3">
      <c r="A133">
        <v>132</v>
      </c>
      <c r="B133">
        <v>52</v>
      </c>
      <c r="C133" s="1" t="s">
        <v>30</v>
      </c>
      <c r="D133" s="1" t="s">
        <v>53</v>
      </c>
      <c r="E133" s="2">
        <v>44556</v>
      </c>
      <c r="F133" s="1" t="s">
        <v>8</v>
      </c>
      <c r="G133" s="2">
        <v>44563</v>
      </c>
      <c r="H133" s="1" t="s">
        <v>10</v>
      </c>
      <c r="I133" s="1" t="s">
        <v>3</v>
      </c>
      <c r="J133">
        <v>29.1</v>
      </c>
      <c r="K133">
        <v>209</v>
      </c>
      <c r="L133">
        <v>0</v>
      </c>
      <c r="M133">
        <v>0</v>
      </c>
      <c r="N133">
        <v>0</v>
      </c>
      <c r="O133">
        <v>0</v>
      </c>
      <c r="P133" s="1" t="s">
        <v>35</v>
      </c>
      <c r="Q133" s="2">
        <v>44935</v>
      </c>
      <c r="R133" s="8" t="str">
        <f t="shared" si="10"/>
        <v>50-70</v>
      </c>
      <c r="S133" s="11">
        <f t="shared" si="11"/>
        <v>12</v>
      </c>
      <c r="T133" s="11" t="str">
        <f t="shared" si="12"/>
        <v>Overweight</v>
      </c>
      <c r="U133" s="11">
        <f t="shared" si="13"/>
        <v>7</v>
      </c>
      <c r="V133" s="8" t="str">
        <f t="shared" si="14"/>
        <v>Elevated</v>
      </c>
      <c r="W133">
        <v>0</v>
      </c>
    </row>
    <row r="134" spans="1:23" x14ac:dyDescent="0.3">
      <c r="A134">
        <v>133</v>
      </c>
      <c r="B134">
        <v>35</v>
      </c>
      <c r="C134" s="1" t="s">
        <v>33</v>
      </c>
      <c r="D134" s="1" t="s">
        <v>48</v>
      </c>
      <c r="E134" s="2">
        <v>43366</v>
      </c>
      <c r="F134" s="1" t="s">
        <v>6</v>
      </c>
      <c r="G134" s="2">
        <v>43390</v>
      </c>
      <c r="H134" s="1" t="s">
        <v>10</v>
      </c>
      <c r="I134" s="1" t="s">
        <v>3</v>
      </c>
      <c r="J134">
        <v>39.5</v>
      </c>
      <c r="K134">
        <v>250</v>
      </c>
      <c r="L134">
        <v>1</v>
      </c>
      <c r="M134">
        <v>0</v>
      </c>
      <c r="N134">
        <v>1</v>
      </c>
      <c r="O134">
        <v>0</v>
      </c>
      <c r="P134" s="1" t="s">
        <v>38</v>
      </c>
      <c r="Q134" s="2">
        <v>43996</v>
      </c>
      <c r="R134" s="8" t="str">
        <f t="shared" si="10"/>
        <v>20-35</v>
      </c>
      <c r="S134" s="11">
        <f t="shared" si="11"/>
        <v>19</v>
      </c>
      <c r="T134" s="11" t="str">
        <f t="shared" si="12"/>
        <v>Obese</v>
      </c>
      <c r="U134" s="11">
        <f t="shared" si="13"/>
        <v>24</v>
      </c>
      <c r="V134" s="8" t="str">
        <f t="shared" si="14"/>
        <v>High</v>
      </c>
      <c r="W134">
        <v>0</v>
      </c>
    </row>
    <row r="135" spans="1:23" x14ac:dyDescent="0.3">
      <c r="A135">
        <v>134</v>
      </c>
      <c r="B135">
        <v>46</v>
      </c>
      <c r="C135" s="1" t="s">
        <v>33</v>
      </c>
      <c r="D135" s="1" t="s">
        <v>52</v>
      </c>
      <c r="E135" s="2">
        <v>44848</v>
      </c>
      <c r="F135" s="1" t="s">
        <v>6</v>
      </c>
      <c r="G135" s="2">
        <v>44872</v>
      </c>
      <c r="H135" s="1" t="s">
        <v>10</v>
      </c>
      <c r="I135" s="1" t="s">
        <v>4</v>
      </c>
      <c r="J135">
        <v>35.299999999999997</v>
      </c>
      <c r="K135">
        <v>246</v>
      </c>
      <c r="L135">
        <v>1</v>
      </c>
      <c r="M135">
        <v>0</v>
      </c>
      <c r="N135">
        <v>0</v>
      </c>
      <c r="O135">
        <v>0</v>
      </c>
      <c r="P135" s="1" t="s">
        <v>42</v>
      </c>
      <c r="Q135" s="2">
        <v>45225</v>
      </c>
      <c r="R135" s="8" t="str">
        <f t="shared" si="10"/>
        <v>36-49</v>
      </c>
      <c r="S135" s="11">
        <f t="shared" si="11"/>
        <v>11</v>
      </c>
      <c r="T135" s="11" t="str">
        <f t="shared" si="12"/>
        <v>Obese</v>
      </c>
      <c r="U135" s="11">
        <f t="shared" si="13"/>
        <v>24</v>
      </c>
      <c r="V135" s="8" t="str">
        <f t="shared" si="14"/>
        <v>High</v>
      </c>
      <c r="W135">
        <v>0</v>
      </c>
    </row>
    <row r="136" spans="1:23" x14ac:dyDescent="0.3">
      <c r="A136">
        <v>135</v>
      </c>
      <c r="B136">
        <v>70</v>
      </c>
      <c r="C136" s="1" t="s">
        <v>30</v>
      </c>
      <c r="D136" s="1" t="s">
        <v>49</v>
      </c>
      <c r="E136" s="2">
        <v>44678</v>
      </c>
      <c r="F136" s="1" t="s">
        <v>6</v>
      </c>
      <c r="G136" s="2">
        <v>44695</v>
      </c>
      <c r="H136" s="1" t="s">
        <v>10</v>
      </c>
      <c r="I136" s="1" t="s">
        <v>2</v>
      </c>
      <c r="J136">
        <v>27.9</v>
      </c>
      <c r="K136">
        <v>162</v>
      </c>
      <c r="L136">
        <v>0</v>
      </c>
      <c r="M136">
        <v>1</v>
      </c>
      <c r="N136">
        <v>1</v>
      </c>
      <c r="O136">
        <v>0</v>
      </c>
      <c r="P136" s="1" t="s">
        <v>32</v>
      </c>
      <c r="Q136" s="2">
        <v>45207</v>
      </c>
      <c r="R136" s="8" t="str">
        <f t="shared" si="10"/>
        <v>70-90</v>
      </c>
      <c r="S136" s="11">
        <f t="shared" si="11"/>
        <v>16</v>
      </c>
      <c r="T136" s="11" t="str">
        <f t="shared" si="12"/>
        <v>Overweight</v>
      </c>
      <c r="U136" s="11">
        <f t="shared" si="13"/>
        <v>17</v>
      </c>
      <c r="V136" s="8" t="str">
        <f t="shared" si="14"/>
        <v>Good</v>
      </c>
      <c r="W136">
        <v>0</v>
      </c>
    </row>
    <row r="137" spans="1:23" x14ac:dyDescent="0.3">
      <c r="A137">
        <v>136</v>
      </c>
      <c r="B137">
        <v>58</v>
      </c>
      <c r="C137" s="1" t="s">
        <v>33</v>
      </c>
      <c r="D137" s="1" t="s">
        <v>41</v>
      </c>
      <c r="E137" s="2">
        <v>42958</v>
      </c>
      <c r="F137" s="1" t="s">
        <v>7</v>
      </c>
      <c r="G137" s="2">
        <v>42975</v>
      </c>
      <c r="H137" s="1" t="s">
        <v>11</v>
      </c>
      <c r="I137" s="1" t="s">
        <v>1</v>
      </c>
      <c r="J137">
        <v>20.3</v>
      </c>
      <c r="K137">
        <v>222</v>
      </c>
      <c r="L137">
        <v>1</v>
      </c>
      <c r="M137">
        <v>0</v>
      </c>
      <c r="N137">
        <v>0</v>
      </c>
      <c r="O137">
        <v>0</v>
      </c>
      <c r="P137" s="1" t="s">
        <v>38</v>
      </c>
      <c r="Q137" s="2">
        <v>43600</v>
      </c>
      <c r="R137" s="8" t="str">
        <f t="shared" si="10"/>
        <v>50-70</v>
      </c>
      <c r="S137" s="11">
        <f t="shared" si="11"/>
        <v>20</v>
      </c>
      <c r="T137" s="11" t="str">
        <f t="shared" si="12"/>
        <v>Healthy</v>
      </c>
      <c r="U137" s="11">
        <f t="shared" si="13"/>
        <v>17</v>
      </c>
      <c r="V137" s="8" t="str">
        <f t="shared" si="14"/>
        <v>Elevated</v>
      </c>
      <c r="W137">
        <v>0</v>
      </c>
    </row>
    <row r="138" spans="1:23" x14ac:dyDescent="0.3">
      <c r="A138">
        <v>137</v>
      </c>
      <c r="B138">
        <v>59</v>
      </c>
      <c r="C138" s="1" t="s">
        <v>33</v>
      </c>
      <c r="D138" s="1" t="s">
        <v>46</v>
      </c>
      <c r="E138" s="2">
        <v>42379</v>
      </c>
      <c r="F138" s="1" t="s">
        <v>8</v>
      </c>
      <c r="G138" s="2">
        <v>42382</v>
      </c>
      <c r="H138" s="1" t="s">
        <v>11</v>
      </c>
      <c r="I138" s="1" t="s">
        <v>2</v>
      </c>
      <c r="J138">
        <v>41.2</v>
      </c>
      <c r="K138">
        <v>252</v>
      </c>
      <c r="L138">
        <v>0</v>
      </c>
      <c r="M138">
        <v>1</v>
      </c>
      <c r="N138">
        <v>1</v>
      </c>
      <c r="O138">
        <v>0</v>
      </c>
      <c r="P138" s="1" t="s">
        <v>42</v>
      </c>
      <c r="Q138" s="2">
        <v>42718</v>
      </c>
      <c r="R138" s="8" t="str">
        <f t="shared" si="10"/>
        <v>50-70</v>
      </c>
      <c r="S138" s="11">
        <f t="shared" si="11"/>
        <v>11</v>
      </c>
      <c r="T138" s="11" t="str">
        <f t="shared" si="12"/>
        <v>Severely obese</v>
      </c>
      <c r="U138" s="11">
        <f t="shared" si="13"/>
        <v>3</v>
      </c>
      <c r="V138" s="8" t="str">
        <f t="shared" si="14"/>
        <v>High</v>
      </c>
      <c r="W138">
        <v>0</v>
      </c>
    </row>
    <row r="139" spans="1:23" x14ac:dyDescent="0.3">
      <c r="A139">
        <v>138</v>
      </c>
      <c r="B139">
        <v>47</v>
      </c>
      <c r="C139" s="1" t="s">
        <v>30</v>
      </c>
      <c r="D139" s="1" t="s">
        <v>36</v>
      </c>
      <c r="E139" s="2">
        <v>43391</v>
      </c>
      <c r="F139" s="1" t="s">
        <v>7</v>
      </c>
      <c r="G139" s="2">
        <v>43401</v>
      </c>
      <c r="H139" s="1" t="s">
        <v>10</v>
      </c>
      <c r="I139" s="1" t="s">
        <v>1</v>
      </c>
      <c r="J139">
        <v>20.100000000000001</v>
      </c>
      <c r="K139">
        <v>210</v>
      </c>
      <c r="L139">
        <v>1</v>
      </c>
      <c r="M139">
        <v>1</v>
      </c>
      <c r="N139">
        <v>1</v>
      </c>
      <c r="O139">
        <v>0</v>
      </c>
      <c r="P139" s="1" t="s">
        <v>35</v>
      </c>
      <c r="Q139" s="2">
        <v>43739</v>
      </c>
      <c r="R139" s="8" t="str">
        <f t="shared" si="10"/>
        <v>36-49</v>
      </c>
      <c r="S139" s="11">
        <f t="shared" si="11"/>
        <v>11</v>
      </c>
      <c r="T139" s="11" t="str">
        <f t="shared" si="12"/>
        <v>Healthy</v>
      </c>
      <c r="U139" s="11">
        <f t="shared" si="13"/>
        <v>10</v>
      </c>
      <c r="V139" s="8" t="str">
        <f t="shared" si="14"/>
        <v>Elevated</v>
      </c>
      <c r="W139">
        <v>0</v>
      </c>
    </row>
    <row r="140" spans="1:23" x14ac:dyDescent="0.3">
      <c r="A140">
        <v>139</v>
      </c>
      <c r="B140">
        <v>46</v>
      </c>
      <c r="C140" s="1" t="s">
        <v>33</v>
      </c>
      <c r="D140" s="1" t="s">
        <v>51</v>
      </c>
      <c r="E140" s="2">
        <v>43697</v>
      </c>
      <c r="F140" s="1" t="s">
        <v>9</v>
      </c>
      <c r="G140" s="2">
        <v>43703</v>
      </c>
      <c r="H140" s="1" t="s">
        <v>11</v>
      </c>
      <c r="I140" s="1" t="s">
        <v>4</v>
      </c>
      <c r="J140">
        <v>32.6</v>
      </c>
      <c r="K140">
        <v>280</v>
      </c>
      <c r="L140">
        <v>0</v>
      </c>
      <c r="M140">
        <v>1</v>
      </c>
      <c r="N140">
        <v>0</v>
      </c>
      <c r="O140">
        <v>0</v>
      </c>
      <c r="P140" s="1" t="s">
        <v>38</v>
      </c>
      <c r="Q140" s="2">
        <v>43982</v>
      </c>
      <c r="R140" s="8" t="str">
        <f t="shared" si="10"/>
        <v>36-49</v>
      </c>
      <c r="S140" s="11">
        <f t="shared" si="11"/>
        <v>9</v>
      </c>
      <c r="T140" s="11" t="str">
        <f t="shared" si="12"/>
        <v>Obese</v>
      </c>
      <c r="U140" s="11">
        <f t="shared" si="13"/>
        <v>6</v>
      </c>
      <c r="V140" s="8" t="str">
        <f t="shared" si="14"/>
        <v>High</v>
      </c>
      <c r="W140">
        <v>0</v>
      </c>
    </row>
    <row r="141" spans="1:23" x14ac:dyDescent="0.3">
      <c r="A141">
        <v>140</v>
      </c>
      <c r="B141">
        <v>43</v>
      </c>
      <c r="C141" s="1" t="s">
        <v>33</v>
      </c>
      <c r="D141" s="1" t="s">
        <v>47</v>
      </c>
      <c r="E141" s="2">
        <v>44870</v>
      </c>
      <c r="F141" s="1" t="s">
        <v>8</v>
      </c>
      <c r="G141" s="2">
        <v>44879</v>
      </c>
      <c r="H141" s="1" t="s">
        <v>10</v>
      </c>
      <c r="I141" s="1" t="s">
        <v>3</v>
      </c>
      <c r="J141">
        <v>29.7</v>
      </c>
      <c r="K141">
        <v>194</v>
      </c>
      <c r="L141">
        <v>1</v>
      </c>
      <c r="M141">
        <v>0</v>
      </c>
      <c r="N141">
        <v>0</v>
      </c>
      <c r="O141">
        <v>1</v>
      </c>
      <c r="P141" s="1" t="s">
        <v>42</v>
      </c>
      <c r="Q141" s="2">
        <v>45114</v>
      </c>
      <c r="R141" s="8" t="str">
        <f t="shared" si="10"/>
        <v>36-49</v>
      </c>
      <c r="S141" s="11">
        <f t="shared" si="11"/>
        <v>7</v>
      </c>
      <c r="T141" s="11" t="str">
        <f t="shared" si="12"/>
        <v>Overweight</v>
      </c>
      <c r="U141" s="11">
        <f t="shared" si="13"/>
        <v>9</v>
      </c>
      <c r="V141" s="8" t="str">
        <f t="shared" si="14"/>
        <v>Good</v>
      </c>
      <c r="W141">
        <v>0</v>
      </c>
    </row>
    <row r="142" spans="1:23" x14ac:dyDescent="0.3">
      <c r="A142">
        <v>141</v>
      </c>
      <c r="B142">
        <v>69</v>
      </c>
      <c r="C142" s="1" t="s">
        <v>33</v>
      </c>
      <c r="D142" s="1" t="s">
        <v>50</v>
      </c>
      <c r="E142" s="2">
        <v>44943</v>
      </c>
      <c r="F142" s="1" t="s">
        <v>8</v>
      </c>
      <c r="G142" s="2">
        <v>44952</v>
      </c>
      <c r="H142" s="1" t="s">
        <v>11</v>
      </c>
      <c r="I142" s="1" t="s">
        <v>1</v>
      </c>
      <c r="J142">
        <v>30.7</v>
      </c>
      <c r="K142">
        <v>296</v>
      </c>
      <c r="L142">
        <v>0</v>
      </c>
      <c r="M142">
        <v>0</v>
      </c>
      <c r="N142">
        <v>1</v>
      </c>
      <c r="O142">
        <v>0</v>
      </c>
      <c r="P142" s="1" t="s">
        <v>32</v>
      </c>
      <c r="Q142" s="2">
        <v>45182</v>
      </c>
      <c r="R142" s="8" t="str">
        <f t="shared" si="10"/>
        <v>50-70</v>
      </c>
      <c r="S142" s="11">
        <f t="shared" si="11"/>
        <v>7</v>
      </c>
      <c r="T142" s="11" t="str">
        <f t="shared" si="12"/>
        <v>Obese</v>
      </c>
      <c r="U142" s="11">
        <f t="shared" si="13"/>
        <v>9</v>
      </c>
      <c r="V142" s="8" t="str">
        <f t="shared" si="14"/>
        <v>High</v>
      </c>
      <c r="W142">
        <v>0</v>
      </c>
    </row>
    <row r="143" spans="1:23" x14ac:dyDescent="0.3">
      <c r="A143">
        <v>142</v>
      </c>
      <c r="B143">
        <v>56</v>
      </c>
      <c r="C143" s="1" t="s">
        <v>33</v>
      </c>
      <c r="D143" s="1" t="s">
        <v>53</v>
      </c>
      <c r="E143" s="2">
        <v>45303</v>
      </c>
      <c r="F143" s="1" t="s">
        <v>9</v>
      </c>
      <c r="G143" s="2">
        <v>45306</v>
      </c>
      <c r="H143" s="1" t="s">
        <v>11</v>
      </c>
      <c r="I143" s="1" t="s">
        <v>2</v>
      </c>
      <c r="J143">
        <v>38.6</v>
      </c>
      <c r="K143">
        <v>266</v>
      </c>
      <c r="L143">
        <v>1</v>
      </c>
      <c r="M143">
        <v>1</v>
      </c>
      <c r="N143">
        <v>0</v>
      </c>
      <c r="O143">
        <v>0</v>
      </c>
      <c r="P143" s="1" t="s">
        <v>35</v>
      </c>
      <c r="Q143" s="2">
        <v>45680</v>
      </c>
      <c r="R143" s="8" t="str">
        <f t="shared" si="10"/>
        <v>50-70</v>
      </c>
      <c r="S143" s="11">
        <f t="shared" si="11"/>
        <v>12</v>
      </c>
      <c r="T143" s="11" t="str">
        <f t="shared" si="12"/>
        <v>Obese</v>
      </c>
      <c r="U143" s="11">
        <f t="shared" si="13"/>
        <v>3</v>
      </c>
      <c r="V143" s="8" t="str">
        <f t="shared" si="14"/>
        <v>High</v>
      </c>
      <c r="W143">
        <v>0</v>
      </c>
    </row>
    <row r="144" spans="1:23" x14ac:dyDescent="0.3">
      <c r="A144">
        <v>143</v>
      </c>
      <c r="B144">
        <v>58</v>
      </c>
      <c r="C144" s="1" t="s">
        <v>30</v>
      </c>
      <c r="D144" s="1" t="s">
        <v>47</v>
      </c>
      <c r="E144" s="2">
        <v>44003</v>
      </c>
      <c r="F144" s="1" t="s">
        <v>7</v>
      </c>
      <c r="G144" s="2">
        <v>44018</v>
      </c>
      <c r="H144" s="1" t="s">
        <v>10</v>
      </c>
      <c r="I144" s="1" t="s">
        <v>2</v>
      </c>
      <c r="J144">
        <v>17.399999999999999</v>
      </c>
      <c r="K144">
        <v>222</v>
      </c>
      <c r="L144">
        <v>0</v>
      </c>
      <c r="M144">
        <v>0</v>
      </c>
      <c r="N144">
        <v>0</v>
      </c>
      <c r="O144">
        <v>0</v>
      </c>
      <c r="P144" s="1" t="s">
        <v>42</v>
      </c>
      <c r="Q144" s="2">
        <v>44432</v>
      </c>
      <c r="R144" s="8" t="str">
        <f t="shared" si="10"/>
        <v>50-70</v>
      </c>
      <c r="S144" s="11">
        <f t="shared" si="11"/>
        <v>13</v>
      </c>
      <c r="T144" s="11" t="str">
        <f t="shared" si="12"/>
        <v xml:space="preserve">Underweight </v>
      </c>
      <c r="U144" s="11">
        <f t="shared" si="13"/>
        <v>15</v>
      </c>
      <c r="V144" s="8" t="str">
        <f t="shared" si="14"/>
        <v>Elevated</v>
      </c>
      <c r="W144">
        <v>0</v>
      </c>
    </row>
    <row r="145" spans="1:23" x14ac:dyDescent="0.3">
      <c r="A145">
        <v>144</v>
      </c>
      <c r="B145">
        <v>61</v>
      </c>
      <c r="C145" s="1" t="s">
        <v>33</v>
      </c>
      <c r="D145" s="1" t="s">
        <v>52</v>
      </c>
      <c r="E145" s="2">
        <v>44116</v>
      </c>
      <c r="F145" s="1" t="s">
        <v>7</v>
      </c>
      <c r="G145" s="2">
        <v>44136</v>
      </c>
      <c r="H145" s="1" t="s">
        <v>11</v>
      </c>
      <c r="I145" s="1" t="s">
        <v>2</v>
      </c>
      <c r="J145">
        <v>22.9</v>
      </c>
      <c r="K145">
        <v>196</v>
      </c>
      <c r="L145">
        <v>0</v>
      </c>
      <c r="M145">
        <v>1</v>
      </c>
      <c r="N145">
        <v>0</v>
      </c>
      <c r="O145">
        <v>0</v>
      </c>
      <c r="P145" s="1" t="s">
        <v>35</v>
      </c>
      <c r="Q145" s="2">
        <v>44334</v>
      </c>
      <c r="R145" s="8" t="str">
        <f t="shared" si="10"/>
        <v>50-70</v>
      </c>
      <c r="S145" s="11">
        <f t="shared" si="11"/>
        <v>6</v>
      </c>
      <c r="T145" s="11" t="str">
        <f t="shared" si="12"/>
        <v>Healthy</v>
      </c>
      <c r="U145" s="11">
        <f t="shared" si="13"/>
        <v>20</v>
      </c>
      <c r="V145" s="8" t="str">
        <f t="shared" si="14"/>
        <v>Good</v>
      </c>
      <c r="W145">
        <v>0</v>
      </c>
    </row>
    <row r="146" spans="1:23" x14ac:dyDescent="0.3">
      <c r="A146">
        <v>145</v>
      </c>
      <c r="B146">
        <v>64</v>
      </c>
      <c r="C146" s="1" t="s">
        <v>30</v>
      </c>
      <c r="D146" s="1" t="s">
        <v>53</v>
      </c>
      <c r="E146" s="2">
        <v>42004</v>
      </c>
      <c r="F146" s="1" t="s">
        <v>8</v>
      </c>
      <c r="G146" s="2">
        <v>42013</v>
      </c>
      <c r="H146" s="1" t="s">
        <v>10</v>
      </c>
      <c r="I146" s="1" t="s">
        <v>2</v>
      </c>
      <c r="J146">
        <v>37.200000000000003</v>
      </c>
      <c r="K146">
        <v>287</v>
      </c>
      <c r="L146">
        <v>1</v>
      </c>
      <c r="M146">
        <v>0</v>
      </c>
      <c r="N146">
        <v>1</v>
      </c>
      <c r="O146">
        <v>0</v>
      </c>
      <c r="P146" s="1" t="s">
        <v>38</v>
      </c>
      <c r="Q146" s="2">
        <v>42664</v>
      </c>
      <c r="R146" s="8" t="str">
        <f t="shared" si="10"/>
        <v>50-70</v>
      </c>
      <c r="S146" s="11">
        <f t="shared" si="11"/>
        <v>21</v>
      </c>
      <c r="T146" s="11" t="str">
        <f t="shared" si="12"/>
        <v>Obese</v>
      </c>
      <c r="U146" s="11">
        <f t="shared" si="13"/>
        <v>9</v>
      </c>
      <c r="V146" s="8" t="str">
        <f t="shared" si="14"/>
        <v>High</v>
      </c>
      <c r="W146">
        <v>0</v>
      </c>
    </row>
    <row r="147" spans="1:23" x14ac:dyDescent="0.3">
      <c r="A147">
        <v>146</v>
      </c>
      <c r="B147">
        <v>46</v>
      </c>
      <c r="C147" s="1" t="s">
        <v>33</v>
      </c>
      <c r="D147" s="1" t="s">
        <v>54</v>
      </c>
      <c r="E147" s="2">
        <v>42315</v>
      </c>
      <c r="F147" s="1" t="s">
        <v>7</v>
      </c>
      <c r="G147" s="2">
        <v>42332</v>
      </c>
      <c r="H147" s="1" t="s">
        <v>10</v>
      </c>
      <c r="I147" s="1" t="s">
        <v>1</v>
      </c>
      <c r="J147">
        <v>28.4</v>
      </c>
      <c r="K147">
        <v>183</v>
      </c>
      <c r="L147">
        <v>0</v>
      </c>
      <c r="M147">
        <v>0</v>
      </c>
      <c r="N147">
        <v>0</v>
      </c>
      <c r="O147">
        <v>0</v>
      </c>
      <c r="P147" s="1" t="s">
        <v>32</v>
      </c>
      <c r="Q147" s="2">
        <v>42720</v>
      </c>
      <c r="R147" s="8" t="str">
        <f t="shared" si="10"/>
        <v>36-49</v>
      </c>
      <c r="S147" s="11">
        <f t="shared" si="11"/>
        <v>12</v>
      </c>
      <c r="T147" s="11" t="str">
        <f t="shared" si="12"/>
        <v>Overweight</v>
      </c>
      <c r="U147" s="11">
        <f t="shared" si="13"/>
        <v>17</v>
      </c>
      <c r="V147" s="8" t="str">
        <f t="shared" si="14"/>
        <v>Good</v>
      </c>
      <c r="W147">
        <v>0</v>
      </c>
    </row>
    <row r="148" spans="1:23" x14ac:dyDescent="0.3">
      <c r="A148">
        <v>147</v>
      </c>
      <c r="B148">
        <v>59</v>
      </c>
      <c r="C148" s="1" t="s">
        <v>33</v>
      </c>
      <c r="D148" s="1" t="s">
        <v>52</v>
      </c>
      <c r="E148" s="2">
        <v>44910</v>
      </c>
      <c r="F148" s="1" t="s">
        <v>7</v>
      </c>
      <c r="G148" s="2">
        <v>44930</v>
      </c>
      <c r="H148" s="1" t="s">
        <v>11</v>
      </c>
      <c r="I148" s="1" t="s">
        <v>2</v>
      </c>
      <c r="J148">
        <v>21.9</v>
      </c>
      <c r="K148">
        <v>222</v>
      </c>
      <c r="L148">
        <v>0</v>
      </c>
      <c r="M148">
        <v>1</v>
      </c>
      <c r="N148">
        <v>0</v>
      </c>
      <c r="O148">
        <v>0</v>
      </c>
      <c r="P148" s="1" t="s">
        <v>32</v>
      </c>
      <c r="Q148" s="2">
        <v>45316</v>
      </c>
      <c r="R148" s="8" t="str">
        <f t="shared" si="10"/>
        <v>50-70</v>
      </c>
      <c r="S148" s="11">
        <f t="shared" si="11"/>
        <v>12</v>
      </c>
      <c r="T148" s="11" t="str">
        <f t="shared" si="12"/>
        <v>Healthy</v>
      </c>
      <c r="U148" s="11">
        <f t="shared" si="13"/>
        <v>20</v>
      </c>
      <c r="V148" s="8" t="str">
        <f t="shared" si="14"/>
        <v>Elevated</v>
      </c>
      <c r="W148">
        <v>0</v>
      </c>
    </row>
    <row r="149" spans="1:23" x14ac:dyDescent="0.3">
      <c r="A149">
        <v>148</v>
      </c>
      <c r="B149">
        <v>43</v>
      </c>
      <c r="C149" s="1" t="s">
        <v>33</v>
      </c>
      <c r="D149" s="1" t="s">
        <v>61</v>
      </c>
      <c r="E149" s="2">
        <v>44077</v>
      </c>
      <c r="F149" s="1" t="s">
        <v>8</v>
      </c>
      <c r="G149" s="2">
        <v>44078</v>
      </c>
      <c r="H149" s="1" t="s">
        <v>10</v>
      </c>
      <c r="I149" s="1" t="s">
        <v>3</v>
      </c>
      <c r="J149">
        <v>39.299999999999997</v>
      </c>
      <c r="K149">
        <v>275</v>
      </c>
      <c r="L149">
        <v>0</v>
      </c>
      <c r="M149">
        <v>0</v>
      </c>
      <c r="N149">
        <v>0</v>
      </c>
      <c r="O149">
        <v>0</v>
      </c>
      <c r="P149" s="1" t="s">
        <v>32</v>
      </c>
      <c r="Q149" s="2">
        <v>44400</v>
      </c>
      <c r="R149" s="8" t="str">
        <f t="shared" si="10"/>
        <v>36-49</v>
      </c>
      <c r="S149" s="11">
        <f t="shared" si="11"/>
        <v>10</v>
      </c>
      <c r="T149" s="11" t="str">
        <f t="shared" si="12"/>
        <v>Obese</v>
      </c>
      <c r="U149" s="11">
        <f t="shared" si="13"/>
        <v>1</v>
      </c>
      <c r="V149" s="8" t="str">
        <f t="shared" si="14"/>
        <v>High</v>
      </c>
      <c r="W149">
        <v>1</v>
      </c>
    </row>
    <row r="150" spans="1:23" x14ac:dyDescent="0.3">
      <c r="A150">
        <v>149</v>
      </c>
      <c r="B150">
        <v>51</v>
      </c>
      <c r="C150" s="1" t="s">
        <v>33</v>
      </c>
      <c r="D150" s="1" t="s">
        <v>34</v>
      </c>
      <c r="E150" s="2">
        <v>42850</v>
      </c>
      <c r="F150" s="1" t="s">
        <v>7</v>
      </c>
      <c r="G150" s="2">
        <v>42855</v>
      </c>
      <c r="H150" s="1" t="s">
        <v>11</v>
      </c>
      <c r="I150" s="1" t="s">
        <v>1</v>
      </c>
      <c r="J150">
        <v>37.200000000000003</v>
      </c>
      <c r="K150">
        <v>256</v>
      </c>
      <c r="L150">
        <v>1</v>
      </c>
      <c r="M150">
        <v>0</v>
      </c>
      <c r="N150">
        <v>0</v>
      </c>
      <c r="O150">
        <v>0</v>
      </c>
      <c r="P150" s="1" t="s">
        <v>42</v>
      </c>
      <c r="Q150" s="2">
        <v>43257</v>
      </c>
      <c r="R150" s="8" t="str">
        <f t="shared" si="10"/>
        <v>50-70</v>
      </c>
      <c r="S150" s="11">
        <f t="shared" si="11"/>
        <v>13</v>
      </c>
      <c r="T150" s="11" t="str">
        <f t="shared" si="12"/>
        <v>Obese</v>
      </c>
      <c r="U150" s="11">
        <f t="shared" si="13"/>
        <v>5</v>
      </c>
      <c r="V150" s="8" t="str">
        <f t="shared" si="14"/>
        <v>High</v>
      </c>
      <c r="W150">
        <v>1</v>
      </c>
    </row>
    <row r="151" spans="1:23" x14ac:dyDescent="0.3">
      <c r="A151">
        <v>150</v>
      </c>
      <c r="B151">
        <v>61</v>
      </c>
      <c r="C151" s="1" t="s">
        <v>33</v>
      </c>
      <c r="D151" s="1" t="s">
        <v>39</v>
      </c>
      <c r="E151" s="2">
        <v>44764</v>
      </c>
      <c r="F151" s="1" t="s">
        <v>8</v>
      </c>
      <c r="G151" s="2">
        <v>44765</v>
      </c>
      <c r="H151" s="1" t="s">
        <v>10</v>
      </c>
      <c r="I151" s="1" t="s">
        <v>4</v>
      </c>
      <c r="J151">
        <v>32.299999999999997</v>
      </c>
      <c r="K151">
        <v>255</v>
      </c>
      <c r="L151">
        <v>1</v>
      </c>
      <c r="M151">
        <v>0</v>
      </c>
      <c r="N151">
        <v>0</v>
      </c>
      <c r="O151">
        <v>0</v>
      </c>
      <c r="P151" s="1" t="s">
        <v>42</v>
      </c>
      <c r="Q151" s="2">
        <v>45103</v>
      </c>
      <c r="R151" s="8" t="str">
        <f t="shared" si="10"/>
        <v>50-70</v>
      </c>
      <c r="S151" s="11">
        <f t="shared" si="11"/>
        <v>11</v>
      </c>
      <c r="T151" s="11" t="str">
        <f t="shared" si="12"/>
        <v>Obese</v>
      </c>
      <c r="U151" s="11">
        <f t="shared" si="13"/>
        <v>1</v>
      </c>
      <c r="V151" s="8" t="str">
        <f t="shared" si="14"/>
        <v>High</v>
      </c>
      <c r="W151">
        <v>0</v>
      </c>
    </row>
    <row r="152" spans="1:23" x14ac:dyDescent="0.3">
      <c r="A152">
        <v>151</v>
      </c>
      <c r="B152">
        <v>72</v>
      </c>
      <c r="C152" s="1" t="s">
        <v>33</v>
      </c>
      <c r="D152" s="1" t="s">
        <v>34</v>
      </c>
      <c r="E152" s="2">
        <v>44581</v>
      </c>
      <c r="F152" s="1" t="s">
        <v>7</v>
      </c>
      <c r="G152" s="2">
        <v>44599</v>
      </c>
      <c r="H152" s="1" t="s">
        <v>11</v>
      </c>
      <c r="I152" s="1" t="s">
        <v>1</v>
      </c>
      <c r="J152">
        <v>35.9</v>
      </c>
      <c r="K152">
        <v>260</v>
      </c>
      <c r="L152">
        <v>1</v>
      </c>
      <c r="M152">
        <v>1</v>
      </c>
      <c r="N152">
        <v>0</v>
      </c>
      <c r="O152">
        <v>0</v>
      </c>
      <c r="P152" s="1" t="s">
        <v>32</v>
      </c>
      <c r="Q152" s="2">
        <v>44857</v>
      </c>
      <c r="R152" s="8" t="str">
        <f t="shared" si="10"/>
        <v>70-90</v>
      </c>
      <c r="S152" s="11">
        <f t="shared" si="11"/>
        <v>8</v>
      </c>
      <c r="T152" s="11" t="str">
        <f t="shared" si="12"/>
        <v>Obese</v>
      </c>
      <c r="U152" s="11">
        <f t="shared" si="13"/>
        <v>18</v>
      </c>
      <c r="V152" s="8" t="str">
        <f t="shared" si="14"/>
        <v>High</v>
      </c>
      <c r="W152">
        <v>0</v>
      </c>
    </row>
    <row r="153" spans="1:23" x14ac:dyDescent="0.3">
      <c r="A153">
        <v>152</v>
      </c>
      <c r="B153">
        <v>39</v>
      </c>
      <c r="C153" s="1" t="s">
        <v>33</v>
      </c>
      <c r="D153" s="1" t="s">
        <v>37</v>
      </c>
      <c r="E153" s="2">
        <v>44463</v>
      </c>
      <c r="F153" s="1" t="s">
        <v>9</v>
      </c>
      <c r="G153" s="2">
        <v>44468</v>
      </c>
      <c r="H153" s="1" t="s">
        <v>10</v>
      </c>
      <c r="I153" s="1" t="s">
        <v>3</v>
      </c>
      <c r="J153">
        <v>23</v>
      </c>
      <c r="K153">
        <v>157</v>
      </c>
      <c r="L153">
        <v>1</v>
      </c>
      <c r="M153">
        <v>1</v>
      </c>
      <c r="N153">
        <v>0</v>
      </c>
      <c r="O153">
        <v>0</v>
      </c>
      <c r="P153" s="1" t="s">
        <v>42</v>
      </c>
      <c r="Q153" s="2">
        <v>44683</v>
      </c>
      <c r="R153" s="8" t="str">
        <f t="shared" si="10"/>
        <v>36-49</v>
      </c>
      <c r="S153" s="11">
        <f t="shared" si="11"/>
        <v>7</v>
      </c>
      <c r="T153" s="11" t="str">
        <f t="shared" si="12"/>
        <v>Healthy</v>
      </c>
      <c r="U153" s="11">
        <f t="shared" si="13"/>
        <v>5</v>
      </c>
      <c r="V153" s="8" t="str">
        <f t="shared" si="14"/>
        <v>Good</v>
      </c>
      <c r="W153">
        <v>1</v>
      </c>
    </row>
    <row r="154" spans="1:23" x14ac:dyDescent="0.3">
      <c r="A154">
        <v>153</v>
      </c>
      <c r="B154">
        <v>54</v>
      </c>
      <c r="C154" s="1" t="s">
        <v>30</v>
      </c>
      <c r="D154" s="1" t="s">
        <v>48</v>
      </c>
      <c r="E154" s="2">
        <v>41929</v>
      </c>
      <c r="F154" s="1" t="s">
        <v>8</v>
      </c>
      <c r="G154" s="2">
        <v>41937</v>
      </c>
      <c r="H154" s="1" t="s">
        <v>10</v>
      </c>
      <c r="I154" s="1" t="s">
        <v>2</v>
      </c>
      <c r="J154">
        <v>16.3</v>
      </c>
      <c r="K154">
        <v>159</v>
      </c>
      <c r="L154">
        <v>0</v>
      </c>
      <c r="M154">
        <v>1</v>
      </c>
      <c r="N154">
        <v>0</v>
      </c>
      <c r="O154">
        <v>0</v>
      </c>
      <c r="P154" s="1" t="s">
        <v>35</v>
      </c>
      <c r="Q154" s="2">
        <v>42382</v>
      </c>
      <c r="R154" s="8" t="str">
        <f t="shared" si="10"/>
        <v>50-70</v>
      </c>
      <c r="S154" s="11">
        <f t="shared" si="11"/>
        <v>14</v>
      </c>
      <c r="T154" s="11" t="str">
        <f t="shared" si="12"/>
        <v xml:space="preserve">Underweight </v>
      </c>
      <c r="U154" s="11">
        <f t="shared" si="13"/>
        <v>8</v>
      </c>
      <c r="V154" s="8" t="str">
        <f t="shared" si="14"/>
        <v>Good</v>
      </c>
      <c r="W154">
        <v>1</v>
      </c>
    </row>
    <row r="155" spans="1:23" x14ac:dyDescent="0.3">
      <c r="A155">
        <v>154</v>
      </c>
      <c r="B155">
        <v>56</v>
      </c>
      <c r="C155" s="1" t="s">
        <v>33</v>
      </c>
      <c r="D155" s="1" t="s">
        <v>47</v>
      </c>
      <c r="E155" s="2">
        <v>42767</v>
      </c>
      <c r="F155" s="1" t="s">
        <v>6</v>
      </c>
      <c r="G155" s="2">
        <v>42782</v>
      </c>
      <c r="H155" s="1" t="s">
        <v>11</v>
      </c>
      <c r="I155" s="1" t="s">
        <v>2</v>
      </c>
      <c r="J155">
        <v>30.9</v>
      </c>
      <c r="K155">
        <v>272</v>
      </c>
      <c r="L155">
        <v>1</v>
      </c>
      <c r="M155">
        <v>0</v>
      </c>
      <c r="N155">
        <v>0</v>
      </c>
      <c r="O155">
        <v>1</v>
      </c>
      <c r="P155" s="1" t="s">
        <v>32</v>
      </c>
      <c r="Q155" s="2">
        <v>43075</v>
      </c>
      <c r="R155" s="8" t="str">
        <f t="shared" si="10"/>
        <v>50-70</v>
      </c>
      <c r="S155" s="11">
        <f t="shared" si="11"/>
        <v>9</v>
      </c>
      <c r="T155" s="11" t="str">
        <f t="shared" si="12"/>
        <v>Obese</v>
      </c>
      <c r="U155" s="11">
        <f t="shared" si="13"/>
        <v>15</v>
      </c>
      <c r="V155" s="8" t="str">
        <f t="shared" si="14"/>
        <v>High</v>
      </c>
      <c r="W155">
        <v>1</v>
      </c>
    </row>
    <row r="156" spans="1:23" x14ac:dyDescent="0.3">
      <c r="A156">
        <v>155</v>
      </c>
      <c r="B156">
        <v>43</v>
      </c>
      <c r="C156" s="1" t="s">
        <v>30</v>
      </c>
      <c r="D156" s="1" t="s">
        <v>41</v>
      </c>
      <c r="E156" s="2">
        <v>44809</v>
      </c>
      <c r="F156" s="1" t="s">
        <v>7</v>
      </c>
      <c r="G156" s="2">
        <v>44826</v>
      </c>
      <c r="H156" s="1" t="s">
        <v>11</v>
      </c>
      <c r="I156" s="1" t="s">
        <v>2</v>
      </c>
      <c r="J156">
        <v>41.2</v>
      </c>
      <c r="K156">
        <v>270</v>
      </c>
      <c r="L156">
        <v>0</v>
      </c>
      <c r="M156">
        <v>0</v>
      </c>
      <c r="N156">
        <v>1</v>
      </c>
      <c r="O156">
        <v>0</v>
      </c>
      <c r="P156" s="1" t="s">
        <v>32</v>
      </c>
      <c r="Q156" s="2">
        <v>45006</v>
      </c>
      <c r="R156" s="8" t="str">
        <f t="shared" si="10"/>
        <v>36-49</v>
      </c>
      <c r="S156" s="11">
        <f t="shared" si="11"/>
        <v>5</v>
      </c>
      <c r="T156" s="11" t="str">
        <f t="shared" si="12"/>
        <v>Severely obese</v>
      </c>
      <c r="U156" s="11">
        <f t="shared" si="13"/>
        <v>17</v>
      </c>
      <c r="V156" s="8" t="str">
        <f t="shared" si="14"/>
        <v>High</v>
      </c>
      <c r="W156">
        <v>0</v>
      </c>
    </row>
    <row r="157" spans="1:23" x14ac:dyDescent="0.3">
      <c r="A157">
        <v>156</v>
      </c>
      <c r="B157">
        <v>44</v>
      </c>
      <c r="C157" s="1" t="s">
        <v>30</v>
      </c>
      <c r="D157" s="1" t="s">
        <v>45</v>
      </c>
      <c r="E157" s="2">
        <v>45064</v>
      </c>
      <c r="F157" s="1" t="s">
        <v>7</v>
      </c>
      <c r="G157" s="2">
        <v>45085</v>
      </c>
      <c r="H157" s="1" t="s">
        <v>10</v>
      </c>
      <c r="I157" s="1" t="s">
        <v>1</v>
      </c>
      <c r="J157">
        <v>33.5</v>
      </c>
      <c r="K157">
        <v>287</v>
      </c>
      <c r="L157">
        <v>1</v>
      </c>
      <c r="M157">
        <v>0</v>
      </c>
      <c r="N157">
        <v>0</v>
      </c>
      <c r="O157">
        <v>0</v>
      </c>
      <c r="P157" s="1" t="s">
        <v>32</v>
      </c>
      <c r="Q157" s="2">
        <v>45480</v>
      </c>
      <c r="R157" s="8" t="str">
        <f t="shared" si="10"/>
        <v>36-49</v>
      </c>
      <c r="S157" s="11">
        <f t="shared" si="11"/>
        <v>12</v>
      </c>
      <c r="T157" s="11" t="str">
        <f t="shared" si="12"/>
        <v>Obese</v>
      </c>
      <c r="U157" s="11">
        <f t="shared" si="13"/>
        <v>21</v>
      </c>
      <c r="V157" s="8" t="str">
        <f t="shared" si="14"/>
        <v>High</v>
      </c>
      <c r="W157">
        <v>0</v>
      </c>
    </row>
    <row r="158" spans="1:23" x14ac:dyDescent="0.3">
      <c r="A158">
        <v>157</v>
      </c>
      <c r="B158">
        <v>55</v>
      </c>
      <c r="C158" s="1" t="s">
        <v>30</v>
      </c>
      <c r="D158" s="1" t="s">
        <v>36</v>
      </c>
      <c r="E158" s="2">
        <v>43192</v>
      </c>
      <c r="F158" s="1" t="s">
        <v>8</v>
      </c>
      <c r="G158" s="2">
        <v>43193</v>
      </c>
      <c r="H158" s="1" t="s">
        <v>11</v>
      </c>
      <c r="I158" s="1" t="s">
        <v>3</v>
      </c>
      <c r="J158">
        <v>18.399999999999999</v>
      </c>
      <c r="K158">
        <v>187</v>
      </c>
      <c r="L158">
        <v>1</v>
      </c>
      <c r="M158">
        <v>0</v>
      </c>
      <c r="N158">
        <v>1</v>
      </c>
      <c r="O158">
        <v>0</v>
      </c>
      <c r="P158" s="1" t="s">
        <v>42</v>
      </c>
      <c r="Q158" s="2">
        <v>43377</v>
      </c>
      <c r="R158" s="8" t="str">
        <f t="shared" si="10"/>
        <v>50-70</v>
      </c>
      <c r="S158" s="11">
        <f t="shared" si="11"/>
        <v>6</v>
      </c>
      <c r="T158" s="11" t="str">
        <f t="shared" si="12"/>
        <v xml:space="preserve">Underweight </v>
      </c>
      <c r="U158" s="11">
        <f t="shared" si="13"/>
        <v>1</v>
      </c>
      <c r="V158" s="8" t="str">
        <f t="shared" si="14"/>
        <v>Good</v>
      </c>
      <c r="W158">
        <v>0</v>
      </c>
    </row>
    <row r="159" spans="1:23" x14ac:dyDescent="0.3">
      <c r="A159">
        <v>158</v>
      </c>
      <c r="B159">
        <v>66</v>
      </c>
      <c r="C159" s="1" t="s">
        <v>33</v>
      </c>
      <c r="D159" s="1" t="s">
        <v>51</v>
      </c>
      <c r="E159" s="2">
        <v>42204</v>
      </c>
      <c r="F159" s="1" t="s">
        <v>6</v>
      </c>
      <c r="G159" s="2">
        <v>42218</v>
      </c>
      <c r="H159" s="1" t="s">
        <v>10</v>
      </c>
      <c r="I159" s="1" t="s">
        <v>3</v>
      </c>
      <c r="J159">
        <v>28.5</v>
      </c>
      <c r="K159">
        <v>203</v>
      </c>
      <c r="L159">
        <v>1</v>
      </c>
      <c r="M159">
        <v>0</v>
      </c>
      <c r="N159">
        <v>0</v>
      </c>
      <c r="O159">
        <v>1</v>
      </c>
      <c r="P159" s="1" t="s">
        <v>32</v>
      </c>
      <c r="Q159" s="2">
        <v>42891</v>
      </c>
      <c r="R159" s="8" t="str">
        <f t="shared" si="10"/>
        <v>50-70</v>
      </c>
      <c r="S159" s="11">
        <f t="shared" si="11"/>
        <v>22</v>
      </c>
      <c r="T159" s="11" t="str">
        <f t="shared" si="12"/>
        <v>Overweight</v>
      </c>
      <c r="U159" s="11">
        <f t="shared" si="13"/>
        <v>14</v>
      </c>
      <c r="V159" s="8" t="str">
        <f t="shared" si="14"/>
        <v>Elevated</v>
      </c>
      <c r="W159">
        <v>0</v>
      </c>
    </row>
    <row r="160" spans="1:23" x14ac:dyDescent="0.3">
      <c r="A160">
        <v>159</v>
      </c>
      <c r="B160">
        <v>52</v>
      </c>
      <c r="C160" s="1" t="s">
        <v>30</v>
      </c>
      <c r="D160" s="1" t="s">
        <v>52</v>
      </c>
      <c r="E160" s="2">
        <v>44767</v>
      </c>
      <c r="F160" s="1" t="s">
        <v>6</v>
      </c>
      <c r="G160" s="2">
        <v>44797</v>
      </c>
      <c r="H160" s="1" t="s">
        <v>11</v>
      </c>
      <c r="I160" s="1" t="s">
        <v>3</v>
      </c>
      <c r="J160">
        <v>25.8</v>
      </c>
      <c r="K160">
        <v>196</v>
      </c>
      <c r="L160">
        <v>1</v>
      </c>
      <c r="M160">
        <v>0</v>
      </c>
      <c r="N160">
        <v>1</v>
      </c>
      <c r="O160">
        <v>0</v>
      </c>
      <c r="P160" s="1" t="s">
        <v>42</v>
      </c>
      <c r="Q160" s="2">
        <v>45376</v>
      </c>
      <c r="R160" s="8" t="str">
        <f t="shared" si="10"/>
        <v>50-70</v>
      </c>
      <c r="S160" s="11">
        <f t="shared" si="11"/>
        <v>19</v>
      </c>
      <c r="T160" s="11" t="str">
        <f t="shared" si="12"/>
        <v>Overweight</v>
      </c>
      <c r="U160" s="11">
        <f t="shared" si="13"/>
        <v>30</v>
      </c>
      <c r="V160" s="8" t="str">
        <f t="shared" si="14"/>
        <v>Good</v>
      </c>
      <c r="W160">
        <v>1</v>
      </c>
    </row>
    <row r="161" spans="1:23" x14ac:dyDescent="0.3">
      <c r="A161">
        <v>160</v>
      </c>
      <c r="B161">
        <v>68</v>
      </c>
      <c r="C161" s="1" t="s">
        <v>30</v>
      </c>
      <c r="D161" s="1" t="s">
        <v>40</v>
      </c>
      <c r="E161" s="2">
        <v>45292</v>
      </c>
      <c r="F161" s="1" t="s">
        <v>9</v>
      </c>
      <c r="G161" s="2">
        <v>45294</v>
      </c>
      <c r="H161" s="1" t="s">
        <v>10</v>
      </c>
      <c r="I161" s="1" t="s">
        <v>4</v>
      </c>
      <c r="J161">
        <v>37.9</v>
      </c>
      <c r="K161">
        <v>255</v>
      </c>
      <c r="L161">
        <v>0</v>
      </c>
      <c r="M161">
        <v>1</v>
      </c>
      <c r="N161">
        <v>0</v>
      </c>
      <c r="O161">
        <v>0</v>
      </c>
      <c r="P161" s="1" t="s">
        <v>42</v>
      </c>
      <c r="Q161" s="2">
        <v>45554</v>
      </c>
      <c r="R161" s="8" t="str">
        <f t="shared" si="10"/>
        <v>50-70</v>
      </c>
      <c r="S161" s="11">
        <f t="shared" si="11"/>
        <v>8</v>
      </c>
      <c r="T161" s="11" t="str">
        <f t="shared" si="12"/>
        <v>Obese</v>
      </c>
      <c r="U161" s="11">
        <f t="shared" si="13"/>
        <v>2</v>
      </c>
      <c r="V161" s="8" t="str">
        <f t="shared" si="14"/>
        <v>High</v>
      </c>
      <c r="W161">
        <v>0</v>
      </c>
    </row>
    <row r="162" spans="1:23" x14ac:dyDescent="0.3">
      <c r="A162">
        <v>161</v>
      </c>
      <c r="B162">
        <v>45</v>
      </c>
      <c r="C162" s="1" t="s">
        <v>30</v>
      </c>
      <c r="D162" s="1" t="s">
        <v>55</v>
      </c>
      <c r="E162" s="2">
        <v>44744</v>
      </c>
      <c r="F162" s="1" t="s">
        <v>7</v>
      </c>
      <c r="G162" s="2">
        <v>44751</v>
      </c>
      <c r="H162" s="1" t="s">
        <v>11</v>
      </c>
      <c r="I162" s="1" t="s">
        <v>4</v>
      </c>
      <c r="J162">
        <v>34</v>
      </c>
      <c r="K162">
        <v>293</v>
      </c>
      <c r="L162">
        <v>1</v>
      </c>
      <c r="M162">
        <v>0</v>
      </c>
      <c r="N162">
        <v>0</v>
      </c>
      <c r="O162">
        <v>0</v>
      </c>
      <c r="P162" s="1" t="s">
        <v>32</v>
      </c>
      <c r="Q162" s="2">
        <v>45150</v>
      </c>
      <c r="R162" s="8" t="str">
        <f t="shared" si="10"/>
        <v>36-49</v>
      </c>
      <c r="S162" s="11">
        <f t="shared" si="11"/>
        <v>13</v>
      </c>
      <c r="T162" s="11" t="str">
        <f t="shared" si="12"/>
        <v>Obese</v>
      </c>
      <c r="U162" s="11">
        <f t="shared" si="13"/>
        <v>7</v>
      </c>
      <c r="V162" s="8" t="str">
        <f t="shared" si="14"/>
        <v>High</v>
      </c>
      <c r="W162">
        <v>1</v>
      </c>
    </row>
    <row r="163" spans="1:23" x14ac:dyDescent="0.3">
      <c r="A163">
        <v>162</v>
      </c>
      <c r="B163">
        <v>52</v>
      </c>
      <c r="C163" s="1" t="s">
        <v>33</v>
      </c>
      <c r="D163" s="1" t="s">
        <v>43</v>
      </c>
      <c r="E163" s="2">
        <v>44620</v>
      </c>
      <c r="F163" s="1" t="s">
        <v>6</v>
      </c>
      <c r="G163" s="2">
        <v>44628</v>
      </c>
      <c r="H163" s="1" t="s">
        <v>10</v>
      </c>
      <c r="I163" s="1" t="s">
        <v>3</v>
      </c>
      <c r="J163">
        <v>37.5</v>
      </c>
      <c r="K163">
        <v>273</v>
      </c>
      <c r="L163">
        <v>0</v>
      </c>
      <c r="M163">
        <v>1</v>
      </c>
      <c r="N163">
        <v>0</v>
      </c>
      <c r="O163">
        <v>0</v>
      </c>
      <c r="P163" s="1" t="s">
        <v>38</v>
      </c>
      <c r="Q163" s="2">
        <v>45160</v>
      </c>
      <c r="R163" s="8" t="str">
        <f t="shared" si="10"/>
        <v>50-70</v>
      </c>
      <c r="S163" s="11">
        <f t="shared" si="11"/>
        <v>17</v>
      </c>
      <c r="T163" s="11" t="str">
        <f t="shared" si="12"/>
        <v>Obese</v>
      </c>
      <c r="U163" s="11">
        <f t="shared" si="13"/>
        <v>8</v>
      </c>
      <c r="V163" s="8" t="str">
        <f t="shared" si="14"/>
        <v>High</v>
      </c>
      <c r="W163">
        <v>0</v>
      </c>
    </row>
    <row r="164" spans="1:23" x14ac:dyDescent="0.3">
      <c r="A164">
        <v>163</v>
      </c>
      <c r="B164">
        <v>40</v>
      </c>
      <c r="C164" s="1" t="s">
        <v>30</v>
      </c>
      <c r="D164" s="1" t="s">
        <v>45</v>
      </c>
      <c r="E164" s="2">
        <v>42493</v>
      </c>
      <c r="F164" s="1" t="s">
        <v>6</v>
      </c>
      <c r="G164" s="2">
        <v>42505</v>
      </c>
      <c r="H164" s="1" t="s">
        <v>11</v>
      </c>
      <c r="I164" s="1" t="s">
        <v>4</v>
      </c>
      <c r="J164">
        <v>17</v>
      </c>
      <c r="K164">
        <v>154</v>
      </c>
      <c r="L164">
        <v>1</v>
      </c>
      <c r="M164">
        <v>1</v>
      </c>
      <c r="N164">
        <v>0</v>
      </c>
      <c r="O164">
        <v>0</v>
      </c>
      <c r="P164" s="1" t="s">
        <v>38</v>
      </c>
      <c r="Q164" s="2">
        <v>42967</v>
      </c>
      <c r="R164" s="8" t="str">
        <f t="shared" si="10"/>
        <v>36-49</v>
      </c>
      <c r="S164" s="11">
        <f t="shared" si="11"/>
        <v>15</v>
      </c>
      <c r="T164" s="11" t="str">
        <f t="shared" si="12"/>
        <v xml:space="preserve">Underweight </v>
      </c>
      <c r="U164" s="11">
        <f t="shared" si="13"/>
        <v>12</v>
      </c>
      <c r="V164" s="8" t="str">
        <f t="shared" si="14"/>
        <v>Good</v>
      </c>
      <c r="W164">
        <v>0</v>
      </c>
    </row>
    <row r="165" spans="1:23" x14ac:dyDescent="0.3">
      <c r="A165">
        <v>164</v>
      </c>
      <c r="B165">
        <v>56</v>
      </c>
      <c r="C165" s="1" t="s">
        <v>30</v>
      </c>
      <c r="D165" s="1" t="s">
        <v>62</v>
      </c>
      <c r="E165" s="2">
        <v>45070</v>
      </c>
      <c r="F165" s="1" t="s">
        <v>8</v>
      </c>
      <c r="G165" s="2">
        <v>45073</v>
      </c>
      <c r="H165" s="1" t="s">
        <v>11</v>
      </c>
      <c r="I165" s="1" t="s">
        <v>4</v>
      </c>
      <c r="J165">
        <v>40</v>
      </c>
      <c r="K165">
        <v>261</v>
      </c>
      <c r="L165">
        <v>1</v>
      </c>
      <c r="M165">
        <v>1</v>
      </c>
      <c r="N165">
        <v>0</v>
      </c>
      <c r="O165">
        <v>0</v>
      </c>
      <c r="P165" s="1" t="s">
        <v>38</v>
      </c>
      <c r="Q165" s="2">
        <v>45520</v>
      </c>
      <c r="R165" s="8" t="str">
        <f t="shared" si="10"/>
        <v>50-70</v>
      </c>
      <c r="S165" s="11">
        <f t="shared" si="11"/>
        <v>14</v>
      </c>
      <c r="T165" s="11" t="str">
        <f t="shared" si="12"/>
        <v>Severely obese</v>
      </c>
      <c r="U165" s="11">
        <f t="shared" si="13"/>
        <v>3</v>
      </c>
      <c r="V165" s="8" t="str">
        <f t="shared" si="14"/>
        <v>High</v>
      </c>
      <c r="W165">
        <v>0</v>
      </c>
    </row>
    <row r="166" spans="1:23" x14ac:dyDescent="0.3">
      <c r="A166">
        <v>165</v>
      </c>
      <c r="B166">
        <v>52</v>
      </c>
      <c r="C166" s="1" t="s">
        <v>33</v>
      </c>
      <c r="D166" s="1" t="s">
        <v>51</v>
      </c>
      <c r="E166" s="2">
        <v>44032</v>
      </c>
      <c r="F166" s="1" t="s">
        <v>6</v>
      </c>
      <c r="G166" s="2">
        <v>44056</v>
      </c>
      <c r="H166" s="1" t="s">
        <v>11</v>
      </c>
      <c r="I166" s="1" t="s">
        <v>4</v>
      </c>
      <c r="J166">
        <v>32.299999999999997</v>
      </c>
      <c r="K166">
        <v>250</v>
      </c>
      <c r="L166">
        <v>0</v>
      </c>
      <c r="M166">
        <v>0</v>
      </c>
      <c r="N166">
        <v>0</v>
      </c>
      <c r="O166">
        <v>0</v>
      </c>
      <c r="P166" s="1" t="s">
        <v>35</v>
      </c>
      <c r="Q166" s="2">
        <v>44525</v>
      </c>
      <c r="R166" s="8" t="str">
        <f t="shared" si="10"/>
        <v>50-70</v>
      </c>
      <c r="S166" s="11">
        <f t="shared" si="11"/>
        <v>15</v>
      </c>
      <c r="T166" s="11" t="str">
        <f t="shared" si="12"/>
        <v>Obese</v>
      </c>
      <c r="U166" s="11">
        <f t="shared" si="13"/>
        <v>24</v>
      </c>
      <c r="V166" s="8" t="str">
        <f t="shared" si="14"/>
        <v>High</v>
      </c>
      <c r="W166">
        <v>0</v>
      </c>
    </row>
    <row r="167" spans="1:23" x14ac:dyDescent="0.3">
      <c r="A167">
        <v>166</v>
      </c>
      <c r="B167">
        <v>37</v>
      </c>
      <c r="C167" s="1" t="s">
        <v>30</v>
      </c>
      <c r="D167" s="1" t="s">
        <v>54</v>
      </c>
      <c r="E167" s="2">
        <v>42505</v>
      </c>
      <c r="F167" s="1" t="s">
        <v>6</v>
      </c>
      <c r="G167" s="2">
        <v>42532</v>
      </c>
      <c r="H167" s="1" t="s">
        <v>10</v>
      </c>
      <c r="I167" s="1" t="s">
        <v>2</v>
      </c>
      <c r="J167">
        <v>18</v>
      </c>
      <c r="K167">
        <v>155</v>
      </c>
      <c r="L167">
        <v>1</v>
      </c>
      <c r="M167">
        <v>0</v>
      </c>
      <c r="N167">
        <v>0</v>
      </c>
      <c r="O167">
        <v>1</v>
      </c>
      <c r="P167" s="1" t="s">
        <v>35</v>
      </c>
      <c r="Q167" s="2">
        <v>43112</v>
      </c>
      <c r="R167" s="8" t="str">
        <f t="shared" si="10"/>
        <v>36-49</v>
      </c>
      <c r="S167" s="11">
        <f t="shared" si="11"/>
        <v>19</v>
      </c>
      <c r="T167" s="11" t="str">
        <f t="shared" si="12"/>
        <v xml:space="preserve">Underweight </v>
      </c>
      <c r="U167" s="11">
        <f t="shared" si="13"/>
        <v>27</v>
      </c>
      <c r="V167" s="8" t="str">
        <f t="shared" si="14"/>
        <v>Good</v>
      </c>
      <c r="W167">
        <v>0</v>
      </c>
    </row>
    <row r="168" spans="1:23" x14ac:dyDescent="0.3">
      <c r="A168">
        <v>167</v>
      </c>
      <c r="B168">
        <v>54</v>
      </c>
      <c r="C168" s="1" t="s">
        <v>30</v>
      </c>
      <c r="D168" s="1" t="s">
        <v>53</v>
      </c>
      <c r="E168" s="2">
        <v>45280</v>
      </c>
      <c r="F168" s="1" t="s">
        <v>6</v>
      </c>
      <c r="G168" s="2">
        <v>45308</v>
      </c>
      <c r="H168" s="1" t="s">
        <v>10</v>
      </c>
      <c r="I168" s="1" t="s">
        <v>4</v>
      </c>
      <c r="J168">
        <v>20.3</v>
      </c>
      <c r="K168">
        <v>177</v>
      </c>
      <c r="L168">
        <v>0</v>
      </c>
      <c r="M168">
        <v>0</v>
      </c>
      <c r="N168">
        <v>0</v>
      </c>
      <c r="O168">
        <v>0</v>
      </c>
      <c r="P168" s="1" t="s">
        <v>32</v>
      </c>
      <c r="Q168" s="2">
        <v>45765</v>
      </c>
      <c r="R168" s="8" t="str">
        <f t="shared" si="10"/>
        <v>50-70</v>
      </c>
      <c r="S168" s="11">
        <f t="shared" si="11"/>
        <v>15</v>
      </c>
      <c r="T168" s="11" t="str">
        <f t="shared" si="12"/>
        <v>Healthy</v>
      </c>
      <c r="U168" s="11">
        <f t="shared" si="13"/>
        <v>28</v>
      </c>
      <c r="V168" s="8" t="str">
        <f t="shared" si="14"/>
        <v>Good</v>
      </c>
      <c r="W168">
        <v>0</v>
      </c>
    </row>
    <row r="169" spans="1:23" x14ac:dyDescent="0.3">
      <c r="A169">
        <v>168</v>
      </c>
      <c r="B169">
        <v>75</v>
      </c>
      <c r="C169" s="1" t="s">
        <v>33</v>
      </c>
      <c r="D169" s="1" t="s">
        <v>54</v>
      </c>
      <c r="E169" s="2">
        <v>44559</v>
      </c>
      <c r="F169" s="1" t="s">
        <v>8</v>
      </c>
      <c r="G169" s="2">
        <v>44572</v>
      </c>
      <c r="H169" s="1" t="s">
        <v>11</v>
      </c>
      <c r="I169" s="1" t="s">
        <v>2</v>
      </c>
      <c r="J169">
        <v>28.9</v>
      </c>
      <c r="K169">
        <v>184</v>
      </c>
      <c r="L169">
        <v>1</v>
      </c>
      <c r="M169">
        <v>1</v>
      </c>
      <c r="N169">
        <v>0</v>
      </c>
      <c r="O169">
        <v>0</v>
      </c>
      <c r="P169" s="1" t="s">
        <v>42</v>
      </c>
      <c r="Q169" s="2">
        <v>45054</v>
      </c>
      <c r="R169" s="8" t="str">
        <f t="shared" si="10"/>
        <v>70-90</v>
      </c>
      <c r="S169" s="11">
        <f t="shared" si="11"/>
        <v>15</v>
      </c>
      <c r="T169" s="11" t="str">
        <f t="shared" si="12"/>
        <v>Overweight</v>
      </c>
      <c r="U169" s="11">
        <f t="shared" si="13"/>
        <v>13</v>
      </c>
      <c r="V169" s="8" t="str">
        <f t="shared" si="14"/>
        <v>Good</v>
      </c>
      <c r="W169">
        <v>1</v>
      </c>
    </row>
    <row r="170" spans="1:23" x14ac:dyDescent="0.3">
      <c r="A170">
        <v>169</v>
      </c>
      <c r="B170">
        <v>60</v>
      </c>
      <c r="C170" s="1" t="s">
        <v>33</v>
      </c>
      <c r="D170" s="1" t="s">
        <v>52</v>
      </c>
      <c r="E170" s="2">
        <v>42736</v>
      </c>
      <c r="F170" s="1" t="s">
        <v>6</v>
      </c>
      <c r="G170" s="2">
        <v>42753</v>
      </c>
      <c r="H170" s="1" t="s">
        <v>11</v>
      </c>
      <c r="I170" s="1" t="s">
        <v>1</v>
      </c>
      <c r="J170">
        <v>32.6</v>
      </c>
      <c r="K170">
        <v>294</v>
      </c>
      <c r="L170">
        <v>1</v>
      </c>
      <c r="M170">
        <v>0</v>
      </c>
      <c r="N170">
        <v>0</v>
      </c>
      <c r="O170">
        <v>0</v>
      </c>
      <c r="P170" s="1" t="s">
        <v>32</v>
      </c>
      <c r="Q170" s="2">
        <v>43229</v>
      </c>
      <c r="R170" s="8" t="str">
        <f t="shared" si="10"/>
        <v>50-70</v>
      </c>
      <c r="S170" s="11">
        <f t="shared" si="11"/>
        <v>15</v>
      </c>
      <c r="T170" s="11" t="str">
        <f t="shared" si="12"/>
        <v>Obese</v>
      </c>
      <c r="U170" s="11">
        <f t="shared" si="13"/>
        <v>17</v>
      </c>
      <c r="V170" s="8" t="str">
        <f t="shared" si="14"/>
        <v>High</v>
      </c>
      <c r="W170">
        <v>1</v>
      </c>
    </row>
    <row r="171" spans="1:23" x14ac:dyDescent="0.3">
      <c r="A171">
        <v>170</v>
      </c>
      <c r="B171">
        <v>70</v>
      </c>
      <c r="C171" s="1" t="s">
        <v>33</v>
      </c>
      <c r="D171" s="1" t="s">
        <v>47</v>
      </c>
      <c r="E171" s="2">
        <v>43778</v>
      </c>
      <c r="F171" s="1" t="s">
        <v>9</v>
      </c>
      <c r="G171" s="2">
        <v>43783</v>
      </c>
      <c r="H171" s="1" t="s">
        <v>10</v>
      </c>
      <c r="I171" s="1" t="s">
        <v>4</v>
      </c>
      <c r="J171">
        <v>21</v>
      </c>
      <c r="K171">
        <v>195</v>
      </c>
      <c r="L171">
        <v>1</v>
      </c>
      <c r="M171">
        <v>1</v>
      </c>
      <c r="N171">
        <v>0</v>
      </c>
      <c r="O171">
        <v>0</v>
      </c>
      <c r="P171" s="1" t="s">
        <v>35</v>
      </c>
      <c r="Q171" s="2">
        <v>44012</v>
      </c>
      <c r="R171" s="8" t="str">
        <f t="shared" si="10"/>
        <v>70-90</v>
      </c>
      <c r="S171" s="11">
        <f t="shared" si="11"/>
        <v>7</v>
      </c>
      <c r="T171" s="11" t="str">
        <f t="shared" si="12"/>
        <v>Healthy</v>
      </c>
      <c r="U171" s="11">
        <f t="shared" si="13"/>
        <v>5</v>
      </c>
      <c r="V171" s="8" t="str">
        <f t="shared" si="14"/>
        <v>Good</v>
      </c>
      <c r="W171">
        <v>0</v>
      </c>
    </row>
    <row r="172" spans="1:23" x14ac:dyDescent="0.3">
      <c r="A172">
        <v>171</v>
      </c>
      <c r="B172">
        <v>69</v>
      </c>
      <c r="C172" s="1" t="s">
        <v>33</v>
      </c>
      <c r="D172" s="1" t="s">
        <v>48</v>
      </c>
      <c r="E172" s="2">
        <v>43452</v>
      </c>
      <c r="F172" s="1" t="s">
        <v>6</v>
      </c>
      <c r="G172" s="2">
        <v>43459</v>
      </c>
      <c r="H172" s="1" t="s">
        <v>10</v>
      </c>
      <c r="I172" s="1" t="s">
        <v>1</v>
      </c>
      <c r="J172">
        <v>42.9</v>
      </c>
      <c r="K172">
        <v>275</v>
      </c>
      <c r="L172">
        <v>0</v>
      </c>
      <c r="M172">
        <v>1</v>
      </c>
      <c r="N172">
        <v>1</v>
      </c>
      <c r="O172">
        <v>0</v>
      </c>
      <c r="P172" s="1" t="s">
        <v>35</v>
      </c>
      <c r="Q172" s="2">
        <v>43985</v>
      </c>
      <c r="R172" s="8" t="str">
        <f t="shared" si="10"/>
        <v>50-70</v>
      </c>
      <c r="S172" s="11">
        <f t="shared" si="11"/>
        <v>17</v>
      </c>
      <c r="T172" s="11" t="str">
        <f t="shared" si="12"/>
        <v>Severely obese</v>
      </c>
      <c r="U172" s="11">
        <f t="shared" si="13"/>
        <v>7</v>
      </c>
      <c r="V172" s="8" t="str">
        <f t="shared" si="14"/>
        <v>High</v>
      </c>
      <c r="W172">
        <v>1</v>
      </c>
    </row>
    <row r="173" spans="1:23" x14ac:dyDescent="0.3">
      <c r="A173">
        <v>172</v>
      </c>
      <c r="B173">
        <v>65</v>
      </c>
      <c r="C173" s="1" t="s">
        <v>30</v>
      </c>
      <c r="D173" s="1" t="s">
        <v>61</v>
      </c>
      <c r="E173" s="2">
        <v>45217</v>
      </c>
      <c r="F173" s="1" t="s">
        <v>8</v>
      </c>
      <c r="G173" s="2">
        <v>45222</v>
      </c>
      <c r="H173" s="1" t="s">
        <v>10</v>
      </c>
      <c r="I173" s="1" t="s">
        <v>2</v>
      </c>
      <c r="J173">
        <v>42.5</v>
      </c>
      <c r="K173">
        <v>274</v>
      </c>
      <c r="L173">
        <v>1</v>
      </c>
      <c r="M173">
        <v>1</v>
      </c>
      <c r="N173">
        <v>0</v>
      </c>
      <c r="O173">
        <v>0</v>
      </c>
      <c r="P173" s="1" t="s">
        <v>35</v>
      </c>
      <c r="Q173" s="2">
        <v>45451</v>
      </c>
      <c r="R173" s="8" t="str">
        <f t="shared" si="10"/>
        <v>50-70</v>
      </c>
      <c r="S173" s="11">
        <f t="shared" si="11"/>
        <v>7</v>
      </c>
      <c r="T173" s="11" t="str">
        <f t="shared" si="12"/>
        <v>Severely obese</v>
      </c>
      <c r="U173" s="11">
        <f t="shared" si="13"/>
        <v>5</v>
      </c>
      <c r="V173" s="8" t="str">
        <f t="shared" si="14"/>
        <v>High</v>
      </c>
      <c r="W173">
        <v>1</v>
      </c>
    </row>
    <row r="174" spans="1:23" x14ac:dyDescent="0.3">
      <c r="A174">
        <v>173</v>
      </c>
      <c r="B174">
        <v>56</v>
      </c>
      <c r="C174" s="1" t="s">
        <v>30</v>
      </c>
      <c r="D174" s="1" t="s">
        <v>56</v>
      </c>
      <c r="E174" s="2">
        <v>44665</v>
      </c>
      <c r="F174" s="1" t="s">
        <v>8</v>
      </c>
      <c r="G174" s="2">
        <v>44676</v>
      </c>
      <c r="H174" s="1" t="s">
        <v>11</v>
      </c>
      <c r="I174" s="1" t="s">
        <v>3</v>
      </c>
      <c r="J174">
        <v>38.4</v>
      </c>
      <c r="K174">
        <v>283</v>
      </c>
      <c r="L174">
        <v>1</v>
      </c>
      <c r="M174">
        <v>1</v>
      </c>
      <c r="N174">
        <v>0</v>
      </c>
      <c r="O174">
        <v>1</v>
      </c>
      <c r="P174" s="1" t="s">
        <v>35</v>
      </c>
      <c r="Q174" s="2">
        <v>44868</v>
      </c>
      <c r="R174" s="8" t="str">
        <f t="shared" si="10"/>
        <v>50-70</v>
      </c>
      <c r="S174" s="11">
        <f t="shared" si="11"/>
        <v>6</v>
      </c>
      <c r="T174" s="11" t="str">
        <f t="shared" si="12"/>
        <v>Obese</v>
      </c>
      <c r="U174" s="11">
        <f t="shared" si="13"/>
        <v>11</v>
      </c>
      <c r="V174" s="8" t="str">
        <f t="shared" si="14"/>
        <v>High</v>
      </c>
      <c r="W174">
        <v>0</v>
      </c>
    </row>
    <row r="175" spans="1:23" x14ac:dyDescent="0.3">
      <c r="A175">
        <v>174</v>
      </c>
      <c r="B175">
        <v>53</v>
      </c>
      <c r="C175" s="1" t="s">
        <v>30</v>
      </c>
      <c r="D175" s="1" t="s">
        <v>59</v>
      </c>
      <c r="E175" s="2">
        <v>42108</v>
      </c>
      <c r="F175" s="1" t="s">
        <v>6</v>
      </c>
      <c r="G175" s="2">
        <v>42129</v>
      </c>
      <c r="H175" s="1" t="s">
        <v>10</v>
      </c>
      <c r="I175" s="1" t="s">
        <v>1</v>
      </c>
      <c r="J175">
        <v>25.7</v>
      </c>
      <c r="K175">
        <v>182</v>
      </c>
      <c r="L175">
        <v>1</v>
      </c>
      <c r="M175">
        <v>1</v>
      </c>
      <c r="N175">
        <v>0</v>
      </c>
      <c r="O175">
        <v>0</v>
      </c>
      <c r="P175" s="1" t="s">
        <v>38</v>
      </c>
      <c r="Q175" s="2">
        <v>42407</v>
      </c>
      <c r="R175" s="8" t="str">
        <f t="shared" si="10"/>
        <v>50-70</v>
      </c>
      <c r="S175" s="11">
        <f t="shared" si="11"/>
        <v>9</v>
      </c>
      <c r="T175" s="11" t="str">
        <f t="shared" si="12"/>
        <v>Overweight</v>
      </c>
      <c r="U175" s="11">
        <f t="shared" si="13"/>
        <v>21</v>
      </c>
      <c r="V175" s="8" t="str">
        <f t="shared" si="14"/>
        <v>Good</v>
      </c>
      <c r="W175">
        <v>0</v>
      </c>
    </row>
    <row r="176" spans="1:23" x14ac:dyDescent="0.3">
      <c r="A176">
        <v>175</v>
      </c>
      <c r="B176">
        <v>37</v>
      </c>
      <c r="C176" s="1" t="s">
        <v>30</v>
      </c>
      <c r="D176" s="1" t="s">
        <v>41</v>
      </c>
      <c r="E176" s="2">
        <v>43518</v>
      </c>
      <c r="F176" s="1" t="s">
        <v>6</v>
      </c>
      <c r="G176" s="2">
        <v>43528</v>
      </c>
      <c r="H176" s="1" t="s">
        <v>10</v>
      </c>
      <c r="I176" s="1" t="s">
        <v>3</v>
      </c>
      <c r="J176">
        <v>17.5</v>
      </c>
      <c r="K176">
        <v>238</v>
      </c>
      <c r="L176">
        <v>1</v>
      </c>
      <c r="M176">
        <v>1</v>
      </c>
      <c r="N176">
        <v>0</v>
      </c>
      <c r="O176">
        <v>0</v>
      </c>
      <c r="P176" s="1" t="s">
        <v>42</v>
      </c>
      <c r="Q176" s="2">
        <v>44186</v>
      </c>
      <c r="R176" s="8" t="str">
        <f t="shared" si="10"/>
        <v>36-49</v>
      </c>
      <c r="S176" s="11">
        <f t="shared" si="11"/>
        <v>21</v>
      </c>
      <c r="T176" s="11" t="str">
        <f t="shared" si="12"/>
        <v xml:space="preserve">Underweight </v>
      </c>
      <c r="U176" s="11">
        <f t="shared" si="13"/>
        <v>10</v>
      </c>
      <c r="V176" s="8" t="str">
        <f t="shared" si="14"/>
        <v>Elevated</v>
      </c>
      <c r="W176">
        <v>1</v>
      </c>
    </row>
    <row r="177" spans="1:23" x14ac:dyDescent="0.3">
      <c r="A177">
        <v>176</v>
      </c>
      <c r="B177">
        <v>55</v>
      </c>
      <c r="C177" s="1" t="s">
        <v>30</v>
      </c>
      <c r="D177" s="1" t="s">
        <v>39</v>
      </c>
      <c r="E177" s="2">
        <v>42969</v>
      </c>
      <c r="F177" s="1" t="s">
        <v>7</v>
      </c>
      <c r="G177" s="2">
        <v>42974</v>
      </c>
      <c r="H177" s="1" t="s">
        <v>11</v>
      </c>
      <c r="I177" s="1" t="s">
        <v>2</v>
      </c>
      <c r="J177">
        <v>20.3</v>
      </c>
      <c r="K177">
        <v>231</v>
      </c>
      <c r="L177">
        <v>1</v>
      </c>
      <c r="M177">
        <v>0</v>
      </c>
      <c r="N177">
        <v>0</v>
      </c>
      <c r="O177">
        <v>1</v>
      </c>
      <c r="P177" s="1" t="s">
        <v>42</v>
      </c>
      <c r="Q177" s="2">
        <v>43630</v>
      </c>
      <c r="R177" s="8" t="str">
        <f t="shared" si="10"/>
        <v>50-70</v>
      </c>
      <c r="S177" s="11">
        <f t="shared" si="11"/>
        <v>21</v>
      </c>
      <c r="T177" s="11" t="str">
        <f t="shared" si="12"/>
        <v>Healthy</v>
      </c>
      <c r="U177" s="11">
        <f t="shared" si="13"/>
        <v>5</v>
      </c>
      <c r="V177" s="8" t="str">
        <f t="shared" si="14"/>
        <v>Elevated</v>
      </c>
      <c r="W177">
        <v>0</v>
      </c>
    </row>
    <row r="178" spans="1:23" x14ac:dyDescent="0.3">
      <c r="A178">
        <v>177</v>
      </c>
      <c r="B178">
        <v>48</v>
      </c>
      <c r="C178" s="1" t="s">
        <v>33</v>
      </c>
      <c r="D178" s="1" t="s">
        <v>41</v>
      </c>
      <c r="E178" s="2">
        <v>45109</v>
      </c>
      <c r="F178" s="1" t="s">
        <v>7</v>
      </c>
      <c r="G178" s="2">
        <v>45118</v>
      </c>
      <c r="H178" s="1" t="s">
        <v>10</v>
      </c>
      <c r="I178" s="1" t="s">
        <v>4</v>
      </c>
      <c r="J178">
        <v>38.200000000000003</v>
      </c>
      <c r="K178">
        <v>261</v>
      </c>
      <c r="L178">
        <v>0</v>
      </c>
      <c r="M178">
        <v>0</v>
      </c>
      <c r="N178">
        <v>0</v>
      </c>
      <c r="O178">
        <v>0</v>
      </c>
      <c r="P178" s="1" t="s">
        <v>38</v>
      </c>
      <c r="Q178" s="2">
        <v>45701</v>
      </c>
      <c r="R178" s="8" t="str">
        <f t="shared" si="10"/>
        <v>36-49</v>
      </c>
      <c r="S178" s="11">
        <f t="shared" si="11"/>
        <v>19</v>
      </c>
      <c r="T178" s="11" t="str">
        <f t="shared" si="12"/>
        <v>Obese</v>
      </c>
      <c r="U178" s="11">
        <f t="shared" si="13"/>
        <v>9</v>
      </c>
      <c r="V178" s="8" t="str">
        <f t="shared" si="14"/>
        <v>High</v>
      </c>
      <c r="W178">
        <v>0</v>
      </c>
    </row>
    <row r="179" spans="1:23" x14ac:dyDescent="0.3">
      <c r="A179">
        <v>178</v>
      </c>
      <c r="B179">
        <v>74</v>
      </c>
      <c r="C179" s="1" t="s">
        <v>33</v>
      </c>
      <c r="D179" s="1" t="s">
        <v>58</v>
      </c>
      <c r="E179" s="2">
        <v>43470</v>
      </c>
      <c r="F179" s="1" t="s">
        <v>6</v>
      </c>
      <c r="G179" s="2">
        <v>43474</v>
      </c>
      <c r="H179" s="1" t="s">
        <v>10</v>
      </c>
      <c r="I179" s="1" t="s">
        <v>1</v>
      </c>
      <c r="J179">
        <v>23.1</v>
      </c>
      <c r="K179">
        <v>229</v>
      </c>
      <c r="L179">
        <v>1</v>
      </c>
      <c r="M179">
        <v>1</v>
      </c>
      <c r="N179">
        <v>0</v>
      </c>
      <c r="O179">
        <v>0</v>
      </c>
      <c r="P179" s="1" t="s">
        <v>35</v>
      </c>
      <c r="Q179" s="2">
        <v>43925</v>
      </c>
      <c r="R179" s="8" t="str">
        <f t="shared" si="10"/>
        <v>70-90</v>
      </c>
      <c r="S179" s="11">
        <f t="shared" si="11"/>
        <v>14</v>
      </c>
      <c r="T179" s="11" t="str">
        <f t="shared" si="12"/>
        <v>Healthy</v>
      </c>
      <c r="U179" s="11">
        <f t="shared" si="13"/>
        <v>4</v>
      </c>
      <c r="V179" s="8" t="str">
        <f t="shared" si="14"/>
        <v>Elevated</v>
      </c>
      <c r="W179">
        <v>0</v>
      </c>
    </row>
    <row r="180" spans="1:23" x14ac:dyDescent="0.3">
      <c r="A180">
        <v>179</v>
      </c>
      <c r="B180">
        <v>50</v>
      </c>
      <c r="C180" s="1" t="s">
        <v>30</v>
      </c>
      <c r="D180" s="1" t="s">
        <v>61</v>
      </c>
      <c r="E180" s="2">
        <v>42048</v>
      </c>
      <c r="F180" s="1" t="s">
        <v>6</v>
      </c>
      <c r="G180" s="2">
        <v>42064</v>
      </c>
      <c r="H180" s="1" t="s">
        <v>11</v>
      </c>
      <c r="I180" s="1" t="s">
        <v>3</v>
      </c>
      <c r="J180">
        <v>31.6</v>
      </c>
      <c r="K180">
        <v>280</v>
      </c>
      <c r="L180">
        <v>0</v>
      </c>
      <c r="M180">
        <v>0</v>
      </c>
      <c r="N180">
        <v>0</v>
      </c>
      <c r="O180">
        <v>0</v>
      </c>
      <c r="P180" s="1" t="s">
        <v>42</v>
      </c>
      <c r="Q180" s="2">
        <v>42555</v>
      </c>
      <c r="R180" s="8" t="str">
        <f t="shared" si="10"/>
        <v>50-70</v>
      </c>
      <c r="S180" s="11">
        <f t="shared" si="11"/>
        <v>16</v>
      </c>
      <c r="T180" s="11" t="str">
        <f t="shared" si="12"/>
        <v>Obese</v>
      </c>
      <c r="U180" s="11">
        <f t="shared" si="13"/>
        <v>16</v>
      </c>
      <c r="V180" s="8" t="str">
        <f t="shared" si="14"/>
        <v>High</v>
      </c>
      <c r="W180">
        <v>0</v>
      </c>
    </row>
    <row r="181" spans="1:23" x14ac:dyDescent="0.3">
      <c r="A181">
        <v>180</v>
      </c>
      <c r="B181">
        <v>62</v>
      </c>
      <c r="C181" s="1" t="s">
        <v>30</v>
      </c>
      <c r="D181" s="1" t="s">
        <v>61</v>
      </c>
      <c r="E181" s="2">
        <v>42940</v>
      </c>
      <c r="F181" s="1" t="s">
        <v>8</v>
      </c>
      <c r="G181" s="2">
        <v>42941</v>
      </c>
      <c r="H181" s="1" t="s">
        <v>11</v>
      </c>
      <c r="I181" s="1" t="s">
        <v>1</v>
      </c>
      <c r="J181">
        <v>33.799999999999997</v>
      </c>
      <c r="K181">
        <v>279</v>
      </c>
      <c r="L181">
        <v>0</v>
      </c>
      <c r="M181">
        <v>1</v>
      </c>
      <c r="N181">
        <v>0</v>
      </c>
      <c r="O181">
        <v>0</v>
      </c>
      <c r="P181" s="1" t="s">
        <v>32</v>
      </c>
      <c r="Q181" s="2">
        <v>43369</v>
      </c>
      <c r="R181" s="8" t="str">
        <f t="shared" si="10"/>
        <v>50-70</v>
      </c>
      <c r="S181" s="11">
        <f t="shared" si="11"/>
        <v>14</v>
      </c>
      <c r="T181" s="11" t="str">
        <f t="shared" si="12"/>
        <v>Obese</v>
      </c>
      <c r="U181" s="11">
        <f t="shared" si="13"/>
        <v>1</v>
      </c>
      <c r="V181" s="8" t="str">
        <f t="shared" si="14"/>
        <v>High</v>
      </c>
      <c r="W181">
        <v>0</v>
      </c>
    </row>
    <row r="182" spans="1:23" x14ac:dyDescent="0.3">
      <c r="A182">
        <v>181</v>
      </c>
      <c r="B182">
        <v>60</v>
      </c>
      <c r="C182" s="1" t="s">
        <v>33</v>
      </c>
      <c r="D182" s="1" t="s">
        <v>56</v>
      </c>
      <c r="E182" s="2">
        <v>42906</v>
      </c>
      <c r="F182" s="1" t="s">
        <v>7</v>
      </c>
      <c r="G182" s="2">
        <v>42916</v>
      </c>
      <c r="H182" s="1" t="s">
        <v>10</v>
      </c>
      <c r="I182" s="1" t="s">
        <v>1</v>
      </c>
      <c r="J182">
        <v>24</v>
      </c>
      <c r="K182">
        <v>198</v>
      </c>
      <c r="L182">
        <v>1</v>
      </c>
      <c r="M182">
        <v>0</v>
      </c>
      <c r="N182">
        <v>0</v>
      </c>
      <c r="O182">
        <v>0</v>
      </c>
      <c r="P182" s="1" t="s">
        <v>38</v>
      </c>
      <c r="Q182" s="2">
        <v>43417</v>
      </c>
      <c r="R182" s="8" t="str">
        <f t="shared" si="10"/>
        <v>50-70</v>
      </c>
      <c r="S182" s="11">
        <f t="shared" si="11"/>
        <v>16</v>
      </c>
      <c r="T182" s="11" t="str">
        <f t="shared" si="12"/>
        <v>Healthy</v>
      </c>
      <c r="U182" s="11">
        <f t="shared" si="13"/>
        <v>10</v>
      </c>
      <c r="V182" s="8" t="str">
        <f t="shared" si="14"/>
        <v>Good</v>
      </c>
      <c r="W182">
        <v>0</v>
      </c>
    </row>
    <row r="183" spans="1:23" x14ac:dyDescent="0.3">
      <c r="A183">
        <v>182</v>
      </c>
      <c r="B183">
        <v>51</v>
      </c>
      <c r="C183" s="1" t="s">
        <v>33</v>
      </c>
      <c r="D183" s="1" t="s">
        <v>49</v>
      </c>
      <c r="E183" s="2">
        <v>43665</v>
      </c>
      <c r="F183" s="1" t="s">
        <v>8</v>
      </c>
      <c r="G183" s="2">
        <v>43673</v>
      </c>
      <c r="H183" s="1" t="s">
        <v>10</v>
      </c>
      <c r="I183" s="1" t="s">
        <v>1</v>
      </c>
      <c r="J183">
        <v>39.1</v>
      </c>
      <c r="K183">
        <v>298</v>
      </c>
      <c r="L183">
        <v>1</v>
      </c>
      <c r="M183">
        <v>1</v>
      </c>
      <c r="N183">
        <v>0</v>
      </c>
      <c r="O183">
        <v>0</v>
      </c>
      <c r="P183" s="1" t="s">
        <v>38</v>
      </c>
      <c r="Q183" s="2">
        <v>44057</v>
      </c>
      <c r="R183" s="8" t="str">
        <f t="shared" si="10"/>
        <v>50-70</v>
      </c>
      <c r="S183" s="11">
        <f t="shared" si="11"/>
        <v>12</v>
      </c>
      <c r="T183" s="11" t="str">
        <f t="shared" si="12"/>
        <v>Obese</v>
      </c>
      <c r="U183" s="11">
        <f t="shared" si="13"/>
        <v>8</v>
      </c>
      <c r="V183" s="8" t="str">
        <f t="shared" si="14"/>
        <v>High</v>
      </c>
      <c r="W183">
        <v>0</v>
      </c>
    </row>
    <row r="184" spans="1:23" x14ac:dyDescent="0.3">
      <c r="A184">
        <v>183</v>
      </c>
      <c r="B184">
        <v>44</v>
      </c>
      <c r="C184" s="1" t="s">
        <v>33</v>
      </c>
      <c r="D184" s="1" t="s">
        <v>40</v>
      </c>
      <c r="E184" s="2">
        <v>43968</v>
      </c>
      <c r="F184" s="1" t="s">
        <v>6</v>
      </c>
      <c r="G184" s="2">
        <v>43970</v>
      </c>
      <c r="H184" s="1" t="s">
        <v>10</v>
      </c>
      <c r="I184" s="1" t="s">
        <v>3</v>
      </c>
      <c r="J184">
        <v>40.799999999999997</v>
      </c>
      <c r="K184">
        <v>248</v>
      </c>
      <c r="L184">
        <v>1</v>
      </c>
      <c r="M184">
        <v>1</v>
      </c>
      <c r="N184">
        <v>0</v>
      </c>
      <c r="O184">
        <v>0</v>
      </c>
      <c r="P184" s="1" t="s">
        <v>42</v>
      </c>
      <c r="Q184" s="2">
        <v>44533</v>
      </c>
      <c r="R184" s="8" t="str">
        <f t="shared" si="10"/>
        <v>36-49</v>
      </c>
      <c r="S184" s="11">
        <f t="shared" si="11"/>
        <v>18</v>
      </c>
      <c r="T184" s="11" t="str">
        <f t="shared" si="12"/>
        <v>Severely obese</v>
      </c>
      <c r="U184" s="11">
        <f t="shared" si="13"/>
        <v>2</v>
      </c>
      <c r="V184" s="8" t="str">
        <f t="shared" si="14"/>
        <v>High</v>
      </c>
      <c r="W184">
        <v>1</v>
      </c>
    </row>
    <row r="185" spans="1:23" x14ac:dyDescent="0.3">
      <c r="A185">
        <v>184</v>
      </c>
      <c r="B185">
        <v>54</v>
      </c>
      <c r="C185" s="1" t="s">
        <v>33</v>
      </c>
      <c r="D185" s="1" t="s">
        <v>53</v>
      </c>
      <c r="E185" s="2">
        <v>44351</v>
      </c>
      <c r="F185" s="1" t="s">
        <v>8</v>
      </c>
      <c r="G185" s="2">
        <v>44357</v>
      </c>
      <c r="H185" s="1" t="s">
        <v>10</v>
      </c>
      <c r="I185" s="1" t="s">
        <v>4</v>
      </c>
      <c r="J185">
        <v>38</v>
      </c>
      <c r="K185">
        <v>248</v>
      </c>
      <c r="L185">
        <v>1</v>
      </c>
      <c r="M185">
        <v>0</v>
      </c>
      <c r="N185">
        <v>0</v>
      </c>
      <c r="O185">
        <v>0</v>
      </c>
      <c r="P185" s="1" t="s">
        <v>35</v>
      </c>
      <c r="Q185" s="2">
        <v>44627</v>
      </c>
      <c r="R185" s="8" t="str">
        <f t="shared" si="10"/>
        <v>50-70</v>
      </c>
      <c r="S185" s="11">
        <f t="shared" si="11"/>
        <v>8</v>
      </c>
      <c r="T185" s="11" t="str">
        <f t="shared" si="12"/>
        <v>Obese</v>
      </c>
      <c r="U185" s="11">
        <f t="shared" si="13"/>
        <v>6</v>
      </c>
      <c r="V185" s="8" t="str">
        <f t="shared" si="14"/>
        <v>High</v>
      </c>
      <c r="W185">
        <v>0</v>
      </c>
    </row>
    <row r="186" spans="1:23" x14ac:dyDescent="0.3">
      <c r="A186">
        <v>185</v>
      </c>
      <c r="B186">
        <v>44</v>
      </c>
      <c r="C186" s="1" t="s">
        <v>30</v>
      </c>
      <c r="D186" s="1" t="s">
        <v>53</v>
      </c>
      <c r="E186" s="2">
        <v>44075</v>
      </c>
      <c r="F186" s="1" t="s">
        <v>6</v>
      </c>
      <c r="G186" s="2">
        <v>44088</v>
      </c>
      <c r="H186" s="1" t="s">
        <v>11</v>
      </c>
      <c r="I186" s="1" t="s">
        <v>4</v>
      </c>
      <c r="J186">
        <v>45</v>
      </c>
      <c r="K186">
        <v>267</v>
      </c>
      <c r="L186">
        <v>1</v>
      </c>
      <c r="M186">
        <v>0</v>
      </c>
      <c r="N186">
        <v>1</v>
      </c>
      <c r="O186">
        <v>0</v>
      </c>
      <c r="P186" s="1" t="s">
        <v>32</v>
      </c>
      <c r="Q186" s="2">
        <v>44567</v>
      </c>
      <c r="R186" s="8" t="str">
        <f t="shared" si="10"/>
        <v>36-49</v>
      </c>
      <c r="S186" s="11">
        <f t="shared" si="11"/>
        <v>15</v>
      </c>
      <c r="T186" s="11" t="str">
        <f t="shared" si="12"/>
        <v>Severely obese</v>
      </c>
      <c r="U186" s="11">
        <f t="shared" si="13"/>
        <v>13</v>
      </c>
      <c r="V186" s="8" t="str">
        <f t="shared" si="14"/>
        <v>High</v>
      </c>
      <c r="W186">
        <v>0</v>
      </c>
    </row>
    <row r="187" spans="1:23" x14ac:dyDescent="0.3">
      <c r="A187">
        <v>186</v>
      </c>
      <c r="B187">
        <v>72</v>
      </c>
      <c r="C187" s="1" t="s">
        <v>30</v>
      </c>
      <c r="D187" s="1" t="s">
        <v>46</v>
      </c>
      <c r="E187" s="2">
        <v>44537</v>
      </c>
      <c r="F187" s="1" t="s">
        <v>7</v>
      </c>
      <c r="G187" s="2">
        <v>44543</v>
      </c>
      <c r="H187" s="1" t="s">
        <v>11</v>
      </c>
      <c r="I187" s="1" t="s">
        <v>2</v>
      </c>
      <c r="J187">
        <v>18.2</v>
      </c>
      <c r="K187">
        <v>233</v>
      </c>
      <c r="L187">
        <v>0</v>
      </c>
      <c r="M187">
        <v>0</v>
      </c>
      <c r="N187">
        <v>0</v>
      </c>
      <c r="O187">
        <v>0</v>
      </c>
      <c r="P187" s="1" t="s">
        <v>32</v>
      </c>
      <c r="Q187" s="2">
        <v>45110</v>
      </c>
      <c r="R187" s="8" t="str">
        <f t="shared" si="10"/>
        <v>70-90</v>
      </c>
      <c r="S187" s="11">
        <f t="shared" si="11"/>
        <v>18</v>
      </c>
      <c r="T187" s="11" t="str">
        <f t="shared" si="12"/>
        <v xml:space="preserve">Underweight </v>
      </c>
      <c r="U187" s="11">
        <f t="shared" si="13"/>
        <v>6</v>
      </c>
      <c r="V187" s="8" t="str">
        <f t="shared" si="14"/>
        <v>Elevated</v>
      </c>
      <c r="W187">
        <v>0</v>
      </c>
    </row>
    <row r="188" spans="1:23" x14ac:dyDescent="0.3">
      <c r="A188">
        <v>187</v>
      </c>
      <c r="B188">
        <v>56</v>
      </c>
      <c r="C188" s="1" t="s">
        <v>33</v>
      </c>
      <c r="D188" s="1" t="s">
        <v>52</v>
      </c>
      <c r="E188" s="2">
        <v>42487</v>
      </c>
      <c r="F188" s="1" t="s">
        <v>7</v>
      </c>
      <c r="G188" s="2">
        <v>42502</v>
      </c>
      <c r="H188" s="1" t="s">
        <v>10</v>
      </c>
      <c r="I188" s="1" t="s">
        <v>4</v>
      </c>
      <c r="J188">
        <v>26.6</v>
      </c>
      <c r="K188">
        <v>200</v>
      </c>
      <c r="L188">
        <v>1</v>
      </c>
      <c r="M188">
        <v>0</v>
      </c>
      <c r="N188">
        <v>0</v>
      </c>
      <c r="O188">
        <v>0</v>
      </c>
      <c r="P188" s="1" t="s">
        <v>38</v>
      </c>
      <c r="Q188" s="2">
        <v>43115</v>
      </c>
      <c r="R188" s="8" t="str">
        <f t="shared" si="10"/>
        <v>50-70</v>
      </c>
      <c r="S188" s="11">
        <f t="shared" si="11"/>
        <v>20</v>
      </c>
      <c r="T188" s="11" t="str">
        <f t="shared" si="12"/>
        <v>Overweight</v>
      </c>
      <c r="U188" s="11">
        <f t="shared" si="13"/>
        <v>15</v>
      </c>
      <c r="V188" s="8" t="str">
        <f t="shared" si="14"/>
        <v>non</v>
      </c>
      <c r="W188">
        <v>0</v>
      </c>
    </row>
    <row r="189" spans="1:23" x14ac:dyDescent="0.3">
      <c r="A189">
        <v>188</v>
      </c>
      <c r="B189">
        <v>62</v>
      </c>
      <c r="C189" s="1" t="s">
        <v>30</v>
      </c>
      <c r="D189" s="1" t="s">
        <v>52</v>
      </c>
      <c r="E189" s="2">
        <v>44569</v>
      </c>
      <c r="F189" s="1" t="s">
        <v>9</v>
      </c>
      <c r="G189" s="2">
        <v>44573</v>
      </c>
      <c r="H189" s="1" t="s">
        <v>10</v>
      </c>
      <c r="I189" s="1" t="s">
        <v>1</v>
      </c>
      <c r="J189">
        <v>21.3</v>
      </c>
      <c r="K189">
        <v>176</v>
      </c>
      <c r="L189">
        <v>1</v>
      </c>
      <c r="M189">
        <v>1</v>
      </c>
      <c r="N189">
        <v>0</v>
      </c>
      <c r="O189">
        <v>0</v>
      </c>
      <c r="P189" s="1" t="s">
        <v>42</v>
      </c>
      <c r="Q189" s="2">
        <v>44760</v>
      </c>
      <c r="R189" s="8" t="str">
        <f t="shared" si="10"/>
        <v>50-70</v>
      </c>
      <c r="S189" s="11">
        <f t="shared" si="11"/>
        <v>6</v>
      </c>
      <c r="T189" s="11" t="str">
        <f t="shared" si="12"/>
        <v>Healthy</v>
      </c>
      <c r="U189" s="11">
        <f t="shared" si="13"/>
        <v>4</v>
      </c>
      <c r="V189" s="8" t="str">
        <f t="shared" si="14"/>
        <v>Good</v>
      </c>
      <c r="W189">
        <v>0</v>
      </c>
    </row>
    <row r="190" spans="1:23" x14ac:dyDescent="0.3">
      <c r="A190">
        <v>189</v>
      </c>
      <c r="B190">
        <v>30</v>
      </c>
      <c r="C190" s="1" t="s">
        <v>30</v>
      </c>
      <c r="D190" s="1" t="s">
        <v>36</v>
      </c>
      <c r="E190" s="2">
        <v>42746</v>
      </c>
      <c r="F190" s="1" t="s">
        <v>6</v>
      </c>
      <c r="G190" s="2">
        <v>42759</v>
      </c>
      <c r="H190" s="1" t="s">
        <v>11</v>
      </c>
      <c r="I190" s="1" t="s">
        <v>4</v>
      </c>
      <c r="J190">
        <v>22.9</v>
      </c>
      <c r="K190">
        <v>232</v>
      </c>
      <c r="L190">
        <v>1</v>
      </c>
      <c r="M190">
        <v>0</v>
      </c>
      <c r="N190">
        <v>0</v>
      </c>
      <c r="O190">
        <v>0</v>
      </c>
      <c r="P190" s="1" t="s">
        <v>42</v>
      </c>
      <c r="Q190" s="2">
        <v>43451</v>
      </c>
      <c r="R190" s="8" t="str">
        <f t="shared" si="10"/>
        <v>20-35</v>
      </c>
      <c r="S190" s="11">
        <f t="shared" si="11"/>
        <v>22</v>
      </c>
      <c r="T190" s="11" t="str">
        <f t="shared" si="12"/>
        <v>Healthy</v>
      </c>
      <c r="U190" s="11">
        <f t="shared" si="13"/>
        <v>13</v>
      </c>
      <c r="V190" s="8" t="str">
        <f t="shared" si="14"/>
        <v>Elevated</v>
      </c>
      <c r="W190">
        <v>1</v>
      </c>
    </row>
    <row r="191" spans="1:23" x14ac:dyDescent="0.3">
      <c r="A191">
        <v>190</v>
      </c>
      <c r="B191">
        <v>34</v>
      </c>
      <c r="C191" s="1" t="s">
        <v>33</v>
      </c>
      <c r="D191" s="1" t="s">
        <v>49</v>
      </c>
      <c r="E191" s="2">
        <v>42050</v>
      </c>
      <c r="F191" s="1" t="s">
        <v>6</v>
      </c>
      <c r="G191" s="2">
        <v>42074</v>
      </c>
      <c r="H191" s="1" t="s">
        <v>11</v>
      </c>
      <c r="I191" s="1" t="s">
        <v>3</v>
      </c>
      <c r="J191">
        <v>43.4</v>
      </c>
      <c r="K191">
        <v>264</v>
      </c>
      <c r="L191">
        <v>0</v>
      </c>
      <c r="M191">
        <v>0</v>
      </c>
      <c r="N191">
        <v>0</v>
      </c>
      <c r="O191">
        <v>0</v>
      </c>
      <c r="P191" s="1" t="s">
        <v>35</v>
      </c>
      <c r="Q191" s="2">
        <v>42436</v>
      </c>
      <c r="R191" s="8" t="str">
        <f t="shared" si="10"/>
        <v>20-35</v>
      </c>
      <c r="S191" s="11">
        <f t="shared" si="11"/>
        <v>11</v>
      </c>
      <c r="T191" s="11" t="str">
        <f t="shared" si="12"/>
        <v>Severely obese</v>
      </c>
      <c r="U191" s="11">
        <f t="shared" si="13"/>
        <v>24</v>
      </c>
      <c r="V191" s="8" t="str">
        <f t="shared" si="14"/>
        <v>High</v>
      </c>
      <c r="W191">
        <v>0</v>
      </c>
    </row>
    <row r="192" spans="1:23" x14ac:dyDescent="0.3">
      <c r="A192">
        <v>191</v>
      </c>
      <c r="B192">
        <v>69</v>
      </c>
      <c r="C192" s="1" t="s">
        <v>30</v>
      </c>
      <c r="D192" s="1" t="s">
        <v>48</v>
      </c>
      <c r="E192" s="2">
        <v>42542</v>
      </c>
      <c r="F192" s="1" t="s">
        <v>6</v>
      </c>
      <c r="G192" s="2">
        <v>42549</v>
      </c>
      <c r="H192" s="1" t="s">
        <v>10</v>
      </c>
      <c r="I192" s="1" t="s">
        <v>3</v>
      </c>
      <c r="J192">
        <v>43.6</v>
      </c>
      <c r="K192">
        <v>263</v>
      </c>
      <c r="L192">
        <v>1</v>
      </c>
      <c r="M192">
        <v>0</v>
      </c>
      <c r="N192">
        <v>1</v>
      </c>
      <c r="O192">
        <v>0</v>
      </c>
      <c r="P192" s="1" t="s">
        <v>35</v>
      </c>
      <c r="Q192" s="2">
        <v>43091</v>
      </c>
      <c r="R192" s="8" t="str">
        <f t="shared" si="10"/>
        <v>50-70</v>
      </c>
      <c r="S192" s="11">
        <f t="shared" si="11"/>
        <v>17</v>
      </c>
      <c r="T192" s="11" t="str">
        <f t="shared" si="12"/>
        <v>Severely obese</v>
      </c>
      <c r="U192" s="11">
        <f t="shared" si="13"/>
        <v>7</v>
      </c>
      <c r="V192" s="8" t="str">
        <f t="shared" si="14"/>
        <v>High</v>
      </c>
      <c r="W192">
        <v>0</v>
      </c>
    </row>
    <row r="193" spans="1:23" x14ac:dyDescent="0.3">
      <c r="A193">
        <v>192</v>
      </c>
      <c r="B193">
        <v>45</v>
      </c>
      <c r="C193" s="1" t="s">
        <v>30</v>
      </c>
      <c r="D193" s="1" t="s">
        <v>47</v>
      </c>
      <c r="E193" s="2">
        <v>42607</v>
      </c>
      <c r="F193" s="1" t="s">
        <v>6</v>
      </c>
      <c r="G193" s="2">
        <v>42613</v>
      </c>
      <c r="H193" s="1" t="s">
        <v>11</v>
      </c>
      <c r="I193" s="1" t="s">
        <v>1</v>
      </c>
      <c r="J193">
        <v>25.3</v>
      </c>
      <c r="K193">
        <v>220</v>
      </c>
      <c r="L193">
        <v>1</v>
      </c>
      <c r="M193">
        <v>0</v>
      </c>
      <c r="N193">
        <v>0</v>
      </c>
      <c r="O193">
        <v>0</v>
      </c>
      <c r="P193" s="1" t="s">
        <v>38</v>
      </c>
      <c r="Q193" s="2">
        <v>43159</v>
      </c>
      <c r="R193" s="8" t="str">
        <f t="shared" si="10"/>
        <v>36-49</v>
      </c>
      <c r="S193" s="11">
        <f t="shared" si="11"/>
        <v>17</v>
      </c>
      <c r="T193" s="11" t="str">
        <f t="shared" si="12"/>
        <v>Overweight</v>
      </c>
      <c r="U193" s="11">
        <f t="shared" si="13"/>
        <v>6</v>
      </c>
      <c r="V193" s="8" t="str">
        <f t="shared" si="14"/>
        <v>Elevated</v>
      </c>
      <c r="W193">
        <v>0</v>
      </c>
    </row>
    <row r="194" spans="1:23" x14ac:dyDescent="0.3">
      <c r="A194">
        <v>193</v>
      </c>
      <c r="B194">
        <v>47</v>
      </c>
      <c r="C194" s="1" t="s">
        <v>30</v>
      </c>
      <c r="D194" s="1" t="s">
        <v>51</v>
      </c>
      <c r="E194" s="2">
        <v>43900</v>
      </c>
      <c r="F194" s="1" t="s">
        <v>6</v>
      </c>
      <c r="G194" s="2">
        <v>43901</v>
      </c>
      <c r="H194" s="1" t="s">
        <v>11</v>
      </c>
      <c r="I194" s="1" t="s">
        <v>4</v>
      </c>
      <c r="J194">
        <v>33.700000000000003</v>
      </c>
      <c r="K194">
        <v>265</v>
      </c>
      <c r="L194">
        <v>1</v>
      </c>
      <c r="M194">
        <v>0</v>
      </c>
      <c r="N194">
        <v>1</v>
      </c>
      <c r="O194">
        <v>0</v>
      </c>
      <c r="P194" s="1" t="s">
        <v>42</v>
      </c>
      <c r="Q194" s="2">
        <v>44605</v>
      </c>
      <c r="R194" s="8" t="str">
        <f t="shared" ref="R194:R257" si="15">IF(B194&lt;=35,"20-35",IF(AND(B194&gt;35,B194&lt;50),"36-49",IF(AND(B194&gt;=50,B194&lt;70),"50-70",IF(B194&gt;=70,"70-90","NaN"))))</f>
        <v>36-49</v>
      </c>
      <c r="S194" s="11">
        <f t="shared" ref="S194:S257" si="16">DATEDIF(G194,Q194,"M")</f>
        <v>23</v>
      </c>
      <c r="T194" s="11" t="str">
        <f t="shared" ref="T194:T257" si="17">IF(J194&lt;=18.5,"Underweight ",IF(AND(J194&gt;=18.5,J194&lt;=24.9),"Healthy",IF(AND(J194&gt;=25,J194&lt;=29.9),"Overweight",IF(AND(J194&gt;=30,J194&lt;=39.9),"Obese",IF(J194&gt;=40,"Severely obese")))))</f>
        <v>Obese</v>
      </c>
      <c r="U194" s="11">
        <f t="shared" ref="U194:U257" si="18">DATEDIF(E194,G194,"d")</f>
        <v>1</v>
      </c>
      <c r="V194" s="8" t="str">
        <f t="shared" ref="V194:V257" si="19">IF(K194&lt;200,"Good",IF(AND(K194&gt;200,K194&lt;239),"Elevated",IF(K194&gt;240,"High","non")))</f>
        <v>High</v>
      </c>
      <c r="W194">
        <v>1</v>
      </c>
    </row>
    <row r="195" spans="1:23" x14ac:dyDescent="0.3">
      <c r="A195">
        <v>194</v>
      </c>
      <c r="B195">
        <v>42</v>
      </c>
      <c r="C195" s="1" t="s">
        <v>33</v>
      </c>
      <c r="D195" s="1" t="s">
        <v>52</v>
      </c>
      <c r="E195" s="2">
        <v>44106</v>
      </c>
      <c r="F195" s="1" t="s">
        <v>8</v>
      </c>
      <c r="G195" s="2">
        <v>44120</v>
      </c>
      <c r="H195" s="1" t="s">
        <v>11</v>
      </c>
      <c r="I195" s="1" t="s">
        <v>2</v>
      </c>
      <c r="J195">
        <v>43.6</v>
      </c>
      <c r="K195">
        <v>282</v>
      </c>
      <c r="L195">
        <v>1</v>
      </c>
      <c r="M195">
        <v>1</v>
      </c>
      <c r="N195">
        <v>0</v>
      </c>
      <c r="O195">
        <v>0</v>
      </c>
      <c r="P195" s="1" t="s">
        <v>32</v>
      </c>
      <c r="Q195" s="2">
        <v>44635</v>
      </c>
      <c r="R195" s="8" t="str">
        <f t="shared" si="15"/>
        <v>36-49</v>
      </c>
      <c r="S195" s="11">
        <f t="shared" si="16"/>
        <v>16</v>
      </c>
      <c r="T195" s="11" t="str">
        <f t="shared" si="17"/>
        <v>Severely obese</v>
      </c>
      <c r="U195" s="11">
        <f t="shared" si="18"/>
        <v>14</v>
      </c>
      <c r="V195" s="8" t="str">
        <f t="shared" si="19"/>
        <v>High</v>
      </c>
      <c r="W195">
        <v>0</v>
      </c>
    </row>
    <row r="196" spans="1:23" x14ac:dyDescent="0.3">
      <c r="A196">
        <v>195</v>
      </c>
      <c r="B196">
        <v>49</v>
      </c>
      <c r="C196" s="1" t="s">
        <v>33</v>
      </c>
      <c r="D196" s="1" t="s">
        <v>58</v>
      </c>
      <c r="E196" s="2">
        <v>43127</v>
      </c>
      <c r="F196" s="1" t="s">
        <v>8</v>
      </c>
      <c r="G196" s="2">
        <v>43129</v>
      </c>
      <c r="H196" s="1" t="s">
        <v>10</v>
      </c>
      <c r="I196" s="1" t="s">
        <v>4</v>
      </c>
      <c r="J196">
        <v>17.899999999999999</v>
      </c>
      <c r="K196">
        <v>206</v>
      </c>
      <c r="L196">
        <v>1</v>
      </c>
      <c r="M196">
        <v>1</v>
      </c>
      <c r="N196">
        <v>0</v>
      </c>
      <c r="O196">
        <v>0</v>
      </c>
      <c r="P196" s="1" t="s">
        <v>32</v>
      </c>
      <c r="Q196" s="2">
        <v>43495</v>
      </c>
      <c r="R196" s="8" t="str">
        <f t="shared" si="15"/>
        <v>36-49</v>
      </c>
      <c r="S196" s="11">
        <f t="shared" si="16"/>
        <v>12</v>
      </c>
      <c r="T196" s="11" t="str">
        <f t="shared" si="17"/>
        <v xml:space="preserve">Underweight </v>
      </c>
      <c r="U196" s="11">
        <f t="shared" si="18"/>
        <v>2</v>
      </c>
      <c r="V196" s="8" t="str">
        <f t="shared" si="19"/>
        <v>Elevated</v>
      </c>
      <c r="W196">
        <v>0</v>
      </c>
    </row>
    <row r="197" spans="1:23" x14ac:dyDescent="0.3">
      <c r="A197">
        <v>196</v>
      </c>
      <c r="B197">
        <v>52</v>
      </c>
      <c r="C197" s="1" t="s">
        <v>30</v>
      </c>
      <c r="D197" s="1" t="s">
        <v>43</v>
      </c>
      <c r="E197" s="2">
        <v>44149</v>
      </c>
      <c r="F197" s="1" t="s">
        <v>8</v>
      </c>
      <c r="G197" s="2">
        <v>44159</v>
      </c>
      <c r="H197" s="1" t="s">
        <v>10</v>
      </c>
      <c r="I197" s="1" t="s">
        <v>2</v>
      </c>
      <c r="J197">
        <v>28.6</v>
      </c>
      <c r="K197">
        <v>234</v>
      </c>
      <c r="L197">
        <v>1</v>
      </c>
      <c r="M197">
        <v>0</v>
      </c>
      <c r="N197">
        <v>0</v>
      </c>
      <c r="O197">
        <v>0</v>
      </c>
      <c r="P197" s="1" t="s">
        <v>35</v>
      </c>
      <c r="Q197" s="2">
        <v>44682</v>
      </c>
      <c r="R197" s="8" t="str">
        <f t="shared" si="15"/>
        <v>50-70</v>
      </c>
      <c r="S197" s="11">
        <f t="shared" si="16"/>
        <v>17</v>
      </c>
      <c r="T197" s="11" t="str">
        <f t="shared" si="17"/>
        <v>Overweight</v>
      </c>
      <c r="U197" s="11">
        <f t="shared" si="18"/>
        <v>10</v>
      </c>
      <c r="V197" s="8" t="str">
        <f t="shared" si="19"/>
        <v>Elevated</v>
      </c>
      <c r="W197">
        <v>0</v>
      </c>
    </row>
    <row r="198" spans="1:23" x14ac:dyDescent="0.3">
      <c r="A198">
        <v>197</v>
      </c>
      <c r="B198">
        <v>51</v>
      </c>
      <c r="C198" s="1" t="s">
        <v>30</v>
      </c>
      <c r="D198" s="1" t="s">
        <v>58</v>
      </c>
      <c r="E198" s="2">
        <v>44134</v>
      </c>
      <c r="F198" s="1" t="s">
        <v>8</v>
      </c>
      <c r="G198" s="2">
        <v>44143</v>
      </c>
      <c r="H198" s="1" t="s">
        <v>11</v>
      </c>
      <c r="I198" s="1" t="s">
        <v>2</v>
      </c>
      <c r="J198">
        <v>29.5</v>
      </c>
      <c r="K198">
        <v>210</v>
      </c>
      <c r="L198">
        <v>0</v>
      </c>
      <c r="M198">
        <v>1</v>
      </c>
      <c r="N198">
        <v>0</v>
      </c>
      <c r="O198">
        <v>0</v>
      </c>
      <c r="P198" s="1" t="s">
        <v>38</v>
      </c>
      <c r="Q198" s="2">
        <v>44593</v>
      </c>
      <c r="R198" s="8" t="str">
        <f t="shared" si="15"/>
        <v>50-70</v>
      </c>
      <c r="S198" s="11">
        <f t="shared" si="16"/>
        <v>14</v>
      </c>
      <c r="T198" s="11" t="str">
        <f t="shared" si="17"/>
        <v>Overweight</v>
      </c>
      <c r="U198" s="11">
        <f t="shared" si="18"/>
        <v>9</v>
      </c>
      <c r="V198" s="8" t="str">
        <f t="shared" si="19"/>
        <v>Elevated</v>
      </c>
      <c r="W198">
        <v>0</v>
      </c>
    </row>
    <row r="199" spans="1:23" x14ac:dyDescent="0.3">
      <c r="A199">
        <v>198</v>
      </c>
      <c r="B199">
        <v>56</v>
      </c>
      <c r="C199" s="1" t="s">
        <v>33</v>
      </c>
      <c r="D199" s="1" t="s">
        <v>52</v>
      </c>
      <c r="E199" s="2">
        <v>42356</v>
      </c>
      <c r="F199" s="1" t="s">
        <v>8</v>
      </c>
      <c r="G199" s="2">
        <v>42369</v>
      </c>
      <c r="H199" s="1" t="s">
        <v>10</v>
      </c>
      <c r="I199" s="1" t="s">
        <v>4</v>
      </c>
      <c r="J199">
        <v>19.3</v>
      </c>
      <c r="K199">
        <v>193</v>
      </c>
      <c r="L199">
        <v>1</v>
      </c>
      <c r="M199">
        <v>0</v>
      </c>
      <c r="N199">
        <v>0</v>
      </c>
      <c r="O199">
        <v>0</v>
      </c>
      <c r="P199" s="1" t="s">
        <v>32</v>
      </c>
      <c r="Q199" s="2">
        <v>42777</v>
      </c>
      <c r="R199" s="8" t="str">
        <f t="shared" si="15"/>
        <v>50-70</v>
      </c>
      <c r="S199" s="11">
        <f t="shared" si="16"/>
        <v>13</v>
      </c>
      <c r="T199" s="11" t="str">
        <f t="shared" si="17"/>
        <v>Healthy</v>
      </c>
      <c r="U199" s="11">
        <f t="shared" si="18"/>
        <v>13</v>
      </c>
      <c r="V199" s="8" t="str">
        <f t="shared" si="19"/>
        <v>Good</v>
      </c>
      <c r="W199">
        <v>0</v>
      </c>
    </row>
    <row r="200" spans="1:23" x14ac:dyDescent="0.3">
      <c r="A200">
        <v>199</v>
      </c>
      <c r="B200">
        <v>63</v>
      </c>
      <c r="C200" s="1" t="s">
        <v>30</v>
      </c>
      <c r="D200" s="1" t="s">
        <v>61</v>
      </c>
      <c r="E200" s="2">
        <v>44140</v>
      </c>
      <c r="F200" s="1" t="s">
        <v>8</v>
      </c>
      <c r="G200" s="2">
        <v>44153</v>
      </c>
      <c r="H200" s="1" t="s">
        <v>10</v>
      </c>
      <c r="I200" s="1" t="s">
        <v>4</v>
      </c>
      <c r="J200">
        <v>42.2</v>
      </c>
      <c r="K200">
        <v>248</v>
      </c>
      <c r="L200">
        <v>0</v>
      </c>
      <c r="M200">
        <v>0</v>
      </c>
      <c r="N200">
        <v>0</v>
      </c>
      <c r="O200">
        <v>0</v>
      </c>
      <c r="P200" s="1" t="s">
        <v>42</v>
      </c>
      <c r="Q200" s="2">
        <v>44600</v>
      </c>
      <c r="R200" s="8" t="str">
        <f t="shared" si="15"/>
        <v>50-70</v>
      </c>
      <c r="S200" s="11">
        <f t="shared" si="16"/>
        <v>14</v>
      </c>
      <c r="T200" s="11" t="str">
        <f t="shared" si="17"/>
        <v>Severely obese</v>
      </c>
      <c r="U200" s="11">
        <f t="shared" si="18"/>
        <v>13</v>
      </c>
      <c r="V200" s="8" t="str">
        <f t="shared" si="19"/>
        <v>High</v>
      </c>
      <c r="W200">
        <v>0</v>
      </c>
    </row>
    <row r="201" spans="1:23" x14ac:dyDescent="0.3">
      <c r="A201">
        <v>200</v>
      </c>
      <c r="B201">
        <v>44</v>
      </c>
      <c r="C201" s="1" t="s">
        <v>30</v>
      </c>
      <c r="D201" s="1" t="s">
        <v>41</v>
      </c>
      <c r="E201" s="2">
        <v>43087</v>
      </c>
      <c r="F201" s="1" t="s">
        <v>9</v>
      </c>
      <c r="G201" s="2">
        <v>43094</v>
      </c>
      <c r="H201" s="1" t="s">
        <v>10</v>
      </c>
      <c r="I201" s="1" t="s">
        <v>2</v>
      </c>
      <c r="J201">
        <v>22.5</v>
      </c>
      <c r="K201">
        <v>218</v>
      </c>
      <c r="L201">
        <v>1</v>
      </c>
      <c r="M201">
        <v>1</v>
      </c>
      <c r="N201">
        <v>0</v>
      </c>
      <c r="O201">
        <v>1</v>
      </c>
      <c r="P201" s="1" t="s">
        <v>38</v>
      </c>
      <c r="Q201" s="2">
        <v>43669</v>
      </c>
      <c r="R201" s="8" t="str">
        <f t="shared" si="15"/>
        <v>36-49</v>
      </c>
      <c r="S201" s="11">
        <f t="shared" si="16"/>
        <v>18</v>
      </c>
      <c r="T201" s="11" t="str">
        <f t="shared" si="17"/>
        <v>Healthy</v>
      </c>
      <c r="U201" s="11">
        <f t="shared" si="18"/>
        <v>7</v>
      </c>
      <c r="V201" s="8" t="str">
        <f t="shared" si="19"/>
        <v>Elevated</v>
      </c>
      <c r="W201">
        <v>0</v>
      </c>
    </row>
    <row r="202" spans="1:23" x14ac:dyDescent="0.3">
      <c r="A202">
        <v>201</v>
      </c>
      <c r="B202">
        <v>51</v>
      </c>
      <c r="C202" s="1" t="s">
        <v>33</v>
      </c>
      <c r="D202" s="1" t="s">
        <v>60</v>
      </c>
      <c r="E202" s="2">
        <v>44932</v>
      </c>
      <c r="F202" s="1" t="s">
        <v>7</v>
      </c>
      <c r="G202" s="2">
        <v>44948</v>
      </c>
      <c r="H202" s="1" t="s">
        <v>10</v>
      </c>
      <c r="I202" s="1" t="s">
        <v>2</v>
      </c>
      <c r="J202">
        <v>44.6</v>
      </c>
      <c r="K202">
        <v>299</v>
      </c>
      <c r="L202">
        <v>0</v>
      </c>
      <c r="M202">
        <v>1</v>
      </c>
      <c r="N202">
        <v>0</v>
      </c>
      <c r="O202">
        <v>0</v>
      </c>
      <c r="P202" s="1" t="s">
        <v>32</v>
      </c>
      <c r="Q202" s="2">
        <v>45335</v>
      </c>
      <c r="R202" s="8" t="str">
        <f t="shared" si="15"/>
        <v>50-70</v>
      </c>
      <c r="S202" s="11">
        <f t="shared" si="16"/>
        <v>12</v>
      </c>
      <c r="T202" s="11" t="str">
        <f t="shared" si="17"/>
        <v>Severely obese</v>
      </c>
      <c r="U202" s="11">
        <f t="shared" si="18"/>
        <v>16</v>
      </c>
      <c r="V202" s="8" t="str">
        <f t="shared" si="19"/>
        <v>High</v>
      </c>
      <c r="W202">
        <v>0</v>
      </c>
    </row>
    <row r="203" spans="1:23" x14ac:dyDescent="0.3">
      <c r="A203">
        <v>202</v>
      </c>
      <c r="B203">
        <v>46</v>
      </c>
      <c r="C203" s="1" t="s">
        <v>30</v>
      </c>
      <c r="D203" s="1" t="s">
        <v>37</v>
      </c>
      <c r="E203" s="2">
        <v>45318</v>
      </c>
      <c r="F203" s="1" t="s">
        <v>7</v>
      </c>
      <c r="G203" s="2">
        <v>45335</v>
      </c>
      <c r="H203" s="1" t="s">
        <v>11</v>
      </c>
      <c r="I203" s="1" t="s">
        <v>3</v>
      </c>
      <c r="J203">
        <v>34.700000000000003</v>
      </c>
      <c r="K203">
        <v>250</v>
      </c>
      <c r="L203">
        <v>1</v>
      </c>
      <c r="M203">
        <v>1</v>
      </c>
      <c r="N203">
        <v>0</v>
      </c>
      <c r="O203">
        <v>0</v>
      </c>
      <c r="P203" s="1" t="s">
        <v>32</v>
      </c>
      <c r="Q203" s="2">
        <v>45523</v>
      </c>
      <c r="R203" s="8" t="str">
        <f t="shared" si="15"/>
        <v>36-49</v>
      </c>
      <c r="S203" s="11">
        <f t="shared" si="16"/>
        <v>6</v>
      </c>
      <c r="T203" s="11" t="str">
        <f t="shared" si="17"/>
        <v>Obese</v>
      </c>
      <c r="U203" s="11">
        <f t="shared" si="18"/>
        <v>17</v>
      </c>
      <c r="V203" s="8" t="str">
        <f t="shared" si="19"/>
        <v>High</v>
      </c>
      <c r="W203">
        <v>0</v>
      </c>
    </row>
    <row r="204" spans="1:23" x14ac:dyDescent="0.3">
      <c r="A204">
        <v>203</v>
      </c>
      <c r="B204">
        <v>47</v>
      </c>
      <c r="C204" s="1" t="s">
        <v>33</v>
      </c>
      <c r="D204" s="1" t="s">
        <v>45</v>
      </c>
      <c r="E204" s="2">
        <v>42240</v>
      </c>
      <c r="F204" s="1" t="s">
        <v>9</v>
      </c>
      <c r="G204" s="2">
        <v>42247</v>
      </c>
      <c r="H204" s="1" t="s">
        <v>11</v>
      </c>
      <c r="I204" s="1" t="s">
        <v>3</v>
      </c>
      <c r="J204">
        <v>26.7</v>
      </c>
      <c r="K204">
        <v>169</v>
      </c>
      <c r="L204">
        <v>1</v>
      </c>
      <c r="M204">
        <v>1</v>
      </c>
      <c r="N204">
        <v>0</v>
      </c>
      <c r="O204">
        <v>0</v>
      </c>
      <c r="P204" s="1" t="s">
        <v>42</v>
      </c>
      <c r="Q204" s="2">
        <v>42704</v>
      </c>
      <c r="R204" s="8" t="str">
        <f t="shared" si="15"/>
        <v>36-49</v>
      </c>
      <c r="S204" s="11">
        <f t="shared" si="16"/>
        <v>14</v>
      </c>
      <c r="T204" s="11" t="str">
        <f t="shared" si="17"/>
        <v>Overweight</v>
      </c>
      <c r="U204" s="11">
        <f t="shared" si="18"/>
        <v>7</v>
      </c>
      <c r="V204" s="8" t="str">
        <f t="shared" si="19"/>
        <v>Good</v>
      </c>
      <c r="W204">
        <v>0</v>
      </c>
    </row>
    <row r="205" spans="1:23" x14ac:dyDescent="0.3">
      <c r="A205">
        <v>204</v>
      </c>
      <c r="B205">
        <v>45</v>
      </c>
      <c r="C205" s="1" t="s">
        <v>30</v>
      </c>
      <c r="D205" s="1" t="s">
        <v>45</v>
      </c>
      <c r="E205" s="2">
        <v>44457</v>
      </c>
      <c r="F205" s="1" t="s">
        <v>8</v>
      </c>
      <c r="G205" s="2">
        <v>44464</v>
      </c>
      <c r="H205" s="1" t="s">
        <v>10</v>
      </c>
      <c r="I205" s="1" t="s">
        <v>1</v>
      </c>
      <c r="J205">
        <v>18.5</v>
      </c>
      <c r="K205">
        <v>190</v>
      </c>
      <c r="L205">
        <v>0</v>
      </c>
      <c r="M205">
        <v>0</v>
      </c>
      <c r="N205">
        <v>0</v>
      </c>
      <c r="O205">
        <v>0</v>
      </c>
      <c r="P205" s="1" t="s">
        <v>32</v>
      </c>
      <c r="Q205" s="2">
        <v>44820</v>
      </c>
      <c r="R205" s="8" t="str">
        <f t="shared" si="15"/>
        <v>36-49</v>
      </c>
      <c r="S205" s="11">
        <f t="shared" si="16"/>
        <v>11</v>
      </c>
      <c r="T205" s="11" t="str">
        <f t="shared" si="17"/>
        <v xml:space="preserve">Underweight </v>
      </c>
      <c r="U205" s="11">
        <f t="shared" si="18"/>
        <v>7</v>
      </c>
      <c r="V205" s="8" t="str">
        <f t="shared" si="19"/>
        <v>Good</v>
      </c>
      <c r="W205">
        <v>0</v>
      </c>
    </row>
    <row r="206" spans="1:23" x14ac:dyDescent="0.3">
      <c r="A206">
        <v>205</v>
      </c>
      <c r="B206">
        <v>45</v>
      </c>
      <c r="C206" s="1" t="s">
        <v>30</v>
      </c>
      <c r="D206" s="1" t="s">
        <v>37</v>
      </c>
      <c r="E206" s="2">
        <v>45239</v>
      </c>
      <c r="F206" s="1" t="s">
        <v>9</v>
      </c>
      <c r="G206" s="2">
        <v>45246</v>
      </c>
      <c r="H206" s="1" t="s">
        <v>11</v>
      </c>
      <c r="I206" s="1" t="s">
        <v>1</v>
      </c>
      <c r="J206">
        <v>26.9</v>
      </c>
      <c r="K206">
        <v>224</v>
      </c>
      <c r="L206">
        <v>0</v>
      </c>
      <c r="M206">
        <v>0</v>
      </c>
      <c r="N206">
        <v>0</v>
      </c>
      <c r="O206">
        <v>0</v>
      </c>
      <c r="P206" s="1" t="s">
        <v>35</v>
      </c>
      <c r="Q206" s="2">
        <v>45758</v>
      </c>
      <c r="R206" s="8" t="str">
        <f t="shared" si="15"/>
        <v>36-49</v>
      </c>
      <c r="S206" s="11">
        <f t="shared" si="16"/>
        <v>16</v>
      </c>
      <c r="T206" s="11" t="str">
        <f t="shared" si="17"/>
        <v>Overweight</v>
      </c>
      <c r="U206" s="11">
        <f t="shared" si="18"/>
        <v>7</v>
      </c>
      <c r="V206" s="8" t="str">
        <f t="shared" si="19"/>
        <v>Elevated</v>
      </c>
      <c r="W206">
        <v>0</v>
      </c>
    </row>
    <row r="207" spans="1:23" x14ac:dyDescent="0.3">
      <c r="A207">
        <v>206</v>
      </c>
      <c r="B207">
        <v>46</v>
      </c>
      <c r="C207" s="1" t="s">
        <v>30</v>
      </c>
      <c r="D207" s="1" t="s">
        <v>31</v>
      </c>
      <c r="E207" s="2">
        <v>42268</v>
      </c>
      <c r="F207" s="1" t="s">
        <v>7</v>
      </c>
      <c r="G207" s="2">
        <v>42269</v>
      </c>
      <c r="H207" s="1" t="s">
        <v>10</v>
      </c>
      <c r="I207" s="1" t="s">
        <v>2</v>
      </c>
      <c r="J207">
        <v>38.1</v>
      </c>
      <c r="K207">
        <v>283</v>
      </c>
      <c r="L207">
        <v>1</v>
      </c>
      <c r="M207">
        <v>1</v>
      </c>
      <c r="N207">
        <v>0</v>
      </c>
      <c r="O207">
        <v>0</v>
      </c>
      <c r="P207" s="1" t="s">
        <v>35</v>
      </c>
      <c r="Q207" s="2">
        <v>42841</v>
      </c>
      <c r="R207" s="8" t="str">
        <f t="shared" si="15"/>
        <v>36-49</v>
      </c>
      <c r="S207" s="11">
        <f t="shared" si="16"/>
        <v>18</v>
      </c>
      <c r="T207" s="11" t="str">
        <f t="shared" si="17"/>
        <v>Obese</v>
      </c>
      <c r="U207" s="11">
        <f t="shared" si="18"/>
        <v>1</v>
      </c>
      <c r="V207" s="8" t="str">
        <f t="shared" si="19"/>
        <v>High</v>
      </c>
      <c r="W207">
        <v>0</v>
      </c>
    </row>
    <row r="208" spans="1:23" x14ac:dyDescent="0.3">
      <c r="A208">
        <v>207</v>
      </c>
      <c r="B208">
        <v>56</v>
      </c>
      <c r="C208" s="1" t="s">
        <v>33</v>
      </c>
      <c r="D208" s="1" t="s">
        <v>58</v>
      </c>
      <c r="E208" s="2">
        <v>44588</v>
      </c>
      <c r="F208" s="1" t="s">
        <v>6</v>
      </c>
      <c r="G208" s="2">
        <v>44615</v>
      </c>
      <c r="H208" s="1" t="s">
        <v>10</v>
      </c>
      <c r="I208" s="1" t="s">
        <v>3</v>
      </c>
      <c r="J208">
        <v>38.6</v>
      </c>
      <c r="K208">
        <v>299</v>
      </c>
      <c r="L208">
        <v>1</v>
      </c>
      <c r="M208">
        <v>0</v>
      </c>
      <c r="N208">
        <v>0</v>
      </c>
      <c r="O208">
        <v>0</v>
      </c>
      <c r="P208" s="1" t="s">
        <v>42</v>
      </c>
      <c r="Q208" s="2">
        <v>45060</v>
      </c>
      <c r="R208" s="8" t="str">
        <f t="shared" si="15"/>
        <v>50-70</v>
      </c>
      <c r="S208" s="11">
        <f t="shared" si="16"/>
        <v>14</v>
      </c>
      <c r="T208" s="11" t="str">
        <f t="shared" si="17"/>
        <v>Obese</v>
      </c>
      <c r="U208" s="11">
        <f t="shared" si="18"/>
        <v>27</v>
      </c>
      <c r="V208" s="8" t="str">
        <f t="shared" si="19"/>
        <v>High</v>
      </c>
      <c r="W208">
        <v>0</v>
      </c>
    </row>
    <row r="209" spans="1:23" x14ac:dyDescent="0.3">
      <c r="A209">
        <v>208</v>
      </c>
      <c r="B209">
        <v>70</v>
      </c>
      <c r="C209" s="1" t="s">
        <v>30</v>
      </c>
      <c r="D209" s="1" t="s">
        <v>59</v>
      </c>
      <c r="E209" s="2">
        <v>42088</v>
      </c>
      <c r="F209" s="1" t="s">
        <v>6</v>
      </c>
      <c r="G209" s="2">
        <v>42115</v>
      </c>
      <c r="H209" s="1" t="s">
        <v>11</v>
      </c>
      <c r="I209" s="1" t="s">
        <v>3</v>
      </c>
      <c r="J209">
        <v>38.1</v>
      </c>
      <c r="K209">
        <v>279</v>
      </c>
      <c r="L209">
        <v>0</v>
      </c>
      <c r="M209">
        <v>0</v>
      </c>
      <c r="N209">
        <v>0</v>
      </c>
      <c r="O209">
        <v>0</v>
      </c>
      <c r="P209" s="1" t="s">
        <v>35</v>
      </c>
      <c r="Q209" s="2">
        <v>42527</v>
      </c>
      <c r="R209" s="8" t="str">
        <f t="shared" si="15"/>
        <v>70-90</v>
      </c>
      <c r="S209" s="11">
        <f t="shared" si="16"/>
        <v>13</v>
      </c>
      <c r="T209" s="11" t="str">
        <f t="shared" si="17"/>
        <v>Obese</v>
      </c>
      <c r="U209" s="11">
        <f t="shared" si="18"/>
        <v>27</v>
      </c>
      <c r="V209" s="8" t="str">
        <f t="shared" si="19"/>
        <v>High</v>
      </c>
      <c r="W209">
        <v>0</v>
      </c>
    </row>
    <row r="210" spans="1:23" x14ac:dyDescent="0.3">
      <c r="A210">
        <v>209</v>
      </c>
      <c r="B210">
        <v>57</v>
      </c>
      <c r="C210" s="1" t="s">
        <v>33</v>
      </c>
      <c r="D210" s="1" t="s">
        <v>36</v>
      </c>
      <c r="E210" s="2">
        <v>44164</v>
      </c>
      <c r="F210" s="1" t="s">
        <v>9</v>
      </c>
      <c r="G210" s="2">
        <v>44166</v>
      </c>
      <c r="H210" s="1" t="s">
        <v>11</v>
      </c>
      <c r="I210" s="1" t="s">
        <v>4</v>
      </c>
      <c r="J210">
        <v>19.5</v>
      </c>
      <c r="K210">
        <v>155</v>
      </c>
      <c r="L210">
        <v>1</v>
      </c>
      <c r="M210">
        <v>1</v>
      </c>
      <c r="N210">
        <v>0</v>
      </c>
      <c r="O210">
        <v>0</v>
      </c>
      <c r="P210" s="1" t="s">
        <v>35</v>
      </c>
      <c r="Q210" s="2">
        <v>44691</v>
      </c>
      <c r="R210" s="8" t="str">
        <f t="shared" si="15"/>
        <v>50-70</v>
      </c>
      <c r="S210" s="11">
        <f t="shared" si="16"/>
        <v>17</v>
      </c>
      <c r="T210" s="11" t="str">
        <f t="shared" si="17"/>
        <v>Healthy</v>
      </c>
      <c r="U210" s="11">
        <f t="shared" si="18"/>
        <v>2</v>
      </c>
      <c r="V210" s="8" t="str">
        <f t="shared" si="19"/>
        <v>Good</v>
      </c>
      <c r="W210">
        <v>1</v>
      </c>
    </row>
    <row r="211" spans="1:23" x14ac:dyDescent="0.3">
      <c r="A211">
        <v>210</v>
      </c>
      <c r="B211">
        <v>57</v>
      </c>
      <c r="C211" s="1" t="s">
        <v>30</v>
      </c>
      <c r="D211" s="1" t="s">
        <v>39</v>
      </c>
      <c r="E211" s="2">
        <v>43921</v>
      </c>
      <c r="F211" s="1" t="s">
        <v>7</v>
      </c>
      <c r="G211" s="2">
        <v>43931</v>
      </c>
      <c r="H211" s="1" t="s">
        <v>11</v>
      </c>
      <c r="I211" s="1" t="s">
        <v>1</v>
      </c>
      <c r="J211">
        <v>21.9</v>
      </c>
      <c r="K211">
        <v>184</v>
      </c>
      <c r="L211">
        <v>0</v>
      </c>
      <c r="M211">
        <v>1</v>
      </c>
      <c r="N211">
        <v>0</v>
      </c>
      <c r="O211">
        <v>1</v>
      </c>
      <c r="P211" s="1" t="s">
        <v>42</v>
      </c>
      <c r="Q211" s="2">
        <v>44379</v>
      </c>
      <c r="R211" s="8" t="str">
        <f t="shared" si="15"/>
        <v>50-70</v>
      </c>
      <c r="S211" s="11">
        <f t="shared" si="16"/>
        <v>14</v>
      </c>
      <c r="T211" s="11" t="str">
        <f t="shared" si="17"/>
        <v>Healthy</v>
      </c>
      <c r="U211" s="11">
        <f t="shared" si="18"/>
        <v>10</v>
      </c>
      <c r="V211" s="8" t="str">
        <f t="shared" si="19"/>
        <v>Good</v>
      </c>
      <c r="W211">
        <v>0</v>
      </c>
    </row>
    <row r="212" spans="1:23" x14ac:dyDescent="0.3">
      <c r="A212">
        <v>211</v>
      </c>
      <c r="B212">
        <v>65</v>
      </c>
      <c r="C212" s="1" t="s">
        <v>33</v>
      </c>
      <c r="D212" s="1" t="s">
        <v>55</v>
      </c>
      <c r="E212" s="2">
        <v>43769</v>
      </c>
      <c r="F212" s="1" t="s">
        <v>6</v>
      </c>
      <c r="G212" s="2">
        <v>43793</v>
      </c>
      <c r="H212" s="1" t="s">
        <v>11</v>
      </c>
      <c r="I212" s="1" t="s">
        <v>1</v>
      </c>
      <c r="J212">
        <v>32.4</v>
      </c>
      <c r="K212">
        <v>291</v>
      </c>
      <c r="L212">
        <v>1</v>
      </c>
      <c r="M212">
        <v>1</v>
      </c>
      <c r="N212">
        <v>0</v>
      </c>
      <c r="O212">
        <v>0</v>
      </c>
      <c r="P212" s="1" t="s">
        <v>42</v>
      </c>
      <c r="Q212" s="2">
        <v>44275</v>
      </c>
      <c r="R212" s="8" t="str">
        <f t="shared" si="15"/>
        <v>50-70</v>
      </c>
      <c r="S212" s="11">
        <f t="shared" si="16"/>
        <v>15</v>
      </c>
      <c r="T212" s="11" t="str">
        <f t="shared" si="17"/>
        <v>Obese</v>
      </c>
      <c r="U212" s="11">
        <f t="shared" si="18"/>
        <v>24</v>
      </c>
      <c r="V212" s="8" t="str">
        <f t="shared" si="19"/>
        <v>High</v>
      </c>
      <c r="W212">
        <v>1</v>
      </c>
    </row>
    <row r="213" spans="1:23" x14ac:dyDescent="0.3">
      <c r="A213">
        <v>212</v>
      </c>
      <c r="B213">
        <v>35</v>
      </c>
      <c r="C213" s="1" t="s">
        <v>33</v>
      </c>
      <c r="D213" s="1" t="s">
        <v>36</v>
      </c>
      <c r="E213" s="2">
        <v>42052</v>
      </c>
      <c r="F213" s="1" t="s">
        <v>9</v>
      </c>
      <c r="G213" s="2">
        <v>42059</v>
      </c>
      <c r="H213" s="1" t="s">
        <v>11</v>
      </c>
      <c r="I213" s="1" t="s">
        <v>2</v>
      </c>
      <c r="J213">
        <v>30.3</v>
      </c>
      <c r="K213">
        <v>266</v>
      </c>
      <c r="L213">
        <v>1</v>
      </c>
      <c r="M213">
        <v>1</v>
      </c>
      <c r="N213">
        <v>0</v>
      </c>
      <c r="O213">
        <v>0</v>
      </c>
      <c r="P213" s="1" t="s">
        <v>32</v>
      </c>
      <c r="Q213" s="2">
        <v>42764</v>
      </c>
      <c r="R213" s="8" t="str">
        <f t="shared" si="15"/>
        <v>20-35</v>
      </c>
      <c r="S213" s="11">
        <f t="shared" si="16"/>
        <v>23</v>
      </c>
      <c r="T213" s="11" t="str">
        <f t="shared" si="17"/>
        <v>Obese</v>
      </c>
      <c r="U213" s="11">
        <f t="shared" si="18"/>
        <v>7</v>
      </c>
      <c r="V213" s="8" t="str">
        <f t="shared" si="19"/>
        <v>High</v>
      </c>
      <c r="W213">
        <v>0</v>
      </c>
    </row>
    <row r="214" spans="1:23" x14ac:dyDescent="0.3">
      <c r="A214">
        <v>213</v>
      </c>
      <c r="B214">
        <v>51</v>
      </c>
      <c r="C214" s="1" t="s">
        <v>33</v>
      </c>
      <c r="D214" s="1" t="s">
        <v>48</v>
      </c>
      <c r="E214" s="2">
        <v>44291</v>
      </c>
      <c r="F214" s="1" t="s">
        <v>9</v>
      </c>
      <c r="G214" s="2">
        <v>44295</v>
      </c>
      <c r="H214" s="1" t="s">
        <v>11</v>
      </c>
      <c r="I214" s="1" t="s">
        <v>2</v>
      </c>
      <c r="J214">
        <v>39.4</v>
      </c>
      <c r="K214">
        <v>273</v>
      </c>
      <c r="L214">
        <v>1</v>
      </c>
      <c r="M214">
        <v>0</v>
      </c>
      <c r="N214">
        <v>0</v>
      </c>
      <c r="O214">
        <v>0</v>
      </c>
      <c r="P214" s="1" t="s">
        <v>32</v>
      </c>
      <c r="Q214" s="2">
        <v>44636</v>
      </c>
      <c r="R214" s="8" t="str">
        <f t="shared" si="15"/>
        <v>50-70</v>
      </c>
      <c r="S214" s="11">
        <f t="shared" si="16"/>
        <v>11</v>
      </c>
      <c r="T214" s="11" t="str">
        <f t="shared" si="17"/>
        <v>Obese</v>
      </c>
      <c r="U214" s="11">
        <f t="shared" si="18"/>
        <v>4</v>
      </c>
      <c r="V214" s="8" t="str">
        <f t="shared" si="19"/>
        <v>High</v>
      </c>
      <c r="W214">
        <v>0</v>
      </c>
    </row>
    <row r="215" spans="1:23" x14ac:dyDescent="0.3">
      <c r="A215">
        <v>214</v>
      </c>
      <c r="B215">
        <v>60</v>
      </c>
      <c r="C215" s="1" t="s">
        <v>33</v>
      </c>
      <c r="D215" s="1" t="s">
        <v>62</v>
      </c>
      <c r="E215" s="2">
        <v>43082</v>
      </c>
      <c r="F215" s="1" t="s">
        <v>9</v>
      </c>
      <c r="G215" s="2">
        <v>43089</v>
      </c>
      <c r="H215" s="1" t="s">
        <v>11</v>
      </c>
      <c r="I215" s="1" t="s">
        <v>4</v>
      </c>
      <c r="J215">
        <v>16.5</v>
      </c>
      <c r="K215">
        <v>202</v>
      </c>
      <c r="L215">
        <v>1</v>
      </c>
      <c r="M215">
        <v>0</v>
      </c>
      <c r="N215">
        <v>1</v>
      </c>
      <c r="O215">
        <v>0</v>
      </c>
      <c r="P215" s="1" t="s">
        <v>35</v>
      </c>
      <c r="Q215" s="2">
        <v>43503</v>
      </c>
      <c r="R215" s="8" t="str">
        <f t="shared" si="15"/>
        <v>50-70</v>
      </c>
      <c r="S215" s="11">
        <f t="shared" si="16"/>
        <v>13</v>
      </c>
      <c r="T215" s="11" t="str">
        <f t="shared" si="17"/>
        <v xml:space="preserve">Underweight </v>
      </c>
      <c r="U215" s="11">
        <f t="shared" si="18"/>
        <v>7</v>
      </c>
      <c r="V215" s="8" t="str">
        <f t="shared" si="19"/>
        <v>Elevated</v>
      </c>
      <c r="W215">
        <v>0</v>
      </c>
    </row>
    <row r="216" spans="1:23" x14ac:dyDescent="0.3">
      <c r="A216">
        <v>215</v>
      </c>
      <c r="B216">
        <v>50</v>
      </c>
      <c r="C216" s="1" t="s">
        <v>30</v>
      </c>
      <c r="D216" s="1" t="s">
        <v>51</v>
      </c>
      <c r="E216" s="2">
        <v>43311</v>
      </c>
      <c r="F216" s="1" t="s">
        <v>9</v>
      </c>
      <c r="G216" s="2">
        <v>43314</v>
      </c>
      <c r="H216" s="1" t="s">
        <v>10</v>
      </c>
      <c r="I216" s="1" t="s">
        <v>3</v>
      </c>
      <c r="J216">
        <v>35.700000000000003</v>
      </c>
      <c r="K216">
        <v>286</v>
      </c>
      <c r="L216">
        <v>1</v>
      </c>
      <c r="M216">
        <v>1</v>
      </c>
      <c r="N216">
        <v>0</v>
      </c>
      <c r="O216">
        <v>0</v>
      </c>
      <c r="P216" s="1" t="s">
        <v>42</v>
      </c>
      <c r="Q216" s="2">
        <v>44002</v>
      </c>
      <c r="R216" s="8" t="str">
        <f t="shared" si="15"/>
        <v>50-70</v>
      </c>
      <c r="S216" s="11">
        <f t="shared" si="16"/>
        <v>22</v>
      </c>
      <c r="T216" s="11" t="str">
        <f t="shared" si="17"/>
        <v>Obese</v>
      </c>
      <c r="U216" s="11">
        <f t="shared" si="18"/>
        <v>3</v>
      </c>
      <c r="V216" s="8" t="str">
        <f t="shared" si="19"/>
        <v>High</v>
      </c>
      <c r="W216">
        <v>0</v>
      </c>
    </row>
    <row r="217" spans="1:23" x14ac:dyDescent="0.3">
      <c r="A217">
        <v>216</v>
      </c>
      <c r="B217">
        <v>54</v>
      </c>
      <c r="C217" s="1" t="s">
        <v>33</v>
      </c>
      <c r="D217" s="1" t="s">
        <v>49</v>
      </c>
      <c r="E217" s="2">
        <v>44022</v>
      </c>
      <c r="F217" s="1" t="s">
        <v>7</v>
      </c>
      <c r="G217" s="2">
        <v>44027</v>
      </c>
      <c r="H217" s="1" t="s">
        <v>10</v>
      </c>
      <c r="I217" s="1" t="s">
        <v>2</v>
      </c>
      <c r="J217">
        <v>21.2</v>
      </c>
      <c r="K217">
        <v>221</v>
      </c>
      <c r="L217">
        <v>1</v>
      </c>
      <c r="M217">
        <v>0</v>
      </c>
      <c r="N217">
        <v>1</v>
      </c>
      <c r="O217">
        <v>0</v>
      </c>
      <c r="P217" s="1" t="s">
        <v>38</v>
      </c>
      <c r="Q217" s="2">
        <v>44747</v>
      </c>
      <c r="R217" s="8" t="str">
        <f t="shared" si="15"/>
        <v>50-70</v>
      </c>
      <c r="S217" s="11">
        <f t="shared" si="16"/>
        <v>23</v>
      </c>
      <c r="T217" s="11" t="str">
        <f t="shared" si="17"/>
        <v>Healthy</v>
      </c>
      <c r="U217" s="11">
        <f t="shared" si="18"/>
        <v>5</v>
      </c>
      <c r="V217" s="8" t="str">
        <f t="shared" si="19"/>
        <v>Elevated</v>
      </c>
      <c r="W217">
        <v>0</v>
      </c>
    </row>
    <row r="218" spans="1:23" x14ac:dyDescent="0.3">
      <c r="A218">
        <v>217</v>
      </c>
      <c r="B218">
        <v>56</v>
      </c>
      <c r="C218" s="1" t="s">
        <v>33</v>
      </c>
      <c r="D218" s="1" t="s">
        <v>39</v>
      </c>
      <c r="E218" s="2">
        <v>44102</v>
      </c>
      <c r="F218" s="1" t="s">
        <v>6</v>
      </c>
      <c r="G218" s="2">
        <v>44111</v>
      </c>
      <c r="H218" s="1" t="s">
        <v>10</v>
      </c>
      <c r="I218" s="1" t="s">
        <v>4</v>
      </c>
      <c r="J218">
        <v>37</v>
      </c>
      <c r="K218">
        <v>256</v>
      </c>
      <c r="L218">
        <v>1</v>
      </c>
      <c r="M218">
        <v>1</v>
      </c>
      <c r="N218">
        <v>1</v>
      </c>
      <c r="O218">
        <v>1</v>
      </c>
      <c r="P218" s="1" t="s">
        <v>38</v>
      </c>
      <c r="Q218" s="2">
        <v>44810</v>
      </c>
      <c r="R218" s="8" t="str">
        <f t="shared" si="15"/>
        <v>50-70</v>
      </c>
      <c r="S218" s="11">
        <f t="shared" si="16"/>
        <v>22</v>
      </c>
      <c r="T218" s="11" t="str">
        <f t="shared" si="17"/>
        <v>Obese</v>
      </c>
      <c r="U218" s="11">
        <f t="shared" si="18"/>
        <v>9</v>
      </c>
      <c r="V218" s="8" t="str">
        <f t="shared" si="19"/>
        <v>High</v>
      </c>
      <c r="W218">
        <v>0</v>
      </c>
    </row>
    <row r="219" spans="1:23" x14ac:dyDescent="0.3">
      <c r="A219">
        <v>218</v>
      </c>
      <c r="B219">
        <v>71</v>
      </c>
      <c r="C219" s="1" t="s">
        <v>30</v>
      </c>
      <c r="D219" s="1" t="s">
        <v>47</v>
      </c>
      <c r="E219" s="2">
        <v>44763</v>
      </c>
      <c r="F219" s="1" t="s">
        <v>9</v>
      </c>
      <c r="G219" s="2">
        <v>44765</v>
      </c>
      <c r="H219" s="1" t="s">
        <v>10</v>
      </c>
      <c r="I219" s="1" t="s">
        <v>3</v>
      </c>
      <c r="J219">
        <v>41.3</v>
      </c>
      <c r="K219">
        <v>271</v>
      </c>
      <c r="L219">
        <v>1</v>
      </c>
      <c r="M219">
        <v>0</v>
      </c>
      <c r="N219">
        <v>1</v>
      </c>
      <c r="O219">
        <v>0</v>
      </c>
      <c r="P219" s="1" t="s">
        <v>35</v>
      </c>
      <c r="Q219" s="2">
        <v>45416</v>
      </c>
      <c r="R219" s="8" t="str">
        <f t="shared" si="15"/>
        <v>70-90</v>
      </c>
      <c r="S219" s="11">
        <f t="shared" si="16"/>
        <v>21</v>
      </c>
      <c r="T219" s="11" t="str">
        <f t="shared" si="17"/>
        <v>Severely obese</v>
      </c>
      <c r="U219" s="11">
        <f t="shared" si="18"/>
        <v>2</v>
      </c>
      <c r="V219" s="8" t="str">
        <f t="shared" si="19"/>
        <v>High</v>
      </c>
      <c r="W219">
        <v>0</v>
      </c>
    </row>
    <row r="220" spans="1:23" x14ac:dyDescent="0.3">
      <c r="A220">
        <v>219</v>
      </c>
      <c r="B220">
        <v>49</v>
      </c>
      <c r="C220" s="1" t="s">
        <v>30</v>
      </c>
      <c r="D220" s="1" t="s">
        <v>43</v>
      </c>
      <c r="E220" s="2">
        <v>44541</v>
      </c>
      <c r="F220" s="1" t="s">
        <v>6</v>
      </c>
      <c r="G220" s="2">
        <v>44559</v>
      </c>
      <c r="H220" s="1" t="s">
        <v>10</v>
      </c>
      <c r="I220" s="1" t="s">
        <v>2</v>
      </c>
      <c r="J220">
        <v>34.1</v>
      </c>
      <c r="K220">
        <v>247</v>
      </c>
      <c r="L220">
        <v>0</v>
      </c>
      <c r="M220">
        <v>0</v>
      </c>
      <c r="N220">
        <v>0</v>
      </c>
      <c r="O220">
        <v>0</v>
      </c>
      <c r="P220" s="1" t="s">
        <v>35</v>
      </c>
      <c r="Q220" s="2">
        <v>44985</v>
      </c>
      <c r="R220" s="8" t="str">
        <f t="shared" si="15"/>
        <v>36-49</v>
      </c>
      <c r="S220" s="11">
        <f t="shared" si="16"/>
        <v>13</v>
      </c>
      <c r="T220" s="11" t="str">
        <f t="shared" si="17"/>
        <v>Obese</v>
      </c>
      <c r="U220" s="11">
        <f t="shared" si="18"/>
        <v>18</v>
      </c>
      <c r="V220" s="8" t="str">
        <f t="shared" si="19"/>
        <v>High</v>
      </c>
      <c r="W220">
        <v>0</v>
      </c>
    </row>
    <row r="221" spans="1:23" x14ac:dyDescent="0.3">
      <c r="A221">
        <v>220</v>
      </c>
      <c r="B221">
        <v>58</v>
      </c>
      <c r="C221" s="1" t="s">
        <v>33</v>
      </c>
      <c r="D221" s="1" t="s">
        <v>50</v>
      </c>
      <c r="E221" s="2">
        <v>44192</v>
      </c>
      <c r="F221" s="1" t="s">
        <v>7</v>
      </c>
      <c r="G221" s="2">
        <v>44208</v>
      </c>
      <c r="H221" s="1" t="s">
        <v>11</v>
      </c>
      <c r="I221" s="1" t="s">
        <v>4</v>
      </c>
      <c r="J221">
        <v>26.9</v>
      </c>
      <c r="K221">
        <v>191</v>
      </c>
      <c r="L221">
        <v>0</v>
      </c>
      <c r="M221">
        <v>1</v>
      </c>
      <c r="N221">
        <v>0</v>
      </c>
      <c r="O221">
        <v>0</v>
      </c>
      <c r="P221" s="1" t="s">
        <v>42</v>
      </c>
      <c r="Q221" s="2">
        <v>44556</v>
      </c>
      <c r="R221" s="8" t="str">
        <f t="shared" si="15"/>
        <v>50-70</v>
      </c>
      <c r="S221" s="11">
        <f t="shared" si="16"/>
        <v>11</v>
      </c>
      <c r="T221" s="11" t="str">
        <f t="shared" si="17"/>
        <v>Overweight</v>
      </c>
      <c r="U221" s="11">
        <f t="shared" si="18"/>
        <v>16</v>
      </c>
      <c r="V221" s="8" t="str">
        <f t="shared" si="19"/>
        <v>Good</v>
      </c>
      <c r="W221">
        <v>1</v>
      </c>
    </row>
    <row r="222" spans="1:23" x14ac:dyDescent="0.3">
      <c r="A222">
        <v>221</v>
      </c>
      <c r="B222">
        <v>64</v>
      </c>
      <c r="C222" s="1" t="s">
        <v>30</v>
      </c>
      <c r="D222" s="1" t="s">
        <v>39</v>
      </c>
      <c r="E222" s="2">
        <v>42150</v>
      </c>
      <c r="F222" s="1" t="s">
        <v>6</v>
      </c>
      <c r="G222" s="2">
        <v>42178</v>
      </c>
      <c r="H222" s="1" t="s">
        <v>11</v>
      </c>
      <c r="I222" s="1" t="s">
        <v>4</v>
      </c>
      <c r="J222">
        <v>43.4</v>
      </c>
      <c r="K222">
        <v>298</v>
      </c>
      <c r="L222">
        <v>1</v>
      </c>
      <c r="M222">
        <v>0</v>
      </c>
      <c r="N222">
        <v>0</v>
      </c>
      <c r="O222">
        <v>0</v>
      </c>
      <c r="P222" s="1" t="s">
        <v>42</v>
      </c>
      <c r="Q222" s="2">
        <v>42419</v>
      </c>
      <c r="R222" s="8" t="str">
        <f t="shared" si="15"/>
        <v>50-70</v>
      </c>
      <c r="S222" s="11">
        <f t="shared" si="16"/>
        <v>7</v>
      </c>
      <c r="T222" s="11" t="str">
        <f t="shared" si="17"/>
        <v>Severely obese</v>
      </c>
      <c r="U222" s="11">
        <f t="shared" si="18"/>
        <v>28</v>
      </c>
      <c r="V222" s="8" t="str">
        <f t="shared" si="19"/>
        <v>High</v>
      </c>
      <c r="W222">
        <v>0</v>
      </c>
    </row>
    <row r="223" spans="1:23" x14ac:dyDescent="0.3">
      <c r="A223">
        <v>222</v>
      </c>
      <c r="B223">
        <v>71</v>
      </c>
      <c r="C223" s="1" t="s">
        <v>30</v>
      </c>
      <c r="D223" s="1" t="s">
        <v>34</v>
      </c>
      <c r="E223" s="2">
        <v>43741</v>
      </c>
      <c r="F223" s="1" t="s">
        <v>7</v>
      </c>
      <c r="G223" s="2">
        <v>43758</v>
      </c>
      <c r="H223" s="1" t="s">
        <v>10</v>
      </c>
      <c r="I223" s="1" t="s">
        <v>1</v>
      </c>
      <c r="J223">
        <v>41.7</v>
      </c>
      <c r="K223">
        <v>274</v>
      </c>
      <c r="L223">
        <v>1</v>
      </c>
      <c r="M223">
        <v>1</v>
      </c>
      <c r="N223">
        <v>0</v>
      </c>
      <c r="O223">
        <v>0</v>
      </c>
      <c r="P223" s="1" t="s">
        <v>35</v>
      </c>
      <c r="Q223" s="2">
        <v>44267</v>
      </c>
      <c r="R223" s="8" t="str">
        <f t="shared" si="15"/>
        <v>70-90</v>
      </c>
      <c r="S223" s="11">
        <f t="shared" si="16"/>
        <v>16</v>
      </c>
      <c r="T223" s="11" t="str">
        <f t="shared" si="17"/>
        <v>Severely obese</v>
      </c>
      <c r="U223" s="11">
        <f t="shared" si="18"/>
        <v>17</v>
      </c>
      <c r="V223" s="8" t="str">
        <f t="shared" si="19"/>
        <v>High</v>
      </c>
      <c r="W223">
        <v>1</v>
      </c>
    </row>
    <row r="224" spans="1:23" x14ac:dyDescent="0.3">
      <c r="A224">
        <v>223</v>
      </c>
      <c r="B224">
        <v>65</v>
      </c>
      <c r="C224" s="1" t="s">
        <v>30</v>
      </c>
      <c r="D224" s="1" t="s">
        <v>44</v>
      </c>
      <c r="E224" s="2">
        <v>43810</v>
      </c>
      <c r="F224" s="1" t="s">
        <v>6</v>
      </c>
      <c r="G224" s="2">
        <v>43836</v>
      </c>
      <c r="H224" s="1" t="s">
        <v>10</v>
      </c>
      <c r="I224" s="1" t="s">
        <v>1</v>
      </c>
      <c r="J224">
        <v>24.3</v>
      </c>
      <c r="K224">
        <v>172</v>
      </c>
      <c r="L224">
        <v>1</v>
      </c>
      <c r="M224">
        <v>1</v>
      </c>
      <c r="N224">
        <v>0</v>
      </c>
      <c r="O224">
        <v>0</v>
      </c>
      <c r="P224" s="1" t="s">
        <v>35</v>
      </c>
      <c r="Q224" s="2">
        <v>44363</v>
      </c>
      <c r="R224" s="8" t="str">
        <f t="shared" si="15"/>
        <v>50-70</v>
      </c>
      <c r="S224" s="11">
        <f t="shared" si="16"/>
        <v>17</v>
      </c>
      <c r="T224" s="11" t="str">
        <f t="shared" si="17"/>
        <v>Healthy</v>
      </c>
      <c r="U224" s="11">
        <f t="shared" si="18"/>
        <v>26</v>
      </c>
      <c r="V224" s="8" t="str">
        <f t="shared" si="19"/>
        <v>Good</v>
      </c>
      <c r="W224">
        <v>0</v>
      </c>
    </row>
    <row r="225" spans="1:23" x14ac:dyDescent="0.3">
      <c r="A225">
        <v>224</v>
      </c>
      <c r="B225">
        <v>50</v>
      </c>
      <c r="C225" s="1" t="s">
        <v>33</v>
      </c>
      <c r="D225" s="1" t="s">
        <v>55</v>
      </c>
      <c r="E225" s="2">
        <v>44615</v>
      </c>
      <c r="F225" s="1" t="s">
        <v>9</v>
      </c>
      <c r="G225" s="2">
        <v>44618</v>
      </c>
      <c r="H225" s="1" t="s">
        <v>10</v>
      </c>
      <c r="I225" s="1" t="s">
        <v>2</v>
      </c>
      <c r="J225">
        <v>34.6</v>
      </c>
      <c r="K225">
        <v>263</v>
      </c>
      <c r="L225">
        <v>1</v>
      </c>
      <c r="M225">
        <v>1</v>
      </c>
      <c r="N225">
        <v>0</v>
      </c>
      <c r="O225">
        <v>0</v>
      </c>
      <c r="P225" s="1" t="s">
        <v>42</v>
      </c>
      <c r="Q225" s="2">
        <v>45112</v>
      </c>
      <c r="R225" s="8" t="str">
        <f t="shared" si="15"/>
        <v>50-70</v>
      </c>
      <c r="S225" s="11">
        <f t="shared" si="16"/>
        <v>16</v>
      </c>
      <c r="T225" s="11" t="str">
        <f t="shared" si="17"/>
        <v>Obese</v>
      </c>
      <c r="U225" s="11">
        <f t="shared" si="18"/>
        <v>3</v>
      </c>
      <c r="V225" s="8" t="str">
        <f t="shared" si="19"/>
        <v>High</v>
      </c>
      <c r="W225">
        <v>0</v>
      </c>
    </row>
    <row r="226" spans="1:23" x14ac:dyDescent="0.3">
      <c r="A226">
        <v>225</v>
      </c>
      <c r="B226">
        <v>45</v>
      </c>
      <c r="C226" s="1" t="s">
        <v>30</v>
      </c>
      <c r="D226" s="1" t="s">
        <v>61</v>
      </c>
      <c r="E226" s="2">
        <v>42577</v>
      </c>
      <c r="F226" s="1" t="s">
        <v>8</v>
      </c>
      <c r="G226" s="2">
        <v>42581</v>
      </c>
      <c r="H226" s="1" t="s">
        <v>10</v>
      </c>
      <c r="I226" s="1" t="s">
        <v>1</v>
      </c>
      <c r="J226">
        <v>40.5</v>
      </c>
      <c r="K226">
        <v>286</v>
      </c>
      <c r="L226">
        <v>1</v>
      </c>
      <c r="M226">
        <v>1</v>
      </c>
      <c r="N226">
        <v>0</v>
      </c>
      <c r="O226">
        <v>0</v>
      </c>
      <c r="P226" s="1" t="s">
        <v>38</v>
      </c>
      <c r="Q226" s="2">
        <v>43077</v>
      </c>
      <c r="R226" s="8" t="str">
        <f t="shared" si="15"/>
        <v>36-49</v>
      </c>
      <c r="S226" s="11">
        <f t="shared" si="16"/>
        <v>16</v>
      </c>
      <c r="T226" s="11" t="str">
        <f t="shared" si="17"/>
        <v>Severely obese</v>
      </c>
      <c r="U226" s="11">
        <f t="shared" si="18"/>
        <v>4</v>
      </c>
      <c r="V226" s="8" t="str">
        <f t="shared" si="19"/>
        <v>High</v>
      </c>
      <c r="W226">
        <v>0</v>
      </c>
    </row>
    <row r="227" spans="1:23" x14ac:dyDescent="0.3">
      <c r="A227">
        <v>226</v>
      </c>
      <c r="B227">
        <v>59</v>
      </c>
      <c r="C227" s="1" t="s">
        <v>33</v>
      </c>
      <c r="D227" s="1" t="s">
        <v>41</v>
      </c>
      <c r="E227" s="2">
        <v>44475</v>
      </c>
      <c r="F227" s="1" t="s">
        <v>6</v>
      </c>
      <c r="G227" s="2">
        <v>44485</v>
      </c>
      <c r="H227" s="1" t="s">
        <v>10</v>
      </c>
      <c r="I227" s="1" t="s">
        <v>1</v>
      </c>
      <c r="J227">
        <v>23.2</v>
      </c>
      <c r="K227">
        <v>187</v>
      </c>
      <c r="L227">
        <v>0</v>
      </c>
      <c r="M227">
        <v>1</v>
      </c>
      <c r="N227">
        <v>1</v>
      </c>
      <c r="O227">
        <v>0</v>
      </c>
      <c r="P227" s="1" t="s">
        <v>32</v>
      </c>
      <c r="Q227" s="2">
        <v>44668</v>
      </c>
      <c r="R227" s="8" t="str">
        <f t="shared" si="15"/>
        <v>50-70</v>
      </c>
      <c r="S227" s="11">
        <f t="shared" si="16"/>
        <v>6</v>
      </c>
      <c r="T227" s="11" t="str">
        <f t="shared" si="17"/>
        <v>Healthy</v>
      </c>
      <c r="U227" s="11">
        <f t="shared" si="18"/>
        <v>10</v>
      </c>
      <c r="V227" s="8" t="str">
        <f t="shared" si="19"/>
        <v>Good</v>
      </c>
      <c r="W227">
        <v>0</v>
      </c>
    </row>
    <row r="228" spans="1:23" x14ac:dyDescent="0.3">
      <c r="A228">
        <v>227</v>
      </c>
      <c r="B228">
        <v>49</v>
      </c>
      <c r="C228" s="1" t="s">
        <v>30</v>
      </c>
      <c r="D228" s="1" t="s">
        <v>51</v>
      </c>
      <c r="E228" s="2">
        <v>43814</v>
      </c>
      <c r="F228" s="1" t="s">
        <v>8</v>
      </c>
      <c r="G228" s="2">
        <v>43826</v>
      </c>
      <c r="H228" s="1" t="s">
        <v>10</v>
      </c>
      <c r="I228" s="1" t="s">
        <v>2</v>
      </c>
      <c r="J228">
        <v>43.6</v>
      </c>
      <c r="K228">
        <v>276</v>
      </c>
      <c r="L228">
        <v>1</v>
      </c>
      <c r="M228">
        <v>0</v>
      </c>
      <c r="N228">
        <v>0</v>
      </c>
      <c r="O228">
        <v>0</v>
      </c>
      <c r="P228" s="1" t="s">
        <v>35</v>
      </c>
      <c r="Q228" s="2">
        <v>44250</v>
      </c>
      <c r="R228" s="8" t="str">
        <f t="shared" si="15"/>
        <v>36-49</v>
      </c>
      <c r="S228" s="11">
        <f t="shared" si="16"/>
        <v>13</v>
      </c>
      <c r="T228" s="11" t="str">
        <f t="shared" si="17"/>
        <v>Severely obese</v>
      </c>
      <c r="U228" s="11">
        <f t="shared" si="18"/>
        <v>12</v>
      </c>
      <c r="V228" s="8" t="str">
        <f t="shared" si="19"/>
        <v>High</v>
      </c>
      <c r="W228">
        <v>1</v>
      </c>
    </row>
    <row r="229" spans="1:23" x14ac:dyDescent="0.3">
      <c r="A229">
        <v>228</v>
      </c>
      <c r="B229">
        <v>62</v>
      </c>
      <c r="C229" s="1" t="s">
        <v>33</v>
      </c>
      <c r="D229" s="1" t="s">
        <v>49</v>
      </c>
      <c r="E229" s="2">
        <v>43992</v>
      </c>
      <c r="F229" s="1" t="s">
        <v>9</v>
      </c>
      <c r="G229" s="2">
        <v>43994</v>
      </c>
      <c r="H229" s="1" t="s">
        <v>11</v>
      </c>
      <c r="I229" s="1" t="s">
        <v>2</v>
      </c>
      <c r="J229">
        <v>16.3</v>
      </c>
      <c r="K229">
        <v>231</v>
      </c>
      <c r="L229">
        <v>1</v>
      </c>
      <c r="M229">
        <v>1</v>
      </c>
      <c r="N229">
        <v>1</v>
      </c>
      <c r="O229">
        <v>0</v>
      </c>
      <c r="P229" s="1" t="s">
        <v>32</v>
      </c>
      <c r="Q229" s="2">
        <v>44217</v>
      </c>
      <c r="R229" s="8" t="str">
        <f t="shared" si="15"/>
        <v>50-70</v>
      </c>
      <c r="S229" s="11">
        <f t="shared" si="16"/>
        <v>7</v>
      </c>
      <c r="T229" s="11" t="str">
        <f t="shared" si="17"/>
        <v xml:space="preserve">Underweight </v>
      </c>
      <c r="U229" s="11">
        <f t="shared" si="18"/>
        <v>2</v>
      </c>
      <c r="V229" s="8" t="str">
        <f t="shared" si="19"/>
        <v>Elevated</v>
      </c>
      <c r="W229">
        <v>0</v>
      </c>
    </row>
    <row r="230" spans="1:23" x14ac:dyDescent="0.3">
      <c r="A230">
        <v>229</v>
      </c>
      <c r="B230">
        <v>74</v>
      </c>
      <c r="C230" s="1" t="s">
        <v>30</v>
      </c>
      <c r="D230" s="1" t="s">
        <v>44</v>
      </c>
      <c r="E230" s="2">
        <v>43965</v>
      </c>
      <c r="F230" s="1" t="s">
        <v>9</v>
      </c>
      <c r="G230" s="2">
        <v>43969</v>
      </c>
      <c r="H230" s="1" t="s">
        <v>10</v>
      </c>
      <c r="I230" s="1" t="s">
        <v>1</v>
      </c>
      <c r="J230">
        <v>36.9</v>
      </c>
      <c r="K230">
        <v>268</v>
      </c>
      <c r="L230">
        <v>1</v>
      </c>
      <c r="M230">
        <v>1</v>
      </c>
      <c r="N230">
        <v>0</v>
      </c>
      <c r="O230">
        <v>0</v>
      </c>
      <c r="P230" s="1" t="s">
        <v>32</v>
      </c>
      <c r="Q230" s="2">
        <v>44152</v>
      </c>
      <c r="R230" s="8" t="str">
        <f t="shared" si="15"/>
        <v>70-90</v>
      </c>
      <c r="S230" s="11">
        <f t="shared" si="16"/>
        <v>5</v>
      </c>
      <c r="T230" s="11" t="str">
        <f t="shared" si="17"/>
        <v>Obese</v>
      </c>
      <c r="U230" s="11">
        <f t="shared" si="18"/>
        <v>4</v>
      </c>
      <c r="V230" s="8" t="str">
        <f t="shared" si="19"/>
        <v>High</v>
      </c>
      <c r="W230">
        <v>1</v>
      </c>
    </row>
    <row r="231" spans="1:23" x14ac:dyDescent="0.3">
      <c r="A231">
        <v>230</v>
      </c>
      <c r="B231">
        <v>66</v>
      </c>
      <c r="C231" s="1" t="s">
        <v>33</v>
      </c>
      <c r="D231" s="1" t="s">
        <v>60</v>
      </c>
      <c r="E231" s="2">
        <v>43389</v>
      </c>
      <c r="F231" s="1" t="s">
        <v>6</v>
      </c>
      <c r="G231" s="2">
        <v>43391</v>
      </c>
      <c r="H231" s="1" t="s">
        <v>11</v>
      </c>
      <c r="I231" s="1" t="s">
        <v>2</v>
      </c>
      <c r="J231">
        <v>43.3</v>
      </c>
      <c r="K231">
        <v>270</v>
      </c>
      <c r="L231">
        <v>1</v>
      </c>
      <c r="M231">
        <v>0</v>
      </c>
      <c r="N231">
        <v>0</v>
      </c>
      <c r="O231">
        <v>0</v>
      </c>
      <c r="P231" s="1" t="s">
        <v>42</v>
      </c>
      <c r="Q231" s="2">
        <v>43780</v>
      </c>
      <c r="R231" s="8" t="str">
        <f t="shared" si="15"/>
        <v>50-70</v>
      </c>
      <c r="S231" s="11">
        <f t="shared" si="16"/>
        <v>12</v>
      </c>
      <c r="T231" s="11" t="str">
        <f t="shared" si="17"/>
        <v>Severely obese</v>
      </c>
      <c r="U231" s="11">
        <f t="shared" si="18"/>
        <v>2</v>
      </c>
      <c r="V231" s="8" t="str">
        <f t="shared" si="19"/>
        <v>High</v>
      </c>
      <c r="W231">
        <v>1</v>
      </c>
    </row>
    <row r="232" spans="1:23" x14ac:dyDescent="0.3">
      <c r="A232">
        <v>231</v>
      </c>
      <c r="B232">
        <v>44</v>
      </c>
      <c r="C232" s="1" t="s">
        <v>30</v>
      </c>
      <c r="D232" s="1" t="s">
        <v>36</v>
      </c>
      <c r="E232" s="2">
        <v>43625</v>
      </c>
      <c r="F232" s="1" t="s">
        <v>9</v>
      </c>
      <c r="G232" s="2">
        <v>43631</v>
      </c>
      <c r="H232" s="1" t="s">
        <v>11</v>
      </c>
      <c r="I232" s="1" t="s">
        <v>1</v>
      </c>
      <c r="J232">
        <v>41.1</v>
      </c>
      <c r="K232">
        <v>295</v>
      </c>
      <c r="L232">
        <v>1</v>
      </c>
      <c r="M232">
        <v>1</v>
      </c>
      <c r="N232">
        <v>0</v>
      </c>
      <c r="O232">
        <v>0</v>
      </c>
      <c r="P232" s="1" t="s">
        <v>35</v>
      </c>
      <c r="Q232" s="2">
        <v>44303</v>
      </c>
      <c r="R232" s="8" t="str">
        <f t="shared" si="15"/>
        <v>36-49</v>
      </c>
      <c r="S232" s="11">
        <f t="shared" si="16"/>
        <v>22</v>
      </c>
      <c r="T232" s="11" t="str">
        <f t="shared" si="17"/>
        <v>Severely obese</v>
      </c>
      <c r="U232" s="11">
        <f t="shared" si="18"/>
        <v>6</v>
      </c>
      <c r="V232" s="8" t="str">
        <f t="shared" si="19"/>
        <v>High</v>
      </c>
      <c r="W232">
        <v>0</v>
      </c>
    </row>
    <row r="233" spans="1:23" x14ac:dyDescent="0.3">
      <c r="A233">
        <v>232</v>
      </c>
      <c r="B233">
        <v>44</v>
      </c>
      <c r="C233" s="1" t="s">
        <v>33</v>
      </c>
      <c r="D233" s="1" t="s">
        <v>47</v>
      </c>
      <c r="E233" s="2">
        <v>44123</v>
      </c>
      <c r="F233" s="1" t="s">
        <v>8</v>
      </c>
      <c r="G233" s="2">
        <v>44124</v>
      </c>
      <c r="H233" s="1" t="s">
        <v>10</v>
      </c>
      <c r="I233" s="1" t="s">
        <v>1</v>
      </c>
      <c r="J233">
        <v>33.1</v>
      </c>
      <c r="K233">
        <v>269</v>
      </c>
      <c r="L233">
        <v>0</v>
      </c>
      <c r="M233">
        <v>0</v>
      </c>
      <c r="N233">
        <v>0</v>
      </c>
      <c r="O233">
        <v>0</v>
      </c>
      <c r="P233" s="1" t="s">
        <v>32</v>
      </c>
      <c r="Q233" s="2">
        <v>44342</v>
      </c>
      <c r="R233" s="8" t="str">
        <f t="shared" si="15"/>
        <v>36-49</v>
      </c>
      <c r="S233" s="11">
        <f t="shared" si="16"/>
        <v>7</v>
      </c>
      <c r="T233" s="11" t="str">
        <f t="shared" si="17"/>
        <v>Obese</v>
      </c>
      <c r="U233" s="11">
        <f t="shared" si="18"/>
        <v>1</v>
      </c>
      <c r="V233" s="8" t="str">
        <f t="shared" si="19"/>
        <v>High</v>
      </c>
      <c r="W233">
        <v>0</v>
      </c>
    </row>
    <row r="234" spans="1:23" x14ac:dyDescent="0.3">
      <c r="A234">
        <v>233</v>
      </c>
      <c r="B234">
        <v>57</v>
      </c>
      <c r="C234" s="1" t="s">
        <v>33</v>
      </c>
      <c r="D234" s="1" t="s">
        <v>41</v>
      </c>
      <c r="E234" s="2">
        <v>42166</v>
      </c>
      <c r="F234" s="1" t="s">
        <v>7</v>
      </c>
      <c r="G234" s="2">
        <v>42170</v>
      </c>
      <c r="H234" s="1" t="s">
        <v>11</v>
      </c>
      <c r="I234" s="1" t="s">
        <v>3</v>
      </c>
      <c r="J234">
        <v>22</v>
      </c>
      <c r="K234">
        <v>218</v>
      </c>
      <c r="L234">
        <v>1</v>
      </c>
      <c r="M234">
        <v>0</v>
      </c>
      <c r="N234">
        <v>1</v>
      </c>
      <c r="O234">
        <v>0</v>
      </c>
      <c r="P234" s="1" t="s">
        <v>38</v>
      </c>
      <c r="Q234" s="2">
        <v>42571</v>
      </c>
      <c r="R234" s="8" t="str">
        <f t="shared" si="15"/>
        <v>50-70</v>
      </c>
      <c r="S234" s="11">
        <f t="shared" si="16"/>
        <v>13</v>
      </c>
      <c r="T234" s="11" t="str">
        <f t="shared" si="17"/>
        <v>Healthy</v>
      </c>
      <c r="U234" s="11">
        <f t="shared" si="18"/>
        <v>4</v>
      </c>
      <c r="V234" s="8" t="str">
        <f t="shared" si="19"/>
        <v>Elevated</v>
      </c>
      <c r="W234">
        <v>0</v>
      </c>
    </row>
    <row r="235" spans="1:23" x14ac:dyDescent="0.3">
      <c r="A235">
        <v>234</v>
      </c>
      <c r="B235">
        <v>42</v>
      </c>
      <c r="C235" s="1" t="s">
        <v>33</v>
      </c>
      <c r="D235" s="1" t="s">
        <v>61</v>
      </c>
      <c r="E235" s="2">
        <v>42198</v>
      </c>
      <c r="F235" s="1" t="s">
        <v>7</v>
      </c>
      <c r="G235" s="2">
        <v>42212</v>
      </c>
      <c r="H235" s="1" t="s">
        <v>10</v>
      </c>
      <c r="I235" s="1" t="s">
        <v>1</v>
      </c>
      <c r="J235">
        <v>28.7</v>
      </c>
      <c r="K235">
        <v>183</v>
      </c>
      <c r="L235">
        <v>1</v>
      </c>
      <c r="M235">
        <v>1</v>
      </c>
      <c r="N235">
        <v>0</v>
      </c>
      <c r="O235">
        <v>0</v>
      </c>
      <c r="P235" s="1" t="s">
        <v>32</v>
      </c>
      <c r="Q235" s="2">
        <v>42922</v>
      </c>
      <c r="R235" s="8" t="str">
        <f t="shared" si="15"/>
        <v>36-49</v>
      </c>
      <c r="S235" s="11">
        <f t="shared" si="16"/>
        <v>23</v>
      </c>
      <c r="T235" s="11" t="str">
        <f t="shared" si="17"/>
        <v>Overweight</v>
      </c>
      <c r="U235" s="11">
        <f t="shared" si="18"/>
        <v>14</v>
      </c>
      <c r="V235" s="8" t="str">
        <f t="shared" si="19"/>
        <v>Good</v>
      </c>
      <c r="W235">
        <v>0</v>
      </c>
    </row>
    <row r="236" spans="1:23" x14ac:dyDescent="0.3">
      <c r="A236">
        <v>235</v>
      </c>
      <c r="B236">
        <v>39</v>
      </c>
      <c r="C236" s="1" t="s">
        <v>30</v>
      </c>
      <c r="D236" s="1" t="s">
        <v>48</v>
      </c>
      <c r="E236" s="2">
        <v>43776</v>
      </c>
      <c r="F236" s="1" t="s">
        <v>9</v>
      </c>
      <c r="G236" s="2">
        <v>43782</v>
      </c>
      <c r="H236" s="1" t="s">
        <v>11</v>
      </c>
      <c r="I236" s="1" t="s">
        <v>4</v>
      </c>
      <c r="J236">
        <v>35.5</v>
      </c>
      <c r="K236">
        <v>260</v>
      </c>
      <c r="L236">
        <v>1</v>
      </c>
      <c r="M236">
        <v>1</v>
      </c>
      <c r="N236">
        <v>1</v>
      </c>
      <c r="O236">
        <v>0</v>
      </c>
      <c r="P236" s="1" t="s">
        <v>32</v>
      </c>
      <c r="Q236" s="2">
        <v>44272</v>
      </c>
      <c r="R236" s="8" t="str">
        <f t="shared" si="15"/>
        <v>36-49</v>
      </c>
      <c r="S236" s="11">
        <f t="shared" si="16"/>
        <v>16</v>
      </c>
      <c r="T236" s="11" t="str">
        <f t="shared" si="17"/>
        <v>Obese</v>
      </c>
      <c r="U236" s="11">
        <f t="shared" si="18"/>
        <v>6</v>
      </c>
      <c r="V236" s="8" t="str">
        <f t="shared" si="19"/>
        <v>High</v>
      </c>
      <c r="W236">
        <v>1</v>
      </c>
    </row>
    <row r="237" spans="1:23" x14ac:dyDescent="0.3">
      <c r="A237">
        <v>236</v>
      </c>
      <c r="B237">
        <v>57</v>
      </c>
      <c r="C237" s="1" t="s">
        <v>30</v>
      </c>
      <c r="D237" s="1" t="s">
        <v>41</v>
      </c>
      <c r="E237" s="2">
        <v>44425</v>
      </c>
      <c r="F237" s="1" t="s">
        <v>9</v>
      </c>
      <c r="G237" s="2">
        <v>44426</v>
      </c>
      <c r="H237" s="1" t="s">
        <v>10</v>
      </c>
      <c r="I237" s="1" t="s">
        <v>4</v>
      </c>
      <c r="J237">
        <v>24.7</v>
      </c>
      <c r="K237">
        <v>218</v>
      </c>
      <c r="L237">
        <v>0</v>
      </c>
      <c r="M237">
        <v>0</v>
      </c>
      <c r="N237">
        <v>0</v>
      </c>
      <c r="O237">
        <v>0</v>
      </c>
      <c r="P237" s="1" t="s">
        <v>35</v>
      </c>
      <c r="Q237" s="2">
        <v>44825</v>
      </c>
      <c r="R237" s="8" t="str">
        <f t="shared" si="15"/>
        <v>50-70</v>
      </c>
      <c r="S237" s="11">
        <f t="shared" si="16"/>
        <v>13</v>
      </c>
      <c r="T237" s="11" t="str">
        <f t="shared" si="17"/>
        <v>Healthy</v>
      </c>
      <c r="U237" s="11">
        <f t="shared" si="18"/>
        <v>1</v>
      </c>
      <c r="V237" s="8" t="str">
        <f t="shared" si="19"/>
        <v>Elevated</v>
      </c>
      <c r="W237">
        <v>1</v>
      </c>
    </row>
    <row r="238" spans="1:23" x14ac:dyDescent="0.3">
      <c r="A238">
        <v>237</v>
      </c>
      <c r="B238">
        <v>43</v>
      </c>
      <c r="C238" s="1" t="s">
        <v>33</v>
      </c>
      <c r="D238" s="1" t="s">
        <v>47</v>
      </c>
      <c r="E238" s="2">
        <v>42225</v>
      </c>
      <c r="F238" s="1" t="s">
        <v>8</v>
      </c>
      <c r="G238" s="2">
        <v>42232</v>
      </c>
      <c r="H238" s="1" t="s">
        <v>10</v>
      </c>
      <c r="I238" s="1" t="s">
        <v>4</v>
      </c>
      <c r="J238">
        <v>22.8</v>
      </c>
      <c r="K238">
        <v>161</v>
      </c>
      <c r="L238">
        <v>1</v>
      </c>
      <c r="M238">
        <v>0</v>
      </c>
      <c r="N238">
        <v>0</v>
      </c>
      <c r="O238">
        <v>1</v>
      </c>
      <c r="P238" s="1" t="s">
        <v>32</v>
      </c>
      <c r="Q238" s="2">
        <v>42907</v>
      </c>
      <c r="R238" s="8" t="str">
        <f t="shared" si="15"/>
        <v>36-49</v>
      </c>
      <c r="S238" s="11">
        <f t="shared" si="16"/>
        <v>22</v>
      </c>
      <c r="T238" s="11" t="str">
        <f t="shared" si="17"/>
        <v>Healthy</v>
      </c>
      <c r="U238" s="11">
        <f t="shared" si="18"/>
        <v>7</v>
      </c>
      <c r="V238" s="8" t="str">
        <f t="shared" si="19"/>
        <v>Good</v>
      </c>
      <c r="W238">
        <v>0</v>
      </c>
    </row>
    <row r="239" spans="1:23" x14ac:dyDescent="0.3">
      <c r="A239">
        <v>238</v>
      </c>
      <c r="B239">
        <v>63</v>
      </c>
      <c r="C239" s="1" t="s">
        <v>33</v>
      </c>
      <c r="D239" s="1" t="s">
        <v>44</v>
      </c>
      <c r="E239" s="2">
        <v>44427</v>
      </c>
      <c r="F239" s="1" t="s">
        <v>8</v>
      </c>
      <c r="G239" s="2">
        <v>44432</v>
      </c>
      <c r="H239" s="1" t="s">
        <v>11</v>
      </c>
      <c r="I239" s="1" t="s">
        <v>4</v>
      </c>
      <c r="J239">
        <v>22.8</v>
      </c>
      <c r="K239">
        <v>161</v>
      </c>
      <c r="L239">
        <v>0</v>
      </c>
      <c r="M239">
        <v>1</v>
      </c>
      <c r="N239">
        <v>0</v>
      </c>
      <c r="O239">
        <v>0</v>
      </c>
      <c r="P239" s="1" t="s">
        <v>35</v>
      </c>
      <c r="Q239" s="2">
        <v>45126</v>
      </c>
      <c r="R239" s="8" t="str">
        <f t="shared" si="15"/>
        <v>50-70</v>
      </c>
      <c r="S239" s="11">
        <f t="shared" si="16"/>
        <v>22</v>
      </c>
      <c r="T239" s="11" t="str">
        <f t="shared" si="17"/>
        <v>Healthy</v>
      </c>
      <c r="U239" s="11">
        <f t="shared" si="18"/>
        <v>5</v>
      </c>
      <c r="V239" s="8" t="str">
        <f t="shared" si="19"/>
        <v>Good</v>
      </c>
      <c r="W239">
        <v>1</v>
      </c>
    </row>
    <row r="240" spans="1:23" x14ac:dyDescent="0.3">
      <c r="A240">
        <v>239</v>
      </c>
      <c r="B240">
        <v>49</v>
      </c>
      <c r="C240" s="1" t="s">
        <v>33</v>
      </c>
      <c r="D240" s="1" t="s">
        <v>41</v>
      </c>
      <c r="E240" s="2">
        <v>43493</v>
      </c>
      <c r="F240" s="1" t="s">
        <v>6</v>
      </c>
      <c r="G240" s="2">
        <v>43508</v>
      </c>
      <c r="H240" s="1" t="s">
        <v>10</v>
      </c>
      <c r="I240" s="1" t="s">
        <v>2</v>
      </c>
      <c r="J240">
        <v>21.2</v>
      </c>
      <c r="K240">
        <v>184</v>
      </c>
      <c r="L240">
        <v>1</v>
      </c>
      <c r="M240">
        <v>1</v>
      </c>
      <c r="N240">
        <v>0</v>
      </c>
      <c r="O240">
        <v>0</v>
      </c>
      <c r="P240" s="1" t="s">
        <v>35</v>
      </c>
      <c r="Q240" s="2">
        <v>43934</v>
      </c>
      <c r="R240" s="8" t="str">
        <f t="shared" si="15"/>
        <v>36-49</v>
      </c>
      <c r="S240" s="11">
        <f t="shared" si="16"/>
        <v>14</v>
      </c>
      <c r="T240" s="11" t="str">
        <f t="shared" si="17"/>
        <v>Healthy</v>
      </c>
      <c r="U240" s="11">
        <f t="shared" si="18"/>
        <v>15</v>
      </c>
      <c r="V240" s="8" t="str">
        <f t="shared" si="19"/>
        <v>Good</v>
      </c>
      <c r="W240">
        <v>0</v>
      </c>
    </row>
    <row r="241" spans="1:23" x14ac:dyDescent="0.3">
      <c r="A241">
        <v>240</v>
      </c>
      <c r="B241">
        <v>38</v>
      </c>
      <c r="C241" s="1" t="s">
        <v>30</v>
      </c>
      <c r="D241" s="1" t="s">
        <v>62</v>
      </c>
      <c r="E241" s="2">
        <v>42668</v>
      </c>
      <c r="F241" s="1" t="s">
        <v>7</v>
      </c>
      <c r="G241" s="2">
        <v>42679</v>
      </c>
      <c r="H241" s="1" t="s">
        <v>11</v>
      </c>
      <c r="I241" s="1" t="s">
        <v>3</v>
      </c>
      <c r="J241">
        <v>40.299999999999997</v>
      </c>
      <c r="K241">
        <v>272</v>
      </c>
      <c r="L241">
        <v>0</v>
      </c>
      <c r="M241">
        <v>0</v>
      </c>
      <c r="N241">
        <v>1</v>
      </c>
      <c r="O241">
        <v>0</v>
      </c>
      <c r="P241" s="1" t="s">
        <v>35</v>
      </c>
      <c r="Q241" s="2">
        <v>43315</v>
      </c>
      <c r="R241" s="8" t="str">
        <f t="shared" si="15"/>
        <v>36-49</v>
      </c>
      <c r="S241" s="11">
        <f t="shared" si="16"/>
        <v>20</v>
      </c>
      <c r="T241" s="11" t="str">
        <f t="shared" si="17"/>
        <v>Severely obese</v>
      </c>
      <c r="U241" s="11">
        <f t="shared" si="18"/>
        <v>11</v>
      </c>
      <c r="V241" s="8" t="str">
        <f t="shared" si="19"/>
        <v>High</v>
      </c>
      <c r="W241">
        <v>0</v>
      </c>
    </row>
    <row r="242" spans="1:23" x14ac:dyDescent="0.3">
      <c r="A242">
        <v>241</v>
      </c>
      <c r="B242">
        <v>43</v>
      </c>
      <c r="C242" s="1" t="s">
        <v>33</v>
      </c>
      <c r="D242" s="1" t="s">
        <v>60</v>
      </c>
      <c r="E242" s="2">
        <v>43643</v>
      </c>
      <c r="F242" s="1" t="s">
        <v>8</v>
      </c>
      <c r="G242" s="2">
        <v>43645</v>
      </c>
      <c r="H242" s="1" t="s">
        <v>10</v>
      </c>
      <c r="I242" s="1" t="s">
        <v>1</v>
      </c>
      <c r="J242">
        <v>26.5</v>
      </c>
      <c r="K242">
        <v>162</v>
      </c>
      <c r="L242">
        <v>1</v>
      </c>
      <c r="M242">
        <v>0</v>
      </c>
      <c r="N242">
        <v>0</v>
      </c>
      <c r="O242">
        <v>0</v>
      </c>
      <c r="P242" s="1" t="s">
        <v>38</v>
      </c>
      <c r="Q242" s="2">
        <v>43855</v>
      </c>
      <c r="R242" s="8" t="str">
        <f t="shared" si="15"/>
        <v>36-49</v>
      </c>
      <c r="S242" s="11">
        <f t="shared" si="16"/>
        <v>6</v>
      </c>
      <c r="T242" s="11" t="str">
        <f t="shared" si="17"/>
        <v>Overweight</v>
      </c>
      <c r="U242" s="11">
        <f t="shared" si="18"/>
        <v>2</v>
      </c>
      <c r="V242" s="8" t="str">
        <f t="shared" si="19"/>
        <v>Good</v>
      </c>
      <c r="W242">
        <v>1</v>
      </c>
    </row>
    <row r="243" spans="1:23" x14ac:dyDescent="0.3">
      <c r="A243">
        <v>242</v>
      </c>
      <c r="B243">
        <v>60</v>
      </c>
      <c r="C243" s="1" t="s">
        <v>33</v>
      </c>
      <c r="D243" s="1" t="s">
        <v>56</v>
      </c>
      <c r="E243" s="2">
        <v>42576</v>
      </c>
      <c r="F243" s="1" t="s">
        <v>7</v>
      </c>
      <c r="G243" s="2">
        <v>42583</v>
      </c>
      <c r="H243" s="1" t="s">
        <v>11</v>
      </c>
      <c r="I243" s="1" t="s">
        <v>3</v>
      </c>
      <c r="J243">
        <v>25.4</v>
      </c>
      <c r="K243">
        <v>208</v>
      </c>
      <c r="L243">
        <v>1</v>
      </c>
      <c r="M243">
        <v>1</v>
      </c>
      <c r="N243">
        <v>0</v>
      </c>
      <c r="O243">
        <v>0</v>
      </c>
      <c r="P243" s="1" t="s">
        <v>35</v>
      </c>
      <c r="Q243" s="2">
        <v>42939</v>
      </c>
      <c r="R243" s="8" t="str">
        <f t="shared" si="15"/>
        <v>50-70</v>
      </c>
      <c r="S243" s="11">
        <f t="shared" si="16"/>
        <v>11</v>
      </c>
      <c r="T243" s="11" t="str">
        <f t="shared" si="17"/>
        <v>Overweight</v>
      </c>
      <c r="U243" s="11">
        <f t="shared" si="18"/>
        <v>7</v>
      </c>
      <c r="V243" s="8" t="str">
        <f t="shared" si="19"/>
        <v>Elevated</v>
      </c>
      <c r="W243">
        <v>0</v>
      </c>
    </row>
    <row r="244" spans="1:23" x14ac:dyDescent="0.3">
      <c r="A244">
        <v>243</v>
      </c>
      <c r="B244">
        <v>69</v>
      </c>
      <c r="C244" s="1" t="s">
        <v>30</v>
      </c>
      <c r="D244" s="1" t="s">
        <v>59</v>
      </c>
      <c r="E244" s="2">
        <v>42250</v>
      </c>
      <c r="F244" s="1" t="s">
        <v>6</v>
      </c>
      <c r="G244" s="2">
        <v>42269</v>
      </c>
      <c r="H244" s="1" t="s">
        <v>10</v>
      </c>
      <c r="I244" s="1" t="s">
        <v>2</v>
      </c>
      <c r="J244">
        <v>20.399999999999999</v>
      </c>
      <c r="K244">
        <v>157</v>
      </c>
      <c r="L244">
        <v>1</v>
      </c>
      <c r="M244">
        <v>0</v>
      </c>
      <c r="N244">
        <v>1</v>
      </c>
      <c r="O244">
        <v>0</v>
      </c>
      <c r="P244" s="1" t="s">
        <v>32</v>
      </c>
      <c r="Q244" s="2">
        <v>42765</v>
      </c>
      <c r="R244" s="8" t="str">
        <f t="shared" si="15"/>
        <v>50-70</v>
      </c>
      <c r="S244" s="11">
        <f t="shared" si="16"/>
        <v>16</v>
      </c>
      <c r="T244" s="11" t="str">
        <f t="shared" si="17"/>
        <v>Healthy</v>
      </c>
      <c r="U244" s="11">
        <f t="shared" si="18"/>
        <v>19</v>
      </c>
      <c r="V244" s="8" t="str">
        <f t="shared" si="19"/>
        <v>Good</v>
      </c>
      <c r="W244">
        <v>0</v>
      </c>
    </row>
    <row r="245" spans="1:23" x14ac:dyDescent="0.3">
      <c r="A245">
        <v>244</v>
      </c>
      <c r="B245">
        <v>76</v>
      </c>
      <c r="C245" s="1" t="s">
        <v>33</v>
      </c>
      <c r="D245" s="1" t="s">
        <v>45</v>
      </c>
      <c r="E245" s="2">
        <v>43742</v>
      </c>
      <c r="F245" s="1" t="s">
        <v>7</v>
      </c>
      <c r="G245" s="2">
        <v>43749</v>
      </c>
      <c r="H245" s="1" t="s">
        <v>10</v>
      </c>
      <c r="I245" s="1" t="s">
        <v>2</v>
      </c>
      <c r="J245">
        <v>29.4</v>
      </c>
      <c r="K245">
        <v>166</v>
      </c>
      <c r="L245">
        <v>1</v>
      </c>
      <c r="M245">
        <v>1</v>
      </c>
      <c r="N245">
        <v>0</v>
      </c>
      <c r="O245">
        <v>0</v>
      </c>
      <c r="P245" s="1" t="s">
        <v>32</v>
      </c>
      <c r="Q245" s="2">
        <v>44188</v>
      </c>
      <c r="R245" s="8" t="str">
        <f t="shared" si="15"/>
        <v>70-90</v>
      </c>
      <c r="S245" s="11">
        <f t="shared" si="16"/>
        <v>14</v>
      </c>
      <c r="T245" s="11" t="str">
        <f t="shared" si="17"/>
        <v>Overweight</v>
      </c>
      <c r="U245" s="11">
        <f t="shared" si="18"/>
        <v>7</v>
      </c>
      <c r="V245" s="8" t="str">
        <f t="shared" si="19"/>
        <v>Good</v>
      </c>
      <c r="W245">
        <v>1</v>
      </c>
    </row>
    <row r="246" spans="1:23" x14ac:dyDescent="0.3">
      <c r="A246">
        <v>245</v>
      </c>
      <c r="B246">
        <v>62</v>
      </c>
      <c r="C246" s="1" t="s">
        <v>30</v>
      </c>
      <c r="D246" s="1" t="s">
        <v>60</v>
      </c>
      <c r="E246" s="2">
        <v>42824</v>
      </c>
      <c r="F246" s="1" t="s">
        <v>9</v>
      </c>
      <c r="G246" s="2">
        <v>42829</v>
      </c>
      <c r="H246" s="1" t="s">
        <v>11</v>
      </c>
      <c r="I246" s="1" t="s">
        <v>1</v>
      </c>
      <c r="J246">
        <v>26.4</v>
      </c>
      <c r="K246">
        <v>220</v>
      </c>
      <c r="L246">
        <v>1</v>
      </c>
      <c r="M246">
        <v>1</v>
      </c>
      <c r="N246">
        <v>1</v>
      </c>
      <c r="O246">
        <v>0</v>
      </c>
      <c r="P246" s="1" t="s">
        <v>32</v>
      </c>
      <c r="Q246" s="2">
        <v>43412</v>
      </c>
      <c r="R246" s="8" t="str">
        <f t="shared" si="15"/>
        <v>50-70</v>
      </c>
      <c r="S246" s="11">
        <f t="shared" si="16"/>
        <v>19</v>
      </c>
      <c r="T246" s="11" t="str">
        <f t="shared" si="17"/>
        <v>Overweight</v>
      </c>
      <c r="U246" s="11">
        <f t="shared" si="18"/>
        <v>5</v>
      </c>
      <c r="V246" s="8" t="str">
        <f t="shared" si="19"/>
        <v>Elevated</v>
      </c>
      <c r="W246">
        <v>0</v>
      </c>
    </row>
    <row r="247" spans="1:23" x14ac:dyDescent="0.3">
      <c r="A247">
        <v>246</v>
      </c>
      <c r="B247">
        <v>58</v>
      </c>
      <c r="C247" s="1" t="s">
        <v>30</v>
      </c>
      <c r="D247" s="1" t="s">
        <v>39</v>
      </c>
      <c r="E247" s="2">
        <v>44508</v>
      </c>
      <c r="F247" s="1" t="s">
        <v>8</v>
      </c>
      <c r="G247" s="2">
        <v>44516</v>
      </c>
      <c r="H247" s="1" t="s">
        <v>11</v>
      </c>
      <c r="I247" s="1" t="s">
        <v>3</v>
      </c>
      <c r="J247">
        <v>42.3</v>
      </c>
      <c r="K247">
        <v>248</v>
      </c>
      <c r="L247">
        <v>1</v>
      </c>
      <c r="M247">
        <v>0</v>
      </c>
      <c r="N247">
        <v>1</v>
      </c>
      <c r="O247">
        <v>0</v>
      </c>
      <c r="P247" s="1" t="s">
        <v>32</v>
      </c>
      <c r="Q247" s="2">
        <v>44992</v>
      </c>
      <c r="R247" s="8" t="str">
        <f t="shared" si="15"/>
        <v>50-70</v>
      </c>
      <c r="S247" s="11">
        <f t="shared" si="16"/>
        <v>15</v>
      </c>
      <c r="T247" s="11" t="str">
        <f t="shared" si="17"/>
        <v>Severely obese</v>
      </c>
      <c r="U247" s="11">
        <f t="shared" si="18"/>
        <v>8</v>
      </c>
      <c r="V247" s="8" t="str">
        <f t="shared" si="19"/>
        <v>High</v>
      </c>
      <c r="W247">
        <v>0</v>
      </c>
    </row>
    <row r="248" spans="1:23" x14ac:dyDescent="0.3">
      <c r="A248">
        <v>247</v>
      </c>
      <c r="B248">
        <v>48</v>
      </c>
      <c r="C248" s="1" t="s">
        <v>30</v>
      </c>
      <c r="D248" s="1" t="s">
        <v>51</v>
      </c>
      <c r="E248" s="2">
        <v>42518</v>
      </c>
      <c r="F248" s="1" t="s">
        <v>8</v>
      </c>
      <c r="G248" s="2">
        <v>42532</v>
      </c>
      <c r="H248" s="1" t="s">
        <v>11</v>
      </c>
      <c r="I248" s="1" t="s">
        <v>2</v>
      </c>
      <c r="J248">
        <v>37.200000000000003</v>
      </c>
      <c r="K248">
        <v>245</v>
      </c>
      <c r="L248">
        <v>1</v>
      </c>
      <c r="M248">
        <v>0</v>
      </c>
      <c r="N248">
        <v>0</v>
      </c>
      <c r="O248">
        <v>0</v>
      </c>
      <c r="P248" s="1" t="s">
        <v>38</v>
      </c>
      <c r="Q248" s="2">
        <v>43062</v>
      </c>
      <c r="R248" s="8" t="str">
        <f t="shared" si="15"/>
        <v>36-49</v>
      </c>
      <c r="S248" s="11">
        <f t="shared" si="16"/>
        <v>17</v>
      </c>
      <c r="T248" s="11" t="str">
        <f t="shared" si="17"/>
        <v>Obese</v>
      </c>
      <c r="U248" s="11">
        <f t="shared" si="18"/>
        <v>14</v>
      </c>
      <c r="V248" s="8" t="str">
        <f t="shared" si="19"/>
        <v>High</v>
      </c>
      <c r="W248">
        <v>0</v>
      </c>
    </row>
    <row r="249" spans="1:23" x14ac:dyDescent="0.3">
      <c r="A249">
        <v>248</v>
      </c>
      <c r="B249">
        <v>48</v>
      </c>
      <c r="C249" s="1" t="s">
        <v>33</v>
      </c>
      <c r="D249" s="1" t="s">
        <v>52</v>
      </c>
      <c r="E249" s="2">
        <v>43757</v>
      </c>
      <c r="F249" s="1" t="s">
        <v>9</v>
      </c>
      <c r="G249" s="2">
        <v>43758</v>
      </c>
      <c r="H249" s="1" t="s">
        <v>11</v>
      </c>
      <c r="I249" s="1" t="s">
        <v>3</v>
      </c>
      <c r="J249">
        <v>16.600000000000001</v>
      </c>
      <c r="K249">
        <v>154</v>
      </c>
      <c r="L249">
        <v>1</v>
      </c>
      <c r="M249">
        <v>1</v>
      </c>
      <c r="N249">
        <v>0</v>
      </c>
      <c r="O249">
        <v>0</v>
      </c>
      <c r="P249" s="1" t="s">
        <v>42</v>
      </c>
      <c r="Q249" s="2">
        <v>44050</v>
      </c>
      <c r="R249" s="8" t="str">
        <f t="shared" si="15"/>
        <v>36-49</v>
      </c>
      <c r="S249" s="11">
        <f t="shared" si="16"/>
        <v>9</v>
      </c>
      <c r="T249" s="11" t="str">
        <f t="shared" si="17"/>
        <v xml:space="preserve">Underweight </v>
      </c>
      <c r="U249" s="11">
        <f t="shared" si="18"/>
        <v>1</v>
      </c>
      <c r="V249" s="8" t="str">
        <f t="shared" si="19"/>
        <v>Good</v>
      </c>
      <c r="W249">
        <v>0</v>
      </c>
    </row>
    <row r="250" spans="1:23" x14ac:dyDescent="0.3">
      <c r="A250">
        <v>249</v>
      </c>
      <c r="B250">
        <v>39</v>
      </c>
      <c r="C250" s="1" t="s">
        <v>33</v>
      </c>
      <c r="D250" s="1" t="s">
        <v>56</v>
      </c>
      <c r="E250" s="2">
        <v>44870</v>
      </c>
      <c r="F250" s="1" t="s">
        <v>6</v>
      </c>
      <c r="G250" s="2">
        <v>44886</v>
      </c>
      <c r="H250" s="1" t="s">
        <v>10</v>
      </c>
      <c r="I250" s="1" t="s">
        <v>1</v>
      </c>
      <c r="J250">
        <v>31.4</v>
      </c>
      <c r="K250">
        <v>254</v>
      </c>
      <c r="L250">
        <v>0</v>
      </c>
      <c r="M250">
        <v>1</v>
      </c>
      <c r="N250">
        <v>1</v>
      </c>
      <c r="O250">
        <v>0</v>
      </c>
      <c r="P250" s="1" t="s">
        <v>32</v>
      </c>
      <c r="Q250" s="2">
        <v>45557</v>
      </c>
      <c r="R250" s="8" t="str">
        <f t="shared" si="15"/>
        <v>36-49</v>
      </c>
      <c r="S250" s="11">
        <f t="shared" si="16"/>
        <v>22</v>
      </c>
      <c r="T250" s="11" t="str">
        <f t="shared" si="17"/>
        <v>Obese</v>
      </c>
      <c r="U250" s="11">
        <f t="shared" si="18"/>
        <v>16</v>
      </c>
      <c r="V250" s="8" t="str">
        <f t="shared" si="19"/>
        <v>High</v>
      </c>
      <c r="W250">
        <v>0</v>
      </c>
    </row>
    <row r="251" spans="1:23" x14ac:dyDescent="0.3">
      <c r="A251">
        <v>250</v>
      </c>
      <c r="B251">
        <v>44</v>
      </c>
      <c r="C251" s="1" t="s">
        <v>33</v>
      </c>
      <c r="D251" s="1" t="s">
        <v>62</v>
      </c>
      <c r="E251" s="2">
        <v>45444</v>
      </c>
      <c r="F251" s="1" t="s">
        <v>8</v>
      </c>
      <c r="G251" s="2">
        <v>45448</v>
      </c>
      <c r="H251" s="1" t="s">
        <v>10</v>
      </c>
      <c r="I251" s="1" t="s">
        <v>4</v>
      </c>
      <c r="J251">
        <v>43.6</v>
      </c>
      <c r="K251">
        <v>262</v>
      </c>
      <c r="L251">
        <v>0</v>
      </c>
      <c r="M251">
        <v>0</v>
      </c>
      <c r="N251">
        <v>0</v>
      </c>
      <c r="O251">
        <v>0</v>
      </c>
      <c r="P251" s="1" t="s">
        <v>35</v>
      </c>
      <c r="Q251" s="2">
        <v>45878</v>
      </c>
      <c r="R251" s="8" t="str">
        <f t="shared" si="15"/>
        <v>36-49</v>
      </c>
      <c r="S251" s="11">
        <f t="shared" si="16"/>
        <v>14</v>
      </c>
      <c r="T251" s="11" t="str">
        <f t="shared" si="17"/>
        <v>Severely obese</v>
      </c>
      <c r="U251" s="11">
        <f t="shared" si="18"/>
        <v>4</v>
      </c>
      <c r="V251" s="8" t="str">
        <f t="shared" si="19"/>
        <v>High</v>
      </c>
      <c r="W251">
        <v>0</v>
      </c>
    </row>
    <row r="252" spans="1:23" x14ac:dyDescent="0.3">
      <c r="A252">
        <v>251</v>
      </c>
      <c r="B252">
        <v>44</v>
      </c>
      <c r="C252" s="1" t="s">
        <v>30</v>
      </c>
      <c r="D252" s="1" t="s">
        <v>58</v>
      </c>
      <c r="E252" s="2">
        <v>43197</v>
      </c>
      <c r="F252" s="1" t="s">
        <v>7</v>
      </c>
      <c r="G252" s="2">
        <v>43216</v>
      </c>
      <c r="H252" s="1" t="s">
        <v>11</v>
      </c>
      <c r="I252" s="1" t="s">
        <v>3</v>
      </c>
      <c r="J252">
        <v>32.6</v>
      </c>
      <c r="K252">
        <v>283</v>
      </c>
      <c r="L252">
        <v>1</v>
      </c>
      <c r="M252">
        <v>1</v>
      </c>
      <c r="N252">
        <v>1</v>
      </c>
      <c r="O252">
        <v>0</v>
      </c>
      <c r="P252" s="1" t="s">
        <v>38</v>
      </c>
      <c r="Q252" s="2">
        <v>43658</v>
      </c>
      <c r="R252" s="8" t="str">
        <f t="shared" si="15"/>
        <v>36-49</v>
      </c>
      <c r="S252" s="11">
        <f t="shared" si="16"/>
        <v>14</v>
      </c>
      <c r="T252" s="11" t="str">
        <f t="shared" si="17"/>
        <v>Obese</v>
      </c>
      <c r="U252" s="11">
        <f t="shared" si="18"/>
        <v>19</v>
      </c>
      <c r="V252" s="8" t="str">
        <f t="shared" si="19"/>
        <v>High</v>
      </c>
      <c r="W252">
        <v>0</v>
      </c>
    </row>
    <row r="253" spans="1:23" x14ac:dyDescent="0.3">
      <c r="A253">
        <v>252</v>
      </c>
      <c r="B253">
        <v>54</v>
      </c>
      <c r="C253" s="1" t="s">
        <v>30</v>
      </c>
      <c r="D253" s="1" t="s">
        <v>45</v>
      </c>
      <c r="E253" s="2">
        <v>42792</v>
      </c>
      <c r="F253" s="1" t="s">
        <v>6</v>
      </c>
      <c r="G253" s="2">
        <v>42811</v>
      </c>
      <c r="H253" s="1" t="s">
        <v>10</v>
      </c>
      <c r="I253" s="1" t="s">
        <v>3</v>
      </c>
      <c r="J253">
        <v>19.899999999999999</v>
      </c>
      <c r="K253">
        <v>163</v>
      </c>
      <c r="L253">
        <v>0</v>
      </c>
      <c r="M253">
        <v>0</v>
      </c>
      <c r="N253">
        <v>0</v>
      </c>
      <c r="O253">
        <v>0</v>
      </c>
      <c r="P253" s="1" t="s">
        <v>38</v>
      </c>
      <c r="Q253" s="2">
        <v>43273</v>
      </c>
      <c r="R253" s="8" t="str">
        <f t="shared" si="15"/>
        <v>50-70</v>
      </c>
      <c r="S253" s="11">
        <f t="shared" si="16"/>
        <v>15</v>
      </c>
      <c r="T253" s="11" t="str">
        <f t="shared" si="17"/>
        <v>Healthy</v>
      </c>
      <c r="U253" s="11">
        <f t="shared" si="18"/>
        <v>19</v>
      </c>
      <c r="V253" s="8" t="str">
        <f t="shared" si="19"/>
        <v>Good</v>
      </c>
      <c r="W253">
        <v>0</v>
      </c>
    </row>
    <row r="254" spans="1:23" x14ac:dyDescent="0.3">
      <c r="A254">
        <v>253</v>
      </c>
      <c r="B254">
        <v>73</v>
      </c>
      <c r="C254" s="1" t="s">
        <v>30</v>
      </c>
      <c r="D254" s="1" t="s">
        <v>59</v>
      </c>
      <c r="E254" s="2">
        <v>44541</v>
      </c>
      <c r="F254" s="1" t="s">
        <v>8</v>
      </c>
      <c r="G254" s="2">
        <v>44542</v>
      </c>
      <c r="H254" s="1" t="s">
        <v>10</v>
      </c>
      <c r="I254" s="1" t="s">
        <v>2</v>
      </c>
      <c r="J254">
        <v>44.5</v>
      </c>
      <c r="K254">
        <v>288</v>
      </c>
      <c r="L254">
        <v>0</v>
      </c>
      <c r="M254">
        <v>1</v>
      </c>
      <c r="N254">
        <v>0</v>
      </c>
      <c r="O254">
        <v>0</v>
      </c>
      <c r="P254" s="1" t="s">
        <v>38</v>
      </c>
      <c r="Q254" s="2">
        <v>45011</v>
      </c>
      <c r="R254" s="8" t="str">
        <f t="shared" si="15"/>
        <v>70-90</v>
      </c>
      <c r="S254" s="11">
        <f t="shared" si="16"/>
        <v>15</v>
      </c>
      <c r="T254" s="11" t="str">
        <f t="shared" si="17"/>
        <v>Severely obese</v>
      </c>
      <c r="U254" s="11">
        <f t="shared" si="18"/>
        <v>1</v>
      </c>
      <c r="V254" s="8" t="str">
        <f t="shared" si="19"/>
        <v>High</v>
      </c>
      <c r="W254">
        <v>0</v>
      </c>
    </row>
    <row r="255" spans="1:23" x14ac:dyDescent="0.3">
      <c r="A255">
        <v>254</v>
      </c>
      <c r="B255">
        <v>46</v>
      </c>
      <c r="C255" s="1" t="s">
        <v>33</v>
      </c>
      <c r="D255" s="1" t="s">
        <v>34</v>
      </c>
      <c r="E255" s="2">
        <v>44412</v>
      </c>
      <c r="F255" s="1" t="s">
        <v>8</v>
      </c>
      <c r="G255" s="2">
        <v>44417</v>
      </c>
      <c r="H255" s="1" t="s">
        <v>11</v>
      </c>
      <c r="I255" s="1" t="s">
        <v>3</v>
      </c>
      <c r="J255">
        <v>40.4</v>
      </c>
      <c r="K255">
        <v>250</v>
      </c>
      <c r="L255">
        <v>1</v>
      </c>
      <c r="M255">
        <v>0</v>
      </c>
      <c r="N255">
        <v>1</v>
      </c>
      <c r="O255">
        <v>0</v>
      </c>
      <c r="P255" s="1" t="s">
        <v>38</v>
      </c>
      <c r="Q255" s="2">
        <v>44929</v>
      </c>
      <c r="R255" s="8" t="str">
        <f t="shared" si="15"/>
        <v>36-49</v>
      </c>
      <c r="S255" s="11">
        <f t="shared" si="16"/>
        <v>16</v>
      </c>
      <c r="T255" s="11" t="str">
        <f t="shared" si="17"/>
        <v>Severely obese</v>
      </c>
      <c r="U255" s="11">
        <f t="shared" si="18"/>
        <v>5</v>
      </c>
      <c r="V255" s="8" t="str">
        <f t="shared" si="19"/>
        <v>High</v>
      </c>
      <c r="W255">
        <v>0</v>
      </c>
    </row>
    <row r="256" spans="1:23" x14ac:dyDescent="0.3">
      <c r="A256">
        <v>255</v>
      </c>
      <c r="B256">
        <v>50</v>
      </c>
      <c r="C256" s="1" t="s">
        <v>33</v>
      </c>
      <c r="D256" s="1" t="s">
        <v>40</v>
      </c>
      <c r="E256" s="2">
        <v>45301</v>
      </c>
      <c r="F256" s="1" t="s">
        <v>9</v>
      </c>
      <c r="G256" s="2">
        <v>45304</v>
      </c>
      <c r="H256" s="1" t="s">
        <v>10</v>
      </c>
      <c r="I256" s="1" t="s">
        <v>3</v>
      </c>
      <c r="J256">
        <v>22.5</v>
      </c>
      <c r="K256">
        <v>189</v>
      </c>
      <c r="L256">
        <v>1</v>
      </c>
      <c r="M256">
        <v>1</v>
      </c>
      <c r="N256">
        <v>1</v>
      </c>
      <c r="O256">
        <v>0</v>
      </c>
      <c r="P256" s="1" t="s">
        <v>32</v>
      </c>
      <c r="Q256" s="2">
        <v>45716</v>
      </c>
      <c r="R256" s="8" t="str">
        <f t="shared" si="15"/>
        <v>50-70</v>
      </c>
      <c r="S256" s="11">
        <f t="shared" si="16"/>
        <v>13</v>
      </c>
      <c r="T256" s="11" t="str">
        <f t="shared" si="17"/>
        <v>Healthy</v>
      </c>
      <c r="U256" s="11">
        <f t="shared" si="18"/>
        <v>3</v>
      </c>
      <c r="V256" s="8" t="str">
        <f t="shared" si="19"/>
        <v>Good</v>
      </c>
      <c r="W256">
        <v>0</v>
      </c>
    </row>
    <row r="257" spans="1:23" x14ac:dyDescent="0.3">
      <c r="A257">
        <v>256</v>
      </c>
      <c r="B257">
        <v>60</v>
      </c>
      <c r="C257" s="1" t="s">
        <v>30</v>
      </c>
      <c r="D257" s="1" t="s">
        <v>31</v>
      </c>
      <c r="E257" s="2">
        <v>41985</v>
      </c>
      <c r="F257" s="1" t="s">
        <v>7</v>
      </c>
      <c r="G257" s="2">
        <v>42006</v>
      </c>
      <c r="H257" s="1" t="s">
        <v>10</v>
      </c>
      <c r="I257" s="1" t="s">
        <v>3</v>
      </c>
      <c r="J257">
        <v>34.4</v>
      </c>
      <c r="K257">
        <v>274</v>
      </c>
      <c r="L257">
        <v>1</v>
      </c>
      <c r="M257">
        <v>1</v>
      </c>
      <c r="N257">
        <v>0</v>
      </c>
      <c r="O257">
        <v>0</v>
      </c>
      <c r="P257" s="1" t="s">
        <v>42</v>
      </c>
      <c r="Q257" s="2">
        <v>42677</v>
      </c>
      <c r="R257" s="8" t="str">
        <f t="shared" si="15"/>
        <v>50-70</v>
      </c>
      <c r="S257" s="11">
        <f t="shared" si="16"/>
        <v>22</v>
      </c>
      <c r="T257" s="11" t="str">
        <f t="shared" si="17"/>
        <v>Obese</v>
      </c>
      <c r="U257" s="11">
        <f t="shared" si="18"/>
        <v>21</v>
      </c>
      <c r="V257" s="8" t="str">
        <f t="shared" si="19"/>
        <v>High</v>
      </c>
      <c r="W257">
        <v>0</v>
      </c>
    </row>
    <row r="258" spans="1:23" x14ac:dyDescent="0.3">
      <c r="A258">
        <v>257</v>
      </c>
      <c r="B258">
        <v>56</v>
      </c>
      <c r="C258" s="1" t="s">
        <v>33</v>
      </c>
      <c r="D258" s="1" t="s">
        <v>52</v>
      </c>
      <c r="E258" s="2">
        <v>43787</v>
      </c>
      <c r="F258" s="1" t="s">
        <v>6</v>
      </c>
      <c r="G258" s="2">
        <v>43792</v>
      </c>
      <c r="H258" s="1" t="s">
        <v>11</v>
      </c>
      <c r="I258" s="1" t="s">
        <v>2</v>
      </c>
      <c r="J258">
        <v>44.5</v>
      </c>
      <c r="K258">
        <v>242</v>
      </c>
      <c r="L258">
        <v>1</v>
      </c>
      <c r="M258">
        <v>0</v>
      </c>
      <c r="N258">
        <v>1</v>
      </c>
      <c r="O258">
        <v>0</v>
      </c>
      <c r="P258" s="1" t="s">
        <v>32</v>
      </c>
      <c r="Q258" s="2">
        <v>44236</v>
      </c>
      <c r="R258" s="8" t="str">
        <f t="shared" ref="R258:R321" si="20">IF(B258&lt;=35,"20-35",IF(AND(B258&gt;35,B258&lt;50),"36-49",IF(AND(B258&gt;=50,B258&lt;70),"50-70",IF(B258&gt;=70,"70-90","NaN"))))</f>
        <v>50-70</v>
      </c>
      <c r="S258" s="11">
        <f t="shared" ref="S258:S321" si="21">DATEDIF(G258,Q258,"M")</f>
        <v>14</v>
      </c>
      <c r="T258" s="11" t="str">
        <f t="shared" ref="T258:T321" si="22">IF(J258&lt;=18.5,"Underweight ",IF(AND(J258&gt;=18.5,J258&lt;=24.9),"Healthy",IF(AND(J258&gt;=25,J258&lt;=29.9),"Overweight",IF(AND(J258&gt;=30,J258&lt;=39.9),"Obese",IF(J258&gt;=40,"Severely obese")))))</f>
        <v>Severely obese</v>
      </c>
      <c r="U258" s="11">
        <f t="shared" ref="U258:U321" si="23">DATEDIF(E258,G258,"d")</f>
        <v>5</v>
      </c>
      <c r="V258" s="8" t="str">
        <f t="shared" ref="V258:V321" si="24">IF(K258&lt;200,"Good",IF(AND(K258&gt;200,K258&lt;239),"Elevated",IF(K258&gt;240,"High","non")))</f>
        <v>High</v>
      </c>
      <c r="W258">
        <v>0</v>
      </c>
    </row>
    <row r="259" spans="1:23" x14ac:dyDescent="0.3">
      <c r="A259">
        <v>258</v>
      </c>
      <c r="B259">
        <v>40</v>
      </c>
      <c r="C259" s="1" t="s">
        <v>33</v>
      </c>
      <c r="D259" s="1" t="s">
        <v>46</v>
      </c>
      <c r="E259" s="2">
        <v>43893</v>
      </c>
      <c r="F259" s="1" t="s">
        <v>7</v>
      </c>
      <c r="G259" s="2">
        <v>43912</v>
      </c>
      <c r="H259" s="1" t="s">
        <v>10</v>
      </c>
      <c r="I259" s="1" t="s">
        <v>3</v>
      </c>
      <c r="J259">
        <v>18.3</v>
      </c>
      <c r="K259">
        <v>159</v>
      </c>
      <c r="L259">
        <v>0</v>
      </c>
      <c r="M259">
        <v>0</v>
      </c>
      <c r="N259">
        <v>0</v>
      </c>
      <c r="O259">
        <v>0</v>
      </c>
      <c r="P259" s="1" t="s">
        <v>42</v>
      </c>
      <c r="Q259" s="2">
        <v>44498</v>
      </c>
      <c r="R259" s="8" t="str">
        <f t="shared" si="20"/>
        <v>36-49</v>
      </c>
      <c r="S259" s="11">
        <f t="shared" si="21"/>
        <v>19</v>
      </c>
      <c r="T259" s="11" t="str">
        <f t="shared" si="22"/>
        <v xml:space="preserve">Underweight </v>
      </c>
      <c r="U259" s="11">
        <f t="shared" si="23"/>
        <v>19</v>
      </c>
      <c r="V259" s="8" t="str">
        <f t="shared" si="24"/>
        <v>Good</v>
      </c>
      <c r="W259">
        <v>0</v>
      </c>
    </row>
    <row r="260" spans="1:23" x14ac:dyDescent="0.3">
      <c r="A260">
        <v>259</v>
      </c>
      <c r="B260">
        <v>57</v>
      </c>
      <c r="C260" s="1" t="s">
        <v>30</v>
      </c>
      <c r="D260" s="1" t="s">
        <v>58</v>
      </c>
      <c r="E260" s="2">
        <v>42060</v>
      </c>
      <c r="F260" s="1" t="s">
        <v>8</v>
      </c>
      <c r="G260" s="2">
        <v>42067</v>
      </c>
      <c r="H260" s="1" t="s">
        <v>10</v>
      </c>
      <c r="I260" s="1" t="s">
        <v>1</v>
      </c>
      <c r="J260">
        <v>41.1</v>
      </c>
      <c r="K260">
        <v>289</v>
      </c>
      <c r="L260">
        <v>0</v>
      </c>
      <c r="M260">
        <v>1</v>
      </c>
      <c r="N260">
        <v>1</v>
      </c>
      <c r="O260">
        <v>0</v>
      </c>
      <c r="P260" s="1" t="s">
        <v>38</v>
      </c>
      <c r="Q260" s="2">
        <v>42485</v>
      </c>
      <c r="R260" s="8" t="str">
        <f t="shared" si="20"/>
        <v>50-70</v>
      </c>
      <c r="S260" s="11">
        <f t="shared" si="21"/>
        <v>13</v>
      </c>
      <c r="T260" s="11" t="str">
        <f t="shared" si="22"/>
        <v>Severely obese</v>
      </c>
      <c r="U260" s="11">
        <f t="shared" si="23"/>
        <v>7</v>
      </c>
      <c r="V260" s="8" t="str">
        <f t="shared" si="24"/>
        <v>High</v>
      </c>
      <c r="W260">
        <v>0</v>
      </c>
    </row>
    <row r="261" spans="1:23" x14ac:dyDescent="0.3">
      <c r="A261">
        <v>260</v>
      </c>
      <c r="B261">
        <v>34</v>
      </c>
      <c r="C261" s="1" t="s">
        <v>30</v>
      </c>
      <c r="D261" s="1" t="s">
        <v>60</v>
      </c>
      <c r="E261" s="2">
        <v>44534</v>
      </c>
      <c r="F261" s="1" t="s">
        <v>9</v>
      </c>
      <c r="G261" s="2">
        <v>44537</v>
      </c>
      <c r="H261" s="1" t="s">
        <v>11</v>
      </c>
      <c r="I261" s="1" t="s">
        <v>1</v>
      </c>
      <c r="J261">
        <v>26.6</v>
      </c>
      <c r="K261">
        <v>181</v>
      </c>
      <c r="L261">
        <v>1</v>
      </c>
      <c r="M261">
        <v>1</v>
      </c>
      <c r="N261">
        <v>1</v>
      </c>
      <c r="O261">
        <v>0</v>
      </c>
      <c r="P261" s="1" t="s">
        <v>32</v>
      </c>
      <c r="Q261" s="2">
        <v>44881</v>
      </c>
      <c r="R261" s="8" t="str">
        <f t="shared" si="20"/>
        <v>20-35</v>
      </c>
      <c r="S261" s="11">
        <f t="shared" si="21"/>
        <v>11</v>
      </c>
      <c r="T261" s="11" t="str">
        <f t="shared" si="22"/>
        <v>Overweight</v>
      </c>
      <c r="U261" s="11">
        <f t="shared" si="23"/>
        <v>3</v>
      </c>
      <c r="V261" s="8" t="str">
        <f t="shared" si="24"/>
        <v>Good</v>
      </c>
      <c r="W261">
        <v>0</v>
      </c>
    </row>
    <row r="262" spans="1:23" x14ac:dyDescent="0.3">
      <c r="A262">
        <v>261</v>
      </c>
      <c r="B262">
        <v>58</v>
      </c>
      <c r="C262" s="1" t="s">
        <v>30</v>
      </c>
      <c r="D262" s="1" t="s">
        <v>51</v>
      </c>
      <c r="E262" s="2">
        <v>42916</v>
      </c>
      <c r="F262" s="1" t="s">
        <v>8</v>
      </c>
      <c r="G262" s="2">
        <v>42926</v>
      </c>
      <c r="H262" s="1" t="s">
        <v>10</v>
      </c>
      <c r="I262" s="1" t="s">
        <v>1</v>
      </c>
      <c r="J262">
        <v>20.100000000000001</v>
      </c>
      <c r="K262">
        <v>183</v>
      </c>
      <c r="L262">
        <v>1</v>
      </c>
      <c r="M262">
        <v>0</v>
      </c>
      <c r="N262">
        <v>0</v>
      </c>
      <c r="O262">
        <v>0</v>
      </c>
      <c r="P262" s="1" t="s">
        <v>42</v>
      </c>
      <c r="Q262" s="2">
        <v>43383</v>
      </c>
      <c r="R262" s="8" t="str">
        <f t="shared" si="20"/>
        <v>50-70</v>
      </c>
      <c r="S262" s="11">
        <f t="shared" si="21"/>
        <v>15</v>
      </c>
      <c r="T262" s="11" t="str">
        <f t="shared" si="22"/>
        <v>Healthy</v>
      </c>
      <c r="U262" s="11">
        <f t="shared" si="23"/>
        <v>10</v>
      </c>
      <c r="V262" s="8" t="str">
        <f t="shared" si="24"/>
        <v>Good</v>
      </c>
      <c r="W262">
        <v>0</v>
      </c>
    </row>
    <row r="263" spans="1:23" x14ac:dyDescent="0.3">
      <c r="A263">
        <v>262</v>
      </c>
      <c r="B263">
        <v>44</v>
      </c>
      <c r="C263" s="1" t="s">
        <v>30</v>
      </c>
      <c r="D263" s="1" t="s">
        <v>37</v>
      </c>
      <c r="E263" s="2">
        <v>41960</v>
      </c>
      <c r="F263" s="1" t="s">
        <v>6</v>
      </c>
      <c r="G263" s="2">
        <v>41976</v>
      </c>
      <c r="H263" s="1" t="s">
        <v>11</v>
      </c>
      <c r="I263" s="1" t="s">
        <v>2</v>
      </c>
      <c r="J263">
        <v>25.7</v>
      </c>
      <c r="K263">
        <v>183</v>
      </c>
      <c r="L263">
        <v>1</v>
      </c>
      <c r="M263">
        <v>0</v>
      </c>
      <c r="N263">
        <v>0</v>
      </c>
      <c r="O263">
        <v>0</v>
      </c>
      <c r="P263" s="1" t="s">
        <v>32</v>
      </c>
      <c r="Q263" s="2">
        <v>42581</v>
      </c>
      <c r="R263" s="8" t="str">
        <f t="shared" si="20"/>
        <v>36-49</v>
      </c>
      <c r="S263" s="11">
        <f t="shared" si="21"/>
        <v>19</v>
      </c>
      <c r="T263" s="11" t="str">
        <f t="shared" si="22"/>
        <v>Overweight</v>
      </c>
      <c r="U263" s="11">
        <f t="shared" si="23"/>
        <v>16</v>
      </c>
      <c r="V263" s="8" t="str">
        <f t="shared" si="24"/>
        <v>Good</v>
      </c>
      <c r="W263">
        <v>0</v>
      </c>
    </row>
    <row r="264" spans="1:23" x14ac:dyDescent="0.3">
      <c r="A264">
        <v>263</v>
      </c>
      <c r="B264">
        <v>50</v>
      </c>
      <c r="C264" s="1" t="s">
        <v>33</v>
      </c>
      <c r="D264" s="1" t="s">
        <v>56</v>
      </c>
      <c r="E264" s="2">
        <v>44042</v>
      </c>
      <c r="F264" s="1" t="s">
        <v>6</v>
      </c>
      <c r="G264" s="2">
        <v>44063</v>
      </c>
      <c r="H264" s="1" t="s">
        <v>10</v>
      </c>
      <c r="I264" s="1" t="s">
        <v>1</v>
      </c>
      <c r="J264">
        <v>40.700000000000003</v>
      </c>
      <c r="K264">
        <v>254</v>
      </c>
      <c r="L264">
        <v>1</v>
      </c>
      <c r="M264">
        <v>0</v>
      </c>
      <c r="N264">
        <v>1</v>
      </c>
      <c r="O264">
        <v>0</v>
      </c>
      <c r="P264" s="1" t="s">
        <v>38</v>
      </c>
      <c r="Q264" s="2">
        <v>44530</v>
      </c>
      <c r="R264" s="8" t="str">
        <f t="shared" si="20"/>
        <v>50-70</v>
      </c>
      <c r="S264" s="11">
        <f t="shared" si="21"/>
        <v>15</v>
      </c>
      <c r="T264" s="11" t="str">
        <f t="shared" si="22"/>
        <v>Severely obese</v>
      </c>
      <c r="U264" s="11">
        <f t="shared" si="23"/>
        <v>21</v>
      </c>
      <c r="V264" s="8" t="str">
        <f t="shared" si="24"/>
        <v>High</v>
      </c>
      <c r="W264">
        <v>0</v>
      </c>
    </row>
    <row r="265" spans="1:23" x14ac:dyDescent="0.3">
      <c r="A265">
        <v>264</v>
      </c>
      <c r="B265">
        <v>64</v>
      </c>
      <c r="C265" s="1" t="s">
        <v>33</v>
      </c>
      <c r="D265" s="1" t="s">
        <v>56</v>
      </c>
      <c r="E265" s="2">
        <v>42712</v>
      </c>
      <c r="F265" s="1" t="s">
        <v>8</v>
      </c>
      <c r="G265" s="2">
        <v>42724</v>
      </c>
      <c r="H265" s="1" t="s">
        <v>10</v>
      </c>
      <c r="I265" s="1" t="s">
        <v>3</v>
      </c>
      <c r="J265">
        <v>17.899999999999999</v>
      </c>
      <c r="K265">
        <v>205</v>
      </c>
      <c r="L265">
        <v>1</v>
      </c>
      <c r="M265">
        <v>0</v>
      </c>
      <c r="N265">
        <v>0</v>
      </c>
      <c r="O265">
        <v>0</v>
      </c>
      <c r="P265" s="1" t="s">
        <v>32</v>
      </c>
      <c r="Q265" s="2">
        <v>43113</v>
      </c>
      <c r="R265" s="8" t="str">
        <f t="shared" si="20"/>
        <v>50-70</v>
      </c>
      <c r="S265" s="11">
        <f t="shared" si="21"/>
        <v>12</v>
      </c>
      <c r="T265" s="11" t="str">
        <f t="shared" si="22"/>
        <v xml:space="preserve">Underweight </v>
      </c>
      <c r="U265" s="11">
        <f t="shared" si="23"/>
        <v>12</v>
      </c>
      <c r="V265" s="8" t="str">
        <f t="shared" si="24"/>
        <v>Elevated</v>
      </c>
      <c r="W265">
        <v>0</v>
      </c>
    </row>
    <row r="266" spans="1:23" x14ac:dyDescent="0.3">
      <c r="A266">
        <v>265</v>
      </c>
      <c r="B266">
        <v>62</v>
      </c>
      <c r="C266" s="1" t="s">
        <v>33</v>
      </c>
      <c r="D266" s="1" t="s">
        <v>57</v>
      </c>
      <c r="E266" s="2">
        <v>42081</v>
      </c>
      <c r="F266" s="1" t="s">
        <v>8</v>
      </c>
      <c r="G266" s="2">
        <v>42090</v>
      </c>
      <c r="H266" s="1" t="s">
        <v>11</v>
      </c>
      <c r="I266" s="1" t="s">
        <v>2</v>
      </c>
      <c r="J266">
        <v>37.4</v>
      </c>
      <c r="K266">
        <v>298</v>
      </c>
      <c r="L266">
        <v>1</v>
      </c>
      <c r="M266">
        <v>1</v>
      </c>
      <c r="N266">
        <v>0</v>
      </c>
      <c r="O266">
        <v>0</v>
      </c>
      <c r="P266" s="1" t="s">
        <v>32</v>
      </c>
      <c r="Q266" s="2">
        <v>42564</v>
      </c>
      <c r="R266" s="8" t="str">
        <f t="shared" si="20"/>
        <v>50-70</v>
      </c>
      <c r="S266" s="11">
        <f t="shared" si="21"/>
        <v>15</v>
      </c>
      <c r="T266" s="11" t="str">
        <f t="shared" si="22"/>
        <v>Obese</v>
      </c>
      <c r="U266" s="11">
        <f t="shared" si="23"/>
        <v>9</v>
      </c>
      <c r="V266" s="8" t="str">
        <f t="shared" si="24"/>
        <v>High</v>
      </c>
      <c r="W266">
        <v>1</v>
      </c>
    </row>
    <row r="267" spans="1:23" x14ac:dyDescent="0.3">
      <c r="A267">
        <v>266</v>
      </c>
      <c r="B267">
        <v>52</v>
      </c>
      <c r="C267" s="1" t="s">
        <v>33</v>
      </c>
      <c r="D267" s="1" t="s">
        <v>49</v>
      </c>
      <c r="E267" s="2">
        <v>45338</v>
      </c>
      <c r="F267" s="1" t="s">
        <v>6</v>
      </c>
      <c r="G267" s="2">
        <v>45360</v>
      </c>
      <c r="H267" s="1" t="s">
        <v>11</v>
      </c>
      <c r="I267" s="1" t="s">
        <v>3</v>
      </c>
      <c r="J267">
        <v>19.3</v>
      </c>
      <c r="K267">
        <v>185</v>
      </c>
      <c r="L267">
        <v>1</v>
      </c>
      <c r="M267">
        <v>1</v>
      </c>
      <c r="N267">
        <v>0</v>
      </c>
      <c r="O267">
        <v>0</v>
      </c>
      <c r="P267" s="1" t="s">
        <v>35</v>
      </c>
      <c r="Q267" s="2">
        <v>45730</v>
      </c>
      <c r="R267" s="8" t="str">
        <f t="shared" si="20"/>
        <v>50-70</v>
      </c>
      <c r="S267" s="11">
        <f t="shared" si="21"/>
        <v>12</v>
      </c>
      <c r="T267" s="11" t="str">
        <f t="shared" si="22"/>
        <v>Healthy</v>
      </c>
      <c r="U267" s="11">
        <f t="shared" si="23"/>
        <v>22</v>
      </c>
      <c r="V267" s="8" t="str">
        <f t="shared" si="24"/>
        <v>Good</v>
      </c>
      <c r="W267">
        <v>0</v>
      </c>
    </row>
    <row r="268" spans="1:23" x14ac:dyDescent="0.3">
      <c r="A268">
        <v>267</v>
      </c>
      <c r="B268">
        <v>66</v>
      </c>
      <c r="C268" s="1" t="s">
        <v>30</v>
      </c>
      <c r="D268" s="1" t="s">
        <v>46</v>
      </c>
      <c r="E268" s="2">
        <v>42330</v>
      </c>
      <c r="F268" s="1" t="s">
        <v>9</v>
      </c>
      <c r="G268" s="2">
        <v>42335</v>
      </c>
      <c r="H268" s="1" t="s">
        <v>11</v>
      </c>
      <c r="I268" s="1" t="s">
        <v>1</v>
      </c>
      <c r="J268">
        <v>43.5</v>
      </c>
      <c r="K268">
        <v>260</v>
      </c>
      <c r="L268">
        <v>1</v>
      </c>
      <c r="M268">
        <v>1</v>
      </c>
      <c r="N268">
        <v>0</v>
      </c>
      <c r="O268">
        <v>0</v>
      </c>
      <c r="P268" s="1" t="s">
        <v>38</v>
      </c>
      <c r="Q268" s="2">
        <v>42957</v>
      </c>
      <c r="R268" s="8" t="str">
        <f t="shared" si="20"/>
        <v>50-70</v>
      </c>
      <c r="S268" s="11">
        <f t="shared" si="21"/>
        <v>20</v>
      </c>
      <c r="T268" s="11" t="str">
        <f t="shared" si="22"/>
        <v>Severely obese</v>
      </c>
      <c r="U268" s="11">
        <f t="shared" si="23"/>
        <v>5</v>
      </c>
      <c r="V268" s="8" t="str">
        <f t="shared" si="24"/>
        <v>High</v>
      </c>
      <c r="W268">
        <v>0</v>
      </c>
    </row>
    <row r="269" spans="1:23" x14ac:dyDescent="0.3">
      <c r="A269">
        <v>268</v>
      </c>
      <c r="B269">
        <v>54</v>
      </c>
      <c r="C269" s="1" t="s">
        <v>33</v>
      </c>
      <c r="D269" s="1" t="s">
        <v>36</v>
      </c>
      <c r="E269" s="2">
        <v>42507</v>
      </c>
      <c r="F269" s="1" t="s">
        <v>7</v>
      </c>
      <c r="G269" s="2">
        <v>42527</v>
      </c>
      <c r="H269" s="1" t="s">
        <v>10</v>
      </c>
      <c r="I269" s="1" t="s">
        <v>1</v>
      </c>
      <c r="J269">
        <v>26.8</v>
      </c>
      <c r="K269">
        <v>166</v>
      </c>
      <c r="L269">
        <v>1</v>
      </c>
      <c r="M269">
        <v>0</v>
      </c>
      <c r="N269">
        <v>1</v>
      </c>
      <c r="O269">
        <v>0</v>
      </c>
      <c r="P269" s="1" t="s">
        <v>32</v>
      </c>
      <c r="Q269" s="2">
        <v>43195</v>
      </c>
      <c r="R269" s="8" t="str">
        <f t="shared" si="20"/>
        <v>50-70</v>
      </c>
      <c r="S269" s="11">
        <f t="shared" si="21"/>
        <v>21</v>
      </c>
      <c r="T269" s="11" t="str">
        <f t="shared" si="22"/>
        <v>Overweight</v>
      </c>
      <c r="U269" s="11">
        <f t="shared" si="23"/>
        <v>20</v>
      </c>
      <c r="V269" s="8" t="str">
        <f t="shared" si="24"/>
        <v>Good</v>
      </c>
      <c r="W269">
        <v>0</v>
      </c>
    </row>
    <row r="270" spans="1:23" x14ac:dyDescent="0.3">
      <c r="A270">
        <v>269</v>
      </c>
      <c r="B270">
        <v>41</v>
      </c>
      <c r="C270" s="1" t="s">
        <v>30</v>
      </c>
      <c r="D270" s="1" t="s">
        <v>62</v>
      </c>
      <c r="E270" s="2">
        <v>43357</v>
      </c>
      <c r="F270" s="1" t="s">
        <v>6</v>
      </c>
      <c r="G270" s="2">
        <v>43386</v>
      </c>
      <c r="H270" s="1" t="s">
        <v>11</v>
      </c>
      <c r="I270" s="1" t="s">
        <v>1</v>
      </c>
      <c r="J270">
        <v>42.3</v>
      </c>
      <c r="K270">
        <v>256</v>
      </c>
      <c r="L270">
        <v>0</v>
      </c>
      <c r="M270">
        <v>1</v>
      </c>
      <c r="N270">
        <v>0</v>
      </c>
      <c r="O270">
        <v>0</v>
      </c>
      <c r="P270" s="1" t="s">
        <v>38</v>
      </c>
      <c r="Q270" s="2">
        <v>43677</v>
      </c>
      <c r="R270" s="8" t="str">
        <f t="shared" si="20"/>
        <v>36-49</v>
      </c>
      <c r="S270" s="11">
        <f t="shared" si="21"/>
        <v>9</v>
      </c>
      <c r="T270" s="11" t="str">
        <f t="shared" si="22"/>
        <v>Severely obese</v>
      </c>
      <c r="U270" s="11">
        <f t="shared" si="23"/>
        <v>29</v>
      </c>
      <c r="V270" s="8" t="str">
        <f t="shared" si="24"/>
        <v>High</v>
      </c>
      <c r="W270">
        <v>0</v>
      </c>
    </row>
    <row r="271" spans="1:23" x14ac:dyDescent="0.3">
      <c r="A271">
        <v>270</v>
      </c>
      <c r="B271">
        <v>44</v>
      </c>
      <c r="C271" s="1" t="s">
        <v>33</v>
      </c>
      <c r="D271" s="1" t="s">
        <v>46</v>
      </c>
      <c r="E271" s="2">
        <v>43993</v>
      </c>
      <c r="F271" s="1" t="s">
        <v>9</v>
      </c>
      <c r="G271" s="2">
        <v>43997</v>
      </c>
      <c r="H271" s="1" t="s">
        <v>11</v>
      </c>
      <c r="I271" s="1" t="s">
        <v>4</v>
      </c>
      <c r="J271">
        <v>33.299999999999997</v>
      </c>
      <c r="K271">
        <v>254</v>
      </c>
      <c r="L271">
        <v>0</v>
      </c>
      <c r="M271">
        <v>0</v>
      </c>
      <c r="N271">
        <v>0</v>
      </c>
      <c r="O271">
        <v>0</v>
      </c>
      <c r="P271" s="1" t="s">
        <v>38</v>
      </c>
      <c r="Q271" s="2">
        <v>44449</v>
      </c>
      <c r="R271" s="8" t="str">
        <f t="shared" si="20"/>
        <v>36-49</v>
      </c>
      <c r="S271" s="11">
        <f t="shared" si="21"/>
        <v>14</v>
      </c>
      <c r="T271" s="11" t="str">
        <f t="shared" si="22"/>
        <v>Obese</v>
      </c>
      <c r="U271" s="11">
        <f t="shared" si="23"/>
        <v>4</v>
      </c>
      <c r="V271" s="8" t="str">
        <f t="shared" si="24"/>
        <v>High</v>
      </c>
      <c r="W271">
        <v>0</v>
      </c>
    </row>
    <row r="272" spans="1:23" x14ac:dyDescent="0.3">
      <c r="A272">
        <v>271</v>
      </c>
      <c r="B272">
        <v>61</v>
      </c>
      <c r="C272" s="1" t="s">
        <v>33</v>
      </c>
      <c r="D272" s="1" t="s">
        <v>59</v>
      </c>
      <c r="E272" s="2">
        <v>42565</v>
      </c>
      <c r="F272" s="1" t="s">
        <v>6</v>
      </c>
      <c r="G272" s="2">
        <v>42582</v>
      </c>
      <c r="H272" s="1" t="s">
        <v>11</v>
      </c>
      <c r="I272" s="1" t="s">
        <v>1</v>
      </c>
      <c r="J272">
        <v>38.4</v>
      </c>
      <c r="K272">
        <v>252</v>
      </c>
      <c r="L272">
        <v>1</v>
      </c>
      <c r="M272">
        <v>1</v>
      </c>
      <c r="N272">
        <v>1</v>
      </c>
      <c r="O272">
        <v>0</v>
      </c>
      <c r="P272" s="1" t="s">
        <v>42</v>
      </c>
      <c r="Q272" s="2">
        <v>43035</v>
      </c>
      <c r="R272" s="8" t="str">
        <f t="shared" si="20"/>
        <v>50-70</v>
      </c>
      <c r="S272" s="11">
        <f t="shared" si="21"/>
        <v>14</v>
      </c>
      <c r="T272" s="11" t="str">
        <f t="shared" si="22"/>
        <v>Obese</v>
      </c>
      <c r="U272" s="11">
        <f t="shared" si="23"/>
        <v>17</v>
      </c>
      <c r="V272" s="8" t="str">
        <f t="shared" si="24"/>
        <v>High</v>
      </c>
      <c r="W272">
        <v>0</v>
      </c>
    </row>
    <row r="273" spans="1:23" x14ac:dyDescent="0.3">
      <c r="A273">
        <v>272</v>
      </c>
      <c r="B273">
        <v>52</v>
      </c>
      <c r="C273" s="1" t="s">
        <v>33</v>
      </c>
      <c r="D273" s="1" t="s">
        <v>58</v>
      </c>
      <c r="E273" s="2">
        <v>43659</v>
      </c>
      <c r="F273" s="1" t="s">
        <v>8</v>
      </c>
      <c r="G273" s="2">
        <v>43670</v>
      </c>
      <c r="H273" s="1" t="s">
        <v>11</v>
      </c>
      <c r="I273" s="1" t="s">
        <v>2</v>
      </c>
      <c r="J273">
        <v>30.5</v>
      </c>
      <c r="K273">
        <v>251</v>
      </c>
      <c r="L273">
        <v>1</v>
      </c>
      <c r="M273">
        <v>0</v>
      </c>
      <c r="N273">
        <v>1</v>
      </c>
      <c r="O273">
        <v>0</v>
      </c>
      <c r="P273" s="1" t="s">
        <v>35</v>
      </c>
      <c r="Q273" s="2">
        <v>44062</v>
      </c>
      <c r="R273" s="8" t="str">
        <f t="shared" si="20"/>
        <v>50-70</v>
      </c>
      <c r="S273" s="11">
        <f t="shared" si="21"/>
        <v>12</v>
      </c>
      <c r="T273" s="11" t="str">
        <f t="shared" si="22"/>
        <v>Obese</v>
      </c>
      <c r="U273" s="11">
        <f t="shared" si="23"/>
        <v>11</v>
      </c>
      <c r="V273" s="8" t="str">
        <f t="shared" si="24"/>
        <v>High</v>
      </c>
      <c r="W273">
        <v>0</v>
      </c>
    </row>
    <row r="274" spans="1:23" x14ac:dyDescent="0.3">
      <c r="A274">
        <v>273</v>
      </c>
      <c r="B274">
        <v>49</v>
      </c>
      <c r="C274" s="1" t="s">
        <v>30</v>
      </c>
      <c r="D274" s="1" t="s">
        <v>41</v>
      </c>
      <c r="E274" s="2">
        <v>43797</v>
      </c>
      <c r="F274" s="1" t="s">
        <v>7</v>
      </c>
      <c r="G274" s="2">
        <v>43816</v>
      </c>
      <c r="H274" s="1" t="s">
        <v>11</v>
      </c>
      <c r="I274" s="1" t="s">
        <v>2</v>
      </c>
      <c r="J274">
        <v>27.7</v>
      </c>
      <c r="K274">
        <v>169</v>
      </c>
      <c r="L274">
        <v>1</v>
      </c>
      <c r="M274">
        <v>0</v>
      </c>
      <c r="N274">
        <v>1</v>
      </c>
      <c r="O274">
        <v>0</v>
      </c>
      <c r="P274" s="1" t="s">
        <v>32</v>
      </c>
      <c r="Q274" s="2">
        <v>44135</v>
      </c>
      <c r="R274" s="8" t="str">
        <f t="shared" si="20"/>
        <v>36-49</v>
      </c>
      <c r="S274" s="11">
        <f t="shared" si="21"/>
        <v>10</v>
      </c>
      <c r="T274" s="11" t="str">
        <f t="shared" si="22"/>
        <v>Overweight</v>
      </c>
      <c r="U274" s="11">
        <f t="shared" si="23"/>
        <v>19</v>
      </c>
      <c r="V274" s="8" t="str">
        <f t="shared" si="24"/>
        <v>Good</v>
      </c>
      <c r="W274">
        <v>0</v>
      </c>
    </row>
    <row r="275" spans="1:23" x14ac:dyDescent="0.3">
      <c r="A275">
        <v>274</v>
      </c>
      <c r="B275">
        <v>55</v>
      </c>
      <c r="C275" s="1" t="s">
        <v>30</v>
      </c>
      <c r="D275" s="1" t="s">
        <v>48</v>
      </c>
      <c r="E275" s="2">
        <v>43581</v>
      </c>
      <c r="F275" s="1" t="s">
        <v>9</v>
      </c>
      <c r="G275" s="2">
        <v>43583</v>
      </c>
      <c r="H275" s="1" t="s">
        <v>10</v>
      </c>
      <c r="I275" s="1" t="s">
        <v>4</v>
      </c>
      <c r="J275">
        <v>34.6</v>
      </c>
      <c r="K275">
        <v>249</v>
      </c>
      <c r="L275">
        <v>1</v>
      </c>
      <c r="M275">
        <v>0</v>
      </c>
      <c r="N275">
        <v>0</v>
      </c>
      <c r="O275">
        <v>1</v>
      </c>
      <c r="P275" s="1" t="s">
        <v>32</v>
      </c>
      <c r="Q275" s="2">
        <v>43926</v>
      </c>
      <c r="R275" s="8" t="str">
        <f t="shared" si="20"/>
        <v>50-70</v>
      </c>
      <c r="S275" s="11">
        <f t="shared" si="21"/>
        <v>11</v>
      </c>
      <c r="T275" s="11" t="str">
        <f t="shared" si="22"/>
        <v>Obese</v>
      </c>
      <c r="U275" s="11">
        <f t="shared" si="23"/>
        <v>2</v>
      </c>
      <c r="V275" s="8" t="str">
        <f t="shared" si="24"/>
        <v>High</v>
      </c>
      <c r="W275">
        <v>0</v>
      </c>
    </row>
    <row r="276" spans="1:23" x14ac:dyDescent="0.3">
      <c r="A276">
        <v>275</v>
      </c>
      <c r="B276">
        <v>74</v>
      </c>
      <c r="C276" s="1" t="s">
        <v>33</v>
      </c>
      <c r="D276" s="1" t="s">
        <v>56</v>
      </c>
      <c r="E276" s="2">
        <v>44717</v>
      </c>
      <c r="F276" s="1" t="s">
        <v>9</v>
      </c>
      <c r="G276" s="2">
        <v>44723</v>
      </c>
      <c r="H276" s="1" t="s">
        <v>10</v>
      </c>
      <c r="I276" s="1" t="s">
        <v>3</v>
      </c>
      <c r="J276">
        <v>25</v>
      </c>
      <c r="K276">
        <v>152</v>
      </c>
      <c r="L276">
        <v>1</v>
      </c>
      <c r="M276">
        <v>0</v>
      </c>
      <c r="N276">
        <v>0</v>
      </c>
      <c r="O276">
        <v>0</v>
      </c>
      <c r="P276" s="1" t="s">
        <v>42</v>
      </c>
      <c r="Q276" s="2">
        <v>45111</v>
      </c>
      <c r="R276" s="8" t="str">
        <f t="shared" si="20"/>
        <v>70-90</v>
      </c>
      <c r="S276" s="11">
        <f t="shared" si="21"/>
        <v>12</v>
      </c>
      <c r="T276" s="11" t="str">
        <f t="shared" si="22"/>
        <v>Overweight</v>
      </c>
      <c r="U276" s="11">
        <f t="shared" si="23"/>
        <v>6</v>
      </c>
      <c r="V276" s="8" t="str">
        <f t="shared" si="24"/>
        <v>Good</v>
      </c>
      <c r="W276">
        <v>0</v>
      </c>
    </row>
    <row r="277" spans="1:23" x14ac:dyDescent="0.3">
      <c r="A277">
        <v>276</v>
      </c>
      <c r="B277">
        <v>55</v>
      </c>
      <c r="C277" s="1" t="s">
        <v>30</v>
      </c>
      <c r="D277" s="1" t="s">
        <v>46</v>
      </c>
      <c r="E277" s="2">
        <v>41927</v>
      </c>
      <c r="F277" s="1" t="s">
        <v>8</v>
      </c>
      <c r="G277" s="2">
        <v>41932</v>
      </c>
      <c r="H277" s="1" t="s">
        <v>10</v>
      </c>
      <c r="I277" s="1" t="s">
        <v>1</v>
      </c>
      <c r="J277">
        <v>24.8</v>
      </c>
      <c r="K277">
        <v>171</v>
      </c>
      <c r="L277">
        <v>1</v>
      </c>
      <c r="M277">
        <v>0</v>
      </c>
      <c r="N277">
        <v>0</v>
      </c>
      <c r="O277">
        <v>0</v>
      </c>
      <c r="P277" s="1" t="s">
        <v>38</v>
      </c>
      <c r="Q277" s="2">
        <v>42526</v>
      </c>
      <c r="R277" s="8" t="str">
        <f t="shared" si="20"/>
        <v>50-70</v>
      </c>
      <c r="S277" s="11">
        <f t="shared" si="21"/>
        <v>19</v>
      </c>
      <c r="T277" s="11" t="str">
        <f t="shared" si="22"/>
        <v>Healthy</v>
      </c>
      <c r="U277" s="11">
        <f t="shared" si="23"/>
        <v>5</v>
      </c>
      <c r="V277" s="8" t="str">
        <f t="shared" si="24"/>
        <v>Good</v>
      </c>
      <c r="W277">
        <v>0</v>
      </c>
    </row>
    <row r="278" spans="1:23" x14ac:dyDescent="0.3">
      <c r="A278">
        <v>277</v>
      </c>
      <c r="B278">
        <v>52</v>
      </c>
      <c r="C278" s="1" t="s">
        <v>30</v>
      </c>
      <c r="D278" s="1" t="s">
        <v>39</v>
      </c>
      <c r="E278" s="2">
        <v>44369</v>
      </c>
      <c r="F278" s="1" t="s">
        <v>8</v>
      </c>
      <c r="G278" s="2">
        <v>44370</v>
      </c>
      <c r="H278" s="1" t="s">
        <v>11</v>
      </c>
      <c r="I278" s="1" t="s">
        <v>4</v>
      </c>
      <c r="J278">
        <v>20.9</v>
      </c>
      <c r="K278">
        <v>173</v>
      </c>
      <c r="L278">
        <v>1</v>
      </c>
      <c r="M278">
        <v>0</v>
      </c>
      <c r="N278">
        <v>0</v>
      </c>
      <c r="O278">
        <v>0</v>
      </c>
      <c r="P278" s="1" t="s">
        <v>32</v>
      </c>
      <c r="Q278" s="2">
        <v>44727</v>
      </c>
      <c r="R278" s="8" t="str">
        <f t="shared" si="20"/>
        <v>50-70</v>
      </c>
      <c r="S278" s="11">
        <f t="shared" si="21"/>
        <v>11</v>
      </c>
      <c r="T278" s="11" t="str">
        <f t="shared" si="22"/>
        <v>Healthy</v>
      </c>
      <c r="U278" s="11">
        <f t="shared" si="23"/>
        <v>1</v>
      </c>
      <c r="V278" s="8" t="str">
        <f t="shared" si="24"/>
        <v>Good</v>
      </c>
      <c r="W278">
        <v>0</v>
      </c>
    </row>
    <row r="279" spans="1:23" x14ac:dyDescent="0.3">
      <c r="A279">
        <v>278</v>
      </c>
      <c r="B279">
        <v>54</v>
      </c>
      <c r="C279" s="1" t="s">
        <v>33</v>
      </c>
      <c r="D279" s="1" t="s">
        <v>52</v>
      </c>
      <c r="E279" s="2">
        <v>45161</v>
      </c>
      <c r="F279" s="1" t="s">
        <v>9</v>
      </c>
      <c r="G279" s="2">
        <v>45166</v>
      </c>
      <c r="H279" s="1" t="s">
        <v>11</v>
      </c>
      <c r="I279" s="1" t="s">
        <v>3</v>
      </c>
      <c r="J279">
        <v>16.100000000000001</v>
      </c>
      <c r="K279">
        <v>205</v>
      </c>
      <c r="L279">
        <v>1</v>
      </c>
      <c r="M279">
        <v>0</v>
      </c>
      <c r="N279">
        <v>1</v>
      </c>
      <c r="O279">
        <v>0</v>
      </c>
      <c r="P279" s="1" t="s">
        <v>42</v>
      </c>
      <c r="Q279" s="2">
        <v>45441</v>
      </c>
      <c r="R279" s="8" t="str">
        <f t="shared" si="20"/>
        <v>50-70</v>
      </c>
      <c r="S279" s="11">
        <f t="shared" si="21"/>
        <v>9</v>
      </c>
      <c r="T279" s="11" t="str">
        <f t="shared" si="22"/>
        <v xml:space="preserve">Underweight </v>
      </c>
      <c r="U279" s="11">
        <f t="shared" si="23"/>
        <v>5</v>
      </c>
      <c r="V279" s="8" t="str">
        <f t="shared" si="24"/>
        <v>Elevated</v>
      </c>
      <c r="W279">
        <v>0</v>
      </c>
    </row>
    <row r="280" spans="1:23" x14ac:dyDescent="0.3">
      <c r="A280">
        <v>279</v>
      </c>
      <c r="B280">
        <v>58</v>
      </c>
      <c r="C280" s="1" t="s">
        <v>33</v>
      </c>
      <c r="D280" s="1" t="s">
        <v>41</v>
      </c>
      <c r="E280" s="2">
        <v>45108</v>
      </c>
      <c r="F280" s="1" t="s">
        <v>7</v>
      </c>
      <c r="G280" s="2">
        <v>45128</v>
      </c>
      <c r="H280" s="1" t="s">
        <v>11</v>
      </c>
      <c r="I280" s="1" t="s">
        <v>2</v>
      </c>
      <c r="J280">
        <v>39.9</v>
      </c>
      <c r="K280">
        <v>242</v>
      </c>
      <c r="L280">
        <v>0</v>
      </c>
      <c r="M280">
        <v>0</v>
      </c>
      <c r="N280">
        <v>0</v>
      </c>
      <c r="O280">
        <v>0</v>
      </c>
      <c r="P280" s="1" t="s">
        <v>42</v>
      </c>
      <c r="Q280" s="2">
        <v>45420</v>
      </c>
      <c r="R280" s="8" t="str">
        <f t="shared" si="20"/>
        <v>50-70</v>
      </c>
      <c r="S280" s="11">
        <f t="shared" si="21"/>
        <v>9</v>
      </c>
      <c r="T280" s="11" t="str">
        <f t="shared" si="22"/>
        <v>Obese</v>
      </c>
      <c r="U280" s="11">
        <f t="shared" si="23"/>
        <v>20</v>
      </c>
      <c r="V280" s="8" t="str">
        <f t="shared" si="24"/>
        <v>High</v>
      </c>
      <c r="W280">
        <v>0</v>
      </c>
    </row>
    <row r="281" spans="1:23" x14ac:dyDescent="0.3">
      <c r="A281">
        <v>280</v>
      </c>
      <c r="B281">
        <v>46</v>
      </c>
      <c r="C281" s="1" t="s">
        <v>30</v>
      </c>
      <c r="D281" s="1" t="s">
        <v>37</v>
      </c>
      <c r="E281" s="2">
        <v>45021</v>
      </c>
      <c r="F281" s="1" t="s">
        <v>8</v>
      </c>
      <c r="G281" s="2">
        <v>45034</v>
      </c>
      <c r="H281" s="1" t="s">
        <v>11</v>
      </c>
      <c r="I281" s="1" t="s">
        <v>3</v>
      </c>
      <c r="J281">
        <v>16.8</v>
      </c>
      <c r="K281">
        <v>178</v>
      </c>
      <c r="L281">
        <v>1</v>
      </c>
      <c r="M281">
        <v>0</v>
      </c>
      <c r="N281">
        <v>0</v>
      </c>
      <c r="O281">
        <v>0</v>
      </c>
      <c r="P281" s="1" t="s">
        <v>42</v>
      </c>
      <c r="Q281" s="2">
        <v>45290</v>
      </c>
      <c r="R281" s="8" t="str">
        <f t="shared" si="20"/>
        <v>36-49</v>
      </c>
      <c r="S281" s="11">
        <f t="shared" si="21"/>
        <v>8</v>
      </c>
      <c r="T281" s="11" t="str">
        <f t="shared" si="22"/>
        <v xml:space="preserve">Underweight </v>
      </c>
      <c r="U281" s="11">
        <f t="shared" si="23"/>
        <v>13</v>
      </c>
      <c r="V281" s="8" t="str">
        <f t="shared" si="24"/>
        <v>Good</v>
      </c>
      <c r="W281">
        <v>0</v>
      </c>
    </row>
    <row r="282" spans="1:23" x14ac:dyDescent="0.3">
      <c r="A282">
        <v>281</v>
      </c>
      <c r="B282">
        <v>49</v>
      </c>
      <c r="C282" s="1" t="s">
        <v>30</v>
      </c>
      <c r="D282" s="1" t="s">
        <v>51</v>
      </c>
      <c r="E282" s="2">
        <v>44226</v>
      </c>
      <c r="F282" s="1" t="s">
        <v>7</v>
      </c>
      <c r="G282" s="2">
        <v>44247</v>
      </c>
      <c r="H282" s="1" t="s">
        <v>10</v>
      </c>
      <c r="I282" s="1" t="s">
        <v>4</v>
      </c>
      <c r="J282">
        <v>42.5</v>
      </c>
      <c r="K282">
        <v>248</v>
      </c>
      <c r="L282">
        <v>0</v>
      </c>
      <c r="M282">
        <v>0</v>
      </c>
      <c r="N282">
        <v>0</v>
      </c>
      <c r="O282">
        <v>0</v>
      </c>
      <c r="P282" s="1" t="s">
        <v>42</v>
      </c>
      <c r="Q282" s="2">
        <v>44748</v>
      </c>
      <c r="R282" s="8" t="str">
        <f t="shared" si="20"/>
        <v>36-49</v>
      </c>
      <c r="S282" s="11">
        <f t="shared" si="21"/>
        <v>16</v>
      </c>
      <c r="T282" s="11" t="str">
        <f t="shared" si="22"/>
        <v>Severely obese</v>
      </c>
      <c r="U282" s="11">
        <f t="shared" si="23"/>
        <v>21</v>
      </c>
      <c r="V282" s="8" t="str">
        <f t="shared" si="24"/>
        <v>High</v>
      </c>
      <c r="W282">
        <v>1</v>
      </c>
    </row>
    <row r="283" spans="1:23" x14ac:dyDescent="0.3">
      <c r="A283">
        <v>282</v>
      </c>
      <c r="B283">
        <v>51</v>
      </c>
      <c r="C283" s="1" t="s">
        <v>30</v>
      </c>
      <c r="D283" s="1" t="s">
        <v>40</v>
      </c>
      <c r="E283" s="2">
        <v>42870</v>
      </c>
      <c r="F283" s="1" t="s">
        <v>7</v>
      </c>
      <c r="G283" s="2">
        <v>42884</v>
      </c>
      <c r="H283" s="1" t="s">
        <v>10</v>
      </c>
      <c r="I283" s="1" t="s">
        <v>2</v>
      </c>
      <c r="J283">
        <v>25.8</v>
      </c>
      <c r="K283">
        <v>166</v>
      </c>
      <c r="L283">
        <v>1</v>
      </c>
      <c r="M283">
        <v>1</v>
      </c>
      <c r="N283">
        <v>0</v>
      </c>
      <c r="O283">
        <v>0</v>
      </c>
      <c r="P283" s="1" t="s">
        <v>32</v>
      </c>
      <c r="Q283" s="2">
        <v>43380</v>
      </c>
      <c r="R283" s="8" t="str">
        <f t="shared" si="20"/>
        <v>50-70</v>
      </c>
      <c r="S283" s="11">
        <f t="shared" si="21"/>
        <v>16</v>
      </c>
      <c r="T283" s="11" t="str">
        <f t="shared" si="22"/>
        <v>Overweight</v>
      </c>
      <c r="U283" s="11">
        <f t="shared" si="23"/>
        <v>14</v>
      </c>
      <c r="V283" s="8" t="str">
        <f t="shared" si="24"/>
        <v>Good</v>
      </c>
      <c r="W283">
        <v>0</v>
      </c>
    </row>
    <row r="284" spans="1:23" x14ac:dyDescent="0.3">
      <c r="A284">
        <v>283</v>
      </c>
      <c r="B284">
        <v>53</v>
      </c>
      <c r="C284" s="1" t="s">
        <v>30</v>
      </c>
      <c r="D284" s="1" t="s">
        <v>50</v>
      </c>
      <c r="E284" s="2">
        <v>45113</v>
      </c>
      <c r="F284" s="1" t="s">
        <v>6</v>
      </c>
      <c r="G284" s="2">
        <v>45126</v>
      </c>
      <c r="H284" s="1" t="s">
        <v>11</v>
      </c>
      <c r="I284" s="1" t="s">
        <v>1</v>
      </c>
      <c r="J284">
        <v>27.1</v>
      </c>
      <c r="K284">
        <v>222</v>
      </c>
      <c r="L284">
        <v>0</v>
      </c>
      <c r="M284">
        <v>1</v>
      </c>
      <c r="N284">
        <v>1</v>
      </c>
      <c r="O284">
        <v>0</v>
      </c>
      <c r="P284" s="1" t="s">
        <v>42</v>
      </c>
      <c r="Q284" s="2">
        <v>45454</v>
      </c>
      <c r="R284" s="8" t="str">
        <f t="shared" si="20"/>
        <v>50-70</v>
      </c>
      <c r="S284" s="11">
        <f t="shared" si="21"/>
        <v>10</v>
      </c>
      <c r="T284" s="11" t="str">
        <f t="shared" si="22"/>
        <v>Overweight</v>
      </c>
      <c r="U284" s="11">
        <f t="shared" si="23"/>
        <v>13</v>
      </c>
      <c r="V284" s="8" t="str">
        <f t="shared" si="24"/>
        <v>Elevated</v>
      </c>
      <c r="W284">
        <v>0</v>
      </c>
    </row>
    <row r="285" spans="1:23" x14ac:dyDescent="0.3">
      <c r="A285">
        <v>284</v>
      </c>
      <c r="B285">
        <v>53</v>
      </c>
      <c r="C285" s="1" t="s">
        <v>30</v>
      </c>
      <c r="D285" s="1" t="s">
        <v>58</v>
      </c>
      <c r="E285" s="2">
        <v>42195</v>
      </c>
      <c r="F285" s="1" t="s">
        <v>7</v>
      </c>
      <c r="G285" s="2">
        <v>42209</v>
      </c>
      <c r="H285" s="1" t="s">
        <v>11</v>
      </c>
      <c r="I285" s="1" t="s">
        <v>1</v>
      </c>
      <c r="J285">
        <v>23.8</v>
      </c>
      <c r="K285">
        <v>220</v>
      </c>
      <c r="L285">
        <v>1</v>
      </c>
      <c r="M285">
        <v>0</v>
      </c>
      <c r="N285">
        <v>1</v>
      </c>
      <c r="O285">
        <v>0</v>
      </c>
      <c r="P285" s="1" t="s">
        <v>32</v>
      </c>
      <c r="Q285" s="2">
        <v>42891</v>
      </c>
      <c r="R285" s="8" t="str">
        <f t="shared" si="20"/>
        <v>50-70</v>
      </c>
      <c r="S285" s="11">
        <f t="shared" si="21"/>
        <v>22</v>
      </c>
      <c r="T285" s="11" t="str">
        <f t="shared" si="22"/>
        <v>Healthy</v>
      </c>
      <c r="U285" s="11">
        <f t="shared" si="23"/>
        <v>14</v>
      </c>
      <c r="V285" s="8" t="str">
        <f t="shared" si="24"/>
        <v>Elevated</v>
      </c>
      <c r="W285">
        <v>1</v>
      </c>
    </row>
    <row r="286" spans="1:23" x14ac:dyDescent="0.3">
      <c r="A286">
        <v>285</v>
      </c>
      <c r="B286">
        <v>50</v>
      </c>
      <c r="C286" s="1" t="s">
        <v>30</v>
      </c>
      <c r="D286" s="1" t="s">
        <v>31</v>
      </c>
      <c r="E286" s="2">
        <v>43582</v>
      </c>
      <c r="F286" s="1" t="s">
        <v>8</v>
      </c>
      <c r="G286" s="2">
        <v>43596</v>
      </c>
      <c r="H286" s="1" t="s">
        <v>10</v>
      </c>
      <c r="I286" s="1" t="s">
        <v>3</v>
      </c>
      <c r="J286">
        <v>30.1</v>
      </c>
      <c r="K286">
        <v>290</v>
      </c>
      <c r="L286">
        <v>0</v>
      </c>
      <c r="M286">
        <v>1</v>
      </c>
      <c r="N286">
        <v>0</v>
      </c>
      <c r="O286">
        <v>0</v>
      </c>
      <c r="P286" s="1" t="s">
        <v>42</v>
      </c>
      <c r="Q286" s="2">
        <v>44076</v>
      </c>
      <c r="R286" s="8" t="str">
        <f t="shared" si="20"/>
        <v>50-70</v>
      </c>
      <c r="S286" s="11">
        <f t="shared" si="21"/>
        <v>15</v>
      </c>
      <c r="T286" s="11" t="str">
        <f t="shared" si="22"/>
        <v>Obese</v>
      </c>
      <c r="U286" s="11">
        <f t="shared" si="23"/>
        <v>14</v>
      </c>
      <c r="V286" s="8" t="str">
        <f t="shared" si="24"/>
        <v>High</v>
      </c>
      <c r="W286">
        <v>1</v>
      </c>
    </row>
    <row r="287" spans="1:23" x14ac:dyDescent="0.3">
      <c r="A287">
        <v>286</v>
      </c>
      <c r="B287">
        <v>57</v>
      </c>
      <c r="C287" s="1" t="s">
        <v>30</v>
      </c>
      <c r="D287" s="1" t="s">
        <v>41</v>
      </c>
      <c r="E287" s="2">
        <v>45158</v>
      </c>
      <c r="F287" s="1" t="s">
        <v>8</v>
      </c>
      <c r="G287" s="2">
        <v>45168</v>
      </c>
      <c r="H287" s="1" t="s">
        <v>11</v>
      </c>
      <c r="I287" s="1" t="s">
        <v>4</v>
      </c>
      <c r="J287">
        <v>35.5</v>
      </c>
      <c r="K287">
        <v>254</v>
      </c>
      <c r="L287">
        <v>1</v>
      </c>
      <c r="M287">
        <v>1</v>
      </c>
      <c r="N287">
        <v>1</v>
      </c>
      <c r="O287">
        <v>0</v>
      </c>
      <c r="P287" s="1" t="s">
        <v>35</v>
      </c>
      <c r="Q287" s="2">
        <v>45541</v>
      </c>
      <c r="R287" s="8" t="str">
        <f t="shared" si="20"/>
        <v>50-70</v>
      </c>
      <c r="S287" s="11">
        <f t="shared" si="21"/>
        <v>12</v>
      </c>
      <c r="T287" s="11" t="str">
        <f t="shared" si="22"/>
        <v>Obese</v>
      </c>
      <c r="U287" s="11">
        <f t="shared" si="23"/>
        <v>10</v>
      </c>
      <c r="V287" s="8" t="str">
        <f t="shared" si="24"/>
        <v>High</v>
      </c>
      <c r="W287">
        <v>0</v>
      </c>
    </row>
    <row r="288" spans="1:23" x14ac:dyDescent="0.3">
      <c r="A288">
        <v>287</v>
      </c>
      <c r="B288">
        <v>69</v>
      </c>
      <c r="C288" s="1" t="s">
        <v>30</v>
      </c>
      <c r="D288" s="1" t="s">
        <v>39</v>
      </c>
      <c r="E288" s="2">
        <v>41888</v>
      </c>
      <c r="F288" s="1" t="s">
        <v>7</v>
      </c>
      <c r="G288" s="2">
        <v>41900</v>
      </c>
      <c r="H288" s="1" t="s">
        <v>10</v>
      </c>
      <c r="I288" s="1" t="s">
        <v>4</v>
      </c>
      <c r="J288">
        <v>24.1</v>
      </c>
      <c r="K288">
        <v>167</v>
      </c>
      <c r="L288">
        <v>0</v>
      </c>
      <c r="M288">
        <v>0</v>
      </c>
      <c r="N288">
        <v>0</v>
      </c>
      <c r="O288">
        <v>0</v>
      </c>
      <c r="P288" s="1" t="s">
        <v>42</v>
      </c>
      <c r="Q288" s="2">
        <v>42555</v>
      </c>
      <c r="R288" s="8" t="str">
        <f t="shared" si="20"/>
        <v>50-70</v>
      </c>
      <c r="S288" s="11">
        <f t="shared" si="21"/>
        <v>21</v>
      </c>
      <c r="T288" s="11" t="str">
        <f t="shared" si="22"/>
        <v>Healthy</v>
      </c>
      <c r="U288" s="11">
        <f t="shared" si="23"/>
        <v>12</v>
      </c>
      <c r="V288" s="8" t="str">
        <f t="shared" si="24"/>
        <v>Good</v>
      </c>
      <c r="W288">
        <v>0</v>
      </c>
    </row>
    <row r="289" spans="1:23" x14ac:dyDescent="0.3">
      <c r="A289">
        <v>288</v>
      </c>
      <c r="B289">
        <v>46</v>
      </c>
      <c r="C289" s="1" t="s">
        <v>30</v>
      </c>
      <c r="D289" s="1" t="s">
        <v>39</v>
      </c>
      <c r="E289" s="2">
        <v>44598</v>
      </c>
      <c r="F289" s="1" t="s">
        <v>8</v>
      </c>
      <c r="G289" s="2">
        <v>44608</v>
      </c>
      <c r="H289" s="1" t="s">
        <v>11</v>
      </c>
      <c r="I289" s="1" t="s">
        <v>1</v>
      </c>
      <c r="J289">
        <v>42.2</v>
      </c>
      <c r="K289">
        <v>292</v>
      </c>
      <c r="L289">
        <v>1</v>
      </c>
      <c r="M289">
        <v>1</v>
      </c>
      <c r="N289">
        <v>0</v>
      </c>
      <c r="O289">
        <v>1</v>
      </c>
      <c r="P289" s="1" t="s">
        <v>38</v>
      </c>
      <c r="Q289" s="2">
        <v>45026</v>
      </c>
      <c r="R289" s="8" t="str">
        <f t="shared" si="20"/>
        <v>36-49</v>
      </c>
      <c r="S289" s="11">
        <f t="shared" si="21"/>
        <v>13</v>
      </c>
      <c r="T289" s="11" t="str">
        <f t="shared" si="22"/>
        <v>Severely obese</v>
      </c>
      <c r="U289" s="11">
        <f t="shared" si="23"/>
        <v>10</v>
      </c>
      <c r="V289" s="8" t="str">
        <f t="shared" si="24"/>
        <v>High</v>
      </c>
      <c r="W289">
        <v>0</v>
      </c>
    </row>
    <row r="290" spans="1:23" x14ac:dyDescent="0.3">
      <c r="A290">
        <v>289</v>
      </c>
      <c r="B290">
        <v>38</v>
      </c>
      <c r="C290" s="1" t="s">
        <v>33</v>
      </c>
      <c r="D290" s="1" t="s">
        <v>41</v>
      </c>
      <c r="E290" s="2">
        <v>45038</v>
      </c>
      <c r="F290" s="1" t="s">
        <v>9</v>
      </c>
      <c r="G290" s="2">
        <v>45042</v>
      </c>
      <c r="H290" s="1" t="s">
        <v>11</v>
      </c>
      <c r="I290" s="1" t="s">
        <v>4</v>
      </c>
      <c r="J290">
        <v>25.1</v>
      </c>
      <c r="K290">
        <v>214</v>
      </c>
      <c r="L290">
        <v>1</v>
      </c>
      <c r="M290">
        <v>0</v>
      </c>
      <c r="N290">
        <v>0</v>
      </c>
      <c r="O290">
        <v>0</v>
      </c>
      <c r="P290" s="1" t="s">
        <v>38</v>
      </c>
      <c r="Q290" s="2">
        <v>45345</v>
      </c>
      <c r="R290" s="8" t="str">
        <f t="shared" si="20"/>
        <v>36-49</v>
      </c>
      <c r="S290" s="11">
        <f t="shared" si="21"/>
        <v>9</v>
      </c>
      <c r="T290" s="11" t="str">
        <f t="shared" si="22"/>
        <v>Overweight</v>
      </c>
      <c r="U290" s="11">
        <f t="shared" si="23"/>
        <v>4</v>
      </c>
      <c r="V290" s="8" t="str">
        <f t="shared" si="24"/>
        <v>Elevated</v>
      </c>
      <c r="W290">
        <v>0</v>
      </c>
    </row>
    <row r="291" spans="1:23" x14ac:dyDescent="0.3">
      <c r="A291">
        <v>290</v>
      </c>
      <c r="B291">
        <v>48</v>
      </c>
      <c r="C291" s="1" t="s">
        <v>30</v>
      </c>
      <c r="D291" s="1" t="s">
        <v>48</v>
      </c>
      <c r="E291" s="2">
        <v>43442</v>
      </c>
      <c r="F291" s="1" t="s">
        <v>7</v>
      </c>
      <c r="G291" s="2">
        <v>43448</v>
      </c>
      <c r="H291" s="1" t="s">
        <v>10</v>
      </c>
      <c r="I291" s="1" t="s">
        <v>2</v>
      </c>
      <c r="J291">
        <v>41.7</v>
      </c>
      <c r="K291">
        <v>292</v>
      </c>
      <c r="L291">
        <v>1</v>
      </c>
      <c r="M291">
        <v>1</v>
      </c>
      <c r="N291">
        <v>0</v>
      </c>
      <c r="O291">
        <v>0</v>
      </c>
      <c r="P291" s="1" t="s">
        <v>32</v>
      </c>
      <c r="Q291" s="2">
        <v>43718</v>
      </c>
      <c r="R291" s="8" t="str">
        <f t="shared" si="20"/>
        <v>36-49</v>
      </c>
      <c r="S291" s="11">
        <f t="shared" si="21"/>
        <v>8</v>
      </c>
      <c r="T291" s="11" t="str">
        <f t="shared" si="22"/>
        <v>Severely obese</v>
      </c>
      <c r="U291" s="11">
        <f t="shared" si="23"/>
        <v>6</v>
      </c>
      <c r="V291" s="8" t="str">
        <f t="shared" si="24"/>
        <v>High</v>
      </c>
      <c r="W291">
        <v>0</v>
      </c>
    </row>
    <row r="292" spans="1:23" x14ac:dyDescent="0.3">
      <c r="A292">
        <v>291</v>
      </c>
      <c r="B292">
        <v>61</v>
      </c>
      <c r="C292" s="1" t="s">
        <v>33</v>
      </c>
      <c r="D292" s="1" t="s">
        <v>36</v>
      </c>
      <c r="E292" s="2">
        <v>42807</v>
      </c>
      <c r="F292" s="1" t="s">
        <v>9</v>
      </c>
      <c r="G292" s="2">
        <v>42814</v>
      </c>
      <c r="H292" s="1" t="s">
        <v>10</v>
      </c>
      <c r="I292" s="1" t="s">
        <v>2</v>
      </c>
      <c r="J292">
        <v>27.7</v>
      </c>
      <c r="K292">
        <v>161</v>
      </c>
      <c r="L292">
        <v>1</v>
      </c>
      <c r="M292">
        <v>0</v>
      </c>
      <c r="N292">
        <v>0</v>
      </c>
      <c r="O292">
        <v>0</v>
      </c>
      <c r="P292" s="1" t="s">
        <v>32</v>
      </c>
      <c r="Q292" s="2">
        <v>43439</v>
      </c>
      <c r="R292" s="8" t="str">
        <f t="shared" si="20"/>
        <v>50-70</v>
      </c>
      <c r="S292" s="11">
        <f t="shared" si="21"/>
        <v>20</v>
      </c>
      <c r="T292" s="11" t="str">
        <f t="shared" si="22"/>
        <v>Overweight</v>
      </c>
      <c r="U292" s="11">
        <f t="shared" si="23"/>
        <v>7</v>
      </c>
      <c r="V292" s="8" t="str">
        <f t="shared" si="24"/>
        <v>Good</v>
      </c>
      <c r="W292">
        <v>0</v>
      </c>
    </row>
    <row r="293" spans="1:23" x14ac:dyDescent="0.3">
      <c r="A293">
        <v>292</v>
      </c>
      <c r="B293">
        <v>61</v>
      </c>
      <c r="C293" s="1" t="s">
        <v>30</v>
      </c>
      <c r="D293" s="1" t="s">
        <v>62</v>
      </c>
      <c r="E293" s="2">
        <v>43674</v>
      </c>
      <c r="F293" s="1" t="s">
        <v>9</v>
      </c>
      <c r="G293" s="2">
        <v>43680</v>
      </c>
      <c r="H293" s="1" t="s">
        <v>11</v>
      </c>
      <c r="I293" s="1" t="s">
        <v>3</v>
      </c>
      <c r="J293">
        <v>18.7</v>
      </c>
      <c r="K293">
        <v>182</v>
      </c>
      <c r="L293">
        <v>1</v>
      </c>
      <c r="M293">
        <v>0</v>
      </c>
      <c r="N293">
        <v>0</v>
      </c>
      <c r="O293">
        <v>0</v>
      </c>
      <c r="P293" s="1" t="s">
        <v>32</v>
      </c>
      <c r="Q293" s="2">
        <v>43887</v>
      </c>
      <c r="R293" s="8" t="str">
        <f t="shared" si="20"/>
        <v>50-70</v>
      </c>
      <c r="S293" s="11">
        <f t="shared" si="21"/>
        <v>6</v>
      </c>
      <c r="T293" s="11" t="str">
        <f t="shared" si="22"/>
        <v>Healthy</v>
      </c>
      <c r="U293" s="11">
        <f t="shared" si="23"/>
        <v>6</v>
      </c>
      <c r="V293" s="8" t="str">
        <f t="shared" si="24"/>
        <v>Good</v>
      </c>
      <c r="W293">
        <v>1</v>
      </c>
    </row>
    <row r="294" spans="1:23" x14ac:dyDescent="0.3">
      <c r="A294">
        <v>293</v>
      </c>
      <c r="B294">
        <v>80</v>
      </c>
      <c r="C294" s="1" t="s">
        <v>30</v>
      </c>
      <c r="D294" s="1" t="s">
        <v>43</v>
      </c>
      <c r="E294" s="2">
        <v>44240</v>
      </c>
      <c r="F294" s="1" t="s">
        <v>8</v>
      </c>
      <c r="G294" s="2">
        <v>44250</v>
      </c>
      <c r="H294" s="1" t="s">
        <v>10</v>
      </c>
      <c r="I294" s="1" t="s">
        <v>2</v>
      </c>
      <c r="J294">
        <v>41.4</v>
      </c>
      <c r="K294">
        <v>290</v>
      </c>
      <c r="L294">
        <v>0</v>
      </c>
      <c r="M294">
        <v>0</v>
      </c>
      <c r="N294">
        <v>0</v>
      </c>
      <c r="O294">
        <v>0</v>
      </c>
      <c r="P294" s="1" t="s">
        <v>32</v>
      </c>
      <c r="Q294" s="2">
        <v>44703</v>
      </c>
      <c r="R294" s="8" t="str">
        <f t="shared" si="20"/>
        <v>70-90</v>
      </c>
      <c r="S294" s="11">
        <f t="shared" si="21"/>
        <v>14</v>
      </c>
      <c r="T294" s="11" t="str">
        <f t="shared" si="22"/>
        <v>Severely obese</v>
      </c>
      <c r="U294" s="11">
        <f t="shared" si="23"/>
        <v>10</v>
      </c>
      <c r="V294" s="8" t="str">
        <f t="shared" si="24"/>
        <v>High</v>
      </c>
      <c r="W294">
        <v>0</v>
      </c>
    </row>
    <row r="295" spans="1:23" x14ac:dyDescent="0.3">
      <c r="A295">
        <v>294</v>
      </c>
      <c r="B295">
        <v>49</v>
      </c>
      <c r="C295" s="1" t="s">
        <v>30</v>
      </c>
      <c r="D295" s="1" t="s">
        <v>60</v>
      </c>
      <c r="E295" s="2">
        <v>45152</v>
      </c>
      <c r="F295" s="1" t="s">
        <v>9</v>
      </c>
      <c r="G295" s="2">
        <v>45154</v>
      </c>
      <c r="H295" s="1" t="s">
        <v>10</v>
      </c>
      <c r="I295" s="1" t="s">
        <v>1</v>
      </c>
      <c r="J295">
        <v>26</v>
      </c>
      <c r="K295">
        <v>187</v>
      </c>
      <c r="L295">
        <v>0</v>
      </c>
      <c r="M295">
        <v>0</v>
      </c>
      <c r="N295">
        <v>1</v>
      </c>
      <c r="O295">
        <v>0</v>
      </c>
      <c r="P295" s="1" t="s">
        <v>32</v>
      </c>
      <c r="Q295" s="2">
        <v>45567</v>
      </c>
      <c r="R295" s="8" t="str">
        <f t="shared" si="20"/>
        <v>36-49</v>
      </c>
      <c r="S295" s="11">
        <f t="shared" si="21"/>
        <v>13</v>
      </c>
      <c r="T295" s="11" t="str">
        <f t="shared" si="22"/>
        <v>Overweight</v>
      </c>
      <c r="U295" s="11">
        <f t="shared" si="23"/>
        <v>2</v>
      </c>
      <c r="V295" s="8" t="str">
        <f t="shared" si="24"/>
        <v>Good</v>
      </c>
      <c r="W295">
        <v>0</v>
      </c>
    </row>
    <row r="296" spans="1:23" x14ac:dyDescent="0.3">
      <c r="A296">
        <v>295</v>
      </c>
      <c r="B296">
        <v>57</v>
      </c>
      <c r="C296" s="1" t="s">
        <v>30</v>
      </c>
      <c r="D296" s="1" t="s">
        <v>52</v>
      </c>
      <c r="E296" s="2">
        <v>41925</v>
      </c>
      <c r="F296" s="1" t="s">
        <v>6</v>
      </c>
      <c r="G296" s="2">
        <v>41931</v>
      </c>
      <c r="H296" s="1" t="s">
        <v>11</v>
      </c>
      <c r="I296" s="1" t="s">
        <v>3</v>
      </c>
      <c r="J296">
        <v>19.100000000000001</v>
      </c>
      <c r="K296">
        <v>190</v>
      </c>
      <c r="L296">
        <v>1</v>
      </c>
      <c r="M296">
        <v>1</v>
      </c>
      <c r="N296">
        <v>0</v>
      </c>
      <c r="O296">
        <v>0</v>
      </c>
      <c r="P296" s="1" t="s">
        <v>32</v>
      </c>
      <c r="Q296" s="2">
        <v>42328</v>
      </c>
      <c r="R296" s="8" t="str">
        <f t="shared" si="20"/>
        <v>50-70</v>
      </c>
      <c r="S296" s="11">
        <f t="shared" si="21"/>
        <v>13</v>
      </c>
      <c r="T296" s="11" t="str">
        <f t="shared" si="22"/>
        <v>Healthy</v>
      </c>
      <c r="U296" s="11">
        <f t="shared" si="23"/>
        <v>6</v>
      </c>
      <c r="V296" s="8" t="str">
        <f t="shared" si="24"/>
        <v>Good</v>
      </c>
      <c r="W296">
        <v>0</v>
      </c>
    </row>
    <row r="297" spans="1:23" x14ac:dyDescent="0.3">
      <c r="A297">
        <v>296</v>
      </c>
      <c r="B297">
        <v>70</v>
      </c>
      <c r="C297" s="1" t="s">
        <v>33</v>
      </c>
      <c r="D297" s="1" t="s">
        <v>31</v>
      </c>
      <c r="E297" s="2">
        <v>44358</v>
      </c>
      <c r="F297" s="1" t="s">
        <v>8</v>
      </c>
      <c r="G297" s="2">
        <v>44372</v>
      </c>
      <c r="H297" s="1" t="s">
        <v>10</v>
      </c>
      <c r="I297" s="1" t="s">
        <v>2</v>
      </c>
      <c r="J297">
        <v>23</v>
      </c>
      <c r="K297">
        <v>227</v>
      </c>
      <c r="L297">
        <v>1</v>
      </c>
      <c r="M297">
        <v>0</v>
      </c>
      <c r="N297">
        <v>1</v>
      </c>
      <c r="O297">
        <v>1</v>
      </c>
      <c r="P297" s="1" t="s">
        <v>42</v>
      </c>
      <c r="Q297" s="2">
        <v>44969</v>
      </c>
      <c r="R297" s="8" t="str">
        <f t="shared" si="20"/>
        <v>70-90</v>
      </c>
      <c r="S297" s="11">
        <f t="shared" si="21"/>
        <v>19</v>
      </c>
      <c r="T297" s="11" t="str">
        <f t="shared" si="22"/>
        <v>Healthy</v>
      </c>
      <c r="U297" s="11">
        <f t="shared" si="23"/>
        <v>14</v>
      </c>
      <c r="V297" s="8" t="str">
        <f t="shared" si="24"/>
        <v>Elevated</v>
      </c>
      <c r="W297">
        <v>0</v>
      </c>
    </row>
    <row r="298" spans="1:23" x14ac:dyDescent="0.3">
      <c r="A298">
        <v>297</v>
      </c>
      <c r="B298">
        <v>51</v>
      </c>
      <c r="C298" s="1" t="s">
        <v>30</v>
      </c>
      <c r="D298" s="1" t="s">
        <v>34</v>
      </c>
      <c r="E298" s="2">
        <v>44200</v>
      </c>
      <c r="F298" s="1" t="s">
        <v>9</v>
      </c>
      <c r="G298" s="2">
        <v>44204</v>
      </c>
      <c r="H298" s="1" t="s">
        <v>10</v>
      </c>
      <c r="I298" s="1" t="s">
        <v>1</v>
      </c>
      <c r="J298">
        <v>33.299999999999997</v>
      </c>
      <c r="K298">
        <v>267</v>
      </c>
      <c r="L298">
        <v>1</v>
      </c>
      <c r="M298">
        <v>0</v>
      </c>
      <c r="N298">
        <v>0</v>
      </c>
      <c r="O298">
        <v>1</v>
      </c>
      <c r="P298" s="1" t="s">
        <v>35</v>
      </c>
      <c r="Q298" s="2">
        <v>44867</v>
      </c>
      <c r="R298" s="8" t="str">
        <f t="shared" si="20"/>
        <v>50-70</v>
      </c>
      <c r="S298" s="11">
        <f t="shared" si="21"/>
        <v>21</v>
      </c>
      <c r="T298" s="11" t="str">
        <f t="shared" si="22"/>
        <v>Obese</v>
      </c>
      <c r="U298" s="11">
        <f t="shared" si="23"/>
        <v>4</v>
      </c>
      <c r="V298" s="8" t="str">
        <f t="shared" si="24"/>
        <v>High</v>
      </c>
      <c r="W298">
        <v>0</v>
      </c>
    </row>
    <row r="299" spans="1:23" x14ac:dyDescent="0.3">
      <c r="A299">
        <v>298</v>
      </c>
      <c r="B299">
        <v>63</v>
      </c>
      <c r="C299" s="1" t="s">
        <v>30</v>
      </c>
      <c r="D299" s="1" t="s">
        <v>39</v>
      </c>
      <c r="E299" s="2">
        <v>43868</v>
      </c>
      <c r="F299" s="1" t="s">
        <v>6</v>
      </c>
      <c r="G299" s="2">
        <v>43879</v>
      </c>
      <c r="H299" s="1" t="s">
        <v>11</v>
      </c>
      <c r="I299" s="1" t="s">
        <v>3</v>
      </c>
      <c r="J299">
        <v>31</v>
      </c>
      <c r="K299">
        <v>293</v>
      </c>
      <c r="L299">
        <v>1</v>
      </c>
      <c r="M299">
        <v>0</v>
      </c>
      <c r="N299">
        <v>1</v>
      </c>
      <c r="O299">
        <v>0</v>
      </c>
      <c r="P299" s="1" t="s">
        <v>32</v>
      </c>
      <c r="Q299" s="2">
        <v>44461</v>
      </c>
      <c r="R299" s="8" t="str">
        <f t="shared" si="20"/>
        <v>50-70</v>
      </c>
      <c r="S299" s="11">
        <f t="shared" si="21"/>
        <v>19</v>
      </c>
      <c r="T299" s="11" t="str">
        <f t="shared" si="22"/>
        <v>Obese</v>
      </c>
      <c r="U299" s="11">
        <f t="shared" si="23"/>
        <v>11</v>
      </c>
      <c r="V299" s="8" t="str">
        <f t="shared" si="24"/>
        <v>High</v>
      </c>
      <c r="W299">
        <v>0</v>
      </c>
    </row>
    <row r="300" spans="1:23" x14ac:dyDescent="0.3">
      <c r="A300">
        <v>299</v>
      </c>
      <c r="B300">
        <v>40</v>
      </c>
      <c r="C300" s="1" t="s">
        <v>33</v>
      </c>
      <c r="D300" s="1" t="s">
        <v>37</v>
      </c>
      <c r="E300" s="2">
        <v>43706</v>
      </c>
      <c r="F300" s="1" t="s">
        <v>8</v>
      </c>
      <c r="G300" s="2">
        <v>43716</v>
      </c>
      <c r="H300" s="1" t="s">
        <v>11</v>
      </c>
      <c r="I300" s="1" t="s">
        <v>1</v>
      </c>
      <c r="J300">
        <v>27.6</v>
      </c>
      <c r="K300">
        <v>186</v>
      </c>
      <c r="L300">
        <v>1</v>
      </c>
      <c r="M300">
        <v>0</v>
      </c>
      <c r="N300">
        <v>0</v>
      </c>
      <c r="O300">
        <v>1</v>
      </c>
      <c r="P300" s="1" t="s">
        <v>32</v>
      </c>
      <c r="Q300" s="2">
        <v>43978</v>
      </c>
      <c r="R300" s="8" t="str">
        <f t="shared" si="20"/>
        <v>36-49</v>
      </c>
      <c r="S300" s="11">
        <f t="shared" si="21"/>
        <v>8</v>
      </c>
      <c r="T300" s="11" t="str">
        <f t="shared" si="22"/>
        <v>Overweight</v>
      </c>
      <c r="U300" s="11">
        <f t="shared" si="23"/>
        <v>10</v>
      </c>
      <c r="V300" s="8" t="str">
        <f t="shared" si="24"/>
        <v>Good</v>
      </c>
      <c r="W300">
        <v>0</v>
      </c>
    </row>
    <row r="301" spans="1:23" x14ac:dyDescent="0.3">
      <c r="A301">
        <v>300</v>
      </c>
      <c r="B301">
        <v>52</v>
      </c>
      <c r="C301" s="1" t="s">
        <v>33</v>
      </c>
      <c r="D301" s="1" t="s">
        <v>49</v>
      </c>
      <c r="E301" s="2">
        <v>42989</v>
      </c>
      <c r="F301" s="1" t="s">
        <v>7</v>
      </c>
      <c r="G301" s="2">
        <v>42995</v>
      </c>
      <c r="H301" s="1" t="s">
        <v>11</v>
      </c>
      <c r="I301" s="1" t="s">
        <v>3</v>
      </c>
      <c r="J301">
        <v>19.399999999999999</v>
      </c>
      <c r="K301">
        <v>192</v>
      </c>
      <c r="L301">
        <v>0</v>
      </c>
      <c r="M301">
        <v>1</v>
      </c>
      <c r="N301">
        <v>0</v>
      </c>
      <c r="O301">
        <v>0</v>
      </c>
      <c r="P301" s="1" t="s">
        <v>42</v>
      </c>
      <c r="Q301" s="2">
        <v>43356</v>
      </c>
      <c r="R301" s="8" t="str">
        <f t="shared" si="20"/>
        <v>50-70</v>
      </c>
      <c r="S301" s="11">
        <f t="shared" si="21"/>
        <v>11</v>
      </c>
      <c r="T301" s="11" t="str">
        <f t="shared" si="22"/>
        <v>Healthy</v>
      </c>
      <c r="U301" s="11">
        <f t="shared" si="23"/>
        <v>6</v>
      </c>
      <c r="V301" s="8" t="str">
        <f t="shared" si="24"/>
        <v>Good</v>
      </c>
      <c r="W301">
        <v>0</v>
      </c>
    </row>
    <row r="302" spans="1:23" x14ac:dyDescent="0.3">
      <c r="A302">
        <v>301</v>
      </c>
      <c r="B302">
        <v>57</v>
      </c>
      <c r="C302" s="1" t="s">
        <v>33</v>
      </c>
      <c r="D302" s="1" t="s">
        <v>52</v>
      </c>
      <c r="E302" s="2">
        <v>44182</v>
      </c>
      <c r="F302" s="1" t="s">
        <v>6</v>
      </c>
      <c r="G302" s="2">
        <v>44211</v>
      </c>
      <c r="H302" s="1" t="s">
        <v>11</v>
      </c>
      <c r="I302" s="1" t="s">
        <v>2</v>
      </c>
      <c r="J302">
        <v>17.2</v>
      </c>
      <c r="K302">
        <v>197</v>
      </c>
      <c r="L302">
        <v>1</v>
      </c>
      <c r="M302">
        <v>1</v>
      </c>
      <c r="N302">
        <v>0</v>
      </c>
      <c r="O302">
        <v>0</v>
      </c>
      <c r="P302" s="1" t="s">
        <v>38</v>
      </c>
      <c r="Q302" s="2">
        <v>44566</v>
      </c>
      <c r="R302" s="8" t="str">
        <f t="shared" si="20"/>
        <v>50-70</v>
      </c>
      <c r="S302" s="11">
        <f t="shared" si="21"/>
        <v>11</v>
      </c>
      <c r="T302" s="11" t="str">
        <f t="shared" si="22"/>
        <v xml:space="preserve">Underweight </v>
      </c>
      <c r="U302" s="11">
        <f t="shared" si="23"/>
        <v>29</v>
      </c>
      <c r="V302" s="8" t="str">
        <f t="shared" si="24"/>
        <v>Good</v>
      </c>
      <c r="W302">
        <v>1</v>
      </c>
    </row>
    <row r="303" spans="1:23" x14ac:dyDescent="0.3">
      <c r="A303">
        <v>302</v>
      </c>
      <c r="B303">
        <v>62</v>
      </c>
      <c r="C303" s="1" t="s">
        <v>33</v>
      </c>
      <c r="D303" s="1" t="s">
        <v>43</v>
      </c>
      <c r="E303" s="2">
        <v>43762</v>
      </c>
      <c r="F303" s="1" t="s">
        <v>7</v>
      </c>
      <c r="G303" s="2">
        <v>43771</v>
      </c>
      <c r="H303" s="1" t="s">
        <v>11</v>
      </c>
      <c r="I303" s="1" t="s">
        <v>2</v>
      </c>
      <c r="J303">
        <v>36.700000000000003</v>
      </c>
      <c r="K303">
        <v>273</v>
      </c>
      <c r="L303">
        <v>1</v>
      </c>
      <c r="M303">
        <v>1</v>
      </c>
      <c r="N303">
        <v>0</v>
      </c>
      <c r="O303">
        <v>0</v>
      </c>
      <c r="P303" s="1" t="s">
        <v>35</v>
      </c>
      <c r="Q303" s="2">
        <v>44203</v>
      </c>
      <c r="R303" s="8" t="str">
        <f t="shared" si="20"/>
        <v>50-70</v>
      </c>
      <c r="S303" s="11">
        <f t="shared" si="21"/>
        <v>14</v>
      </c>
      <c r="T303" s="11" t="str">
        <f t="shared" si="22"/>
        <v>Obese</v>
      </c>
      <c r="U303" s="11">
        <f t="shared" si="23"/>
        <v>9</v>
      </c>
      <c r="V303" s="8" t="str">
        <f t="shared" si="24"/>
        <v>High</v>
      </c>
      <c r="W303">
        <v>1</v>
      </c>
    </row>
    <row r="304" spans="1:23" x14ac:dyDescent="0.3">
      <c r="A304">
        <v>303</v>
      </c>
      <c r="B304">
        <v>67</v>
      </c>
      <c r="C304" s="1" t="s">
        <v>30</v>
      </c>
      <c r="D304" s="1" t="s">
        <v>46</v>
      </c>
      <c r="E304" s="2">
        <v>45026</v>
      </c>
      <c r="F304" s="1" t="s">
        <v>7</v>
      </c>
      <c r="G304" s="2">
        <v>45030</v>
      </c>
      <c r="H304" s="1" t="s">
        <v>10</v>
      </c>
      <c r="I304" s="1" t="s">
        <v>1</v>
      </c>
      <c r="J304">
        <v>37.9</v>
      </c>
      <c r="K304">
        <v>260</v>
      </c>
      <c r="L304">
        <v>1</v>
      </c>
      <c r="M304">
        <v>1</v>
      </c>
      <c r="N304">
        <v>0</v>
      </c>
      <c r="O304">
        <v>0</v>
      </c>
      <c r="P304" s="1" t="s">
        <v>42</v>
      </c>
      <c r="Q304" s="2">
        <v>45655</v>
      </c>
      <c r="R304" s="8" t="str">
        <f t="shared" si="20"/>
        <v>50-70</v>
      </c>
      <c r="S304" s="11">
        <f t="shared" si="21"/>
        <v>20</v>
      </c>
      <c r="T304" s="11" t="str">
        <f t="shared" si="22"/>
        <v>Obese</v>
      </c>
      <c r="U304" s="11">
        <f t="shared" si="23"/>
        <v>4</v>
      </c>
      <c r="V304" s="8" t="str">
        <f t="shared" si="24"/>
        <v>High</v>
      </c>
      <c r="W304">
        <v>0</v>
      </c>
    </row>
    <row r="305" spans="1:23" x14ac:dyDescent="0.3">
      <c r="A305">
        <v>304</v>
      </c>
      <c r="B305">
        <v>63</v>
      </c>
      <c r="C305" s="1" t="s">
        <v>30</v>
      </c>
      <c r="D305" s="1" t="s">
        <v>51</v>
      </c>
      <c r="E305" s="2">
        <v>43246</v>
      </c>
      <c r="F305" s="1" t="s">
        <v>6</v>
      </c>
      <c r="G305" s="2">
        <v>43264</v>
      </c>
      <c r="H305" s="1" t="s">
        <v>10</v>
      </c>
      <c r="I305" s="1" t="s">
        <v>3</v>
      </c>
      <c r="J305">
        <v>16.100000000000001</v>
      </c>
      <c r="K305">
        <v>166</v>
      </c>
      <c r="L305">
        <v>1</v>
      </c>
      <c r="M305">
        <v>0</v>
      </c>
      <c r="N305">
        <v>0</v>
      </c>
      <c r="O305">
        <v>0</v>
      </c>
      <c r="P305" s="1" t="s">
        <v>38</v>
      </c>
      <c r="Q305" s="2">
        <v>43866</v>
      </c>
      <c r="R305" s="8" t="str">
        <f t="shared" si="20"/>
        <v>50-70</v>
      </c>
      <c r="S305" s="11">
        <f t="shared" si="21"/>
        <v>19</v>
      </c>
      <c r="T305" s="11" t="str">
        <f t="shared" si="22"/>
        <v xml:space="preserve">Underweight </v>
      </c>
      <c r="U305" s="11">
        <f t="shared" si="23"/>
        <v>18</v>
      </c>
      <c r="V305" s="8" t="str">
        <f t="shared" si="24"/>
        <v>Good</v>
      </c>
      <c r="W305">
        <v>0</v>
      </c>
    </row>
    <row r="306" spans="1:23" x14ac:dyDescent="0.3">
      <c r="A306">
        <v>305</v>
      </c>
      <c r="B306">
        <v>53</v>
      </c>
      <c r="C306" s="1" t="s">
        <v>33</v>
      </c>
      <c r="D306" s="1" t="s">
        <v>31</v>
      </c>
      <c r="E306" s="2">
        <v>43006</v>
      </c>
      <c r="F306" s="1" t="s">
        <v>8</v>
      </c>
      <c r="G306" s="2">
        <v>43015</v>
      </c>
      <c r="H306" s="1" t="s">
        <v>11</v>
      </c>
      <c r="I306" s="1" t="s">
        <v>2</v>
      </c>
      <c r="J306">
        <v>23.7</v>
      </c>
      <c r="K306">
        <v>194</v>
      </c>
      <c r="L306">
        <v>1</v>
      </c>
      <c r="M306">
        <v>0</v>
      </c>
      <c r="N306">
        <v>0</v>
      </c>
      <c r="O306">
        <v>0</v>
      </c>
      <c r="P306" s="1" t="s">
        <v>32</v>
      </c>
      <c r="Q306" s="2">
        <v>43687</v>
      </c>
      <c r="R306" s="8" t="str">
        <f t="shared" si="20"/>
        <v>50-70</v>
      </c>
      <c r="S306" s="11">
        <f t="shared" si="21"/>
        <v>22</v>
      </c>
      <c r="T306" s="11" t="str">
        <f t="shared" si="22"/>
        <v>Healthy</v>
      </c>
      <c r="U306" s="11">
        <f t="shared" si="23"/>
        <v>9</v>
      </c>
      <c r="V306" s="8" t="str">
        <f t="shared" si="24"/>
        <v>Good</v>
      </c>
      <c r="W306">
        <v>0</v>
      </c>
    </row>
    <row r="307" spans="1:23" x14ac:dyDescent="0.3">
      <c r="A307">
        <v>306</v>
      </c>
      <c r="B307">
        <v>55</v>
      </c>
      <c r="C307" s="1" t="s">
        <v>33</v>
      </c>
      <c r="D307" s="1" t="s">
        <v>46</v>
      </c>
      <c r="E307" s="2">
        <v>44147</v>
      </c>
      <c r="F307" s="1" t="s">
        <v>6</v>
      </c>
      <c r="G307" s="2">
        <v>44176</v>
      </c>
      <c r="H307" s="1" t="s">
        <v>10</v>
      </c>
      <c r="I307" s="1" t="s">
        <v>4</v>
      </c>
      <c r="J307">
        <v>40</v>
      </c>
      <c r="K307">
        <v>287</v>
      </c>
      <c r="L307">
        <v>1</v>
      </c>
      <c r="M307">
        <v>0</v>
      </c>
      <c r="N307">
        <v>0</v>
      </c>
      <c r="O307">
        <v>0</v>
      </c>
      <c r="P307" s="1" t="s">
        <v>32</v>
      </c>
      <c r="Q307" s="2">
        <v>44346</v>
      </c>
      <c r="R307" s="8" t="str">
        <f t="shared" si="20"/>
        <v>50-70</v>
      </c>
      <c r="S307" s="11">
        <f t="shared" si="21"/>
        <v>5</v>
      </c>
      <c r="T307" s="11" t="str">
        <f t="shared" si="22"/>
        <v>Severely obese</v>
      </c>
      <c r="U307" s="11">
        <f t="shared" si="23"/>
        <v>29</v>
      </c>
      <c r="V307" s="8" t="str">
        <f t="shared" si="24"/>
        <v>High</v>
      </c>
      <c r="W307">
        <v>0</v>
      </c>
    </row>
    <row r="308" spans="1:23" x14ac:dyDescent="0.3">
      <c r="A308">
        <v>307</v>
      </c>
      <c r="B308">
        <v>41</v>
      </c>
      <c r="C308" s="1" t="s">
        <v>33</v>
      </c>
      <c r="D308" s="1" t="s">
        <v>54</v>
      </c>
      <c r="E308" s="2">
        <v>43757</v>
      </c>
      <c r="F308" s="1" t="s">
        <v>8</v>
      </c>
      <c r="G308" s="2">
        <v>43763</v>
      </c>
      <c r="H308" s="1" t="s">
        <v>11</v>
      </c>
      <c r="I308" s="1" t="s">
        <v>2</v>
      </c>
      <c r="J308">
        <v>29</v>
      </c>
      <c r="K308">
        <v>219</v>
      </c>
      <c r="L308">
        <v>1</v>
      </c>
      <c r="M308">
        <v>1</v>
      </c>
      <c r="N308">
        <v>0</v>
      </c>
      <c r="O308">
        <v>0</v>
      </c>
      <c r="P308" s="1" t="s">
        <v>32</v>
      </c>
      <c r="Q308" s="2">
        <v>44448</v>
      </c>
      <c r="R308" s="8" t="str">
        <f t="shared" si="20"/>
        <v>36-49</v>
      </c>
      <c r="S308" s="11">
        <f t="shared" si="21"/>
        <v>22</v>
      </c>
      <c r="T308" s="11" t="str">
        <f t="shared" si="22"/>
        <v>Overweight</v>
      </c>
      <c r="U308" s="11">
        <f t="shared" si="23"/>
        <v>6</v>
      </c>
      <c r="V308" s="8" t="str">
        <f t="shared" si="24"/>
        <v>Elevated</v>
      </c>
      <c r="W308">
        <v>0</v>
      </c>
    </row>
    <row r="309" spans="1:23" x14ac:dyDescent="0.3">
      <c r="A309">
        <v>308</v>
      </c>
      <c r="B309">
        <v>54</v>
      </c>
      <c r="C309" s="1" t="s">
        <v>33</v>
      </c>
      <c r="D309" s="1" t="s">
        <v>52</v>
      </c>
      <c r="E309" s="2">
        <v>44272</v>
      </c>
      <c r="F309" s="1" t="s">
        <v>8</v>
      </c>
      <c r="G309" s="2">
        <v>44277</v>
      </c>
      <c r="H309" s="1" t="s">
        <v>10</v>
      </c>
      <c r="I309" s="1" t="s">
        <v>3</v>
      </c>
      <c r="J309">
        <v>37</v>
      </c>
      <c r="K309">
        <v>256</v>
      </c>
      <c r="L309">
        <v>1</v>
      </c>
      <c r="M309">
        <v>0</v>
      </c>
      <c r="N309">
        <v>0</v>
      </c>
      <c r="O309">
        <v>0</v>
      </c>
      <c r="P309" s="1" t="s">
        <v>32</v>
      </c>
      <c r="Q309" s="2">
        <v>44759</v>
      </c>
      <c r="R309" s="8" t="str">
        <f t="shared" si="20"/>
        <v>50-70</v>
      </c>
      <c r="S309" s="11">
        <f t="shared" si="21"/>
        <v>15</v>
      </c>
      <c r="T309" s="11" t="str">
        <f t="shared" si="22"/>
        <v>Obese</v>
      </c>
      <c r="U309" s="11">
        <f t="shared" si="23"/>
        <v>5</v>
      </c>
      <c r="V309" s="8" t="str">
        <f t="shared" si="24"/>
        <v>High</v>
      </c>
      <c r="W309">
        <v>0</v>
      </c>
    </row>
    <row r="310" spans="1:23" x14ac:dyDescent="0.3">
      <c r="A310">
        <v>309</v>
      </c>
      <c r="B310">
        <v>68</v>
      </c>
      <c r="C310" s="1" t="s">
        <v>30</v>
      </c>
      <c r="D310" s="1" t="s">
        <v>39</v>
      </c>
      <c r="E310" s="2">
        <v>43514</v>
      </c>
      <c r="F310" s="1" t="s">
        <v>9</v>
      </c>
      <c r="G310" s="2">
        <v>43520</v>
      </c>
      <c r="H310" s="1" t="s">
        <v>10</v>
      </c>
      <c r="I310" s="1" t="s">
        <v>4</v>
      </c>
      <c r="J310">
        <v>35.6</v>
      </c>
      <c r="K310">
        <v>246</v>
      </c>
      <c r="L310">
        <v>0</v>
      </c>
      <c r="M310">
        <v>1</v>
      </c>
      <c r="N310">
        <v>0</v>
      </c>
      <c r="O310">
        <v>0</v>
      </c>
      <c r="P310" s="1" t="s">
        <v>32</v>
      </c>
      <c r="Q310" s="2">
        <v>43983</v>
      </c>
      <c r="R310" s="8" t="str">
        <f t="shared" si="20"/>
        <v>50-70</v>
      </c>
      <c r="S310" s="11">
        <f t="shared" si="21"/>
        <v>15</v>
      </c>
      <c r="T310" s="11" t="str">
        <f t="shared" si="22"/>
        <v>Obese</v>
      </c>
      <c r="U310" s="11">
        <f t="shared" si="23"/>
        <v>6</v>
      </c>
      <c r="V310" s="8" t="str">
        <f t="shared" si="24"/>
        <v>High</v>
      </c>
      <c r="W310">
        <v>0</v>
      </c>
    </row>
    <row r="311" spans="1:23" x14ac:dyDescent="0.3">
      <c r="A311">
        <v>310</v>
      </c>
      <c r="B311">
        <v>61</v>
      </c>
      <c r="C311" s="1" t="s">
        <v>30</v>
      </c>
      <c r="D311" s="1" t="s">
        <v>43</v>
      </c>
      <c r="E311" s="2">
        <v>44904</v>
      </c>
      <c r="F311" s="1" t="s">
        <v>7</v>
      </c>
      <c r="G311" s="2">
        <v>44907</v>
      </c>
      <c r="H311" s="1" t="s">
        <v>10</v>
      </c>
      <c r="I311" s="1" t="s">
        <v>4</v>
      </c>
      <c r="J311">
        <v>22.4</v>
      </c>
      <c r="K311">
        <v>200</v>
      </c>
      <c r="L311">
        <v>1</v>
      </c>
      <c r="M311">
        <v>0</v>
      </c>
      <c r="N311">
        <v>1</v>
      </c>
      <c r="O311">
        <v>0</v>
      </c>
      <c r="P311" s="1" t="s">
        <v>42</v>
      </c>
      <c r="Q311" s="2">
        <v>45611</v>
      </c>
      <c r="R311" s="8" t="str">
        <f t="shared" si="20"/>
        <v>50-70</v>
      </c>
      <c r="S311" s="11">
        <f t="shared" si="21"/>
        <v>23</v>
      </c>
      <c r="T311" s="11" t="str">
        <f t="shared" si="22"/>
        <v>Healthy</v>
      </c>
      <c r="U311" s="11">
        <f t="shared" si="23"/>
        <v>3</v>
      </c>
      <c r="V311" s="8" t="str">
        <f t="shared" si="24"/>
        <v>non</v>
      </c>
      <c r="W311">
        <v>1</v>
      </c>
    </row>
    <row r="312" spans="1:23" x14ac:dyDescent="0.3">
      <c r="A312">
        <v>311</v>
      </c>
      <c r="B312">
        <v>60</v>
      </c>
      <c r="C312" s="1" t="s">
        <v>33</v>
      </c>
      <c r="D312" s="1" t="s">
        <v>52</v>
      </c>
      <c r="E312" s="2">
        <v>42170</v>
      </c>
      <c r="F312" s="1" t="s">
        <v>7</v>
      </c>
      <c r="G312" s="2">
        <v>42184</v>
      </c>
      <c r="H312" s="1" t="s">
        <v>10</v>
      </c>
      <c r="I312" s="1" t="s">
        <v>1</v>
      </c>
      <c r="J312">
        <v>33.6</v>
      </c>
      <c r="K312">
        <v>246</v>
      </c>
      <c r="L312">
        <v>0</v>
      </c>
      <c r="M312">
        <v>1</v>
      </c>
      <c r="N312">
        <v>1</v>
      </c>
      <c r="O312">
        <v>0</v>
      </c>
      <c r="P312" s="1" t="s">
        <v>42</v>
      </c>
      <c r="Q312" s="2">
        <v>42492</v>
      </c>
      <c r="R312" s="8" t="str">
        <f t="shared" si="20"/>
        <v>50-70</v>
      </c>
      <c r="S312" s="11">
        <f t="shared" si="21"/>
        <v>10</v>
      </c>
      <c r="T312" s="11" t="str">
        <f t="shared" si="22"/>
        <v>Obese</v>
      </c>
      <c r="U312" s="11">
        <f t="shared" si="23"/>
        <v>14</v>
      </c>
      <c r="V312" s="8" t="str">
        <f t="shared" si="24"/>
        <v>High</v>
      </c>
      <c r="W312">
        <v>0</v>
      </c>
    </row>
    <row r="313" spans="1:23" x14ac:dyDescent="0.3">
      <c r="A313">
        <v>312</v>
      </c>
      <c r="B313">
        <v>60</v>
      </c>
      <c r="C313" s="1" t="s">
        <v>33</v>
      </c>
      <c r="D313" s="1" t="s">
        <v>48</v>
      </c>
      <c r="E313" s="2">
        <v>43285</v>
      </c>
      <c r="F313" s="1" t="s">
        <v>9</v>
      </c>
      <c r="G313" s="2">
        <v>43286</v>
      </c>
      <c r="H313" s="1" t="s">
        <v>10</v>
      </c>
      <c r="I313" s="1" t="s">
        <v>2</v>
      </c>
      <c r="J313">
        <v>44</v>
      </c>
      <c r="K313">
        <v>246</v>
      </c>
      <c r="L313">
        <v>1</v>
      </c>
      <c r="M313">
        <v>1</v>
      </c>
      <c r="N313">
        <v>0</v>
      </c>
      <c r="O313">
        <v>0</v>
      </c>
      <c r="P313" s="1" t="s">
        <v>32</v>
      </c>
      <c r="Q313" s="2">
        <v>43994</v>
      </c>
      <c r="R313" s="8" t="str">
        <f t="shared" si="20"/>
        <v>50-70</v>
      </c>
      <c r="S313" s="11">
        <f t="shared" si="21"/>
        <v>23</v>
      </c>
      <c r="T313" s="11" t="str">
        <f t="shared" si="22"/>
        <v>Severely obese</v>
      </c>
      <c r="U313" s="11">
        <f t="shared" si="23"/>
        <v>1</v>
      </c>
      <c r="V313" s="8" t="str">
        <f t="shared" si="24"/>
        <v>High</v>
      </c>
      <c r="W313">
        <v>0</v>
      </c>
    </row>
    <row r="314" spans="1:23" x14ac:dyDescent="0.3">
      <c r="A314">
        <v>313</v>
      </c>
      <c r="B314">
        <v>58</v>
      </c>
      <c r="C314" s="1" t="s">
        <v>33</v>
      </c>
      <c r="D314" s="1" t="s">
        <v>59</v>
      </c>
      <c r="E314" s="2">
        <v>43413</v>
      </c>
      <c r="F314" s="1" t="s">
        <v>8</v>
      </c>
      <c r="G314" s="2">
        <v>43421</v>
      </c>
      <c r="H314" s="1" t="s">
        <v>11</v>
      </c>
      <c r="I314" s="1" t="s">
        <v>2</v>
      </c>
      <c r="J314">
        <v>37.299999999999997</v>
      </c>
      <c r="K314">
        <v>258</v>
      </c>
      <c r="L314">
        <v>1</v>
      </c>
      <c r="M314">
        <v>1</v>
      </c>
      <c r="N314">
        <v>0</v>
      </c>
      <c r="O314">
        <v>0</v>
      </c>
      <c r="P314" s="1" t="s">
        <v>42</v>
      </c>
      <c r="Q314" s="2">
        <v>43907</v>
      </c>
      <c r="R314" s="8" t="str">
        <f t="shared" si="20"/>
        <v>50-70</v>
      </c>
      <c r="S314" s="11">
        <f t="shared" si="21"/>
        <v>16</v>
      </c>
      <c r="T314" s="11" t="str">
        <f t="shared" si="22"/>
        <v>Obese</v>
      </c>
      <c r="U314" s="11">
        <f t="shared" si="23"/>
        <v>8</v>
      </c>
      <c r="V314" s="8" t="str">
        <f t="shared" si="24"/>
        <v>High</v>
      </c>
      <c r="W314">
        <v>0</v>
      </c>
    </row>
    <row r="315" spans="1:23" x14ac:dyDescent="0.3">
      <c r="A315">
        <v>314</v>
      </c>
      <c r="B315">
        <v>58</v>
      </c>
      <c r="C315" s="1" t="s">
        <v>30</v>
      </c>
      <c r="D315" s="1" t="s">
        <v>31</v>
      </c>
      <c r="E315" s="2">
        <v>44654</v>
      </c>
      <c r="F315" s="1" t="s">
        <v>7</v>
      </c>
      <c r="G315" s="2">
        <v>44664</v>
      </c>
      <c r="H315" s="1" t="s">
        <v>10</v>
      </c>
      <c r="I315" s="1" t="s">
        <v>2</v>
      </c>
      <c r="J315">
        <v>22.6</v>
      </c>
      <c r="K315">
        <v>214</v>
      </c>
      <c r="L315">
        <v>1</v>
      </c>
      <c r="M315">
        <v>0</v>
      </c>
      <c r="N315">
        <v>0</v>
      </c>
      <c r="O315">
        <v>0</v>
      </c>
      <c r="P315" s="1" t="s">
        <v>38</v>
      </c>
      <c r="Q315" s="2">
        <v>45185</v>
      </c>
      <c r="R315" s="8" t="str">
        <f t="shared" si="20"/>
        <v>50-70</v>
      </c>
      <c r="S315" s="11">
        <f t="shared" si="21"/>
        <v>17</v>
      </c>
      <c r="T315" s="11" t="str">
        <f t="shared" si="22"/>
        <v>Healthy</v>
      </c>
      <c r="U315" s="11">
        <f t="shared" si="23"/>
        <v>10</v>
      </c>
      <c r="V315" s="8" t="str">
        <f t="shared" si="24"/>
        <v>Elevated</v>
      </c>
      <c r="W315">
        <v>1</v>
      </c>
    </row>
    <row r="316" spans="1:23" x14ac:dyDescent="0.3">
      <c r="A316">
        <v>315</v>
      </c>
      <c r="B316">
        <v>58</v>
      </c>
      <c r="C316" s="1" t="s">
        <v>30</v>
      </c>
      <c r="D316" s="1" t="s">
        <v>62</v>
      </c>
      <c r="E316" s="2">
        <v>44930</v>
      </c>
      <c r="F316" s="1" t="s">
        <v>8</v>
      </c>
      <c r="G316" s="2">
        <v>44944</v>
      </c>
      <c r="H316" s="1" t="s">
        <v>11</v>
      </c>
      <c r="I316" s="1" t="s">
        <v>3</v>
      </c>
      <c r="J316">
        <v>21.7</v>
      </c>
      <c r="K316">
        <v>214</v>
      </c>
      <c r="L316">
        <v>1</v>
      </c>
      <c r="M316">
        <v>0</v>
      </c>
      <c r="N316">
        <v>1</v>
      </c>
      <c r="O316">
        <v>0</v>
      </c>
      <c r="P316" s="1" t="s">
        <v>38</v>
      </c>
      <c r="Q316" s="2">
        <v>45483</v>
      </c>
      <c r="R316" s="8" t="str">
        <f t="shared" si="20"/>
        <v>50-70</v>
      </c>
      <c r="S316" s="11">
        <f t="shared" si="21"/>
        <v>17</v>
      </c>
      <c r="T316" s="11" t="str">
        <f t="shared" si="22"/>
        <v>Healthy</v>
      </c>
      <c r="U316" s="11">
        <f t="shared" si="23"/>
        <v>14</v>
      </c>
      <c r="V316" s="8" t="str">
        <f t="shared" si="24"/>
        <v>Elevated</v>
      </c>
      <c r="W316">
        <v>0</v>
      </c>
    </row>
    <row r="317" spans="1:23" x14ac:dyDescent="0.3">
      <c r="A317">
        <v>316</v>
      </c>
      <c r="B317">
        <v>54</v>
      </c>
      <c r="C317" s="1" t="s">
        <v>33</v>
      </c>
      <c r="D317" s="1" t="s">
        <v>49</v>
      </c>
      <c r="E317" s="2">
        <v>45274</v>
      </c>
      <c r="F317" s="1" t="s">
        <v>7</v>
      </c>
      <c r="G317" s="2">
        <v>45290</v>
      </c>
      <c r="H317" s="1" t="s">
        <v>11</v>
      </c>
      <c r="I317" s="1" t="s">
        <v>1</v>
      </c>
      <c r="J317">
        <v>22.5</v>
      </c>
      <c r="K317">
        <v>211</v>
      </c>
      <c r="L317">
        <v>0</v>
      </c>
      <c r="M317">
        <v>1</v>
      </c>
      <c r="N317">
        <v>0</v>
      </c>
      <c r="O317">
        <v>0</v>
      </c>
      <c r="P317" s="1" t="s">
        <v>38</v>
      </c>
      <c r="Q317" s="2">
        <v>45820</v>
      </c>
      <c r="R317" s="8" t="str">
        <f t="shared" si="20"/>
        <v>50-70</v>
      </c>
      <c r="S317" s="11">
        <f t="shared" si="21"/>
        <v>17</v>
      </c>
      <c r="T317" s="11" t="str">
        <f t="shared" si="22"/>
        <v>Healthy</v>
      </c>
      <c r="U317" s="11">
        <f t="shared" si="23"/>
        <v>16</v>
      </c>
      <c r="V317" s="8" t="str">
        <f t="shared" si="24"/>
        <v>Elevated</v>
      </c>
      <c r="W317">
        <v>0</v>
      </c>
    </row>
    <row r="318" spans="1:23" x14ac:dyDescent="0.3">
      <c r="A318">
        <v>317</v>
      </c>
      <c r="B318">
        <v>57</v>
      </c>
      <c r="C318" s="1" t="s">
        <v>33</v>
      </c>
      <c r="D318" s="1" t="s">
        <v>39</v>
      </c>
      <c r="E318" s="2">
        <v>45207</v>
      </c>
      <c r="F318" s="1" t="s">
        <v>6</v>
      </c>
      <c r="G318" s="2">
        <v>45230</v>
      </c>
      <c r="H318" s="1" t="s">
        <v>11</v>
      </c>
      <c r="I318" s="1" t="s">
        <v>1</v>
      </c>
      <c r="J318">
        <v>43.4</v>
      </c>
      <c r="K318">
        <v>300</v>
      </c>
      <c r="L318">
        <v>1</v>
      </c>
      <c r="M318">
        <v>0</v>
      </c>
      <c r="N318">
        <v>1</v>
      </c>
      <c r="O318">
        <v>0</v>
      </c>
      <c r="P318" s="1" t="s">
        <v>38</v>
      </c>
      <c r="Q318" s="2">
        <v>45673</v>
      </c>
      <c r="R318" s="8" t="str">
        <f t="shared" si="20"/>
        <v>50-70</v>
      </c>
      <c r="S318" s="11">
        <f t="shared" si="21"/>
        <v>14</v>
      </c>
      <c r="T318" s="11" t="str">
        <f t="shared" si="22"/>
        <v>Severely obese</v>
      </c>
      <c r="U318" s="11">
        <f t="shared" si="23"/>
        <v>23</v>
      </c>
      <c r="V318" s="8" t="str">
        <f t="shared" si="24"/>
        <v>High</v>
      </c>
      <c r="W318">
        <v>0</v>
      </c>
    </row>
    <row r="319" spans="1:23" x14ac:dyDescent="0.3">
      <c r="A319">
        <v>318</v>
      </c>
      <c r="B319">
        <v>55</v>
      </c>
      <c r="C319" s="1" t="s">
        <v>33</v>
      </c>
      <c r="D319" s="1" t="s">
        <v>44</v>
      </c>
      <c r="E319" s="2">
        <v>43786</v>
      </c>
      <c r="F319" s="1" t="s">
        <v>8</v>
      </c>
      <c r="G319" s="2">
        <v>43797</v>
      </c>
      <c r="H319" s="1" t="s">
        <v>10</v>
      </c>
      <c r="I319" s="1" t="s">
        <v>3</v>
      </c>
      <c r="J319">
        <v>42.8</v>
      </c>
      <c r="K319">
        <v>292</v>
      </c>
      <c r="L319">
        <v>1</v>
      </c>
      <c r="M319">
        <v>0</v>
      </c>
      <c r="N319">
        <v>0</v>
      </c>
      <c r="O319">
        <v>0</v>
      </c>
      <c r="P319" s="1" t="s">
        <v>38</v>
      </c>
      <c r="Q319" s="2">
        <v>44361</v>
      </c>
      <c r="R319" s="8" t="str">
        <f t="shared" si="20"/>
        <v>50-70</v>
      </c>
      <c r="S319" s="11">
        <f t="shared" si="21"/>
        <v>18</v>
      </c>
      <c r="T319" s="11" t="str">
        <f t="shared" si="22"/>
        <v>Severely obese</v>
      </c>
      <c r="U319" s="11">
        <f t="shared" si="23"/>
        <v>11</v>
      </c>
      <c r="V319" s="8" t="str">
        <f t="shared" si="24"/>
        <v>High</v>
      </c>
      <c r="W319">
        <v>0</v>
      </c>
    </row>
    <row r="320" spans="1:23" x14ac:dyDescent="0.3">
      <c r="A320">
        <v>319</v>
      </c>
      <c r="B320">
        <v>69</v>
      </c>
      <c r="C320" s="1" t="s">
        <v>30</v>
      </c>
      <c r="D320" s="1" t="s">
        <v>47</v>
      </c>
      <c r="E320" s="2">
        <v>45246</v>
      </c>
      <c r="F320" s="1" t="s">
        <v>9</v>
      </c>
      <c r="G320" s="2">
        <v>45252</v>
      </c>
      <c r="H320" s="1" t="s">
        <v>11</v>
      </c>
      <c r="I320" s="1" t="s">
        <v>2</v>
      </c>
      <c r="J320">
        <v>25.5</v>
      </c>
      <c r="K320">
        <v>194</v>
      </c>
      <c r="L320">
        <v>1</v>
      </c>
      <c r="M320">
        <v>1</v>
      </c>
      <c r="N320">
        <v>0</v>
      </c>
      <c r="O320">
        <v>0</v>
      </c>
      <c r="P320" s="1" t="s">
        <v>35</v>
      </c>
      <c r="Q320" s="2">
        <v>45507</v>
      </c>
      <c r="R320" s="8" t="str">
        <f t="shared" si="20"/>
        <v>50-70</v>
      </c>
      <c r="S320" s="11">
        <f t="shared" si="21"/>
        <v>8</v>
      </c>
      <c r="T320" s="11" t="str">
        <f t="shared" si="22"/>
        <v>Overweight</v>
      </c>
      <c r="U320" s="11">
        <f t="shared" si="23"/>
        <v>6</v>
      </c>
      <c r="V320" s="8" t="str">
        <f t="shared" si="24"/>
        <v>Good</v>
      </c>
      <c r="W320">
        <v>0</v>
      </c>
    </row>
    <row r="321" spans="1:23" x14ac:dyDescent="0.3">
      <c r="A321">
        <v>320</v>
      </c>
      <c r="B321">
        <v>42</v>
      </c>
      <c r="C321" s="1" t="s">
        <v>30</v>
      </c>
      <c r="D321" s="1" t="s">
        <v>44</v>
      </c>
      <c r="E321" s="2">
        <v>42294</v>
      </c>
      <c r="F321" s="1" t="s">
        <v>8</v>
      </c>
      <c r="G321" s="2">
        <v>42295</v>
      </c>
      <c r="H321" s="1" t="s">
        <v>11</v>
      </c>
      <c r="I321" s="1" t="s">
        <v>3</v>
      </c>
      <c r="J321">
        <v>28.8</v>
      </c>
      <c r="K321">
        <v>195</v>
      </c>
      <c r="L321">
        <v>0</v>
      </c>
      <c r="M321">
        <v>1</v>
      </c>
      <c r="N321">
        <v>1</v>
      </c>
      <c r="O321">
        <v>0</v>
      </c>
      <c r="P321" s="1" t="s">
        <v>32</v>
      </c>
      <c r="Q321" s="2">
        <v>42924</v>
      </c>
      <c r="R321" s="8" t="str">
        <f t="shared" si="20"/>
        <v>36-49</v>
      </c>
      <c r="S321" s="11">
        <f t="shared" si="21"/>
        <v>20</v>
      </c>
      <c r="T321" s="11" t="str">
        <f t="shared" si="22"/>
        <v>Overweight</v>
      </c>
      <c r="U321" s="11">
        <f t="shared" si="23"/>
        <v>1</v>
      </c>
      <c r="V321" s="8" t="str">
        <f t="shared" si="24"/>
        <v>Good</v>
      </c>
      <c r="W321">
        <v>0</v>
      </c>
    </row>
    <row r="322" spans="1:23" x14ac:dyDescent="0.3">
      <c r="A322">
        <v>321</v>
      </c>
      <c r="B322">
        <v>49</v>
      </c>
      <c r="C322" s="1" t="s">
        <v>33</v>
      </c>
      <c r="D322" s="1" t="s">
        <v>48</v>
      </c>
      <c r="E322" s="2">
        <v>42848</v>
      </c>
      <c r="F322" s="1" t="s">
        <v>9</v>
      </c>
      <c r="G322" s="2">
        <v>42852</v>
      </c>
      <c r="H322" s="1" t="s">
        <v>10</v>
      </c>
      <c r="I322" s="1" t="s">
        <v>1</v>
      </c>
      <c r="J322">
        <v>36</v>
      </c>
      <c r="K322">
        <v>258</v>
      </c>
      <c r="L322">
        <v>1</v>
      </c>
      <c r="M322">
        <v>0</v>
      </c>
      <c r="N322">
        <v>0</v>
      </c>
      <c r="O322">
        <v>0</v>
      </c>
      <c r="P322" s="1" t="s">
        <v>42</v>
      </c>
      <c r="Q322" s="2">
        <v>43049</v>
      </c>
      <c r="R322" s="8" t="str">
        <f t="shared" ref="R322:R385" si="25">IF(B322&lt;=35,"20-35",IF(AND(B322&gt;35,B322&lt;50),"36-49",IF(AND(B322&gt;=50,B322&lt;70),"50-70",IF(B322&gt;=70,"70-90","NaN"))))</f>
        <v>36-49</v>
      </c>
      <c r="S322" s="11">
        <f t="shared" ref="S322:S385" si="26">DATEDIF(G322,Q322,"M")</f>
        <v>6</v>
      </c>
      <c r="T322" s="11" t="str">
        <f t="shared" ref="T322:T385" si="27">IF(J322&lt;=18.5,"Underweight ",IF(AND(J322&gt;=18.5,J322&lt;=24.9),"Healthy",IF(AND(J322&gt;=25,J322&lt;=29.9),"Overweight",IF(AND(J322&gt;=30,J322&lt;=39.9),"Obese",IF(J322&gt;=40,"Severely obese")))))</f>
        <v>Obese</v>
      </c>
      <c r="U322" s="11">
        <f t="shared" ref="U322:U385" si="28">DATEDIF(E322,G322,"d")</f>
        <v>4</v>
      </c>
      <c r="V322" s="8" t="str">
        <f t="shared" ref="V322:V385" si="29">IF(K322&lt;200,"Good",IF(AND(K322&gt;200,K322&lt;239),"Elevated",IF(K322&gt;240,"High","non")))</f>
        <v>High</v>
      </c>
      <c r="W322">
        <v>0</v>
      </c>
    </row>
    <row r="323" spans="1:23" x14ac:dyDescent="0.3">
      <c r="A323">
        <v>322</v>
      </c>
      <c r="B323">
        <v>67</v>
      </c>
      <c r="C323" s="1" t="s">
        <v>30</v>
      </c>
      <c r="D323" s="1" t="s">
        <v>48</v>
      </c>
      <c r="E323" s="2">
        <v>43662</v>
      </c>
      <c r="F323" s="1" t="s">
        <v>9</v>
      </c>
      <c r="G323" s="2">
        <v>43669</v>
      </c>
      <c r="H323" s="1" t="s">
        <v>11</v>
      </c>
      <c r="I323" s="1" t="s">
        <v>2</v>
      </c>
      <c r="J323">
        <v>44.6</v>
      </c>
      <c r="K323">
        <v>261</v>
      </c>
      <c r="L323">
        <v>1</v>
      </c>
      <c r="M323">
        <v>0</v>
      </c>
      <c r="N323">
        <v>0</v>
      </c>
      <c r="O323">
        <v>0</v>
      </c>
      <c r="P323" s="1" t="s">
        <v>35</v>
      </c>
      <c r="Q323" s="2">
        <v>44256</v>
      </c>
      <c r="R323" s="8" t="str">
        <f t="shared" si="25"/>
        <v>50-70</v>
      </c>
      <c r="S323" s="11">
        <f t="shared" si="26"/>
        <v>19</v>
      </c>
      <c r="T323" s="11" t="str">
        <f t="shared" si="27"/>
        <v>Severely obese</v>
      </c>
      <c r="U323" s="11">
        <f t="shared" si="28"/>
        <v>7</v>
      </c>
      <c r="V323" s="8" t="str">
        <f t="shared" si="29"/>
        <v>High</v>
      </c>
      <c r="W323">
        <v>0</v>
      </c>
    </row>
    <row r="324" spans="1:23" x14ac:dyDescent="0.3">
      <c r="A324">
        <v>323</v>
      </c>
      <c r="B324">
        <v>52</v>
      </c>
      <c r="C324" s="1" t="s">
        <v>33</v>
      </c>
      <c r="D324" s="1" t="s">
        <v>45</v>
      </c>
      <c r="E324" s="2">
        <v>44446</v>
      </c>
      <c r="F324" s="1" t="s">
        <v>8</v>
      </c>
      <c r="G324" s="2">
        <v>44450</v>
      </c>
      <c r="H324" s="1" t="s">
        <v>10</v>
      </c>
      <c r="I324" s="1" t="s">
        <v>4</v>
      </c>
      <c r="J324">
        <v>38.5</v>
      </c>
      <c r="K324">
        <v>262</v>
      </c>
      <c r="L324">
        <v>0</v>
      </c>
      <c r="M324">
        <v>0</v>
      </c>
      <c r="N324">
        <v>0</v>
      </c>
      <c r="O324">
        <v>0</v>
      </c>
      <c r="P324" s="1" t="s">
        <v>35</v>
      </c>
      <c r="Q324" s="2">
        <v>44962</v>
      </c>
      <c r="R324" s="8" t="str">
        <f t="shared" si="25"/>
        <v>50-70</v>
      </c>
      <c r="S324" s="11">
        <f t="shared" si="26"/>
        <v>16</v>
      </c>
      <c r="T324" s="11" t="str">
        <f t="shared" si="27"/>
        <v>Obese</v>
      </c>
      <c r="U324" s="11">
        <f t="shared" si="28"/>
        <v>4</v>
      </c>
      <c r="V324" s="8" t="str">
        <f t="shared" si="29"/>
        <v>High</v>
      </c>
      <c r="W324">
        <v>0</v>
      </c>
    </row>
    <row r="325" spans="1:23" x14ac:dyDescent="0.3">
      <c r="A325">
        <v>324</v>
      </c>
      <c r="B325">
        <v>65</v>
      </c>
      <c r="C325" s="1" t="s">
        <v>33</v>
      </c>
      <c r="D325" s="1" t="s">
        <v>48</v>
      </c>
      <c r="E325" s="2">
        <v>41928</v>
      </c>
      <c r="F325" s="1" t="s">
        <v>7</v>
      </c>
      <c r="G325" s="2">
        <v>41932</v>
      </c>
      <c r="H325" s="1" t="s">
        <v>11</v>
      </c>
      <c r="I325" s="1" t="s">
        <v>4</v>
      </c>
      <c r="J325">
        <v>21.3</v>
      </c>
      <c r="K325">
        <v>237</v>
      </c>
      <c r="L325">
        <v>1</v>
      </c>
      <c r="M325">
        <v>1</v>
      </c>
      <c r="N325">
        <v>1</v>
      </c>
      <c r="O325">
        <v>0</v>
      </c>
      <c r="P325" s="1" t="s">
        <v>38</v>
      </c>
      <c r="Q325" s="2">
        <v>42241</v>
      </c>
      <c r="R325" s="8" t="str">
        <f t="shared" si="25"/>
        <v>50-70</v>
      </c>
      <c r="S325" s="11">
        <f t="shared" si="26"/>
        <v>10</v>
      </c>
      <c r="T325" s="11" t="str">
        <f t="shared" si="27"/>
        <v>Healthy</v>
      </c>
      <c r="U325" s="11">
        <f t="shared" si="28"/>
        <v>4</v>
      </c>
      <c r="V325" s="8" t="str">
        <f t="shared" si="29"/>
        <v>Elevated</v>
      </c>
      <c r="W325">
        <v>1</v>
      </c>
    </row>
    <row r="326" spans="1:23" x14ac:dyDescent="0.3">
      <c r="A326">
        <v>325</v>
      </c>
      <c r="B326">
        <v>55</v>
      </c>
      <c r="C326" s="1" t="s">
        <v>30</v>
      </c>
      <c r="D326" s="1" t="s">
        <v>43</v>
      </c>
      <c r="E326" s="2">
        <v>45329</v>
      </c>
      <c r="F326" s="1" t="s">
        <v>7</v>
      </c>
      <c r="G326" s="2">
        <v>45333</v>
      </c>
      <c r="H326" s="1" t="s">
        <v>10</v>
      </c>
      <c r="I326" s="1" t="s">
        <v>2</v>
      </c>
      <c r="J326">
        <v>34.6</v>
      </c>
      <c r="K326">
        <v>275</v>
      </c>
      <c r="L326">
        <v>1</v>
      </c>
      <c r="M326">
        <v>0</v>
      </c>
      <c r="N326">
        <v>1</v>
      </c>
      <c r="O326">
        <v>0</v>
      </c>
      <c r="P326" s="1" t="s">
        <v>32</v>
      </c>
      <c r="Q326" s="2">
        <v>45959</v>
      </c>
      <c r="R326" s="8" t="str">
        <f t="shared" si="25"/>
        <v>50-70</v>
      </c>
      <c r="S326" s="11">
        <f t="shared" si="26"/>
        <v>20</v>
      </c>
      <c r="T326" s="11" t="str">
        <f t="shared" si="27"/>
        <v>Obese</v>
      </c>
      <c r="U326" s="11">
        <f t="shared" si="28"/>
        <v>4</v>
      </c>
      <c r="V326" s="8" t="str">
        <f t="shared" si="29"/>
        <v>High</v>
      </c>
      <c r="W326">
        <v>0</v>
      </c>
    </row>
    <row r="327" spans="1:23" x14ac:dyDescent="0.3">
      <c r="A327">
        <v>326</v>
      </c>
      <c r="B327">
        <v>56</v>
      </c>
      <c r="C327" s="1" t="s">
        <v>33</v>
      </c>
      <c r="D327" s="1" t="s">
        <v>39</v>
      </c>
      <c r="E327" s="2">
        <v>41956</v>
      </c>
      <c r="F327" s="1" t="s">
        <v>8</v>
      </c>
      <c r="G327" s="2">
        <v>41969</v>
      </c>
      <c r="H327" s="1" t="s">
        <v>10</v>
      </c>
      <c r="I327" s="1" t="s">
        <v>3</v>
      </c>
      <c r="J327">
        <v>29.7</v>
      </c>
      <c r="K327">
        <v>189</v>
      </c>
      <c r="L327">
        <v>1</v>
      </c>
      <c r="M327">
        <v>1</v>
      </c>
      <c r="N327">
        <v>0</v>
      </c>
      <c r="O327">
        <v>0</v>
      </c>
      <c r="P327" s="1" t="s">
        <v>42</v>
      </c>
      <c r="Q327" s="2">
        <v>42264</v>
      </c>
      <c r="R327" s="8" t="str">
        <f t="shared" si="25"/>
        <v>50-70</v>
      </c>
      <c r="S327" s="11">
        <f t="shared" si="26"/>
        <v>9</v>
      </c>
      <c r="T327" s="11" t="str">
        <f t="shared" si="27"/>
        <v>Overweight</v>
      </c>
      <c r="U327" s="11">
        <f t="shared" si="28"/>
        <v>13</v>
      </c>
      <c r="V327" s="8" t="str">
        <f t="shared" si="29"/>
        <v>Good</v>
      </c>
      <c r="W327">
        <v>0</v>
      </c>
    </row>
    <row r="328" spans="1:23" x14ac:dyDescent="0.3">
      <c r="A328">
        <v>327</v>
      </c>
      <c r="B328">
        <v>57</v>
      </c>
      <c r="C328" s="1" t="s">
        <v>30</v>
      </c>
      <c r="D328" s="1" t="s">
        <v>34</v>
      </c>
      <c r="E328" s="2">
        <v>42048</v>
      </c>
      <c r="F328" s="1" t="s">
        <v>7</v>
      </c>
      <c r="G328" s="2">
        <v>42063</v>
      </c>
      <c r="H328" s="1" t="s">
        <v>11</v>
      </c>
      <c r="I328" s="1" t="s">
        <v>2</v>
      </c>
      <c r="J328">
        <v>37.5</v>
      </c>
      <c r="K328">
        <v>243</v>
      </c>
      <c r="L328">
        <v>1</v>
      </c>
      <c r="M328">
        <v>1</v>
      </c>
      <c r="N328">
        <v>0</v>
      </c>
      <c r="O328">
        <v>0</v>
      </c>
      <c r="P328" s="1" t="s">
        <v>32</v>
      </c>
      <c r="Q328" s="2">
        <v>42740</v>
      </c>
      <c r="R328" s="8" t="str">
        <f t="shared" si="25"/>
        <v>50-70</v>
      </c>
      <c r="S328" s="11">
        <f t="shared" si="26"/>
        <v>22</v>
      </c>
      <c r="T328" s="11" t="str">
        <f t="shared" si="27"/>
        <v>Obese</v>
      </c>
      <c r="U328" s="11">
        <f t="shared" si="28"/>
        <v>15</v>
      </c>
      <c r="V328" s="8" t="str">
        <f t="shared" si="29"/>
        <v>High</v>
      </c>
      <c r="W328">
        <v>0</v>
      </c>
    </row>
    <row r="329" spans="1:23" x14ac:dyDescent="0.3">
      <c r="A329">
        <v>328</v>
      </c>
      <c r="B329">
        <v>60</v>
      </c>
      <c r="C329" s="1" t="s">
        <v>33</v>
      </c>
      <c r="D329" s="1" t="s">
        <v>46</v>
      </c>
      <c r="E329" s="2">
        <v>44085</v>
      </c>
      <c r="F329" s="1" t="s">
        <v>7</v>
      </c>
      <c r="G329" s="2">
        <v>44101</v>
      </c>
      <c r="H329" s="1" t="s">
        <v>10</v>
      </c>
      <c r="I329" s="1" t="s">
        <v>2</v>
      </c>
      <c r="J329">
        <v>17.8</v>
      </c>
      <c r="K329">
        <v>200</v>
      </c>
      <c r="L329">
        <v>0</v>
      </c>
      <c r="M329">
        <v>1</v>
      </c>
      <c r="N329">
        <v>0</v>
      </c>
      <c r="O329">
        <v>0</v>
      </c>
      <c r="P329" s="1" t="s">
        <v>38</v>
      </c>
      <c r="Q329" s="2">
        <v>44352</v>
      </c>
      <c r="R329" s="8" t="str">
        <f t="shared" si="25"/>
        <v>50-70</v>
      </c>
      <c r="S329" s="11">
        <f t="shared" si="26"/>
        <v>8</v>
      </c>
      <c r="T329" s="11" t="str">
        <f t="shared" si="27"/>
        <v xml:space="preserve">Underweight </v>
      </c>
      <c r="U329" s="11">
        <f t="shared" si="28"/>
        <v>16</v>
      </c>
      <c r="V329" s="8" t="str">
        <f t="shared" si="29"/>
        <v>non</v>
      </c>
      <c r="W329">
        <v>0</v>
      </c>
    </row>
    <row r="330" spans="1:23" x14ac:dyDescent="0.3">
      <c r="A330">
        <v>329</v>
      </c>
      <c r="B330">
        <v>57</v>
      </c>
      <c r="C330" s="1" t="s">
        <v>30</v>
      </c>
      <c r="D330" s="1" t="s">
        <v>36</v>
      </c>
      <c r="E330" s="2">
        <v>43855</v>
      </c>
      <c r="F330" s="1" t="s">
        <v>9</v>
      </c>
      <c r="G330" s="2">
        <v>43856</v>
      </c>
      <c r="H330" s="1" t="s">
        <v>10</v>
      </c>
      <c r="I330" s="1" t="s">
        <v>4</v>
      </c>
      <c r="J330">
        <v>19.8</v>
      </c>
      <c r="K330">
        <v>172</v>
      </c>
      <c r="L330">
        <v>1</v>
      </c>
      <c r="M330">
        <v>1</v>
      </c>
      <c r="N330">
        <v>1</v>
      </c>
      <c r="O330">
        <v>0</v>
      </c>
      <c r="P330" s="1" t="s">
        <v>32</v>
      </c>
      <c r="Q330" s="2">
        <v>44314</v>
      </c>
      <c r="R330" s="8" t="str">
        <f t="shared" si="25"/>
        <v>50-70</v>
      </c>
      <c r="S330" s="11">
        <f t="shared" si="26"/>
        <v>15</v>
      </c>
      <c r="T330" s="11" t="str">
        <f t="shared" si="27"/>
        <v>Healthy</v>
      </c>
      <c r="U330" s="11">
        <f t="shared" si="28"/>
        <v>1</v>
      </c>
      <c r="V330" s="8" t="str">
        <f t="shared" si="29"/>
        <v>Good</v>
      </c>
      <c r="W330">
        <v>0</v>
      </c>
    </row>
    <row r="331" spans="1:23" x14ac:dyDescent="0.3">
      <c r="A331">
        <v>330</v>
      </c>
      <c r="B331">
        <v>44</v>
      </c>
      <c r="C331" s="1" t="s">
        <v>33</v>
      </c>
      <c r="D331" s="1" t="s">
        <v>51</v>
      </c>
      <c r="E331" s="2">
        <v>44690</v>
      </c>
      <c r="F331" s="1" t="s">
        <v>7</v>
      </c>
      <c r="G331" s="2">
        <v>44705</v>
      </c>
      <c r="H331" s="1" t="s">
        <v>11</v>
      </c>
      <c r="I331" s="1" t="s">
        <v>2</v>
      </c>
      <c r="J331">
        <v>19.600000000000001</v>
      </c>
      <c r="K331">
        <v>230</v>
      </c>
      <c r="L331">
        <v>0</v>
      </c>
      <c r="M331">
        <v>1</v>
      </c>
      <c r="N331">
        <v>0</v>
      </c>
      <c r="O331">
        <v>0</v>
      </c>
      <c r="P331" s="1" t="s">
        <v>35</v>
      </c>
      <c r="Q331" s="2">
        <v>45280</v>
      </c>
      <c r="R331" s="8" t="str">
        <f t="shared" si="25"/>
        <v>36-49</v>
      </c>
      <c r="S331" s="11">
        <f t="shared" si="26"/>
        <v>18</v>
      </c>
      <c r="T331" s="11" t="str">
        <f t="shared" si="27"/>
        <v>Healthy</v>
      </c>
      <c r="U331" s="11">
        <f t="shared" si="28"/>
        <v>15</v>
      </c>
      <c r="V331" s="8" t="str">
        <f t="shared" si="29"/>
        <v>Elevated</v>
      </c>
      <c r="W331">
        <v>0</v>
      </c>
    </row>
    <row r="332" spans="1:23" x14ac:dyDescent="0.3">
      <c r="A332">
        <v>331</v>
      </c>
      <c r="B332">
        <v>42</v>
      </c>
      <c r="C332" s="1" t="s">
        <v>30</v>
      </c>
      <c r="D332" s="1" t="s">
        <v>57</v>
      </c>
      <c r="E332" s="2">
        <v>45221</v>
      </c>
      <c r="F332" s="1" t="s">
        <v>9</v>
      </c>
      <c r="G332" s="2">
        <v>45222</v>
      </c>
      <c r="H332" s="1" t="s">
        <v>10</v>
      </c>
      <c r="I332" s="1" t="s">
        <v>2</v>
      </c>
      <c r="J332">
        <v>40.1</v>
      </c>
      <c r="K332">
        <v>254</v>
      </c>
      <c r="L332">
        <v>1</v>
      </c>
      <c r="M332">
        <v>1</v>
      </c>
      <c r="N332">
        <v>0</v>
      </c>
      <c r="O332">
        <v>0</v>
      </c>
      <c r="P332" s="1" t="s">
        <v>32</v>
      </c>
      <c r="Q332" s="2">
        <v>45465</v>
      </c>
      <c r="R332" s="8" t="str">
        <f t="shared" si="25"/>
        <v>36-49</v>
      </c>
      <c r="S332" s="11">
        <f t="shared" si="26"/>
        <v>7</v>
      </c>
      <c r="T332" s="11" t="str">
        <f t="shared" si="27"/>
        <v>Severely obese</v>
      </c>
      <c r="U332" s="11">
        <f t="shared" si="28"/>
        <v>1</v>
      </c>
      <c r="V332" s="8" t="str">
        <f t="shared" si="29"/>
        <v>High</v>
      </c>
      <c r="W332">
        <v>0</v>
      </c>
    </row>
    <row r="333" spans="1:23" x14ac:dyDescent="0.3">
      <c r="A333">
        <v>332</v>
      </c>
      <c r="B333">
        <v>71</v>
      </c>
      <c r="C333" s="1" t="s">
        <v>33</v>
      </c>
      <c r="D333" s="1" t="s">
        <v>53</v>
      </c>
      <c r="E333" s="2">
        <v>43650</v>
      </c>
      <c r="F333" s="1" t="s">
        <v>6</v>
      </c>
      <c r="G333" s="2">
        <v>43651</v>
      </c>
      <c r="H333" s="1" t="s">
        <v>10</v>
      </c>
      <c r="I333" s="1" t="s">
        <v>3</v>
      </c>
      <c r="J333">
        <v>39.6</v>
      </c>
      <c r="K333">
        <v>277</v>
      </c>
      <c r="L333">
        <v>1</v>
      </c>
      <c r="M333">
        <v>0</v>
      </c>
      <c r="N333">
        <v>0</v>
      </c>
      <c r="O333">
        <v>0</v>
      </c>
      <c r="P333" s="1" t="s">
        <v>38</v>
      </c>
      <c r="Q333" s="2">
        <v>44045</v>
      </c>
      <c r="R333" s="8" t="str">
        <f t="shared" si="25"/>
        <v>70-90</v>
      </c>
      <c r="S333" s="11">
        <f t="shared" si="26"/>
        <v>12</v>
      </c>
      <c r="T333" s="11" t="str">
        <f t="shared" si="27"/>
        <v>Obese</v>
      </c>
      <c r="U333" s="11">
        <f t="shared" si="28"/>
        <v>1</v>
      </c>
      <c r="V333" s="8" t="str">
        <f t="shared" si="29"/>
        <v>High</v>
      </c>
      <c r="W333">
        <v>0</v>
      </c>
    </row>
    <row r="334" spans="1:23" x14ac:dyDescent="0.3">
      <c r="A334">
        <v>333</v>
      </c>
      <c r="B334">
        <v>67</v>
      </c>
      <c r="C334" s="1" t="s">
        <v>30</v>
      </c>
      <c r="D334" s="1" t="s">
        <v>55</v>
      </c>
      <c r="E334" s="2">
        <v>42963</v>
      </c>
      <c r="F334" s="1" t="s">
        <v>6</v>
      </c>
      <c r="G334" s="2">
        <v>42972</v>
      </c>
      <c r="H334" s="1" t="s">
        <v>11</v>
      </c>
      <c r="I334" s="1" t="s">
        <v>3</v>
      </c>
      <c r="J334">
        <v>34</v>
      </c>
      <c r="K334">
        <v>291</v>
      </c>
      <c r="L334">
        <v>1</v>
      </c>
      <c r="M334">
        <v>1</v>
      </c>
      <c r="N334">
        <v>0</v>
      </c>
      <c r="O334">
        <v>1</v>
      </c>
      <c r="P334" s="1" t="s">
        <v>38</v>
      </c>
      <c r="Q334" s="2">
        <v>43369</v>
      </c>
      <c r="R334" s="8" t="str">
        <f t="shared" si="25"/>
        <v>50-70</v>
      </c>
      <c r="S334" s="11">
        <f t="shared" si="26"/>
        <v>13</v>
      </c>
      <c r="T334" s="11" t="str">
        <f t="shared" si="27"/>
        <v>Obese</v>
      </c>
      <c r="U334" s="11">
        <f t="shared" si="28"/>
        <v>9</v>
      </c>
      <c r="V334" s="8" t="str">
        <f t="shared" si="29"/>
        <v>High</v>
      </c>
      <c r="W334">
        <v>0</v>
      </c>
    </row>
    <row r="335" spans="1:23" x14ac:dyDescent="0.3">
      <c r="A335">
        <v>334</v>
      </c>
      <c r="B335">
        <v>58</v>
      </c>
      <c r="C335" s="1" t="s">
        <v>33</v>
      </c>
      <c r="D335" s="1" t="s">
        <v>62</v>
      </c>
      <c r="E335" s="2">
        <v>44404</v>
      </c>
      <c r="F335" s="1" t="s">
        <v>8</v>
      </c>
      <c r="G335" s="2">
        <v>44418</v>
      </c>
      <c r="H335" s="1" t="s">
        <v>11</v>
      </c>
      <c r="I335" s="1" t="s">
        <v>1</v>
      </c>
      <c r="J335">
        <v>29</v>
      </c>
      <c r="K335">
        <v>198</v>
      </c>
      <c r="L335">
        <v>0</v>
      </c>
      <c r="M335">
        <v>1</v>
      </c>
      <c r="N335">
        <v>0</v>
      </c>
      <c r="O335">
        <v>0</v>
      </c>
      <c r="P335" s="1" t="s">
        <v>32</v>
      </c>
      <c r="Q335" s="2">
        <v>45104</v>
      </c>
      <c r="R335" s="8" t="str">
        <f t="shared" si="25"/>
        <v>50-70</v>
      </c>
      <c r="S335" s="11">
        <f t="shared" si="26"/>
        <v>22</v>
      </c>
      <c r="T335" s="11" t="str">
        <f t="shared" si="27"/>
        <v>Overweight</v>
      </c>
      <c r="U335" s="11">
        <f t="shared" si="28"/>
        <v>14</v>
      </c>
      <c r="V335" s="8" t="str">
        <f t="shared" si="29"/>
        <v>Good</v>
      </c>
      <c r="W335">
        <v>0</v>
      </c>
    </row>
    <row r="336" spans="1:23" x14ac:dyDescent="0.3">
      <c r="A336">
        <v>335</v>
      </c>
      <c r="B336">
        <v>52</v>
      </c>
      <c r="C336" s="1" t="s">
        <v>30</v>
      </c>
      <c r="D336" s="1" t="s">
        <v>50</v>
      </c>
      <c r="E336" s="2">
        <v>44693</v>
      </c>
      <c r="F336" s="1" t="s">
        <v>7</v>
      </c>
      <c r="G336" s="2">
        <v>44713</v>
      </c>
      <c r="H336" s="1" t="s">
        <v>10</v>
      </c>
      <c r="I336" s="1" t="s">
        <v>4</v>
      </c>
      <c r="J336">
        <v>36.4</v>
      </c>
      <c r="K336">
        <v>245</v>
      </c>
      <c r="L336">
        <v>0</v>
      </c>
      <c r="M336">
        <v>0</v>
      </c>
      <c r="N336">
        <v>0</v>
      </c>
      <c r="O336">
        <v>0</v>
      </c>
      <c r="P336" s="1" t="s">
        <v>42</v>
      </c>
      <c r="Q336" s="2">
        <v>44996</v>
      </c>
      <c r="R336" s="8" t="str">
        <f t="shared" si="25"/>
        <v>50-70</v>
      </c>
      <c r="S336" s="11">
        <f t="shared" si="26"/>
        <v>9</v>
      </c>
      <c r="T336" s="11" t="str">
        <f t="shared" si="27"/>
        <v>Obese</v>
      </c>
      <c r="U336" s="11">
        <f t="shared" si="28"/>
        <v>20</v>
      </c>
      <c r="V336" s="8" t="str">
        <f t="shared" si="29"/>
        <v>High</v>
      </c>
      <c r="W336">
        <v>0</v>
      </c>
    </row>
    <row r="337" spans="1:23" x14ac:dyDescent="0.3">
      <c r="A337">
        <v>336</v>
      </c>
      <c r="B337">
        <v>49</v>
      </c>
      <c r="C337" s="1" t="s">
        <v>33</v>
      </c>
      <c r="D337" s="1" t="s">
        <v>48</v>
      </c>
      <c r="E337" s="2">
        <v>44692</v>
      </c>
      <c r="F337" s="1" t="s">
        <v>7</v>
      </c>
      <c r="G337" s="2">
        <v>44697</v>
      </c>
      <c r="H337" s="1" t="s">
        <v>10</v>
      </c>
      <c r="I337" s="1" t="s">
        <v>4</v>
      </c>
      <c r="J337">
        <v>22.9</v>
      </c>
      <c r="K337">
        <v>166</v>
      </c>
      <c r="L337">
        <v>1</v>
      </c>
      <c r="M337">
        <v>1</v>
      </c>
      <c r="N337">
        <v>1</v>
      </c>
      <c r="O337">
        <v>0</v>
      </c>
      <c r="P337" s="1" t="s">
        <v>35</v>
      </c>
      <c r="Q337" s="2">
        <v>45011</v>
      </c>
      <c r="R337" s="8" t="str">
        <f t="shared" si="25"/>
        <v>36-49</v>
      </c>
      <c r="S337" s="11">
        <f t="shared" si="26"/>
        <v>10</v>
      </c>
      <c r="T337" s="11" t="str">
        <f t="shared" si="27"/>
        <v>Healthy</v>
      </c>
      <c r="U337" s="11">
        <f t="shared" si="28"/>
        <v>5</v>
      </c>
      <c r="V337" s="8" t="str">
        <f t="shared" si="29"/>
        <v>Good</v>
      </c>
      <c r="W337">
        <v>0</v>
      </c>
    </row>
    <row r="338" spans="1:23" x14ac:dyDescent="0.3">
      <c r="A338">
        <v>337</v>
      </c>
      <c r="B338">
        <v>49</v>
      </c>
      <c r="C338" s="1" t="s">
        <v>30</v>
      </c>
      <c r="D338" s="1" t="s">
        <v>60</v>
      </c>
      <c r="E338" s="2">
        <v>44268</v>
      </c>
      <c r="F338" s="1" t="s">
        <v>8</v>
      </c>
      <c r="G338" s="2">
        <v>44278</v>
      </c>
      <c r="H338" s="1" t="s">
        <v>11</v>
      </c>
      <c r="I338" s="1" t="s">
        <v>3</v>
      </c>
      <c r="J338">
        <v>22.4</v>
      </c>
      <c r="K338">
        <v>190</v>
      </c>
      <c r="L338">
        <v>1</v>
      </c>
      <c r="M338">
        <v>0</v>
      </c>
      <c r="N338">
        <v>0</v>
      </c>
      <c r="O338">
        <v>0</v>
      </c>
      <c r="P338" s="1" t="s">
        <v>32</v>
      </c>
      <c r="Q338" s="2">
        <v>44455</v>
      </c>
      <c r="R338" s="8" t="str">
        <f t="shared" si="25"/>
        <v>36-49</v>
      </c>
      <c r="S338" s="11">
        <f t="shared" si="26"/>
        <v>5</v>
      </c>
      <c r="T338" s="11" t="str">
        <f t="shared" si="27"/>
        <v>Healthy</v>
      </c>
      <c r="U338" s="11">
        <f t="shared" si="28"/>
        <v>10</v>
      </c>
      <c r="V338" s="8" t="str">
        <f t="shared" si="29"/>
        <v>Good</v>
      </c>
      <c r="W338">
        <v>0</v>
      </c>
    </row>
    <row r="339" spans="1:23" x14ac:dyDescent="0.3">
      <c r="A339">
        <v>338</v>
      </c>
      <c r="B339">
        <v>61</v>
      </c>
      <c r="C339" s="1" t="s">
        <v>33</v>
      </c>
      <c r="D339" s="1" t="s">
        <v>54</v>
      </c>
      <c r="E339" s="2">
        <v>45207</v>
      </c>
      <c r="F339" s="1" t="s">
        <v>8</v>
      </c>
      <c r="G339" s="2">
        <v>45208</v>
      </c>
      <c r="H339" s="1" t="s">
        <v>10</v>
      </c>
      <c r="I339" s="1" t="s">
        <v>2</v>
      </c>
      <c r="J339">
        <v>30.1</v>
      </c>
      <c r="K339">
        <v>274</v>
      </c>
      <c r="L339">
        <v>0</v>
      </c>
      <c r="M339">
        <v>1</v>
      </c>
      <c r="N339">
        <v>1</v>
      </c>
      <c r="O339">
        <v>0</v>
      </c>
      <c r="P339" s="1" t="s">
        <v>32</v>
      </c>
      <c r="Q339" s="2">
        <v>45464</v>
      </c>
      <c r="R339" s="8" t="str">
        <f t="shared" si="25"/>
        <v>50-70</v>
      </c>
      <c r="S339" s="11">
        <f t="shared" si="26"/>
        <v>8</v>
      </c>
      <c r="T339" s="11" t="str">
        <f t="shared" si="27"/>
        <v>Obese</v>
      </c>
      <c r="U339" s="11">
        <f t="shared" si="28"/>
        <v>1</v>
      </c>
      <c r="V339" s="8" t="str">
        <f t="shared" si="29"/>
        <v>High</v>
      </c>
      <c r="W339">
        <v>0</v>
      </c>
    </row>
    <row r="340" spans="1:23" x14ac:dyDescent="0.3">
      <c r="A340">
        <v>339</v>
      </c>
      <c r="B340">
        <v>55</v>
      </c>
      <c r="C340" s="1" t="s">
        <v>30</v>
      </c>
      <c r="D340" s="1" t="s">
        <v>49</v>
      </c>
      <c r="E340" s="2">
        <v>44375</v>
      </c>
      <c r="F340" s="1" t="s">
        <v>9</v>
      </c>
      <c r="G340" s="2">
        <v>44380</v>
      </c>
      <c r="H340" s="1" t="s">
        <v>10</v>
      </c>
      <c r="I340" s="1" t="s">
        <v>1</v>
      </c>
      <c r="J340">
        <v>26.6</v>
      </c>
      <c r="K340">
        <v>182</v>
      </c>
      <c r="L340">
        <v>1</v>
      </c>
      <c r="M340">
        <v>1</v>
      </c>
      <c r="N340">
        <v>1</v>
      </c>
      <c r="O340">
        <v>0</v>
      </c>
      <c r="P340" s="1" t="s">
        <v>35</v>
      </c>
      <c r="Q340" s="2">
        <v>44714</v>
      </c>
      <c r="R340" s="8" t="str">
        <f t="shared" si="25"/>
        <v>50-70</v>
      </c>
      <c r="S340" s="11">
        <f t="shared" si="26"/>
        <v>10</v>
      </c>
      <c r="T340" s="11" t="str">
        <f t="shared" si="27"/>
        <v>Overweight</v>
      </c>
      <c r="U340" s="11">
        <f t="shared" si="28"/>
        <v>5</v>
      </c>
      <c r="V340" s="8" t="str">
        <f t="shared" si="29"/>
        <v>Good</v>
      </c>
      <c r="W340">
        <v>0</v>
      </c>
    </row>
    <row r="341" spans="1:23" x14ac:dyDescent="0.3">
      <c r="A341">
        <v>340</v>
      </c>
      <c r="B341">
        <v>56</v>
      </c>
      <c r="C341" s="1" t="s">
        <v>33</v>
      </c>
      <c r="D341" s="1" t="s">
        <v>48</v>
      </c>
      <c r="E341" s="2">
        <v>43971</v>
      </c>
      <c r="F341" s="1" t="s">
        <v>7</v>
      </c>
      <c r="G341" s="2">
        <v>43980</v>
      </c>
      <c r="H341" s="1" t="s">
        <v>10</v>
      </c>
      <c r="I341" s="1" t="s">
        <v>3</v>
      </c>
      <c r="J341">
        <v>26</v>
      </c>
      <c r="K341">
        <v>209</v>
      </c>
      <c r="L341">
        <v>0</v>
      </c>
      <c r="M341">
        <v>1</v>
      </c>
      <c r="N341">
        <v>0</v>
      </c>
      <c r="O341">
        <v>0</v>
      </c>
      <c r="P341" s="1" t="s">
        <v>35</v>
      </c>
      <c r="Q341" s="2">
        <v>44238</v>
      </c>
      <c r="R341" s="8" t="str">
        <f t="shared" si="25"/>
        <v>50-70</v>
      </c>
      <c r="S341" s="11">
        <f t="shared" si="26"/>
        <v>8</v>
      </c>
      <c r="T341" s="11" t="str">
        <f t="shared" si="27"/>
        <v>Overweight</v>
      </c>
      <c r="U341" s="11">
        <f t="shared" si="28"/>
        <v>9</v>
      </c>
      <c r="V341" s="8" t="str">
        <f t="shared" si="29"/>
        <v>Elevated</v>
      </c>
      <c r="W341">
        <v>0</v>
      </c>
    </row>
    <row r="342" spans="1:23" x14ac:dyDescent="0.3">
      <c r="A342">
        <v>341</v>
      </c>
      <c r="B342">
        <v>52</v>
      </c>
      <c r="C342" s="1" t="s">
        <v>33</v>
      </c>
      <c r="D342" s="1" t="s">
        <v>51</v>
      </c>
      <c r="E342" s="2">
        <v>44077</v>
      </c>
      <c r="F342" s="1" t="s">
        <v>8</v>
      </c>
      <c r="G342" s="2">
        <v>44089</v>
      </c>
      <c r="H342" s="1" t="s">
        <v>10</v>
      </c>
      <c r="I342" s="1" t="s">
        <v>4</v>
      </c>
      <c r="J342">
        <v>17.5</v>
      </c>
      <c r="K342">
        <v>198</v>
      </c>
      <c r="L342">
        <v>0</v>
      </c>
      <c r="M342">
        <v>0</v>
      </c>
      <c r="N342">
        <v>0</v>
      </c>
      <c r="O342">
        <v>0</v>
      </c>
      <c r="P342" s="1" t="s">
        <v>38</v>
      </c>
      <c r="Q342" s="2">
        <v>44650</v>
      </c>
      <c r="R342" s="8" t="str">
        <f t="shared" si="25"/>
        <v>50-70</v>
      </c>
      <c r="S342" s="11">
        <f t="shared" si="26"/>
        <v>18</v>
      </c>
      <c r="T342" s="11" t="str">
        <f t="shared" si="27"/>
        <v xml:space="preserve">Underweight </v>
      </c>
      <c r="U342" s="11">
        <f t="shared" si="28"/>
        <v>12</v>
      </c>
      <c r="V342" s="8" t="str">
        <f t="shared" si="29"/>
        <v>Good</v>
      </c>
      <c r="W342">
        <v>0</v>
      </c>
    </row>
    <row r="343" spans="1:23" x14ac:dyDescent="0.3">
      <c r="A343">
        <v>342</v>
      </c>
      <c r="B343">
        <v>64</v>
      </c>
      <c r="C343" s="1" t="s">
        <v>33</v>
      </c>
      <c r="D343" s="1" t="s">
        <v>31</v>
      </c>
      <c r="E343" s="2">
        <v>45027</v>
      </c>
      <c r="F343" s="1" t="s">
        <v>6</v>
      </c>
      <c r="G343" s="2">
        <v>45038</v>
      </c>
      <c r="H343" s="1" t="s">
        <v>10</v>
      </c>
      <c r="I343" s="1" t="s">
        <v>1</v>
      </c>
      <c r="J343">
        <v>42.4</v>
      </c>
      <c r="K343">
        <v>293</v>
      </c>
      <c r="L343">
        <v>0</v>
      </c>
      <c r="M343">
        <v>0</v>
      </c>
      <c r="N343">
        <v>0</v>
      </c>
      <c r="O343">
        <v>0</v>
      </c>
      <c r="P343" s="1" t="s">
        <v>38</v>
      </c>
      <c r="Q343" s="2">
        <v>45530</v>
      </c>
      <c r="R343" s="8" t="str">
        <f t="shared" si="25"/>
        <v>50-70</v>
      </c>
      <c r="S343" s="11">
        <f t="shared" si="26"/>
        <v>16</v>
      </c>
      <c r="T343" s="11" t="str">
        <f t="shared" si="27"/>
        <v>Severely obese</v>
      </c>
      <c r="U343" s="11">
        <f t="shared" si="28"/>
        <v>11</v>
      </c>
      <c r="V343" s="8" t="str">
        <f t="shared" si="29"/>
        <v>High</v>
      </c>
      <c r="W343">
        <v>0</v>
      </c>
    </row>
    <row r="344" spans="1:23" x14ac:dyDescent="0.3">
      <c r="A344">
        <v>343</v>
      </c>
      <c r="B344">
        <v>49</v>
      </c>
      <c r="C344" s="1" t="s">
        <v>30</v>
      </c>
      <c r="D344" s="1" t="s">
        <v>39</v>
      </c>
      <c r="E344" s="2">
        <v>43342</v>
      </c>
      <c r="F344" s="1" t="s">
        <v>7</v>
      </c>
      <c r="G344" s="2">
        <v>43343</v>
      </c>
      <c r="H344" s="1" t="s">
        <v>11</v>
      </c>
      <c r="I344" s="1" t="s">
        <v>4</v>
      </c>
      <c r="J344">
        <v>27.7</v>
      </c>
      <c r="K344">
        <v>221</v>
      </c>
      <c r="L344">
        <v>0</v>
      </c>
      <c r="M344">
        <v>0</v>
      </c>
      <c r="N344">
        <v>1</v>
      </c>
      <c r="O344">
        <v>0</v>
      </c>
      <c r="P344" s="1" t="s">
        <v>42</v>
      </c>
      <c r="Q344" s="2">
        <v>43714</v>
      </c>
      <c r="R344" s="8" t="str">
        <f t="shared" si="25"/>
        <v>36-49</v>
      </c>
      <c r="S344" s="11">
        <f t="shared" si="26"/>
        <v>12</v>
      </c>
      <c r="T344" s="11" t="str">
        <f t="shared" si="27"/>
        <v>Overweight</v>
      </c>
      <c r="U344" s="11">
        <f t="shared" si="28"/>
        <v>1</v>
      </c>
      <c r="V344" s="8" t="str">
        <f t="shared" si="29"/>
        <v>Elevated</v>
      </c>
      <c r="W344">
        <v>0</v>
      </c>
    </row>
    <row r="345" spans="1:23" x14ac:dyDescent="0.3">
      <c r="A345">
        <v>344</v>
      </c>
      <c r="B345">
        <v>52</v>
      </c>
      <c r="C345" s="1" t="s">
        <v>30</v>
      </c>
      <c r="D345" s="1" t="s">
        <v>50</v>
      </c>
      <c r="E345" s="2">
        <v>43694</v>
      </c>
      <c r="F345" s="1" t="s">
        <v>7</v>
      </c>
      <c r="G345" s="2">
        <v>43699</v>
      </c>
      <c r="H345" s="1" t="s">
        <v>11</v>
      </c>
      <c r="I345" s="1" t="s">
        <v>3</v>
      </c>
      <c r="J345">
        <v>29.8</v>
      </c>
      <c r="K345">
        <v>178</v>
      </c>
      <c r="L345">
        <v>1</v>
      </c>
      <c r="M345">
        <v>1</v>
      </c>
      <c r="N345">
        <v>0</v>
      </c>
      <c r="O345">
        <v>0</v>
      </c>
      <c r="P345" s="1" t="s">
        <v>32</v>
      </c>
      <c r="Q345" s="2">
        <v>44061</v>
      </c>
      <c r="R345" s="8" t="str">
        <f t="shared" si="25"/>
        <v>50-70</v>
      </c>
      <c r="S345" s="11">
        <f t="shared" si="26"/>
        <v>11</v>
      </c>
      <c r="T345" s="11" t="str">
        <f t="shared" si="27"/>
        <v>Overweight</v>
      </c>
      <c r="U345" s="11">
        <f t="shared" si="28"/>
        <v>5</v>
      </c>
      <c r="V345" s="8" t="str">
        <f t="shared" si="29"/>
        <v>Good</v>
      </c>
      <c r="W345">
        <v>0</v>
      </c>
    </row>
    <row r="346" spans="1:23" x14ac:dyDescent="0.3">
      <c r="A346">
        <v>345</v>
      </c>
      <c r="B346">
        <v>60</v>
      </c>
      <c r="C346" s="1" t="s">
        <v>33</v>
      </c>
      <c r="D346" s="1" t="s">
        <v>44</v>
      </c>
      <c r="E346" s="2">
        <v>44806</v>
      </c>
      <c r="F346" s="1" t="s">
        <v>9</v>
      </c>
      <c r="G346" s="2">
        <v>44813</v>
      </c>
      <c r="H346" s="1" t="s">
        <v>10</v>
      </c>
      <c r="I346" s="1" t="s">
        <v>3</v>
      </c>
      <c r="J346">
        <v>23.3</v>
      </c>
      <c r="K346">
        <v>167</v>
      </c>
      <c r="L346">
        <v>1</v>
      </c>
      <c r="M346">
        <v>1</v>
      </c>
      <c r="N346">
        <v>0</v>
      </c>
      <c r="O346">
        <v>0</v>
      </c>
      <c r="P346" s="1" t="s">
        <v>42</v>
      </c>
      <c r="Q346" s="2">
        <v>45360</v>
      </c>
      <c r="R346" s="8" t="str">
        <f t="shared" si="25"/>
        <v>50-70</v>
      </c>
      <c r="S346" s="11">
        <f t="shared" si="26"/>
        <v>18</v>
      </c>
      <c r="T346" s="11" t="str">
        <f t="shared" si="27"/>
        <v>Healthy</v>
      </c>
      <c r="U346" s="11">
        <f t="shared" si="28"/>
        <v>7</v>
      </c>
      <c r="V346" s="8" t="str">
        <f t="shared" si="29"/>
        <v>Good</v>
      </c>
      <c r="W346">
        <v>0</v>
      </c>
    </row>
    <row r="347" spans="1:23" x14ac:dyDescent="0.3">
      <c r="A347">
        <v>346</v>
      </c>
      <c r="B347">
        <v>47</v>
      </c>
      <c r="C347" s="1" t="s">
        <v>33</v>
      </c>
      <c r="D347" s="1" t="s">
        <v>52</v>
      </c>
      <c r="E347" s="2">
        <v>44779</v>
      </c>
      <c r="F347" s="1" t="s">
        <v>9</v>
      </c>
      <c r="G347" s="2">
        <v>44782</v>
      </c>
      <c r="H347" s="1" t="s">
        <v>11</v>
      </c>
      <c r="I347" s="1" t="s">
        <v>1</v>
      </c>
      <c r="J347">
        <v>27</v>
      </c>
      <c r="K347">
        <v>213</v>
      </c>
      <c r="L347">
        <v>1</v>
      </c>
      <c r="M347">
        <v>0</v>
      </c>
      <c r="N347">
        <v>0</v>
      </c>
      <c r="O347">
        <v>0</v>
      </c>
      <c r="P347" s="1" t="s">
        <v>42</v>
      </c>
      <c r="Q347" s="2">
        <v>45321</v>
      </c>
      <c r="R347" s="8" t="str">
        <f t="shared" si="25"/>
        <v>36-49</v>
      </c>
      <c r="S347" s="11">
        <f t="shared" si="26"/>
        <v>17</v>
      </c>
      <c r="T347" s="11" t="str">
        <f t="shared" si="27"/>
        <v>Overweight</v>
      </c>
      <c r="U347" s="11">
        <f t="shared" si="28"/>
        <v>3</v>
      </c>
      <c r="V347" s="8" t="str">
        <f t="shared" si="29"/>
        <v>Elevated</v>
      </c>
      <c r="W347">
        <v>0</v>
      </c>
    </row>
    <row r="348" spans="1:23" x14ac:dyDescent="0.3">
      <c r="A348">
        <v>347</v>
      </c>
      <c r="B348">
        <v>40</v>
      </c>
      <c r="C348" s="1" t="s">
        <v>33</v>
      </c>
      <c r="D348" s="1" t="s">
        <v>51</v>
      </c>
      <c r="E348" s="2">
        <v>42824</v>
      </c>
      <c r="F348" s="1" t="s">
        <v>7</v>
      </c>
      <c r="G348" s="2">
        <v>42834</v>
      </c>
      <c r="H348" s="1" t="s">
        <v>11</v>
      </c>
      <c r="I348" s="1" t="s">
        <v>3</v>
      </c>
      <c r="J348">
        <v>40.200000000000003</v>
      </c>
      <c r="K348">
        <v>300</v>
      </c>
      <c r="L348">
        <v>0</v>
      </c>
      <c r="M348">
        <v>1</v>
      </c>
      <c r="N348">
        <v>0</v>
      </c>
      <c r="O348">
        <v>0</v>
      </c>
      <c r="P348" s="1" t="s">
        <v>38</v>
      </c>
      <c r="Q348" s="2">
        <v>43220</v>
      </c>
      <c r="R348" s="8" t="str">
        <f t="shared" si="25"/>
        <v>36-49</v>
      </c>
      <c r="S348" s="11">
        <f t="shared" si="26"/>
        <v>12</v>
      </c>
      <c r="T348" s="11" t="str">
        <f t="shared" si="27"/>
        <v>Severely obese</v>
      </c>
      <c r="U348" s="11">
        <f t="shared" si="28"/>
        <v>10</v>
      </c>
      <c r="V348" s="8" t="str">
        <f t="shared" si="29"/>
        <v>High</v>
      </c>
      <c r="W348">
        <v>0</v>
      </c>
    </row>
    <row r="349" spans="1:23" x14ac:dyDescent="0.3">
      <c r="A349">
        <v>348</v>
      </c>
      <c r="B349">
        <v>36</v>
      </c>
      <c r="C349" s="1" t="s">
        <v>33</v>
      </c>
      <c r="D349" s="1" t="s">
        <v>59</v>
      </c>
      <c r="E349" s="2">
        <v>44082</v>
      </c>
      <c r="F349" s="1" t="s">
        <v>8</v>
      </c>
      <c r="G349" s="2">
        <v>44093</v>
      </c>
      <c r="H349" s="1" t="s">
        <v>11</v>
      </c>
      <c r="I349" s="1" t="s">
        <v>2</v>
      </c>
      <c r="J349">
        <v>39.799999999999997</v>
      </c>
      <c r="K349">
        <v>266</v>
      </c>
      <c r="L349">
        <v>1</v>
      </c>
      <c r="M349">
        <v>1</v>
      </c>
      <c r="N349">
        <v>0</v>
      </c>
      <c r="O349">
        <v>0</v>
      </c>
      <c r="P349" s="1" t="s">
        <v>38</v>
      </c>
      <c r="Q349" s="2">
        <v>44422</v>
      </c>
      <c r="R349" s="8" t="str">
        <f t="shared" si="25"/>
        <v>36-49</v>
      </c>
      <c r="S349" s="11">
        <f t="shared" si="26"/>
        <v>10</v>
      </c>
      <c r="T349" s="11" t="str">
        <f t="shared" si="27"/>
        <v>Obese</v>
      </c>
      <c r="U349" s="11">
        <f t="shared" si="28"/>
        <v>11</v>
      </c>
      <c r="V349" s="8" t="str">
        <f t="shared" si="29"/>
        <v>High</v>
      </c>
      <c r="W349">
        <v>0</v>
      </c>
    </row>
    <row r="350" spans="1:23" x14ac:dyDescent="0.3">
      <c r="A350">
        <v>349</v>
      </c>
      <c r="B350">
        <v>39</v>
      </c>
      <c r="C350" s="1" t="s">
        <v>33</v>
      </c>
      <c r="D350" s="1" t="s">
        <v>43</v>
      </c>
      <c r="E350" s="2">
        <v>43778</v>
      </c>
      <c r="F350" s="1" t="s">
        <v>8</v>
      </c>
      <c r="G350" s="2">
        <v>43785</v>
      </c>
      <c r="H350" s="1" t="s">
        <v>11</v>
      </c>
      <c r="I350" s="1" t="s">
        <v>2</v>
      </c>
      <c r="J350">
        <v>31.2</v>
      </c>
      <c r="K350">
        <v>248</v>
      </c>
      <c r="L350">
        <v>1</v>
      </c>
      <c r="M350">
        <v>1</v>
      </c>
      <c r="N350">
        <v>0</v>
      </c>
      <c r="O350">
        <v>0</v>
      </c>
      <c r="P350" s="1" t="s">
        <v>38</v>
      </c>
      <c r="Q350" s="2">
        <v>44018</v>
      </c>
      <c r="R350" s="8" t="str">
        <f t="shared" si="25"/>
        <v>36-49</v>
      </c>
      <c r="S350" s="11">
        <f t="shared" si="26"/>
        <v>7</v>
      </c>
      <c r="T350" s="11" t="str">
        <f t="shared" si="27"/>
        <v>Obese</v>
      </c>
      <c r="U350" s="11">
        <f t="shared" si="28"/>
        <v>7</v>
      </c>
      <c r="V350" s="8" t="str">
        <f t="shared" si="29"/>
        <v>High</v>
      </c>
      <c r="W350">
        <v>0</v>
      </c>
    </row>
    <row r="351" spans="1:23" x14ac:dyDescent="0.3">
      <c r="A351">
        <v>350</v>
      </c>
      <c r="B351">
        <v>61</v>
      </c>
      <c r="C351" s="1" t="s">
        <v>33</v>
      </c>
      <c r="D351" s="1" t="s">
        <v>53</v>
      </c>
      <c r="E351" s="2">
        <v>44093</v>
      </c>
      <c r="F351" s="1" t="s">
        <v>6</v>
      </c>
      <c r="G351" s="2">
        <v>44121</v>
      </c>
      <c r="H351" s="1" t="s">
        <v>10</v>
      </c>
      <c r="I351" s="1" t="s">
        <v>4</v>
      </c>
      <c r="J351">
        <v>24.8</v>
      </c>
      <c r="K351">
        <v>176</v>
      </c>
      <c r="L351">
        <v>1</v>
      </c>
      <c r="M351">
        <v>0</v>
      </c>
      <c r="N351">
        <v>0</v>
      </c>
      <c r="O351">
        <v>0</v>
      </c>
      <c r="P351" s="1" t="s">
        <v>42</v>
      </c>
      <c r="Q351" s="2">
        <v>44633</v>
      </c>
      <c r="R351" s="8" t="str">
        <f t="shared" si="25"/>
        <v>50-70</v>
      </c>
      <c r="S351" s="11">
        <f t="shared" si="26"/>
        <v>16</v>
      </c>
      <c r="T351" s="11" t="str">
        <f t="shared" si="27"/>
        <v>Healthy</v>
      </c>
      <c r="U351" s="11">
        <f t="shared" si="28"/>
        <v>28</v>
      </c>
      <c r="V351" s="8" t="str">
        <f t="shared" si="29"/>
        <v>Good</v>
      </c>
      <c r="W351">
        <v>1</v>
      </c>
    </row>
    <row r="352" spans="1:23" x14ac:dyDescent="0.3">
      <c r="A352">
        <v>351</v>
      </c>
      <c r="B352">
        <v>61</v>
      </c>
      <c r="C352" s="1" t="s">
        <v>33</v>
      </c>
      <c r="D352" s="1" t="s">
        <v>37</v>
      </c>
      <c r="E352" s="2">
        <v>44646</v>
      </c>
      <c r="F352" s="1" t="s">
        <v>6</v>
      </c>
      <c r="G352" s="2">
        <v>44647</v>
      </c>
      <c r="H352" s="1" t="s">
        <v>11</v>
      </c>
      <c r="I352" s="1" t="s">
        <v>2</v>
      </c>
      <c r="J352">
        <v>32.299999999999997</v>
      </c>
      <c r="K352">
        <v>282</v>
      </c>
      <c r="L352">
        <v>0</v>
      </c>
      <c r="M352">
        <v>1</v>
      </c>
      <c r="N352">
        <v>0</v>
      </c>
      <c r="O352">
        <v>0</v>
      </c>
      <c r="P352" s="1" t="s">
        <v>32</v>
      </c>
      <c r="Q352" s="2">
        <v>45208</v>
      </c>
      <c r="R352" s="8" t="str">
        <f t="shared" si="25"/>
        <v>50-70</v>
      </c>
      <c r="S352" s="11">
        <f t="shared" si="26"/>
        <v>18</v>
      </c>
      <c r="T352" s="11" t="str">
        <f t="shared" si="27"/>
        <v>Obese</v>
      </c>
      <c r="U352" s="11">
        <f t="shared" si="28"/>
        <v>1</v>
      </c>
      <c r="V352" s="8" t="str">
        <f t="shared" si="29"/>
        <v>High</v>
      </c>
      <c r="W352">
        <v>1</v>
      </c>
    </row>
    <row r="353" spans="1:23" x14ac:dyDescent="0.3">
      <c r="A353">
        <v>352</v>
      </c>
      <c r="B353">
        <v>64</v>
      </c>
      <c r="C353" s="1" t="s">
        <v>33</v>
      </c>
      <c r="D353" s="1" t="s">
        <v>55</v>
      </c>
      <c r="E353" s="2">
        <v>43127</v>
      </c>
      <c r="F353" s="1" t="s">
        <v>7</v>
      </c>
      <c r="G353" s="2">
        <v>43141</v>
      </c>
      <c r="H353" s="1" t="s">
        <v>11</v>
      </c>
      <c r="I353" s="1" t="s">
        <v>4</v>
      </c>
      <c r="J353">
        <v>35.299999999999997</v>
      </c>
      <c r="K353">
        <v>278</v>
      </c>
      <c r="L353">
        <v>1</v>
      </c>
      <c r="M353">
        <v>0</v>
      </c>
      <c r="N353">
        <v>0</v>
      </c>
      <c r="O353">
        <v>0</v>
      </c>
      <c r="P353" s="1" t="s">
        <v>38</v>
      </c>
      <c r="Q353" s="2">
        <v>43784</v>
      </c>
      <c r="R353" s="8" t="str">
        <f t="shared" si="25"/>
        <v>50-70</v>
      </c>
      <c r="S353" s="11">
        <f t="shared" si="26"/>
        <v>21</v>
      </c>
      <c r="T353" s="11" t="str">
        <f t="shared" si="27"/>
        <v>Obese</v>
      </c>
      <c r="U353" s="11">
        <f t="shared" si="28"/>
        <v>14</v>
      </c>
      <c r="V353" s="8" t="str">
        <f t="shared" si="29"/>
        <v>High</v>
      </c>
      <c r="W353">
        <v>0</v>
      </c>
    </row>
    <row r="354" spans="1:23" x14ac:dyDescent="0.3">
      <c r="A354">
        <v>353</v>
      </c>
      <c r="B354">
        <v>55</v>
      </c>
      <c r="C354" s="1" t="s">
        <v>33</v>
      </c>
      <c r="D354" s="1" t="s">
        <v>50</v>
      </c>
      <c r="E354" s="2">
        <v>43041</v>
      </c>
      <c r="F354" s="1" t="s">
        <v>8</v>
      </c>
      <c r="G354" s="2">
        <v>43050</v>
      </c>
      <c r="H354" s="1" t="s">
        <v>11</v>
      </c>
      <c r="I354" s="1" t="s">
        <v>1</v>
      </c>
      <c r="J354">
        <v>38.9</v>
      </c>
      <c r="K354">
        <v>298</v>
      </c>
      <c r="L354">
        <v>1</v>
      </c>
      <c r="M354">
        <v>1</v>
      </c>
      <c r="N354">
        <v>0</v>
      </c>
      <c r="O354">
        <v>0</v>
      </c>
      <c r="P354" s="1" t="s">
        <v>42</v>
      </c>
      <c r="Q354" s="2">
        <v>43555</v>
      </c>
      <c r="R354" s="8" t="str">
        <f t="shared" si="25"/>
        <v>50-70</v>
      </c>
      <c r="S354" s="11">
        <f t="shared" si="26"/>
        <v>16</v>
      </c>
      <c r="T354" s="11" t="str">
        <f t="shared" si="27"/>
        <v>Obese</v>
      </c>
      <c r="U354" s="11">
        <f t="shared" si="28"/>
        <v>9</v>
      </c>
      <c r="V354" s="8" t="str">
        <f t="shared" si="29"/>
        <v>High</v>
      </c>
      <c r="W354">
        <v>0</v>
      </c>
    </row>
    <row r="355" spans="1:23" x14ac:dyDescent="0.3">
      <c r="A355">
        <v>354</v>
      </c>
      <c r="B355">
        <v>55</v>
      </c>
      <c r="C355" s="1" t="s">
        <v>30</v>
      </c>
      <c r="D355" s="1" t="s">
        <v>40</v>
      </c>
      <c r="E355" s="2">
        <v>43505</v>
      </c>
      <c r="F355" s="1" t="s">
        <v>9</v>
      </c>
      <c r="G355" s="2">
        <v>43507</v>
      </c>
      <c r="H355" s="1" t="s">
        <v>10</v>
      </c>
      <c r="I355" s="1" t="s">
        <v>3</v>
      </c>
      <c r="J355">
        <v>16.8</v>
      </c>
      <c r="K355">
        <v>189</v>
      </c>
      <c r="L355">
        <v>1</v>
      </c>
      <c r="M355">
        <v>1</v>
      </c>
      <c r="N355">
        <v>0</v>
      </c>
      <c r="O355">
        <v>0</v>
      </c>
      <c r="P355" s="1" t="s">
        <v>42</v>
      </c>
      <c r="Q355" s="2">
        <v>44016</v>
      </c>
      <c r="R355" s="8" t="str">
        <f t="shared" si="25"/>
        <v>50-70</v>
      </c>
      <c r="S355" s="11">
        <f t="shared" si="26"/>
        <v>16</v>
      </c>
      <c r="T355" s="11" t="str">
        <f t="shared" si="27"/>
        <v xml:space="preserve">Underweight </v>
      </c>
      <c r="U355" s="11">
        <f t="shared" si="28"/>
        <v>2</v>
      </c>
      <c r="V355" s="8" t="str">
        <f t="shared" si="29"/>
        <v>Good</v>
      </c>
      <c r="W355">
        <v>0</v>
      </c>
    </row>
    <row r="356" spans="1:23" x14ac:dyDescent="0.3">
      <c r="A356">
        <v>355</v>
      </c>
      <c r="B356">
        <v>53</v>
      </c>
      <c r="C356" s="1" t="s">
        <v>33</v>
      </c>
      <c r="D356" s="1" t="s">
        <v>40</v>
      </c>
      <c r="E356" s="2">
        <v>44286</v>
      </c>
      <c r="F356" s="1" t="s">
        <v>7</v>
      </c>
      <c r="G356" s="2">
        <v>44288</v>
      </c>
      <c r="H356" s="1" t="s">
        <v>11</v>
      </c>
      <c r="I356" s="1" t="s">
        <v>3</v>
      </c>
      <c r="J356">
        <v>28.6</v>
      </c>
      <c r="K356">
        <v>181</v>
      </c>
      <c r="L356">
        <v>1</v>
      </c>
      <c r="M356">
        <v>0</v>
      </c>
      <c r="N356">
        <v>0</v>
      </c>
      <c r="O356">
        <v>0</v>
      </c>
      <c r="P356" s="1" t="s">
        <v>35</v>
      </c>
      <c r="Q356" s="2">
        <v>44649</v>
      </c>
      <c r="R356" s="8" t="str">
        <f t="shared" si="25"/>
        <v>50-70</v>
      </c>
      <c r="S356" s="11">
        <f t="shared" si="26"/>
        <v>11</v>
      </c>
      <c r="T356" s="11" t="str">
        <f t="shared" si="27"/>
        <v>Overweight</v>
      </c>
      <c r="U356" s="11">
        <f t="shared" si="28"/>
        <v>2</v>
      </c>
      <c r="V356" s="8" t="str">
        <f t="shared" si="29"/>
        <v>Good</v>
      </c>
      <c r="W356">
        <v>0</v>
      </c>
    </row>
    <row r="357" spans="1:23" x14ac:dyDescent="0.3">
      <c r="A357">
        <v>356</v>
      </c>
      <c r="B357">
        <v>60</v>
      </c>
      <c r="C357" s="1" t="s">
        <v>30</v>
      </c>
      <c r="D357" s="1" t="s">
        <v>60</v>
      </c>
      <c r="E357" s="2">
        <v>43868</v>
      </c>
      <c r="F357" s="1" t="s">
        <v>9</v>
      </c>
      <c r="G357" s="2">
        <v>43874</v>
      </c>
      <c r="H357" s="1" t="s">
        <v>11</v>
      </c>
      <c r="I357" s="1" t="s">
        <v>4</v>
      </c>
      <c r="J357">
        <v>38.5</v>
      </c>
      <c r="K357">
        <v>256</v>
      </c>
      <c r="L357">
        <v>1</v>
      </c>
      <c r="M357">
        <v>1</v>
      </c>
      <c r="N357">
        <v>1</v>
      </c>
      <c r="O357">
        <v>0</v>
      </c>
      <c r="P357" s="1" t="s">
        <v>35</v>
      </c>
      <c r="Q357" s="2">
        <v>44411</v>
      </c>
      <c r="R357" s="8" t="str">
        <f t="shared" si="25"/>
        <v>50-70</v>
      </c>
      <c r="S357" s="11">
        <f t="shared" si="26"/>
        <v>17</v>
      </c>
      <c r="T357" s="11" t="str">
        <f t="shared" si="27"/>
        <v>Obese</v>
      </c>
      <c r="U357" s="11">
        <f t="shared" si="28"/>
        <v>6</v>
      </c>
      <c r="V357" s="8" t="str">
        <f t="shared" si="29"/>
        <v>High</v>
      </c>
      <c r="W357">
        <v>1</v>
      </c>
    </row>
    <row r="358" spans="1:23" x14ac:dyDescent="0.3">
      <c r="A358">
        <v>357</v>
      </c>
      <c r="B358">
        <v>69</v>
      </c>
      <c r="C358" s="1" t="s">
        <v>30</v>
      </c>
      <c r="D358" s="1" t="s">
        <v>43</v>
      </c>
      <c r="E358" s="2">
        <v>42316</v>
      </c>
      <c r="F358" s="1" t="s">
        <v>8</v>
      </c>
      <c r="G358" s="2">
        <v>42330</v>
      </c>
      <c r="H358" s="1" t="s">
        <v>10</v>
      </c>
      <c r="I358" s="1" t="s">
        <v>1</v>
      </c>
      <c r="J358">
        <v>32.799999999999997</v>
      </c>
      <c r="K358">
        <v>244</v>
      </c>
      <c r="L358">
        <v>1</v>
      </c>
      <c r="M358">
        <v>0</v>
      </c>
      <c r="N358">
        <v>0</v>
      </c>
      <c r="O358">
        <v>0</v>
      </c>
      <c r="P358" s="1" t="s">
        <v>38</v>
      </c>
      <c r="Q358" s="2">
        <v>42548</v>
      </c>
      <c r="R358" s="8" t="str">
        <f t="shared" si="25"/>
        <v>50-70</v>
      </c>
      <c r="S358" s="11">
        <f t="shared" si="26"/>
        <v>7</v>
      </c>
      <c r="T358" s="11" t="str">
        <f t="shared" si="27"/>
        <v>Obese</v>
      </c>
      <c r="U358" s="11">
        <f t="shared" si="28"/>
        <v>14</v>
      </c>
      <c r="V358" s="8" t="str">
        <f t="shared" si="29"/>
        <v>High</v>
      </c>
      <c r="W358">
        <v>0</v>
      </c>
    </row>
    <row r="359" spans="1:23" x14ac:dyDescent="0.3">
      <c r="A359">
        <v>358</v>
      </c>
      <c r="B359">
        <v>71</v>
      </c>
      <c r="C359" s="1" t="s">
        <v>30</v>
      </c>
      <c r="D359" s="1" t="s">
        <v>51</v>
      </c>
      <c r="E359" s="2">
        <v>44096</v>
      </c>
      <c r="F359" s="1" t="s">
        <v>7</v>
      </c>
      <c r="G359" s="2">
        <v>44115</v>
      </c>
      <c r="H359" s="1" t="s">
        <v>11</v>
      </c>
      <c r="I359" s="1" t="s">
        <v>2</v>
      </c>
      <c r="J359">
        <v>42</v>
      </c>
      <c r="K359">
        <v>269</v>
      </c>
      <c r="L359">
        <v>1</v>
      </c>
      <c r="M359">
        <v>1</v>
      </c>
      <c r="N359">
        <v>0</v>
      </c>
      <c r="O359">
        <v>0</v>
      </c>
      <c r="P359" s="1" t="s">
        <v>38</v>
      </c>
      <c r="Q359" s="2">
        <v>44452</v>
      </c>
      <c r="R359" s="8" t="str">
        <f t="shared" si="25"/>
        <v>70-90</v>
      </c>
      <c r="S359" s="11">
        <f t="shared" si="26"/>
        <v>11</v>
      </c>
      <c r="T359" s="11" t="str">
        <f t="shared" si="27"/>
        <v>Severely obese</v>
      </c>
      <c r="U359" s="11">
        <f t="shared" si="28"/>
        <v>19</v>
      </c>
      <c r="V359" s="8" t="str">
        <f t="shared" si="29"/>
        <v>High</v>
      </c>
      <c r="W359">
        <v>0</v>
      </c>
    </row>
    <row r="360" spans="1:23" x14ac:dyDescent="0.3">
      <c r="A360">
        <v>359</v>
      </c>
      <c r="B360">
        <v>63</v>
      </c>
      <c r="C360" s="1" t="s">
        <v>30</v>
      </c>
      <c r="D360" s="1" t="s">
        <v>40</v>
      </c>
      <c r="E360" s="2">
        <v>43254</v>
      </c>
      <c r="F360" s="1" t="s">
        <v>9</v>
      </c>
      <c r="G360" s="2">
        <v>43260</v>
      </c>
      <c r="H360" s="1" t="s">
        <v>11</v>
      </c>
      <c r="I360" s="1" t="s">
        <v>4</v>
      </c>
      <c r="J360">
        <v>37.700000000000003</v>
      </c>
      <c r="K360">
        <v>254</v>
      </c>
      <c r="L360">
        <v>1</v>
      </c>
      <c r="M360">
        <v>1</v>
      </c>
      <c r="N360">
        <v>1</v>
      </c>
      <c r="O360">
        <v>0</v>
      </c>
      <c r="P360" s="1" t="s">
        <v>35</v>
      </c>
      <c r="Q360" s="2">
        <v>43610</v>
      </c>
      <c r="R360" s="8" t="str">
        <f t="shared" si="25"/>
        <v>50-70</v>
      </c>
      <c r="S360" s="11">
        <f t="shared" si="26"/>
        <v>11</v>
      </c>
      <c r="T360" s="11" t="str">
        <f t="shared" si="27"/>
        <v>Obese</v>
      </c>
      <c r="U360" s="11">
        <f t="shared" si="28"/>
        <v>6</v>
      </c>
      <c r="V360" s="8" t="str">
        <f t="shared" si="29"/>
        <v>High</v>
      </c>
      <c r="W360">
        <v>1</v>
      </c>
    </row>
    <row r="361" spans="1:23" x14ac:dyDescent="0.3">
      <c r="A361">
        <v>360</v>
      </c>
      <c r="B361">
        <v>48</v>
      </c>
      <c r="C361" s="1" t="s">
        <v>30</v>
      </c>
      <c r="D361" s="1" t="s">
        <v>40</v>
      </c>
      <c r="E361" s="2">
        <v>41865</v>
      </c>
      <c r="F361" s="1" t="s">
        <v>7</v>
      </c>
      <c r="G361" s="2">
        <v>41873</v>
      </c>
      <c r="H361" s="1" t="s">
        <v>10</v>
      </c>
      <c r="I361" s="1" t="s">
        <v>1</v>
      </c>
      <c r="J361">
        <v>17.3</v>
      </c>
      <c r="K361">
        <v>204</v>
      </c>
      <c r="L361">
        <v>1</v>
      </c>
      <c r="M361">
        <v>0</v>
      </c>
      <c r="N361">
        <v>0</v>
      </c>
      <c r="O361">
        <v>0</v>
      </c>
      <c r="P361" s="1" t="s">
        <v>42</v>
      </c>
      <c r="Q361" s="2">
        <v>42275</v>
      </c>
      <c r="R361" s="8" t="str">
        <f t="shared" si="25"/>
        <v>36-49</v>
      </c>
      <c r="S361" s="11">
        <f t="shared" si="26"/>
        <v>13</v>
      </c>
      <c r="T361" s="11" t="str">
        <f t="shared" si="27"/>
        <v xml:space="preserve">Underweight </v>
      </c>
      <c r="U361" s="11">
        <f t="shared" si="28"/>
        <v>8</v>
      </c>
      <c r="V361" s="8" t="str">
        <f t="shared" si="29"/>
        <v>Elevated</v>
      </c>
      <c r="W361">
        <v>0</v>
      </c>
    </row>
    <row r="362" spans="1:23" x14ac:dyDescent="0.3">
      <c r="A362">
        <v>361</v>
      </c>
      <c r="B362">
        <v>55</v>
      </c>
      <c r="C362" s="1" t="s">
        <v>33</v>
      </c>
      <c r="D362" s="1" t="s">
        <v>48</v>
      </c>
      <c r="E362" s="2">
        <v>43363</v>
      </c>
      <c r="F362" s="1" t="s">
        <v>6</v>
      </c>
      <c r="G362" s="2">
        <v>43368</v>
      </c>
      <c r="H362" s="1" t="s">
        <v>11</v>
      </c>
      <c r="I362" s="1" t="s">
        <v>3</v>
      </c>
      <c r="J362">
        <v>35.200000000000003</v>
      </c>
      <c r="K362">
        <v>241</v>
      </c>
      <c r="L362">
        <v>1</v>
      </c>
      <c r="M362">
        <v>0</v>
      </c>
      <c r="N362">
        <v>0</v>
      </c>
      <c r="O362">
        <v>0</v>
      </c>
      <c r="P362" s="1" t="s">
        <v>32</v>
      </c>
      <c r="Q362" s="2">
        <v>43860</v>
      </c>
      <c r="R362" s="8" t="str">
        <f t="shared" si="25"/>
        <v>50-70</v>
      </c>
      <c r="S362" s="11">
        <f t="shared" si="26"/>
        <v>16</v>
      </c>
      <c r="T362" s="11" t="str">
        <f t="shared" si="27"/>
        <v>Obese</v>
      </c>
      <c r="U362" s="11">
        <f t="shared" si="28"/>
        <v>5</v>
      </c>
      <c r="V362" s="8" t="str">
        <f t="shared" si="29"/>
        <v>High</v>
      </c>
      <c r="W362">
        <v>0</v>
      </c>
    </row>
    <row r="363" spans="1:23" x14ac:dyDescent="0.3">
      <c r="A363">
        <v>362</v>
      </c>
      <c r="B363">
        <v>34</v>
      </c>
      <c r="C363" s="1" t="s">
        <v>33</v>
      </c>
      <c r="D363" s="1" t="s">
        <v>56</v>
      </c>
      <c r="E363" s="2">
        <v>42964</v>
      </c>
      <c r="F363" s="1" t="s">
        <v>6</v>
      </c>
      <c r="G363" s="2">
        <v>42987</v>
      </c>
      <c r="H363" s="1" t="s">
        <v>10</v>
      </c>
      <c r="I363" s="1" t="s">
        <v>3</v>
      </c>
      <c r="J363">
        <v>22.6</v>
      </c>
      <c r="K363">
        <v>183</v>
      </c>
      <c r="L363">
        <v>1</v>
      </c>
      <c r="M363">
        <v>0</v>
      </c>
      <c r="N363">
        <v>0</v>
      </c>
      <c r="O363">
        <v>0</v>
      </c>
      <c r="P363" s="1" t="s">
        <v>38</v>
      </c>
      <c r="Q363" s="2">
        <v>43295</v>
      </c>
      <c r="R363" s="8" t="str">
        <f t="shared" si="25"/>
        <v>20-35</v>
      </c>
      <c r="S363" s="11">
        <f t="shared" si="26"/>
        <v>10</v>
      </c>
      <c r="T363" s="11" t="str">
        <f t="shared" si="27"/>
        <v>Healthy</v>
      </c>
      <c r="U363" s="11">
        <f t="shared" si="28"/>
        <v>23</v>
      </c>
      <c r="V363" s="8" t="str">
        <f t="shared" si="29"/>
        <v>Good</v>
      </c>
      <c r="W363">
        <v>0</v>
      </c>
    </row>
    <row r="364" spans="1:23" x14ac:dyDescent="0.3">
      <c r="A364">
        <v>363</v>
      </c>
      <c r="B364">
        <v>76</v>
      </c>
      <c r="C364" s="1" t="s">
        <v>33</v>
      </c>
      <c r="D364" s="1" t="s">
        <v>41</v>
      </c>
      <c r="E364" s="2">
        <v>42914</v>
      </c>
      <c r="F364" s="1" t="s">
        <v>7</v>
      </c>
      <c r="G364" s="2">
        <v>42926</v>
      </c>
      <c r="H364" s="1" t="s">
        <v>10</v>
      </c>
      <c r="I364" s="1" t="s">
        <v>3</v>
      </c>
      <c r="J364">
        <v>24.8</v>
      </c>
      <c r="K364">
        <v>188</v>
      </c>
      <c r="L364">
        <v>0</v>
      </c>
      <c r="M364">
        <v>1</v>
      </c>
      <c r="N364">
        <v>1</v>
      </c>
      <c r="O364">
        <v>1</v>
      </c>
      <c r="P364" s="1" t="s">
        <v>42</v>
      </c>
      <c r="Q364" s="2">
        <v>43375</v>
      </c>
      <c r="R364" s="8" t="str">
        <f t="shared" si="25"/>
        <v>70-90</v>
      </c>
      <c r="S364" s="11">
        <f t="shared" si="26"/>
        <v>14</v>
      </c>
      <c r="T364" s="11" t="str">
        <f t="shared" si="27"/>
        <v>Healthy</v>
      </c>
      <c r="U364" s="11">
        <f t="shared" si="28"/>
        <v>12</v>
      </c>
      <c r="V364" s="8" t="str">
        <f t="shared" si="29"/>
        <v>Good</v>
      </c>
      <c r="W364">
        <v>0</v>
      </c>
    </row>
    <row r="365" spans="1:23" x14ac:dyDescent="0.3">
      <c r="A365">
        <v>364</v>
      </c>
      <c r="B365">
        <v>52</v>
      </c>
      <c r="C365" s="1" t="s">
        <v>33</v>
      </c>
      <c r="D365" s="1" t="s">
        <v>46</v>
      </c>
      <c r="E365" s="2">
        <v>42100</v>
      </c>
      <c r="F365" s="1" t="s">
        <v>8</v>
      </c>
      <c r="G365" s="2">
        <v>42101</v>
      </c>
      <c r="H365" s="1" t="s">
        <v>11</v>
      </c>
      <c r="I365" s="1" t="s">
        <v>1</v>
      </c>
      <c r="J365">
        <v>24.4</v>
      </c>
      <c r="K365">
        <v>203</v>
      </c>
      <c r="L365">
        <v>1</v>
      </c>
      <c r="M365">
        <v>1</v>
      </c>
      <c r="N365">
        <v>0</v>
      </c>
      <c r="O365">
        <v>0</v>
      </c>
      <c r="P365" s="1" t="s">
        <v>32</v>
      </c>
      <c r="Q365" s="2">
        <v>42383</v>
      </c>
      <c r="R365" s="8" t="str">
        <f t="shared" si="25"/>
        <v>50-70</v>
      </c>
      <c r="S365" s="11">
        <f t="shared" si="26"/>
        <v>9</v>
      </c>
      <c r="T365" s="11" t="str">
        <f t="shared" si="27"/>
        <v>Healthy</v>
      </c>
      <c r="U365" s="11">
        <f t="shared" si="28"/>
        <v>1</v>
      </c>
      <c r="V365" s="8" t="str">
        <f t="shared" si="29"/>
        <v>Elevated</v>
      </c>
      <c r="W365">
        <v>0</v>
      </c>
    </row>
    <row r="366" spans="1:23" x14ac:dyDescent="0.3">
      <c r="A366">
        <v>365</v>
      </c>
      <c r="B366">
        <v>62</v>
      </c>
      <c r="C366" s="1" t="s">
        <v>33</v>
      </c>
      <c r="D366" s="1" t="s">
        <v>37</v>
      </c>
      <c r="E366" s="2">
        <v>44967</v>
      </c>
      <c r="F366" s="1" t="s">
        <v>6</v>
      </c>
      <c r="G366" s="2">
        <v>44981</v>
      </c>
      <c r="H366" s="1" t="s">
        <v>11</v>
      </c>
      <c r="I366" s="1" t="s">
        <v>1</v>
      </c>
      <c r="J366">
        <v>21.4</v>
      </c>
      <c r="K366">
        <v>194</v>
      </c>
      <c r="L366">
        <v>1</v>
      </c>
      <c r="M366">
        <v>0</v>
      </c>
      <c r="N366">
        <v>0</v>
      </c>
      <c r="O366">
        <v>0</v>
      </c>
      <c r="P366" s="1" t="s">
        <v>32</v>
      </c>
      <c r="Q366" s="2">
        <v>45600</v>
      </c>
      <c r="R366" s="8" t="str">
        <f t="shared" si="25"/>
        <v>50-70</v>
      </c>
      <c r="S366" s="11">
        <f t="shared" si="26"/>
        <v>20</v>
      </c>
      <c r="T366" s="11" t="str">
        <f t="shared" si="27"/>
        <v>Healthy</v>
      </c>
      <c r="U366" s="11">
        <f t="shared" si="28"/>
        <v>14</v>
      </c>
      <c r="V366" s="8" t="str">
        <f t="shared" si="29"/>
        <v>Good</v>
      </c>
      <c r="W366">
        <v>0</v>
      </c>
    </row>
    <row r="367" spans="1:23" x14ac:dyDescent="0.3">
      <c r="A367">
        <v>366</v>
      </c>
      <c r="B367">
        <v>57</v>
      </c>
      <c r="C367" s="1" t="s">
        <v>33</v>
      </c>
      <c r="D367" s="1" t="s">
        <v>58</v>
      </c>
      <c r="E367" s="2">
        <v>43458</v>
      </c>
      <c r="F367" s="1" t="s">
        <v>6</v>
      </c>
      <c r="G367" s="2">
        <v>43485</v>
      </c>
      <c r="H367" s="1" t="s">
        <v>11</v>
      </c>
      <c r="I367" s="1" t="s">
        <v>3</v>
      </c>
      <c r="J367">
        <v>28.2</v>
      </c>
      <c r="K367">
        <v>210</v>
      </c>
      <c r="L367">
        <v>1</v>
      </c>
      <c r="M367">
        <v>0</v>
      </c>
      <c r="N367">
        <v>0</v>
      </c>
      <c r="O367">
        <v>0</v>
      </c>
      <c r="P367" s="1" t="s">
        <v>35</v>
      </c>
      <c r="Q367" s="2">
        <v>44163</v>
      </c>
      <c r="R367" s="8" t="str">
        <f t="shared" si="25"/>
        <v>50-70</v>
      </c>
      <c r="S367" s="11">
        <f t="shared" si="26"/>
        <v>22</v>
      </c>
      <c r="T367" s="11" t="str">
        <f t="shared" si="27"/>
        <v>Overweight</v>
      </c>
      <c r="U367" s="11">
        <f t="shared" si="28"/>
        <v>27</v>
      </c>
      <c r="V367" s="8" t="str">
        <f t="shared" si="29"/>
        <v>Elevated</v>
      </c>
      <c r="W367">
        <v>0</v>
      </c>
    </row>
    <row r="368" spans="1:23" x14ac:dyDescent="0.3">
      <c r="A368">
        <v>367</v>
      </c>
      <c r="B368">
        <v>67</v>
      </c>
      <c r="C368" s="1" t="s">
        <v>33</v>
      </c>
      <c r="D368" s="1" t="s">
        <v>60</v>
      </c>
      <c r="E368" s="2">
        <v>42713</v>
      </c>
      <c r="F368" s="1" t="s">
        <v>7</v>
      </c>
      <c r="G368" s="2">
        <v>42730</v>
      </c>
      <c r="H368" s="1" t="s">
        <v>10</v>
      </c>
      <c r="I368" s="1" t="s">
        <v>4</v>
      </c>
      <c r="J368">
        <v>32.700000000000003</v>
      </c>
      <c r="K368">
        <v>257</v>
      </c>
      <c r="L368">
        <v>1</v>
      </c>
      <c r="M368">
        <v>1</v>
      </c>
      <c r="N368">
        <v>1</v>
      </c>
      <c r="O368">
        <v>0</v>
      </c>
      <c r="P368" s="1" t="s">
        <v>32</v>
      </c>
      <c r="Q368" s="2">
        <v>43218</v>
      </c>
      <c r="R368" s="8" t="str">
        <f t="shared" si="25"/>
        <v>50-70</v>
      </c>
      <c r="S368" s="11">
        <f t="shared" si="26"/>
        <v>16</v>
      </c>
      <c r="T368" s="11" t="str">
        <f t="shared" si="27"/>
        <v>Obese</v>
      </c>
      <c r="U368" s="11">
        <f t="shared" si="28"/>
        <v>17</v>
      </c>
      <c r="V368" s="8" t="str">
        <f t="shared" si="29"/>
        <v>High</v>
      </c>
      <c r="W368">
        <v>0</v>
      </c>
    </row>
    <row r="369" spans="1:23" x14ac:dyDescent="0.3">
      <c r="A369">
        <v>368</v>
      </c>
      <c r="B369">
        <v>58</v>
      </c>
      <c r="C369" s="1" t="s">
        <v>30</v>
      </c>
      <c r="D369" s="1" t="s">
        <v>47</v>
      </c>
      <c r="E369" s="2">
        <v>42737</v>
      </c>
      <c r="F369" s="1" t="s">
        <v>8</v>
      </c>
      <c r="G369" s="2">
        <v>42743</v>
      </c>
      <c r="H369" s="1" t="s">
        <v>11</v>
      </c>
      <c r="I369" s="1" t="s">
        <v>4</v>
      </c>
      <c r="J369">
        <v>16.899999999999999</v>
      </c>
      <c r="K369">
        <v>180</v>
      </c>
      <c r="L369">
        <v>1</v>
      </c>
      <c r="M369">
        <v>1</v>
      </c>
      <c r="N369">
        <v>1</v>
      </c>
      <c r="O369">
        <v>1</v>
      </c>
      <c r="P369" s="1" t="s">
        <v>32</v>
      </c>
      <c r="Q369" s="2">
        <v>43169</v>
      </c>
      <c r="R369" s="8" t="str">
        <f t="shared" si="25"/>
        <v>50-70</v>
      </c>
      <c r="S369" s="11">
        <f t="shared" si="26"/>
        <v>14</v>
      </c>
      <c r="T369" s="11" t="str">
        <f t="shared" si="27"/>
        <v xml:space="preserve">Underweight </v>
      </c>
      <c r="U369" s="11">
        <f t="shared" si="28"/>
        <v>6</v>
      </c>
      <c r="V369" s="8" t="str">
        <f t="shared" si="29"/>
        <v>Good</v>
      </c>
      <c r="W369">
        <v>0</v>
      </c>
    </row>
    <row r="370" spans="1:23" x14ac:dyDescent="0.3">
      <c r="A370">
        <v>369</v>
      </c>
      <c r="B370">
        <v>57</v>
      </c>
      <c r="C370" s="1" t="s">
        <v>30</v>
      </c>
      <c r="D370" s="1" t="s">
        <v>48</v>
      </c>
      <c r="E370" s="2">
        <v>43795</v>
      </c>
      <c r="F370" s="1" t="s">
        <v>9</v>
      </c>
      <c r="G370" s="2">
        <v>43798</v>
      </c>
      <c r="H370" s="1" t="s">
        <v>11</v>
      </c>
      <c r="I370" s="1" t="s">
        <v>1</v>
      </c>
      <c r="J370">
        <v>27.4</v>
      </c>
      <c r="K370">
        <v>201</v>
      </c>
      <c r="L370">
        <v>1</v>
      </c>
      <c r="M370">
        <v>0</v>
      </c>
      <c r="N370">
        <v>0</v>
      </c>
      <c r="O370">
        <v>0</v>
      </c>
      <c r="P370" s="1" t="s">
        <v>42</v>
      </c>
      <c r="Q370" s="2">
        <v>44325</v>
      </c>
      <c r="R370" s="8" t="str">
        <f t="shared" si="25"/>
        <v>50-70</v>
      </c>
      <c r="S370" s="11">
        <f t="shared" si="26"/>
        <v>17</v>
      </c>
      <c r="T370" s="11" t="str">
        <f t="shared" si="27"/>
        <v>Overweight</v>
      </c>
      <c r="U370" s="11">
        <f t="shared" si="28"/>
        <v>3</v>
      </c>
      <c r="V370" s="8" t="str">
        <f t="shared" si="29"/>
        <v>Elevated</v>
      </c>
      <c r="W370">
        <v>0</v>
      </c>
    </row>
    <row r="371" spans="1:23" x14ac:dyDescent="0.3">
      <c r="A371">
        <v>370</v>
      </c>
      <c r="B371">
        <v>51</v>
      </c>
      <c r="C371" s="1" t="s">
        <v>30</v>
      </c>
      <c r="D371" s="1" t="s">
        <v>55</v>
      </c>
      <c r="E371" s="2">
        <v>43271</v>
      </c>
      <c r="F371" s="1" t="s">
        <v>8</v>
      </c>
      <c r="G371" s="2">
        <v>43279</v>
      </c>
      <c r="H371" s="1" t="s">
        <v>11</v>
      </c>
      <c r="I371" s="1" t="s">
        <v>2</v>
      </c>
      <c r="J371">
        <v>39.200000000000003</v>
      </c>
      <c r="K371">
        <v>255</v>
      </c>
      <c r="L371">
        <v>1</v>
      </c>
      <c r="M371">
        <v>1</v>
      </c>
      <c r="N371">
        <v>0</v>
      </c>
      <c r="O371">
        <v>0</v>
      </c>
      <c r="P371" s="1" t="s">
        <v>32</v>
      </c>
      <c r="Q371" s="2">
        <v>43762</v>
      </c>
      <c r="R371" s="8" t="str">
        <f t="shared" si="25"/>
        <v>50-70</v>
      </c>
      <c r="S371" s="11">
        <f t="shared" si="26"/>
        <v>15</v>
      </c>
      <c r="T371" s="11" t="str">
        <f t="shared" si="27"/>
        <v>Obese</v>
      </c>
      <c r="U371" s="11">
        <f t="shared" si="28"/>
        <v>8</v>
      </c>
      <c r="V371" s="8" t="str">
        <f t="shared" si="29"/>
        <v>High</v>
      </c>
      <c r="W371">
        <v>0</v>
      </c>
    </row>
    <row r="372" spans="1:23" x14ac:dyDescent="0.3">
      <c r="A372">
        <v>371</v>
      </c>
      <c r="B372">
        <v>54</v>
      </c>
      <c r="C372" s="1" t="s">
        <v>30</v>
      </c>
      <c r="D372" s="1" t="s">
        <v>60</v>
      </c>
      <c r="E372" s="2">
        <v>44600</v>
      </c>
      <c r="F372" s="1" t="s">
        <v>7</v>
      </c>
      <c r="G372" s="2">
        <v>44610</v>
      </c>
      <c r="H372" s="1" t="s">
        <v>11</v>
      </c>
      <c r="I372" s="1" t="s">
        <v>1</v>
      </c>
      <c r="J372">
        <v>41</v>
      </c>
      <c r="K372">
        <v>252</v>
      </c>
      <c r="L372">
        <v>1</v>
      </c>
      <c r="M372">
        <v>0</v>
      </c>
      <c r="N372">
        <v>0</v>
      </c>
      <c r="O372">
        <v>1</v>
      </c>
      <c r="P372" s="1" t="s">
        <v>38</v>
      </c>
      <c r="Q372" s="2">
        <v>45067</v>
      </c>
      <c r="R372" s="8" t="str">
        <f t="shared" si="25"/>
        <v>50-70</v>
      </c>
      <c r="S372" s="11">
        <f t="shared" si="26"/>
        <v>15</v>
      </c>
      <c r="T372" s="11" t="str">
        <f t="shared" si="27"/>
        <v>Severely obese</v>
      </c>
      <c r="U372" s="11">
        <f t="shared" si="28"/>
        <v>10</v>
      </c>
      <c r="V372" s="8" t="str">
        <f t="shared" si="29"/>
        <v>High</v>
      </c>
      <c r="W372">
        <v>0</v>
      </c>
    </row>
    <row r="373" spans="1:23" x14ac:dyDescent="0.3">
      <c r="A373">
        <v>372</v>
      </c>
      <c r="B373">
        <v>51</v>
      </c>
      <c r="C373" s="1" t="s">
        <v>33</v>
      </c>
      <c r="D373" s="1" t="s">
        <v>59</v>
      </c>
      <c r="E373" s="2">
        <v>43341</v>
      </c>
      <c r="F373" s="1" t="s">
        <v>7</v>
      </c>
      <c r="G373" s="2">
        <v>43349</v>
      </c>
      <c r="H373" s="1" t="s">
        <v>11</v>
      </c>
      <c r="I373" s="1" t="s">
        <v>3</v>
      </c>
      <c r="J373">
        <v>33.9</v>
      </c>
      <c r="K373">
        <v>287</v>
      </c>
      <c r="L373">
        <v>1</v>
      </c>
      <c r="M373">
        <v>1</v>
      </c>
      <c r="N373">
        <v>0</v>
      </c>
      <c r="O373">
        <v>1</v>
      </c>
      <c r="P373" s="1" t="s">
        <v>35</v>
      </c>
      <c r="Q373" s="2">
        <v>43728</v>
      </c>
      <c r="R373" s="8" t="str">
        <f t="shared" si="25"/>
        <v>50-70</v>
      </c>
      <c r="S373" s="11">
        <f t="shared" si="26"/>
        <v>12</v>
      </c>
      <c r="T373" s="11" t="str">
        <f t="shared" si="27"/>
        <v>Obese</v>
      </c>
      <c r="U373" s="11">
        <f t="shared" si="28"/>
        <v>8</v>
      </c>
      <c r="V373" s="8" t="str">
        <f t="shared" si="29"/>
        <v>High</v>
      </c>
      <c r="W373">
        <v>0</v>
      </c>
    </row>
    <row r="374" spans="1:23" x14ac:dyDescent="0.3">
      <c r="A374">
        <v>373</v>
      </c>
      <c r="B374">
        <v>70</v>
      </c>
      <c r="C374" s="1" t="s">
        <v>30</v>
      </c>
      <c r="D374" s="1" t="s">
        <v>47</v>
      </c>
      <c r="E374" s="2">
        <v>42178</v>
      </c>
      <c r="F374" s="1" t="s">
        <v>8</v>
      </c>
      <c r="G374" s="2">
        <v>42180</v>
      </c>
      <c r="H374" s="1" t="s">
        <v>10</v>
      </c>
      <c r="I374" s="1" t="s">
        <v>1</v>
      </c>
      <c r="J374">
        <v>38</v>
      </c>
      <c r="K374">
        <v>275</v>
      </c>
      <c r="L374">
        <v>1</v>
      </c>
      <c r="M374">
        <v>1</v>
      </c>
      <c r="N374">
        <v>0</v>
      </c>
      <c r="O374">
        <v>0</v>
      </c>
      <c r="P374" s="1" t="s">
        <v>32</v>
      </c>
      <c r="Q374" s="2">
        <v>42701</v>
      </c>
      <c r="R374" s="8" t="str">
        <f t="shared" si="25"/>
        <v>70-90</v>
      </c>
      <c r="S374" s="11">
        <f t="shared" si="26"/>
        <v>17</v>
      </c>
      <c r="T374" s="11" t="str">
        <f t="shared" si="27"/>
        <v>Obese</v>
      </c>
      <c r="U374" s="11">
        <f t="shared" si="28"/>
        <v>2</v>
      </c>
      <c r="V374" s="8" t="str">
        <f t="shared" si="29"/>
        <v>High</v>
      </c>
      <c r="W374">
        <v>0</v>
      </c>
    </row>
    <row r="375" spans="1:23" x14ac:dyDescent="0.3">
      <c r="A375">
        <v>374</v>
      </c>
      <c r="B375">
        <v>49</v>
      </c>
      <c r="C375" s="1" t="s">
        <v>33</v>
      </c>
      <c r="D375" s="1" t="s">
        <v>40</v>
      </c>
      <c r="E375" s="2">
        <v>43673</v>
      </c>
      <c r="F375" s="1" t="s">
        <v>7</v>
      </c>
      <c r="G375" s="2">
        <v>43694</v>
      </c>
      <c r="H375" s="1" t="s">
        <v>11</v>
      </c>
      <c r="I375" s="1" t="s">
        <v>1</v>
      </c>
      <c r="J375">
        <v>21.9</v>
      </c>
      <c r="K375">
        <v>194</v>
      </c>
      <c r="L375">
        <v>1</v>
      </c>
      <c r="M375">
        <v>0</v>
      </c>
      <c r="N375">
        <v>1</v>
      </c>
      <c r="O375">
        <v>0</v>
      </c>
      <c r="P375" s="1" t="s">
        <v>35</v>
      </c>
      <c r="Q375" s="2">
        <v>44144</v>
      </c>
      <c r="R375" s="8" t="str">
        <f t="shared" si="25"/>
        <v>36-49</v>
      </c>
      <c r="S375" s="11">
        <f t="shared" si="26"/>
        <v>14</v>
      </c>
      <c r="T375" s="11" t="str">
        <f t="shared" si="27"/>
        <v>Healthy</v>
      </c>
      <c r="U375" s="11">
        <f t="shared" si="28"/>
        <v>21</v>
      </c>
      <c r="V375" s="8" t="str">
        <f t="shared" si="29"/>
        <v>Good</v>
      </c>
      <c r="W375">
        <v>0</v>
      </c>
    </row>
    <row r="376" spans="1:23" x14ac:dyDescent="0.3">
      <c r="A376">
        <v>375</v>
      </c>
      <c r="B376">
        <v>62</v>
      </c>
      <c r="C376" s="1" t="s">
        <v>33</v>
      </c>
      <c r="D376" s="1" t="s">
        <v>62</v>
      </c>
      <c r="E376" s="2">
        <v>44141</v>
      </c>
      <c r="F376" s="1" t="s">
        <v>7</v>
      </c>
      <c r="G376" s="2">
        <v>44160</v>
      </c>
      <c r="H376" s="1" t="s">
        <v>11</v>
      </c>
      <c r="I376" s="1" t="s">
        <v>2</v>
      </c>
      <c r="J376">
        <v>24.6</v>
      </c>
      <c r="K376">
        <v>233</v>
      </c>
      <c r="L376">
        <v>1</v>
      </c>
      <c r="M376">
        <v>0</v>
      </c>
      <c r="N376">
        <v>1</v>
      </c>
      <c r="O376">
        <v>1</v>
      </c>
      <c r="P376" s="1" t="s">
        <v>42</v>
      </c>
      <c r="Q376" s="2">
        <v>44406</v>
      </c>
      <c r="R376" s="8" t="str">
        <f t="shared" si="25"/>
        <v>50-70</v>
      </c>
      <c r="S376" s="11">
        <f t="shared" si="26"/>
        <v>8</v>
      </c>
      <c r="T376" s="11" t="str">
        <f t="shared" si="27"/>
        <v>Healthy</v>
      </c>
      <c r="U376" s="11">
        <f t="shared" si="28"/>
        <v>19</v>
      </c>
      <c r="V376" s="8" t="str">
        <f t="shared" si="29"/>
        <v>Elevated</v>
      </c>
      <c r="W376">
        <v>1</v>
      </c>
    </row>
    <row r="377" spans="1:23" x14ac:dyDescent="0.3">
      <c r="A377">
        <v>376</v>
      </c>
      <c r="B377">
        <v>58</v>
      </c>
      <c r="C377" s="1" t="s">
        <v>30</v>
      </c>
      <c r="D377" s="1" t="s">
        <v>55</v>
      </c>
      <c r="E377" s="2">
        <v>41957</v>
      </c>
      <c r="F377" s="1" t="s">
        <v>9</v>
      </c>
      <c r="G377" s="2">
        <v>41958</v>
      </c>
      <c r="H377" s="1" t="s">
        <v>10</v>
      </c>
      <c r="I377" s="1" t="s">
        <v>2</v>
      </c>
      <c r="J377">
        <v>29.8</v>
      </c>
      <c r="K377">
        <v>227</v>
      </c>
      <c r="L377">
        <v>1</v>
      </c>
      <c r="M377">
        <v>1</v>
      </c>
      <c r="N377">
        <v>0</v>
      </c>
      <c r="O377">
        <v>0</v>
      </c>
      <c r="P377" s="1" t="s">
        <v>32</v>
      </c>
      <c r="Q377" s="2">
        <v>42474</v>
      </c>
      <c r="R377" s="8" t="str">
        <f t="shared" si="25"/>
        <v>50-70</v>
      </c>
      <c r="S377" s="11">
        <f t="shared" si="26"/>
        <v>16</v>
      </c>
      <c r="T377" s="11" t="str">
        <f t="shared" si="27"/>
        <v>Overweight</v>
      </c>
      <c r="U377" s="11">
        <f t="shared" si="28"/>
        <v>1</v>
      </c>
      <c r="V377" s="8" t="str">
        <f t="shared" si="29"/>
        <v>Elevated</v>
      </c>
      <c r="W377">
        <v>1</v>
      </c>
    </row>
    <row r="378" spans="1:23" x14ac:dyDescent="0.3">
      <c r="A378">
        <v>377</v>
      </c>
      <c r="B378">
        <v>54</v>
      </c>
      <c r="C378" s="1" t="s">
        <v>33</v>
      </c>
      <c r="D378" s="1" t="s">
        <v>53</v>
      </c>
      <c r="E378" s="2">
        <v>44740</v>
      </c>
      <c r="F378" s="1" t="s">
        <v>9</v>
      </c>
      <c r="G378" s="2">
        <v>44747</v>
      </c>
      <c r="H378" s="1" t="s">
        <v>11</v>
      </c>
      <c r="I378" s="1" t="s">
        <v>1</v>
      </c>
      <c r="J378">
        <v>22.5</v>
      </c>
      <c r="K378">
        <v>171</v>
      </c>
      <c r="L378">
        <v>1</v>
      </c>
      <c r="M378">
        <v>1</v>
      </c>
      <c r="N378">
        <v>0</v>
      </c>
      <c r="O378">
        <v>0</v>
      </c>
      <c r="P378" s="1" t="s">
        <v>42</v>
      </c>
      <c r="Q378" s="2">
        <v>45012</v>
      </c>
      <c r="R378" s="8" t="str">
        <f t="shared" si="25"/>
        <v>50-70</v>
      </c>
      <c r="S378" s="11">
        <f t="shared" si="26"/>
        <v>8</v>
      </c>
      <c r="T378" s="11" t="str">
        <f t="shared" si="27"/>
        <v>Healthy</v>
      </c>
      <c r="U378" s="11">
        <f t="shared" si="28"/>
        <v>7</v>
      </c>
      <c r="V378" s="8" t="str">
        <f t="shared" si="29"/>
        <v>Good</v>
      </c>
      <c r="W378">
        <v>0</v>
      </c>
    </row>
    <row r="379" spans="1:23" x14ac:dyDescent="0.3">
      <c r="A379">
        <v>378</v>
      </c>
      <c r="B379">
        <v>51</v>
      </c>
      <c r="C379" s="1" t="s">
        <v>30</v>
      </c>
      <c r="D379" s="1" t="s">
        <v>40</v>
      </c>
      <c r="E379" s="2">
        <v>45154</v>
      </c>
      <c r="F379" s="1" t="s">
        <v>6</v>
      </c>
      <c r="G379" s="2">
        <v>45160</v>
      </c>
      <c r="H379" s="1" t="s">
        <v>11</v>
      </c>
      <c r="I379" s="1" t="s">
        <v>3</v>
      </c>
      <c r="J379">
        <v>17</v>
      </c>
      <c r="K379">
        <v>185</v>
      </c>
      <c r="L379">
        <v>1</v>
      </c>
      <c r="M379">
        <v>1</v>
      </c>
      <c r="N379">
        <v>0</v>
      </c>
      <c r="O379">
        <v>0</v>
      </c>
      <c r="P379" s="1" t="s">
        <v>35</v>
      </c>
      <c r="Q379" s="2">
        <v>45565</v>
      </c>
      <c r="R379" s="8" t="str">
        <f t="shared" si="25"/>
        <v>50-70</v>
      </c>
      <c r="S379" s="11">
        <f t="shared" si="26"/>
        <v>13</v>
      </c>
      <c r="T379" s="11" t="str">
        <f t="shared" si="27"/>
        <v xml:space="preserve">Underweight </v>
      </c>
      <c r="U379" s="11">
        <f t="shared" si="28"/>
        <v>6</v>
      </c>
      <c r="V379" s="8" t="str">
        <f t="shared" si="29"/>
        <v>Good</v>
      </c>
      <c r="W379">
        <v>0</v>
      </c>
    </row>
    <row r="380" spans="1:23" x14ac:dyDescent="0.3">
      <c r="A380">
        <v>379</v>
      </c>
      <c r="B380">
        <v>71</v>
      </c>
      <c r="C380" s="1" t="s">
        <v>33</v>
      </c>
      <c r="D380" s="1" t="s">
        <v>39</v>
      </c>
      <c r="E380" s="2">
        <v>42229</v>
      </c>
      <c r="F380" s="1" t="s">
        <v>7</v>
      </c>
      <c r="G380" s="2">
        <v>42235</v>
      </c>
      <c r="H380" s="1" t="s">
        <v>10</v>
      </c>
      <c r="I380" s="1" t="s">
        <v>2</v>
      </c>
      <c r="J380">
        <v>26.9</v>
      </c>
      <c r="K380">
        <v>192</v>
      </c>
      <c r="L380">
        <v>0</v>
      </c>
      <c r="M380">
        <v>1</v>
      </c>
      <c r="N380">
        <v>0</v>
      </c>
      <c r="O380">
        <v>0</v>
      </c>
      <c r="P380" s="1" t="s">
        <v>35</v>
      </c>
      <c r="Q380" s="2">
        <v>42523</v>
      </c>
      <c r="R380" s="8" t="str">
        <f t="shared" si="25"/>
        <v>70-90</v>
      </c>
      <c r="S380" s="11">
        <f t="shared" si="26"/>
        <v>9</v>
      </c>
      <c r="T380" s="11" t="str">
        <f t="shared" si="27"/>
        <v>Overweight</v>
      </c>
      <c r="U380" s="11">
        <f t="shared" si="28"/>
        <v>6</v>
      </c>
      <c r="V380" s="8" t="str">
        <f t="shared" si="29"/>
        <v>Good</v>
      </c>
      <c r="W380">
        <v>1</v>
      </c>
    </row>
    <row r="381" spans="1:23" x14ac:dyDescent="0.3">
      <c r="A381">
        <v>380</v>
      </c>
      <c r="B381">
        <v>57</v>
      </c>
      <c r="C381" s="1" t="s">
        <v>30</v>
      </c>
      <c r="D381" s="1" t="s">
        <v>44</v>
      </c>
      <c r="E381" s="2">
        <v>44318</v>
      </c>
      <c r="F381" s="1" t="s">
        <v>8</v>
      </c>
      <c r="G381" s="2">
        <v>44332</v>
      </c>
      <c r="H381" s="1" t="s">
        <v>10</v>
      </c>
      <c r="I381" s="1" t="s">
        <v>2</v>
      </c>
      <c r="J381">
        <v>42.8</v>
      </c>
      <c r="K381">
        <v>268</v>
      </c>
      <c r="L381">
        <v>1</v>
      </c>
      <c r="M381">
        <v>1</v>
      </c>
      <c r="N381">
        <v>0</v>
      </c>
      <c r="O381">
        <v>0</v>
      </c>
      <c r="P381" s="1" t="s">
        <v>32</v>
      </c>
      <c r="Q381" s="2">
        <v>44728</v>
      </c>
      <c r="R381" s="8" t="str">
        <f t="shared" si="25"/>
        <v>50-70</v>
      </c>
      <c r="S381" s="11">
        <f t="shared" si="26"/>
        <v>13</v>
      </c>
      <c r="T381" s="11" t="str">
        <f t="shared" si="27"/>
        <v>Severely obese</v>
      </c>
      <c r="U381" s="11">
        <f t="shared" si="28"/>
        <v>14</v>
      </c>
      <c r="V381" s="8" t="str">
        <f t="shared" si="29"/>
        <v>High</v>
      </c>
      <c r="W381">
        <v>0</v>
      </c>
    </row>
    <row r="382" spans="1:23" x14ac:dyDescent="0.3">
      <c r="A382">
        <v>381</v>
      </c>
      <c r="B382">
        <v>56</v>
      </c>
      <c r="C382" s="1" t="s">
        <v>33</v>
      </c>
      <c r="D382" s="1" t="s">
        <v>59</v>
      </c>
      <c r="E382" s="2">
        <v>45067</v>
      </c>
      <c r="F382" s="1" t="s">
        <v>7</v>
      </c>
      <c r="G382" s="2">
        <v>45083</v>
      </c>
      <c r="H382" s="1" t="s">
        <v>10</v>
      </c>
      <c r="I382" s="1" t="s">
        <v>4</v>
      </c>
      <c r="J382">
        <v>27.4</v>
      </c>
      <c r="K382">
        <v>218</v>
      </c>
      <c r="L382">
        <v>1</v>
      </c>
      <c r="M382">
        <v>1</v>
      </c>
      <c r="N382">
        <v>0</v>
      </c>
      <c r="O382">
        <v>0</v>
      </c>
      <c r="P382" s="1" t="s">
        <v>42</v>
      </c>
      <c r="Q382" s="2">
        <v>45442</v>
      </c>
      <c r="R382" s="8" t="str">
        <f t="shared" si="25"/>
        <v>50-70</v>
      </c>
      <c r="S382" s="11">
        <f t="shared" si="26"/>
        <v>11</v>
      </c>
      <c r="T382" s="11" t="str">
        <f t="shared" si="27"/>
        <v>Overweight</v>
      </c>
      <c r="U382" s="11">
        <f t="shared" si="28"/>
        <v>16</v>
      </c>
      <c r="V382" s="8" t="str">
        <f t="shared" si="29"/>
        <v>Elevated</v>
      </c>
      <c r="W382">
        <v>0</v>
      </c>
    </row>
    <row r="383" spans="1:23" x14ac:dyDescent="0.3">
      <c r="A383">
        <v>382</v>
      </c>
      <c r="B383">
        <v>44</v>
      </c>
      <c r="C383" s="1" t="s">
        <v>30</v>
      </c>
      <c r="D383" s="1" t="s">
        <v>58</v>
      </c>
      <c r="E383" s="2">
        <v>42681</v>
      </c>
      <c r="F383" s="1" t="s">
        <v>9</v>
      </c>
      <c r="G383" s="2">
        <v>42684</v>
      </c>
      <c r="H383" s="1" t="s">
        <v>10</v>
      </c>
      <c r="I383" s="1" t="s">
        <v>4</v>
      </c>
      <c r="J383">
        <v>43.5</v>
      </c>
      <c r="K383">
        <v>286</v>
      </c>
      <c r="L383">
        <v>1</v>
      </c>
      <c r="M383">
        <v>0</v>
      </c>
      <c r="N383">
        <v>0</v>
      </c>
      <c r="O383">
        <v>0</v>
      </c>
      <c r="P383" s="1" t="s">
        <v>42</v>
      </c>
      <c r="Q383" s="2">
        <v>43119</v>
      </c>
      <c r="R383" s="8" t="str">
        <f t="shared" si="25"/>
        <v>36-49</v>
      </c>
      <c r="S383" s="11">
        <f t="shared" si="26"/>
        <v>14</v>
      </c>
      <c r="T383" s="11" t="str">
        <f t="shared" si="27"/>
        <v>Severely obese</v>
      </c>
      <c r="U383" s="11">
        <f t="shared" si="28"/>
        <v>3</v>
      </c>
      <c r="V383" s="8" t="str">
        <f t="shared" si="29"/>
        <v>High</v>
      </c>
      <c r="W383">
        <v>0</v>
      </c>
    </row>
    <row r="384" spans="1:23" x14ac:dyDescent="0.3">
      <c r="A384">
        <v>383</v>
      </c>
      <c r="B384">
        <v>60</v>
      </c>
      <c r="C384" s="1" t="s">
        <v>30</v>
      </c>
      <c r="D384" s="1" t="s">
        <v>41</v>
      </c>
      <c r="E384" s="2">
        <v>42500</v>
      </c>
      <c r="F384" s="1" t="s">
        <v>6</v>
      </c>
      <c r="G384" s="2">
        <v>42511</v>
      </c>
      <c r="H384" s="1" t="s">
        <v>10</v>
      </c>
      <c r="I384" s="1" t="s">
        <v>2</v>
      </c>
      <c r="J384">
        <v>16.5</v>
      </c>
      <c r="K384">
        <v>232</v>
      </c>
      <c r="L384">
        <v>1</v>
      </c>
      <c r="M384">
        <v>1</v>
      </c>
      <c r="N384">
        <v>0</v>
      </c>
      <c r="O384">
        <v>0</v>
      </c>
      <c r="P384" s="1" t="s">
        <v>32</v>
      </c>
      <c r="Q384" s="2">
        <v>42917</v>
      </c>
      <c r="R384" s="8" t="str">
        <f t="shared" si="25"/>
        <v>50-70</v>
      </c>
      <c r="S384" s="11">
        <f t="shared" si="26"/>
        <v>13</v>
      </c>
      <c r="T384" s="11" t="str">
        <f t="shared" si="27"/>
        <v xml:space="preserve">Underweight </v>
      </c>
      <c r="U384" s="11">
        <f t="shared" si="28"/>
        <v>11</v>
      </c>
      <c r="V384" s="8" t="str">
        <f t="shared" si="29"/>
        <v>Elevated</v>
      </c>
      <c r="W384">
        <v>0</v>
      </c>
    </row>
    <row r="385" spans="1:23" x14ac:dyDescent="0.3">
      <c r="A385">
        <v>384</v>
      </c>
      <c r="B385">
        <v>49</v>
      </c>
      <c r="C385" s="1" t="s">
        <v>30</v>
      </c>
      <c r="D385" s="1" t="s">
        <v>31</v>
      </c>
      <c r="E385" s="2">
        <v>44582</v>
      </c>
      <c r="F385" s="1" t="s">
        <v>9</v>
      </c>
      <c r="G385" s="2">
        <v>44585</v>
      </c>
      <c r="H385" s="1" t="s">
        <v>10</v>
      </c>
      <c r="I385" s="1" t="s">
        <v>1</v>
      </c>
      <c r="J385">
        <v>18.8</v>
      </c>
      <c r="K385">
        <v>162</v>
      </c>
      <c r="L385">
        <v>0</v>
      </c>
      <c r="M385">
        <v>0</v>
      </c>
      <c r="N385">
        <v>0</v>
      </c>
      <c r="O385">
        <v>0</v>
      </c>
      <c r="P385" s="1" t="s">
        <v>38</v>
      </c>
      <c r="Q385" s="2">
        <v>45115</v>
      </c>
      <c r="R385" s="8" t="str">
        <f t="shared" si="25"/>
        <v>36-49</v>
      </c>
      <c r="S385" s="11">
        <f t="shared" si="26"/>
        <v>17</v>
      </c>
      <c r="T385" s="11" t="str">
        <f t="shared" si="27"/>
        <v>Healthy</v>
      </c>
      <c r="U385" s="11">
        <f t="shared" si="28"/>
        <v>3</v>
      </c>
      <c r="V385" s="8" t="str">
        <f t="shared" si="29"/>
        <v>Good</v>
      </c>
      <c r="W385">
        <v>0</v>
      </c>
    </row>
    <row r="386" spans="1:23" x14ac:dyDescent="0.3">
      <c r="A386">
        <v>385</v>
      </c>
      <c r="B386">
        <v>64</v>
      </c>
      <c r="C386" s="1" t="s">
        <v>30</v>
      </c>
      <c r="D386" s="1" t="s">
        <v>40</v>
      </c>
      <c r="E386" s="2">
        <v>45138</v>
      </c>
      <c r="F386" s="1" t="s">
        <v>8</v>
      </c>
      <c r="G386" s="2">
        <v>45150</v>
      </c>
      <c r="H386" s="1" t="s">
        <v>11</v>
      </c>
      <c r="I386" s="1" t="s">
        <v>3</v>
      </c>
      <c r="J386">
        <v>16.399999999999999</v>
      </c>
      <c r="K386">
        <v>185</v>
      </c>
      <c r="L386">
        <v>1</v>
      </c>
      <c r="M386">
        <v>0</v>
      </c>
      <c r="N386">
        <v>0</v>
      </c>
      <c r="O386">
        <v>0</v>
      </c>
      <c r="P386" s="1" t="s">
        <v>42</v>
      </c>
      <c r="Q386" s="2">
        <v>45519</v>
      </c>
      <c r="R386" s="8" t="str">
        <f t="shared" ref="R386:R449" si="30">IF(B386&lt;=35,"20-35",IF(AND(B386&gt;35,B386&lt;50),"36-49",IF(AND(B386&gt;=50,B386&lt;70),"50-70",IF(B386&gt;=70,"70-90","NaN"))))</f>
        <v>50-70</v>
      </c>
      <c r="S386" s="11">
        <f t="shared" ref="S386:S449" si="31">DATEDIF(G386,Q386,"M")</f>
        <v>12</v>
      </c>
      <c r="T386" s="11" t="str">
        <f t="shared" ref="T386:T449" si="32">IF(J386&lt;=18.5,"Underweight ",IF(AND(J386&gt;=18.5,J386&lt;=24.9),"Healthy",IF(AND(J386&gt;=25,J386&lt;=29.9),"Overweight",IF(AND(J386&gt;=30,J386&lt;=39.9),"Obese",IF(J386&gt;=40,"Severely obese")))))</f>
        <v xml:space="preserve">Underweight </v>
      </c>
      <c r="U386" s="11">
        <f t="shared" ref="U386:U449" si="33">DATEDIF(E386,G386,"d")</f>
        <v>12</v>
      </c>
      <c r="V386" s="8" t="str">
        <f t="shared" ref="V386:V449" si="34">IF(K386&lt;200,"Good",IF(AND(K386&gt;200,K386&lt;239),"Elevated",IF(K386&gt;240,"High","non")))</f>
        <v>Good</v>
      </c>
      <c r="W386">
        <v>0</v>
      </c>
    </row>
    <row r="387" spans="1:23" x14ac:dyDescent="0.3">
      <c r="A387">
        <v>386</v>
      </c>
      <c r="B387">
        <v>43</v>
      </c>
      <c r="C387" s="1" t="s">
        <v>33</v>
      </c>
      <c r="D387" s="1" t="s">
        <v>44</v>
      </c>
      <c r="E387" s="2">
        <v>42700</v>
      </c>
      <c r="F387" s="1" t="s">
        <v>8</v>
      </c>
      <c r="G387" s="2">
        <v>42706</v>
      </c>
      <c r="H387" s="1" t="s">
        <v>10</v>
      </c>
      <c r="I387" s="1" t="s">
        <v>1</v>
      </c>
      <c r="J387">
        <v>35</v>
      </c>
      <c r="K387">
        <v>253</v>
      </c>
      <c r="L387">
        <v>1</v>
      </c>
      <c r="M387">
        <v>0</v>
      </c>
      <c r="N387">
        <v>0</v>
      </c>
      <c r="O387">
        <v>1</v>
      </c>
      <c r="P387" s="1" t="s">
        <v>42</v>
      </c>
      <c r="Q387" s="2">
        <v>42993</v>
      </c>
      <c r="R387" s="8" t="str">
        <f t="shared" si="30"/>
        <v>36-49</v>
      </c>
      <c r="S387" s="11">
        <f t="shared" si="31"/>
        <v>9</v>
      </c>
      <c r="T387" s="11" t="str">
        <f t="shared" si="32"/>
        <v>Obese</v>
      </c>
      <c r="U387" s="11">
        <f t="shared" si="33"/>
        <v>6</v>
      </c>
      <c r="V387" s="8" t="str">
        <f t="shared" si="34"/>
        <v>High</v>
      </c>
      <c r="W387">
        <v>1</v>
      </c>
    </row>
    <row r="388" spans="1:23" x14ac:dyDescent="0.3">
      <c r="A388">
        <v>387</v>
      </c>
      <c r="B388">
        <v>56</v>
      </c>
      <c r="C388" s="1" t="s">
        <v>30</v>
      </c>
      <c r="D388" s="1" t="s">
        <v>56</v>
      </c>
      <c r="E388" s="2">
        <v>43217</v>
      </c>
      <c r="F388" s="1" t="s">
        <v>8</v>
      </c>
      <c r="G388" s="2">
        <v>43231</v>
      </c>
      <c r="H388" s="1" t="s">
        <v>10</v>
      </c>
      <c r="I388" s="1" t="s">
        <v>3</v>
      </c>
      <c r="J388">
        <v>16.100000000000001</v>
      </c>
      <c r="K388">
        <v>211</v>
      </c>
      <c r="L388">
        <v>0</v>
      </c>
      <c r="M388">
        <v>0</v>
      </c>
      <c r="N388">
        <v>0</v>
      </c>
      <c r="O388">
        <v>0</v>
      </c>
      <c r="P388" s="1" t="s">
        <v>32</v>
      </c>
      <c r="Q388" s="2">
        <v>43500</v>
      </c>
      <c r="R388" s="8" t="str">
        <f t="shared" si="30"/>
        <v>50-70</v>
      </c>
      <c r="S388" s="11">
        <f t="shared" si="31"/>
        <v>8</v>
      </c>
      <c r="T388" s="11" t="str">
        <f t="shared" si="32"/>
        <v xml:space="preserve">Underweight </v>
      </c>
      <c r="U388" s="11">
        <f t="shared" si="33"/>
        <v>14</v>
      </c>
      <c r="V388" s="8" t="str">
        <f t="shared" si="34"/>
        <v>Elevated</v>
      </c>
      <c r="W388">
        <v>0</v>
      </c>
    </row>
    <row r="389" spans="1:23" x14ac:dyDescent="0.3">
      <c r="A389">
        <v>388</v>
      </c>
      <c r="B389">
        <v>62</v>
      </c>
      <c r="C389" s="1" t="s">
        <v>30</v>
      </c>
      <c r="D389" s="1" t="s">
        <v>41</v>
      </c>
      <c r="E389" s="2">
        <v>43639</v>
      </c>
      <c r="F389" s="1" t="s">
        <v>6</v>
      </c>
      <c r="G389" s="2">
        <v>43659</v>
      </c>
      <c r="H389" s="1" t="s">
        <v>10</v>
      </c>
      <c r="I389" s="1" t="s">
        <v>2</v>
      </c>
      <c r="J389">
        <v>30.4</v>
      </c>
      <c r="K389">
        <v>247</v>
      </c>
      <c r="L389">
        <v>1</v>
      </c>
      <c r="M389">
        <v>0</v>
      </c>
      <c r="N389">
        <v>0</v>
      </c>
      <c r="O389">
        <v>0</v>
      </c>
      <c r="P389" s="1" t="s">
        <v>38</v>
      </c>
      <c r="Q389" s="2">
        <v>44071</v>
      </c>
      <c r="R389" s="8" t="str">
        <f t="shared" si="30"/>
        <v>50-70</v>
      </c>
      <c r="S389" s="11">
        <f t="shared" si="31"/>
        <v>13</v>
      </c>
      <c r="T389" s="11" t="str">
        <f t="shared" si="32"/>
        <v>Obese</v>
      </c>
      <c r="U389" s="11">
        <f t="shared" si="33"/>
        <v>20</v>
      </c>
      <c r="V389" s="8" t="str">
        <f t="shared" si="34"/>
        <v>High</v>
      </c>
      <c r="W389">
        <v>0</v>
      </c>
    </row>
    <row r="390" spans="1:23" x14ac:dyDescent="0.3">
      <c r="A390">
        <v>389</v>
      </c>
      <c r="B390">
        <v>69</v>
      </c>
      <c r="C390" s="1" t="s">
        <v>33</v>
      </c>
      <c r="D390" s="1" t="s">
        <v>36</v>
      </c>
      <c r="E390" s="2">
        <v>42035</v>
      </c>
      <c r="F390" s="1" t="s">
        <v>7</v>
      </c>
      <c r="G390" s="2">
        <v>42054</v>
      </c>
      <c r="H390" s="1" t="s">
        <v>11</v>
      </c>
      <c r="I390" s="1" t="s">
        <v>3</v>
      </c>
      <c r="J390">
        <v>26.1</v>
      </c>
      <c r="K390">
        <v>231</v>
      </c>
      <c r="L390">
        <v>1</v>
      </c>
      <c r="M390">
        <v>1</v>
      </c>
      <c r="N390">
        <v>0</v>
      </c>
      <c r="O390">
        <v>0</v>
      </c>
      <c r="P390" s="1" t="s">
        <v>42</v>
      </c>
      <c r="Q390" s="2">
        <v>42561</v>
      </c>
      <c r="R390" s="8" t="str">
        <f t="shared" si="30"/>
        <v>50-70</v>
      </c>
      <c r="S390" s="11">
        <f t="shared" si="31"/>
        <v>16</v>
      </c>
      <c r="T390" s="11" t="str">
        <f t="shared" si="32"/>
        <v>Overweight</v>
      </c>
      <c r="U390" s="11">
        <f t="shared" si="33"/>
        <v>19</v>
      </c>
      <c r="V390" s="8" t="str">
        <f t="shared" si="34"/>
        <v>Elevated</v>
      </c>
      <c r="W390">
        <v>0</v>
      </c>
    </row>
    <row r="391" spans="1:23" x14ac:dyDescent="0.3">
      <c r="A391">
        <v>390</v>
      </c>
      <c r="B391">
        <v>57</v>
      </c>
      <c r="C391" s="1" t="s">
        <v>33</v>
      </c>
      <c r="D391" s="1" t="s">
        <v>45</v>
      </c>
      <c r="E391" s="2">
        <v>42039</v>
      </c>
      <c r="F391" s="1" t="s">
        <v>9</v>
      </c>
      <c r="G391" s="2">
        <v>42044</v>
      </c>
      <c r="H391" s="1" t="s">
        <v>10</v>
      </c>
      <c r="I391" s="1" t="s">
        <v>1</v>
      </c>
      <c r="J391">
        <v>38.299999999999997</v>
      </c>
      <c r="K391">
        <v>245</v>
      </c>
      <c r="L391">
        <v>1</v>
      </c>
      <c r="M391">
        <v>0</v>
      </c>
      <c r="N391">
        <v>0</v>
      </c>
      <c r="O391">
        <v>1</v>
      </c>
      <c r="P391" s="1" t="s">
        <v>38</v>
      </c>
      <c r="Q391" s="2">
        <v>42316</v>
      </c>
      <c r="R391" s="8" t="str">
        <f t="shared" si="30"/>
        <v>50-70</v>
      </c>
      <c r="S391" s="11">
        <f t="shared" si="31"/>
        <v>8</v>
      </c>
      <c r="T391" s="11" t="str">
        <f t="shared" si="32"/>
        <v>Obese</v>
      </c>
      <c r="U391" s="11">
        <f t="shared" si="33"/>
        <v>5</v>
      </c>
      <c r="V391" s="8" t="str">
        <f t="shared" si="34"/>
        <v>High</v>
      </c>
      <c r="W391">
        <v>0</v>
      </c>
    </row>
    <row r="392" spans="1:23" x14ac:dyDescent="0.3">
      <c r="A392">
        <v>391</v>
      </c>
      <c r="B392">
        <v>61</v>
      </c>
      <c r="C392" s="1" t="s">
        <v>33</v>
      </c>
      <c r="D392" s="1" t="s">
        <v>34</v>
      </c>
      <c r="E392" s="2">
        <v>43298</v>
      </c>
      <c r="F392" s="1" t="s">
        <v>6</v>
      </c>
      <c r="G392" s="2">
        <v>43306</v>
      </c>
      <c r="H392" s="1" t="s">
        <v>11</v>
      </c>
      <c r="I392" s="1" t="s">
        <v>2</v>
      </c>
      <c r="J392">
        <v>19.8</v>
      </c>
      <c r="K392">
        <v>230</v>
      </c>
      <c r="L392">
        <v>1</v>
      </c>
      <c r="M392">
        <v>0</v>
      </c>
      <c r="N392">
        <v>0</v>
      </c>
      <c r="O392">
        <v>0</v>
      </c>
      <c r="P392" s="1" t="s">
        <v>35</v>
      </c>
      <c r="Q392" s="2">
        <v>43906</v>
      </c>
      <c r="R392" s="8" t="str">
        <f t="shared" si="30"/>
        <v>50-70</v>
      </c>
      <c r="S392" s="11">
        <f t="shared" si="31"/>
        <v>19</v>
      </c>
      <c r="T392" s="11" t="str">
        <f t="shared" si="32"/>
        <v>Healthy</v>
      </c>
      <c r="U392" s="11">
        <f t="shared" si="33"/>
        <v>8</v>
      </c>
      <c r="V392" s="8" t="str">
        <f t="shared" si="34"/>
        <v>Elevated</v>
      </c>
      <c r="W392">
        <v>1</v>
      </c>
    </row>
    <row r="393" spans="1:23" x14ac:dyDescent="0.3">
      <c r="A393">
        <v>392</v>
      </c>
      <c r="B393">
        <v>43</v>
      </c>
      <c r="C393" s="1" t="s">
        <v>30</v>
      </c>
      <c r="D393" s="1" t="s">
        <v>36</v>
      </c>
      <c r="E393" s="2">
        <v>41821</v>
      </c>
      <c r="F393" s="1" t="s">
        <v>8</v>
      </c>
      <c r="G393" s="2">
        <v>41828</v>
      </c>
      <c r="H393" s="1" t="s">
        <v>11</v>
      </c>
      <c r="I393" s="1" t="s">
        <v>3</v>
      </c>
      <c r="J393">
        <v>22.3</v>
      </c>
      <c r="K393">
        <v>199</v>
      </c>
      <c r="L393">
        <v>1</v>
      </c>
      <c r="M393">
        <v>0</v>
      </c>
      <c r="N393">
        <v>0</v>
      </c>
      <c r="O393">
        <v>0</v>
      </c>
      <c r="P393" s="1" t="s">
        <v>42</v>
      </c>
      <c r="Q393" s="2">
        <v>42341</v>
      </c>
      <c r="R393" s="8" t="str">
        <f t="shared" si="30"/>
        <v>36-49</v>
      </c>
      <c r="S393" s="11">
        <f t="shared" si="31"/>
        <v>16</v>
      </c>
      <c r="T393" s="11" t="str">
        <f t="shared" si="32"/>
        <v>Healthy</v>
      </c>
      <c r="U393" s="11">
        <f t="shared" si="33"/>
        <v>7</v>
      </c>
      <c r="V393" s="8" t="str">
        <f t="shared" si="34"/>
        <v>Good</v>
      </c>
      <c r="W393">
        <v>0</v>
      </c>
    </row>
    <row r="394" spans="1:23" x14ac:dyDescent="0.3">
      <c r="A394">
        <v>393</v>
      </c>
      <c r="B394">
        <v>64</v>
      </c>
      <c r="C394" s="1" t="s">
        <v>33</v>
      </c>
      <c r="D394" s="1" t="s">
        <v>53</v>
      </c>
      <c r="E394" s="2">
        <v>44156</v>
      </c>
      <c r="F394" s="1" t="s">
        <v>6</v>
      </c>
      <c r="G394" s="2">
        <v>44178</v>
      </c>
      <c r="H394" s="1" t="s">
        <v>11</v>
      </c>
      <c r="I394" s="1" t="s">
        <v>2</v>
      </c>
      <c r="J394">
        <v>22.9</v>
      </c>
      <c r="K394">
        <v>208</v>
      </c>
      <c r="L394">
        <v>1</v>
      </c>
      <c r="M394">
        <v>1</v>
      </c>
      <c r="N394">
        <v>0</v>
      </c>
      <c r="O394">
        <v>0</v>
      </c>
      <c r="P394" s="1" t="s">
        <v>38</v>
      </c>
      <c r="Q394" s="2">
        <v>44856</v>
      </c>
      <c r="R394" s="8" t="str">
        <f t="shared" si="30"/>
        <v>50-70</v>
      </c>
      <c r="S394" s="11">
        <f t="shared" si="31"/>
        <v>22</v>
      </c>
      <c r="T394" s="11" t="str">
        <f t="shared" si="32"/>
        <v>Healthy</v>
      </c>
      <c r="U394" s="11">
        <f t="shared" si="33"/>
        <v>22</v>
      </c>
      <c r="V394" s="8" t="str">
        <f t="shared" si="34"/>
        <v>Elevated</v>
      </c>
      <c r="W394">
        <v>1</v>
      </c>
    </row>
    <row r="395" spans="1:23" x14ac:dyDescent="0.3">
      <c r="A395">
        <v>394</v>
      </c>
      <c r="B395">
        <v>44</v>
      </c>
      <c r="C395" s="1" t="s">
        <v>30</v>
      </c>
      <c r="D395" s="1" t="s">
        <v>45</v>
      </c>
      <c r="E395" s="2">
        <v>44554</v>
      </c>
      <c r="F395" s="1" t="s">
        <v>9</v>
      </c>
      <c r="G395" s="2">
        <v>44560</v>
      </c>
      <c r="H395" s="1" t="s">
        <v>11</v>
      </c>
      <c r="I395" s="1" t="s">
        <v>2</v>
      </c>
      <c r="J395">
        <v>18.8</v>
      </c>
      <c r="K395">
        <v>210</v>
      </c>
      <c r="L395">
        <v>1</v>
      </c>
      <c r="M395">
        <v>1</v>
      </c>
      <c r="N395">
        <v>0</v>
      </c>
      <c r="O395">
        <v>0</v>
      </c>
      <c r="P395" s="1" t="s">
        <v>38</v>
      </c>
      <c r="Q395" s="2">
        <v>44916</v>
      </c>
      <c r="R395" s="8" t="str">
        <f t="shared" si="30"/>
        <v>36-49</v>
      </c>
      <c r="S395" s="11">
        <f t="shared" si="31"/>
        <v>11</v>
      </c>
      <c r="T395" s="11" t="str">
        <f t="shared" si="32"/>
        <v>Healthy</v>
      </c>
      <c r="U395" s="11">
        <f t="shared" si="33"/>
        <v>6</v>
      </c>
      <c r="V395" s="8" t="str">
        <f t="shared" si="34"/>
        <v>Elevated</v>
      </c>
      <c r="W395">
        <v>0</v>
      </c>
    </row>
    <row r="396" spans="1:23" x14ac:dyDescent="0.3">
      <c r="A396">
        <v>395</v>
      </c>
      <c r="B396">
        <v>65</v>
      </c>
      <c r="C396" s="1" t="s">
        <v>30</v>
      </c>
      <c r="D396" s="1" t="s">
        <v>44</v>
      </c>
      <c r="E396" s="2">
        <v>43101</v>
      </c>
      <c r="F396" s="1" t="s">
        <v>6</v>
      </c>
      <c r="G396" s="2">
        <v>43116</v>
      </c>
      <c r="H396" s="1" t="s">
        <v>11</v>
      </c>
      <c r="I396" s="1" t="s">
        <v>3</v>
      </c>
      <c r="J396">
        <v>32.700000000000003</v>
      </c>
      <c r="K396">
        <v>281</v>
      </c>
      <c r="L396">
        <v>0</v>
      </c>
      <c r="M396">
        <v>0</v>
      </c>
      <c r="N396">
        <v>0</v>
      </c>
      <c r="O396">
        <v>0</v>
      </c>
      <c r="P396" s="1" t="s">
        <v>35</v>
      </c>
      <c r="Q396" s="2">
        <v>43512</v>
      </c>
      <c r="R396" s="8" t="str">
        <f t="shared" si="30"/>
        <v>50-70</v>
      </c>
      <c r="S396" s="11">
        <f t="shared" si="31"/>
        <v>13</v>
      </c>
      <c r="T396" s="11" t="str">
        <f t="shared" si="32"/>
        <v>Obese</v>
      </c>
      <c r="U396" s="11">
        <f t="shared" si="33"/>
        <v>15</v>
      </c>
      <c r="V396" s="8" t="str">
        <f t="shared" si="34"/>
        <v>High</v>
      </c>
      <c r="W396">
        <v>0</v>
      </c>
    </row>
    <row r="397" spans="1:23" x14ac:dyDescent="0.3">
      <c r="A397">
        <v>396</v>
      </c>
      <c r="B397">
        <v>56</v>
      </c>
      <c r="C397" s="1" t="s">
        <v>30</v>
      </c>
      <c r="D397" s="1" t="s">
        <v>57</v>
      </c>
      <c r="E397" s="2">
        <v>41796</v>
      </c>
      <c r="F397" s="1" t="s">
        <v>8</v>
      </c>
      <c r="G397" s="2">
        <v>41804</v>
      </c>
      <c r="H397" s="1" t="s">
        <v>11</v>
      </c>
      <c r="I397" s="1" t="s">
        <v>3</v>
      </c>
      <c r="J397">
        <v>39.4</v>
      </c>
      <c r="K397">
        <v>293</v>
      </c>
      <c r="L397">
        <v>1</v>
      </c>
      <c r="M397">
        <v>1</v>
      </c>
      <c r="N397">
        <v>1</v>
      </c>
      <c r="O397">
        <v>0</v>
      </c>
      <c r="P397" s="1" t="s">
        <v>38</v>
      </c>
      <c r="Q397" s="2">
        <v>42326</v>
      </c>
      <c r="R397" s="8" t="str">
        <f t="shared" si="30"/>
        <v>50-70</v>
      </c>
      <c r="S397" s="11">
        <f t="shared" si="31"/>
        <v>17</v>
      </c>
      <c r="T397" s="11" t="str">
        <f t="shared" si="32"/>
        <v>Obese</v>
      </c>
      <c r="U397" s="11">
        <f t="shared" si="33"/>
        <v>8</v>
      </c>
      <c r="V397" s="8" t="str">
        <f t="shared" si="34"/>
        <v>High</v>
      </c>
      <c r="W397">
        <v>0</v>
      </c>
    </row>
    <row r="398" spans="1:23" x14ac:dyDescent="0.3">
      <c r="A398">
        <v>397</v>
      </c>
      <c r="B398">
        <v>69</v>
      </c>
      <c r="C398" s="1" t="s">
        <v>30</v>
      </c>
      <c r="D398" s="1" t="s">
        <v>54</v>
      </c>
      <c r="E398" s="2">
        <v>42170</v>
      </c>
      <c r="F398" s="1" t="s">
        <v>8</v>
      </c>
      <c r="G398" s="2">
        <v>42181</v>
      </c>
      <c r="H398" s="1" t="s">
        <v>11</v>
      </c>
      <c r="I398" s="1" t="s">
        <v>1</v>
      </c>
      <c r="J398">
        <v>31.7</v>
      </c>
      <c r="K398">
        <v>266</v>
      </c>
      <c r="L398">
        <v>1</v>
      </c>
      <c r="M398">
        <v>1</v>
      </c>
      <c r="N398">
        <v>0</v>
      </c>
      <c r="O398">
        <v>1</v>
      </c>
      <c r="P398" s="1" t="s">
        <v>42</v>
      </c>
      <c r="Q398" s="2">
        <v>42607</v>
      </c>
      <c r="R398" s="8" t="str">
        <f t="shared" si="30"/>
        <v>50-70</v>
      </c>
      <c r="S398" s="11">
        <f t="shared" si="31"/>
        <v>13</v>
      </c>
      <c r="T398" s="11" t="str">
        <f t="shared" si="32"/>
        <v>Obese</v>
      </c>
      <c r="U398" s="11">
        <f t="shared" si="33"/>
        <v>11</v>
      </c>
      <c r="V398" s="8" t="str">
        <f t="shared" si="34"/>
        <v>High</v>
      </c>
      <c r="W398">
        <v>0</v>
      </c>
    </row>
    <row r="399" spans="1:23" x14ac:dyDescent="0.3">
      <c r="A399">
        <v>398</v>
      </c>
      <c r="B399">
        <v>59</v>
      </c>
      <c r="C399" s="1" t="s">
        <v>33</v>
      </c>
      <c r="D399" s="1" t="s">
        <v>58</v>
      </c>
      <c r="E399" s="2">
        <v>42231</v>
      </c>
      <c r="F399" s="1" t="s">
        <v>7</v>
      </c>
      <c r="G399" s="2">
        <v>42244</v>
      </c>
      <c r="H399" s="1" t="s">
        <v>11</v>
      </c>
      <c r="I399" s="1" t="s">
        <v>2</v>
      </c>
      <c r="J399">
        <v>31.3</v>
      </c>
      <c r="K399">
        <v>268</v>
      </c>
      <c r="L399">
        <v>1</v>
      </c>
      <c r="M399">
        <v>1</v>
      </c>
      <c r="N399">
        <v>0</v>
      </c>
      <c r="O399">
        <v>0</v>
      </c>
      <c r="P399" s="1" t="s">
        <v>32</v>
      </c>
      <c r="Q399" s="2">
        <v>42664</v>
      </c>
      <c r="R399" s="8" t="str">
        <f t="shared" si="30"/>
        <v>50-70</v>
      </c>
      <c r="S399" s="11">
        <f t="shared" si="31"/>
        <v>13</v>
      </c>
      <c r="T399" s="11" t="str">
        <f t="shared" si="32"/>
        <v>Obese</v>
      </c>
      <c r="U399" s="11">
        <f t="shared" si="33"/>
        <v>13</v>
      </c>
      <c r="V399" s="8" t="str">
        <f t="shared" si="34"/>
        <v>High</v>
      </c>
      <c r="W399">
        <v>0</v>
      </c>
    </row>
    <row r="400" spans="1:23" x14ac:dyDescent="0.3">
      <c r="A400">
        <v>399</v>
      </c>
      <c r="B400">
        <v>69</v>
      </c>
      <c r="C400" s="1" t="s">
        <v>30</v>
      </c>
      <c r="D400" s="1" t="s">
        <v>51</v>
      </c>
      <c r="E400" s="2">
        <v>43781</v>
      </c>
      <c r="F400" s="1" t="s">
        <v>6</v>
      </c>
      <c r="G400" s="2">
        <v>43794</v>
      </c>
      <c r="H400" s="1" t="s">
        <v>10</v>
      </c>
      <c r="I400" s="1" t="s">
        <v>1</v>
      </c>
      <c r="J400">
        <v>34.5</v>
      </c>
      <c r="K400">
        <v>253</v>
      </c>
      <c r="L400">
        <v>0</v>
      </c>
      <c r="M400">
        <v>1</v>
      </c>
      <c r="N400">
        <v>0</v>
      </c>
      <c r="O400">
        <v>1</v>
      </c>
      <c r="P400" s="1" t="s">
        <v>42</v>
      </c>
      <c r="Q400" s="2">
        <v>44250</v>
      </c>
      <c r="R400" s="8" t="str">
        <f t="shared" si="30"/>
        <v>50-70</v>
      </c>
      <c r="S400" s="11">
        <f t="shared" si="31"/>
        <v>14</v>
      </c>
      <c r="T400" s="11" t="str">
        <f t="shared" si="32"/>
        <v>Obese</v>
      </c>
      <c r="U400" s="11">
        <f t="shared" si="33"/>
        <v>13</v>
      </c>
      <c r="V400" s="8" t="str">
        <f t="shared" si="34"/>
        <v>High</v>
      </c>
      <c r="W400">
        <v>1</v>
      </c>
    </row>
    <row r="401" spans="1:23" x14ac:dyDescent="0.3">
      <c r="A401">
        <v>400</v>
      </c>
      <c r="B401">
        <v>72</v>
      </c>
      <c r="C401" s="1" t="s">
        <v>33</v>
      </c>
      <c r="D401" s="1" t="s">
        <v>47</v>
      </c>
      <c r="E401" s="2">
        <v>43430</v>
      </c>
      <c r="F401" s="1" t="s">
        <v>8</v>
      </c>
      <c r="G401" s="2">
        <v>43443</v>
      </c>
      <c r="H401" s="1" t="s">
        <v>10</v>
      </c>
      <c r="I401" s="1" t="s">
        <v>3</v>
      </c>
      <c r="J401">
        <v>17.100000000000001</v>
      </c>
      <c r="K401">
        <v>204</v>
      </c>
      <c r="L401">
        <v>1</v>
      </c>
      <c r="M401">
        <v>1</v>
      </c>
      <c r="N401">
        <v>0</v>
      </c>
      <c r="O401">
        <v>0</v>
      </c>
      <c r="P401" s="1" t="s">
        <v>42</v>
      </c>
      <c r="Q401" s="2">
        <v>43667</v>
      </c>
      <c r="R401" s="8" t="str">
        <f t="shared" si="30"/>
        <v>70-90</v>
      </c>
      <c r="S401" s="11">
        <f t="shared" si="31"/>
        <v>7</v>
      </c>
      <c r="T401" s="11" t="str">
        <f t="shared" si="32"/>
        <v xml:space="preserve">Underweight </v>
      </c>
      <c r="U401" s="11">
        <f t="shared" si="33"/>
        <v>13</v>
      </c>
      <c r="V401" s="8" t="str">
        <f t="shared" si="34"/>
        <v>Elevated</v>
      </c>
      <c r="W401">
        <v>0</v>
      </c>
    </row>
    <row r="402" spans="1:23" x14ac:dyDescent="0.3">
      <c r="A402">
        <v>401</v>
      </c>
      <c r="B402">
        <v>40</v>
      </c>
      <c r="C402" s="1" t="s">
        <v>33</v>
      </c>
      <c r="D402" s="1" t="s">
        <v>50</v>
      </c>
      <c r="E402" s="2">
        <v>42434</v>
      </c>
      <c r="F402" s="1" t="s">
        <v>7</v>
      </c>
      <c r="G402" s="2">
        <v>42452</v>
      </c>
      <c r="H402" s="1" t="s">
        <v>10</v>
      </c>
      <c r="I402" s="1" t="s">
        <v>1</v>
      </c>
      <c r="J402">
        <v>33.799999999999997</v>
      </c>
      <c r="K402">
        <v>272</v>
      </c>
      <c r="L402">
        <v>1</v>
      </c>
      <c r="M402">
        <v>0</v>
      </c>
      <c r="N402">
        <v>0</v>
      </c>
      <c r="O402">
        <v>0</v>
      </c>
      <c r="P402" s="1" t="s">
        <v>42</v>
      </c>
      <c r="Q402" s="2">
        <v>42661</v>
      </c>
      <c r="R402" s="8" t="str">
        <f t="shared" si="30"/>
        <v>36-49</v>
      </c>
      <c r="S402" s="11">
        <f t="shared" si="31"/>
        <v>6</v>
      </c>
      <c r="T402" s="11" t="str">
        <f t="shared" si="32"/>
        <v>Obese</v>
      </c>
      <c r="U402" s="11">
        <f t="shared" si="33"/>
        <v>18</v>
      </c>
      <c r="V402" s="8" t="str">
        <f t="shared" si="34"/>
        <v>High</v>
      </c>
      <c r="W402">
        <v>0</v>
      </c>
    </row>
    <row r="403" spans="1:23" x14ac:dyDescent="0.3">
      <c r="A403">
        <v>402</v>
      </c>
      <c r="B403">
        <v>42</v>
      </c>
      <c r="C403" s="1" t="s">
        <v>33</v>
      </c>
      <c r="D403" s="1" t="s">
        <v>59</v>
      </c>
      <c r="E403" s="2">
        <v>42566</v>
      </c>
      <c r="F403" s="1" t="s">
        <v>9</v>
      </c>
      <c r="G403" s="2">
        <v>42571</v>
      </c>
      <c r="H403" s="1" t="s">
        <v>10</v>
      </c>
      <c r="I403" s="1" t="s">
        <v>3</v>
      </c>
      <c r="J403">
        <v>31</v>
      </c>
      <c r="K403">
        <v>270</v>
      </c>
      <c r="L403">
        <v>0</v>
      </c>
      <c r="M403">
        <v>0</v>
      </c>
      <c r="N403">
        <v>0</v>
      </c>
      <c r="O403">
        <v>0</v>
      </c>
      <c r="P403" s="1" t="s">
        <v>38</v>
      </c>
      <c r="Q403" s="2">
        <v>42900</v>
      </c>
      <c r="R403" s="8" t="str">
        <f t="shared" si="30"/>
        <v>36-49</v>
      </c>
      <c r="S403" s="11">
        <f t="shared" si="31"/>
        <v>10</v>
      </c>
      <c r="T403" s="11" t="str">
        <f t="shared" si="32"/>
        <v>Obese</v>
      </c>
      <c r="U403" s="11">
        <f t="shared" si="33"/>
        <v>5</v>
      </c>
      <c r="V403" s="8" t="str">
        <f t="shared" si="34"/>
        <v>High</v>
      </c>
      <c r="W403">
        <v>0</v>
      </c>
    </row>
    <row r="404" spans="1:23" x14ac:dyDescent="0.3">
      <c r="A404">
        <v>403</v>
      </c>
      <c r="B404">
        <v>55</v>
      </c>
      <c r="C404" s="1" t="s">
        <v>30</v>
      </c>
      <c r="D404" s="1" t="s">
        <v>47</v>
      </c>
      <c r="E404" s="2">
        <v>44283</v>
      </c>
      <c r="F404" s="1" t="s">
        <v>6</v>
      </c>
      <c r="G404" s="2">
        <v>44293</v>
      </c>
      <c r="H404" s="1" t="s">
        <v>10</v>
      </c>
      <c r="I404" s="1" t="s">
        <v>1</v>
      </c>
      <c r="J404">
        <v>20.3</v>
      </c>
      <c r="K404">
        <v>159</v>
      </c>
      <c r="L404">
        <v>0</v>
      </c>
      <c r="M404">
        <v>0</v>
      </c>
      <c r="N404">
        <v>0</v>
      </c>
      <c r="O404">
        <v>0</v>
      </c>
      <c r="P404" s="1" t="s">
        <v>42</v>
      </c>
      <c r="Q404" s="2">
        <v>44837</v>
      </c>
      <c r="R404" s="8" t="str">
        <f t="shared" si="30"/>
        <v>50-70</v>
      </c>
      <c r="S404" s="11">
        <f t="shared" si="31"/>
        <v>17</v>
      </c>
      <c r="T404" s="11" t="str">
        <f t="shared" si="32"/>
        <v>Healthy</v>
      </c>
      <c r="U404" s="11">
        <f t="shared" si="33"/>
        <v>10</v>
      </c>
      <c r="V404" s="8" t="str">
        <f t="shared" si="34"/>
        <v>Good</v>
      </c>
      <c r="W404">
        <v>0</v>
      </c>
    </row>
    <row r="405" spans="1:23" x14ac:dyDescent="0.3">
      <c r="A405">
        <v>404</v>
      </c>
      <c r="B405">
        <v>57</v>
      </c>
      <c r="C405" s="1" t="s">
        <v>33</v>
      </c>
      <c r="D405" s="1" t="s">
        <v>36</v>
      </c>
      <c r="E405" s="2">
        <v>42582</v>
      </c>
      <c r="F405" s="1" t="s">
        <v>6</v>
      </c>
      <c r="G405" s="2">
        <v>42605</v>
      </c>
      <c r="H405" s="1" t="s">
        <v>10</v>
      </c>
      <c r="I405" s="1" t="s">
        <v>4</v>
      </c>
      <c r="J405">
        <v>24.2</v>
      </c>
      <c r="K405">
        <v>169</v>
      </c>
      <c r="L405">
        <v>0</v>
      </c>
      <c r="M405">
        <v>0</v>
      </c>
      <c r="N405">
        <v>0</v>
      </c>
      <c r="O405">
        <v>0</v>
      </c>
      <c r="P405" s="1" t="s">
        <v>42</v>
      </c>
      <c r="Q405" s="2">
        <v>43178</v>
      </c>
      <c r="R405" s="8" t="str">
        <f t="shared" si="30"/>
        <v>50-70</v>
      </c>
      <c r="S405" s="11">
        <f t="shared" si="31"/>
        <v>18</v>
      </c>
      <c r="T405" s="11" t="str">
        <f t="shared" si="32"/>
        <v>Healthy</v>
      </c>
      <c r="U405" s="11">
        <f t="shared" si="33"/>
        <v>23</v>
      </c>
      <c r="V405" s="8" t="str">
        <f t="shared" si="34"/>
        <v>Good</v>
      </c>
      <c r="W405">
        <v>0</v>
      </c>
    </row>
    <row r="406" spans="1:23" x14ac:dyDescent="0.3">
      <c r="A406">
        <v>405</v>
      </c>
      <c r="B406">
        <v>60</v>
      </c>
      <c r="C406" s="1" t="s">
        <v>30</v>
      </c>
      <c r="D406" s="1" t="s">
        <v>46</v>
      </c>
      <c r="E406" s="2">
        <v>44780</v>
      </c>
      <c r="F406" s="1" t="s">
        <v>8</v>
      </c>
      <c r="G406" s="2">
        <v>44784</v>
      </c>
      <c r="H406" s="1" t="s">
        <v>10</v>
      </c>
      <c r="I406" s="1" t="s">
        <v>4</v>
      </c>
      <c r="J406">
        <v>35.5</v>
      </c>
      <c r="K406">
        <v>276</v>
      </c>
      <c r="L406">
        <v>1</v>
      </c>
      <c r="M406">
        <v>0</v>
      </c>
      <c r="N406">
        <v>1</v>
      </c>
      <c r="O406">
        <v>0</v>
      </c>
      <c r="P406" s="1" t="s">
        <v>38</v>
      </c>
      <c r="Q406" s="2">
        <v>45165</v>
      </c>
      <c r="R406" s="8" t="str">
        <f t="shared" si="30"/>
        <v>50-70</v>
      </c>
      <c r="S406" s="11">
        <f t="shared" si="31"/>
        <v>12</v>
      </c>
      <c r="T406" s="11" t="str">
        <f t="shared" si="32"/>
        <v>Obese</v>
      </c>
      <c r="U406" s="11">
        <f t="shared" si="33"/>
        <v>4</v>
      </c>
      <c r="V406" s="8" t="str">
        <f t="shared" si="34"/>
        <v>High</v>
      </c>
      <c r="W406">
        <v>1</v>
      </c>
    </row>
    <row r="407" spans="1:23" x14ac:dyDescent="0.3">
      <c r="A407">
        <v>406</v>
      </c>
      <c r="B407">
        <v>54</v>
      </c>
      <c r="C407" s="1" t="s">
        <v>33</v>
      </c>
      <c r="D407" s="1" t="s">
        <v>59</v>
      </c>
      <c r="E407" s="2">
        <v>44976</v>
      </c>
      <c r="F407" s="1" t="s">
        <v>6</v>
      </c>
      <c r="G407" s="2">
        <v>44996</v>
      </c>
      <c r="H407" s="1" t="s">
        <v>10</v>
      </c>
      <c r="I407" s="1" t="s">
        <v>3</v>
      </c>
      <c r="J407">
        <v>44</v>
      </c>
      <c r="K407">
        <v>265</v>
      </c>
      <c r="L407">
        <v>1</v>
      </c>
      <c r="M407">
        <v>1</v>
      </c>
      <c r="N407">
        <v>1</v>
      </c>
      <c r="O407">
        <v>0</v>
      </c>
      <c r="P407" s="1" t="s">
        <v>38</v>
      </c>
      <c r="Q407" s="2">
        <v>45703</v>
      </c>
      <c r="R407" s="8" t="str">
        <f t="shared" si="30"/>
        <v>50-70</v>
      </c>
      <c r="S407" s="11">
        <f t="shared" si="31"/>
        <v>23</v>
      </c>
      <c r="T407" s="11" t="str">
        <f t="shared" si="32"/>
        <v>Severely obese</v>
      </c>
      <c r="U407" s="11">
        <f t="shared" si="33"/>
        <v>20</v>
      </c>
      <c r="V407" s="8" t="str">
        <f t="shared" si="34"/>
        <v>High</v>
      </c>
      <c r="W407">
        <v>0</v>
      </c>
    </row>
    <row r="408" spans="1:23" x14ac:dyDescent="0.3">
      <c r="A408">
        <v>407</v>
      </c>
      <c r="B408">
        <v>61</v>
      </c>
      <c r="C408" s="1" t="s">
        <v>33</v>
      </c>
      <c r="D408" s="1" t="s">
        <v>61</v>
      </c>
      <c r="E408" s="2">
        <v>44966</v>
      </c>
      <c r="F408" s="1" t="s">
        <v>9</v>
      </c>
      <c r="G408" s="2">
        <v>44972</v>
      </c>
      <c r="H408" s="1" t="s">
        <v>10</v>
      </c>
      <c r="I408" s="1" t="s">
        <v>1</v>
      </c>
      <c r="J408">
        <v>18.5</v>
      </c>
      <c r="K408">
        <v>187</v>
      </c>
      <c r="L408">
        <v>1</v>
      </c>
      <c r="M408">
        <v>1</v>
      </c>
      <c r="N408">
        <v>1</v>
      </c>
      <c r="O408">
        <v>0</v>
      </c>
      <c r="P408" s="1" t="s">
        <v>42</v>
      </c>
      <c r="Q408" s="2">
        <v>45354</v>
      </c>
      <c r="R408" s="8" t="str">
        <f t="shared" si="30"/>
        <v>50-70</v>
      </c>
      <c r="S408" s="11">
        <f t="shared" si="31"/>
        <v>12</v>
      </c>
      <c r="T408" s="11" t="str">
        <f t="shared" si="32"/>
        <v xml:space="preserve">Underweight </v>
      </c>
      <c r="U408" s="11">
        <f t="shared" si="33"/>
        <v>6</v>
      </c>
      <c r="V408" s="8" t="str">
        <f t="shared" si="34"/>
        <v>Good</v>
      </c>
      <c r="W408">
        <v>0</v>
      </c>
    </row>
    <row r="409" spans="1:23" x14ac:dyDescent="0.3">
      <c r="A409">
        <v>408</v>
      </c>
      <c r="B409">
        <v>52</v>
      </c>
      <c r="C409" s="1" t="s">
        <v>33</v>
      </c>
      <c r="D409" s="1" t="s">
        <v>44</v>
      </c>
      <c r="E409" s="2">
        <v>45437</v>
      </c>
      <c r="F409" s="1" t="s">
        <v>8</v>
      </c>
      <c r="G409" s="2">
        <v>45444</v>
      </c>
      <c r="H409" s="1" t="s">
        <v>11</v>
      </c>
      <c r="I409" s="1" t="s">
        <v>4</v>
      </c>
      <c r="J409">
        <v>34.799999999999997</v>
      </c>
      <c r="K409">
        <v>263</v>
      </c>
      <c r="L409">
        <v>1</v>
      </c>
      <c r="M409">
        <v>0</v>
      </c>
      <c r="N409">
        <v>0</v>
      </c>
      <c r="O409">
        <v>0</v>
      </c>
      <c r="P409" s="1" t="s">
        <v>32</v>
      </c>
      <c r="Q409" s="2">
        <v>46083</v>
      </c>
      <c r="R409" s="8" t="str">
        <f t="shared" si="30"/>
        <v>50-70</v>
      </c>
      <c r="S409" s="11">
        <f t="shared" si="31"/>
        <v>21</v>
      </c>
      <c r="T409" s="11" t="str">
        <f t="shared" si="32"/>
        <v>Obese</v>
      </c>
      <c r="U409" s="11">
        <f t="shared" si="33"/>
        <v>7</v>
      </c>
      <c r="V409" s="8" t="str">
        <f t="shared" si="34"/>
        <v>High</v>
      </c>
      <c r="W409">
        <v>0</v>
      </c>
    </row>
    <row r="410" spans="1:23" x14ac:dyDescent="0.3">
      <c r="A410">
        <v>409</v>
      </c>
      <c r="B410">
        <v>49</v>
      </c>
      <c r="C410" s="1" t="s">
        <v>30</v>
      </c>
      <c r="D410" s="1" t="s">
        <v>41</v>
      </c>
      <c r="E410" s="2">
        <v>42289</v>
      </c>
      <c r="F410" s="1" t="s">
        <v>7</v>
      </c>
      <c r="G410" s="2">
        <v>42295</v>
      </c>
      <c r="H410" s="1" t="s">
        <v>10</v>
      </c>
      <c r="I410" s="1" t="s">
        <v>2</v>
      </c>
      <c r="J410">
        <v>41.3</v>
      </c>
      <c r="K410">
        <v>282</v>
      </c>
      <c r="L410">
        <v>1</v>
      </c>
      <c r="M410">
        <v>1</v>
      </c>
      <c r="N410">
        <v>0</v>
      </c>
      <c r="O410">
        <v>1</v>
      </c>
      <c r="P410" s="1" t="s">
        <v>42</v>
      </c>
      <c r="Q410" s="2">
        <v>42787</v>
      </c>
      <c r="R410" s="8" t="str">
        <f t="shared" si="30"/>
        <v>36-49</v>
      </c>
      <c r="S410" s="11">
        <f t="shared" si="31"/>
        <v>16</v>
      </c>
      <c r="T410" s="11" t="str">
        <f t="shared" si="32"/>
        <v>Severely obese</v>
      </c>
      <c r="U410" s="11">
        <f t="shared" si="33"/>
        <v>6</v>
      </c>
      <c r="V410" s="8" t="str">
        <f t="shared" si="34"/>
        <v>High</v>
      </c>
      <c r="W410">
        <v>0</v>
      </c>
    </row>
    <row r="411" spans="1:23" x14ac:dyDescent="0.3">
      <c r="A411">
        <v>410</v>
      </c>
      <c r="B411">
        <v>35</v>
      </c>
      <c r="C411" s="1" t="s">
        <v>33</v>
      </c>
      <c r="D411" s="1" t="s">
        <v>58</v>
      </c>
      <c r="E411" s="2">
        <v>44021</v>
      </c>
      <c r="F411" s="1" t="s">
        <v>7</v>
      </c>
      <c r="G411" s="2">
        <v>44040</v>
      </c>
      <c r="H411" s="1" t="s">
        <v>10</v>
      </c>
      <c r="I411" s="1" t="s">
        <v>2</v>
      </c>
      <c r="J411">
        <v>30</v>
      </c>
      <c r="K411">
        <v>173</v>
      </c>
      <c r="L411">
        <v>1</v>
      </c>
      <c r="M411">
        <v>0</v>
      </c>
      <c r="N411">
        <v>0</v>
      </c>
      <c r="O411">
        <v>0</v>
      </c>
      <c r="P411" s="1" t="s">
        <v>35</v>
      </c>
      <c r="Q411" s="2">
        <v>44414</v>
      </c>
      <c r="R411" s="8" t="str">
        <f t="shared" si="30"/>
        <v>20-35</v>
      </c>
      <c r="S411" s="11">
        <f t="shared" si="31"/>
        <v>12</v>
      </c>
      <c r="T411" s="11" t="str">
        <f t="shared" si="32"/>
        <v>Obese</v>
      </c>
      <c r="U411" s="11">
        <f t="shared" si="33"/>
        <v>19</v>
      </c>
      <c r="V411" s="8" t="str">
        <f t="shared" si="34"/>
        <v>Good</v>
      </c>
      <c r="W411">
        <v>1</v>
      </c>
    </row>
    <row r="412" spans="1:23" x14ac:dyDescent="0.3">
      <c r="A412">
        <v>411</v>
      </c>
      <c r="B412">
        <v>53</v>
      </c>
      <c r="C412" s="1" t="s">
        <v>33</v>
      </c>
      <c r="D412" s="1" t="s">
        <v>43</v>
      </c>
      <c r="E412" s="2">
        <v>42435</v>
      </c>
      <c r="F412" s="1" t="s">
        <v>7</v>
      </c>
      <c r="G412" s="2">
        <v>42449</v>
      </c>
      <c r="H412" s="1" t="s">
        <v>10</v>
      </c>
      <c r="I412" s="1" t="s">
        <v>3</v>
      </c>
      <c r="J412">
        <v>38.200000000000003</v>
      </c>
      <c r="K412">
        <v>274</v>
      </c>
      <c r="L412">
        <v>1</v>
      </c>
      <c r="M412">
        <v>1</v>
      </c>
      <c r="N412">
        <v>0</v>
      </c>
      <c r="O412">
        <v>0</v>
      </c>
      <c r="P412" s="1" t="s">
        <v>42</v>
      </c>
      <c r="Q412" s="2">
        <v>42728</v>
      </c>
      <c r="R412" s="8" t="str">
        <f t="shared" si="30"/>
        <v>50-70</v>
      </c>
      <c r="S412" s="11">
        <f t="shared" si="31"/>
        <v>9</v>
      </c>
      <c r="T412" s="11" t="str">
        <f t="shared" si="32"/>
        <v>Obese</v>
      </c>
      <c r="U412" s="11">
        <f t="shared" si="33"/>
        <v>14</v>
      </c>
      <c r="V412" s="8" t="str">
        <f t="shared" si="34"/>
        <v>High</v>
      </c>
      <c r="W412">
        <v>0</v>
      </c>
    </row>
    <row r="413" spans="1:23" x14ac:dyDescent="0.3">
      <c r="A413">
        <v>412</v>
      </c>
      <c r="B413">
        <v>58</v>
      </c>
      <c r="C413" s="1" t="s">
        <v>33</v>
      </c>
      <c r="D413" s="1" t="s">
        <v>56</v>
      </c>
      <c r="E413" s="2">
        <v>43992</v>
      </c>
      <c r="F413" s="1" t="s">
        <v>9</v>
      </c>
      <c r="G413" s="2">
        <v>43999</v>
      </c>
      <c r="H413" s="1" t="s">
        <v>10</v>
      </c>
      <c r="I413" s="1" t="s">
        <v>1</v>
      </c>
      <c r="J413">
        <v>16.399999999999999</v>
      </c>
      <c r="K413">
        <v>175</v>
      </c>
      <c r="L413">
        <v>1</v>
      </c>
      <c r="M413">
        <v>1</v>
      </c>
      <c r="N413">
        <v>0</v>
      </c>
      <c r="O413">
        <v>0</v>
      </c>
      <c r="P413" s="1" t="s">
        <v>35</v>
      </c>
      <c r="Q413" s="2">
        <v>44526</v>
      </c>
      <c r="R413" s="8" t="str">
        <f t="shared" si="30"/>
        <v>50-70</v>
      </c>
      <c r="S413" s="11">
        <f t="shared" si="31"/>
        <v>17</v>
      </c>
      <c r="T413" s="11" t="str">
        <f t="shared" si="32"/>
        <v xml:space="preserve">Underweight </v>
      </c>
      <c r="U413" s="11">
        <f t="shared" si="33"/>
        <v>7</v>
      </c>
      <c r="V413" s="8" t="str">
        <f t="shared" si="34"/>
        <v>Good</v>
      </c>
      <c r="W413">
        <v>0</v>
      </c>
    </row>
    <row r="414" spans="1:23" x14ac:dyDescent="0.3">
      <c r="A414">
        <v>413</v>
      </c>
      <c r="B414">
        <v>80</v>
      </c>
      <c r="C414" s="1" t="s">
        <v>30</v>
      </c>
      <c r="D414" s="1" t="s">
        <v>39</v>
      </c>
      <c r="E414" s="2">
        <v>42137</v>
      </c>
      <c r="F414" s="1" t="s">
        <v>6</v>
      </c>
      <c r="G414" s="2">
        <v>42151</v>
      </c>
      <c r="H414" s="1" t="s">
        <v>10</v>
      </c>
      <c r="I414" s="1" t="s">
        <v>4</v>
      </c>
      <c r="J414">
        <v>21.7</v>
      </c>
      <c r="K414">
        <v>216</v>
      </c>
      <c r="L414">
        <v>1</v>
      </c>
      <c r="M414">
        <v>1</v>
      </c>
      <c r="N414">
        <v>0</v>
      </c>
      <c r="O414">
        <v>0</v>
      </c>
      <c r="P414" s="1" t="s">
        <v>42</v>
      </c>
      <c r="Q414" s="2">
        <v>42670</v>
      </c>
      <c r="R414" s="8" t="str">
        <f t="shared" si="30"/>
        <v>70-90</v>
      </c>
      <c r="S414" s="11">
        <f t="shared" si="31"/>
        <v>17</v>
      </c>
      <c r="T414" s="11" t="str">
        <f t="shared" si="32"/>
        <v>Healthy</v>
      </c>
      <c r="U414" s="11">
        <f t="shared" si="33"/>
        <v>14</v>
      </c>
      <c r="V414" s="8" t="str">
        <f t="shared" si="34"/>
        <v>Elevated</v>
      </c>
      <c r="W414">
        <v>1</v>
      </c>
    </row>
    <row r="415" spans="1:23" x14ac:dyDescent="0.3">
      <c r="A415">
        <v>414</v>
      </c>
      <c r="B415">
        <v>56</v>
      </c>
      <c r="C415" s="1" t="s">
        <v>30</v>
      </c>
      <c r="D415" s="1" t="s">
        <v>37</v>
      </c>
      <c r="E415" s="2">
        <v>43616</v>
      </c>
      <c r="F415" s="1" t="s">
        <v>7</v>
      </c>
      <c r="G415" s="2">
        <v>43634</v>
      </c>
      <c r="H415" s="1" t="s">
        <v>10</v>
      </c>
      <c r="I415" s="1" t="s">
        <v>3</v>
      </c>
      <c r="J415">
        <v>28.2</v>
      </c>
      <c r="K415">
        <v>187</v>
      </c>
      <c r="L415">
        <v>1</v>
      </c>
      <c r="M415">
        <v>1</v>
      </c>
      <c r="N415">
        <v>1</v>
      </c>
      <c r="O415">
        <v>1</v>
      </c>
      <c r="P415" s="1" t="s">
        <v>32</v>
      </c>
      <c r="Q415" s="2">
        <v>43825</v>
      </c>
      <c r="R415" s="8" t="str">
        <f t="shared" si="30"/>
        <v>50-70</v>
      </c>
      <c r="S415" s="11">
        <f t="shared" si="31"/>
        <v>6</v>
      </c>
      <c r="T415" s="11" t="str">
        <f t="shared" si="32"/>
        <v>Overweight</v>
      </c>
      <c r="U415" s="11">
        <f t="shared" si="33"/>
        <v>18</v>
      </c>
      <c r="V415" s="8" t="str">
        <f t="shared" si="34"/>
        <v>Good</v>
      </c>
      <c r="W415">
        <v>0</v>
      </c>
    </row>
    <row r="416" spans="1:23" x14ac:dyDescent="0.3">
      <c r="A416">
        <v>415</v>
      </c>
      <c r="B416">
        <v>67</v>
      </c>
      <c r="C416" s="1" t="s">
        <v>30</v>
      </c>
      <c r="D416" s="1" t="s">
        <v>51</v>
      </c>
      <c r="E416" s="2">
        <v>45113</v>
      </c>
      <c r="F416" s="1" t="s">
        <v>7</v>
      </c>
      <c r="G416" s="2">
        <v>45129</v>
      </c>
      <c r="H416" s="1" t="s">
        <v>10</v>
      </c>
      <c r="I416" s="1" t="s">
        <v>4</v>
      </c>
      <c r="J416">
        <v>18.7</v>
      </c>
      <c r="K416">
        <v>236</v>
      </c>
      <c r="L416">
        <v>0</v>
      </c>
      <c r="M416">
        <v>1</v>
      </c>
      <c r="N416">
        <v>0</v>
      </c>
      <c r="O416">
        <v>1</v>
      </c>
      <c r="P416" s="1" t="s">
        <v>32</v>
      </c>
      <c r="Q416" s="2">
        <v>45552</v>
      </c>
      <c r="R416" s="8" t="str">
        <f t="shared" si="30"/>
        <v>50-70</v>
      </c>
      <c r="S416" s="11">
        <f t="shared" si="31"/>
        <v>13</v>
      </c>
      <c r="T416" s="11" t="str">
        <f t="shared" si="32"/>
        <v>Healthy</v>
      </c>
      <c r="U416" s="11">
        <f t="shared" si="33"/>
        <v>16</v>
      </c>
      <c r="V416" s="8" t="str">
        <f t="shared" si="34"/>
        <v>Elevated</v>
      </c>
      <c r="W416">
        <v>1</v>
      </c>
    </row>
    <row r="417" spans="1:23" x14ac:dyDescent="0.3">
      <c r="A417">
        <v>416</v>
      </c>
      <c r="B417">
        <v>44</v>
      </c>
      <c r="C417" s="1" t="s">
        <v>30</v>
      </c>
      <c r="D417" s="1" t="s">
        <v>55</v>
      </c>
      <c r="E417" s="2">
        <v>42745</v>
      </c>
      <c r="F417" s="1" t="s">
        <v>9</v>
      </c>
      <c r="G417" s="2">
        <v>42747</v>
      </c>
      <c r="H417" s="1" t="s">
        <v>10</v>
      </c>
      <c r="I417" s="1" t="s">
        <v>1</v>
      </c>
      <c r="J417">
        <v>29.8</v>
      </c>
      <c r="K417">
        <v>180</v>
      </c>
      <c r="L417">
        <v>1</v>
      </c>
      <c r="M417">
        <v>0</v>
      </c>
      <c r="N417">
        <v>0</v>
      </c>
      <c r="O417">
        <v>0</v>
      </c>
      <c r="P417" s="1" t="s">
        <v>42</v>
      </c>
      <c r="Q417" s="2">
        <v>43203</v>
      </c>
      <c r="R417" s="8" t="str">
        <f t="shared" si="30"/>
        <v>36-49</v>
      </c>
      <c r="S417" s="11">
        <f t="shared" si="31"/>
        <v>15</v>
      </c>
      <c r="T417" s="11" t="str">
        <f t="shared" si="32"/>
        <v>Overweight</v>
      </c>
      <c r="U417" s="11">
        <f t="shared" si="33"/>
        <v>2</v>
      </c>
      <c r="V417" s="8" t="str">
        <f t="shared" si="34"/>
        <v>Good</v>
      </c>
      <c r="W417">
        <v>0</v>
      </c>
    </row>
    <row r="418" spans="1:23" x14ac:dyDescent="0.3">
      <c r="A418">
        <v>417</v>
      </c>
      <c r="B418">
        <v>61</v>
      </c>
      <c r="C418" s="1" t="s">
        <v>30</v>
      </c>
      <c r="D418" s="1" t="s">
        <v>41</v>
      </c>
      <c r="E418" s="2">
        <v>45348</v>
      </c>
      <c r="F418" s="1" t="s">
        <v>7</v>
      </c>
      <c r="G418" s="2">
        <v>45360</v>
      </c>
      <c r="H418" s="1" t="s">
        <v>11</v>
      </c>
      <c r="I418" s="1" t="s">
        <v>3</v>
      </c>
      <c r="J418">
        <v>20.7</v>
      </c>
      <c r="K418">
        <v>153</v>
      </c>
      <c r="L418">
        <v>0</v>
      </c>
      <c r="M418">
        <v>0</v>
      </c>
      <c r="N418">
        <v>0</v>
      </c>
      <c r="O418">
        <v>0</v>
      </c>
      <c r="P418" s="1" t="s">
        <v>32</v>
      </c>
      <c r="Q418" s="2">
        <v>45553</v>
      </c>
      <c r="R418" s="8" t="str">
        <f t="shared" si="30"/>
        <v>50-70</v>
      </c>
      <c r="S418" s="11">
        <f t="shared" si="31"/>
        <v>6</v>
      </c>
      <c r="T418" s="11" t="str">
        <f t="shared" si="32"/>
        <v>Healthy</v>
      </c>
      <c r="U418" s="11">
        <f t="shared" si="33"/>
        <v>12</v>
      </c>
      <c r="V418" s="8" t="str">
        <f t="shared" si="34"/>
        <v>Good</v>
      </c>
      <c r="W418">
        <v>0</v>
      </c>
    </row>
    <row r="419" spans="1:23" x14ac:dyDescent="0.3">
      <c r="A419">
        <v>418</v>
      </c>
      <c r="B419">
        <v>40</v>
      </c>
      <c r="C419" s="1" t="s">
        <v>33</v>
      </c>
      <c r="D419" s="1" t="s">
        <v>46</v>
      </c>
      <c r="E419" s="2">
        <v>43114</v>
      </c>
      <c r="F419" s="1" t="s">
        <v>8</v>
      </c>
      <c r="G419" s="2">
        <v>43127</v>
      </c>
      <c r="H419" s="1" t="s">
        <v>10</v>
      </c>
      <c r="I419" s="1" t="s">
        <v>1</v>
      </c>
      <c r="J419">
        <v>30.2</v>
      </c>
      <c r="K419">
        <v>248</v>
      </c>
      <c r="L419">
        <v>1</v>
      </c>
      <c r="M419">
        <v>0</v>
      </c>
      <c r="N419">
        <v>1</v>
      </c>
      <c r="O419">
        <v>0</v>
      </c>
      <c r="P419" s="1" t="s">
        <v>38</v>
      </c>
      <c r="Q419" s="2">
        <v>43465</v>
      </c>
      <c r="R419" s="8" t="str">
        <f t="shared" si="30"/>
        <v>36-49</v>
      </c>
      <c r="S419" s="11">
        <f t="shared" si="31"/>
        <v>11</v>
      </c>
      <c r="T419" s="11" t="str">
        <f t="shared" si="32"/>
        <v>Obese</v>
      </c>
      <c r="U419" s="11">
        <f t="shared" si="33"/>
        <v>13</v>
      </c>
      <c r="V419" s="8" t="str">
        <f t="shared" si="34"/>
        <v>High</v>
      </c>
      <c r="W419">
        <v>0</v>
      </c>
    </row>
    <row r="420" spans="1:23" x14ac:dyDescent="0.3">
      <c r="A420">
        <v>419</v>
      </c>
      <c r="B420">
        <v>64</v>
      </c>
      <c r="C420" s="1" t="s">
        <v>33</v>
      </c>
      <c r="D420" s="1" t="s">
        <v>62</v>
      </c>
      <c r="E420" s="2">
        <v>43007</v>
      </c>
      <c r="F420" s="1" t="s">
        <v>8</v>
      </c>
      <c r="G420" s="2">
        <v>43021</v>
      </c>
      <c r="H420" s="1" t="s">
        <v>10</v>
      </c>
      <c r="I420" s="1" t="s">
        <v>2</v>
      </c>
      <c r="J420">
        <v>25.8</v>
      </c>
      <c r="K420">
        <v>199</v>
      </c>
      <c r="L420">
        <v>1</v>
      </c>
      <c r="M420">
        <v>0</v>
      </c>
      <c r="N420">
        <v>0</v>
      </c>
      <c r="O420">
        <v>0</v>
      </c>
      <c r="P420" s="1" t="s">
        <v>35</v>
      </c>
      <c r="Q420" s="2">
        <v>43558</v>
      </c>
      <c r="R420" s="8" t="str">
        <f t="shared" si="30"/>
        <v>50-70</v>
      </c>
      <c r="S420" s="11">
        <f t="shared" si="31"/>
        <v>17</v>
      </c>
      <c r="T420" s="11" t="str">
        <f t="shared" si="32"/>
        <v>Overweight</v>
      </c>
      <c r="U420" s="11">
        <f t="shared" si="33"/>
        <v>14</v>
      </c>
      <c r="V420" s="8" t="str">
        <f t="shared" si="34"/>
        <v>Good</v>
      </c>
      <c r="W420">
        <v>0</v>
      </c>
    </row>
    <row r="421" spans="1:23" x14ac:dyDescent="0.3">
      <c r="A421">
        <v>420</v>
      </c>
      <c r="B421">
        <v>52</v>
      </c>
      <c r="C421" s="1" t="s">
        <v>33</v>
      </c>
      <c r="D421" s="1" t="s">
        <v>49</v>
      </c>
      <c r="E421" s="2">
        <v>45130</v>
      </c>
      <c r="F421" s="1" t="s">
        <v>7</v>
      </c>
      <c r="G421" s="2">
        <v>45136</v>
      </c>
      <c r="H421" s="1" t="s">
        <v>10</v>
      </c>
      <c r="I421" s="1" t="s">
        <v>1</v>
      </c>
      <c r="J421">
        <v>31.7</v>
      </c>
      <c r="K421">
        <v>264</v>
      </c>
      <c r="L421">
        <v>0</v>
      </c>
      <c r="M421">
        <v>1</v>
      </c>
      <c r="N421">
        <v>1</v>
      </c>
      <c r="O421">
        <v>0</v>
      </c>
      <c r="P421" s="1" t="s">
        <v>32</v>
      </c>
      <c r="Q421" s="2">
        <v>45656</v>
      </c>
      <c r="R421" s="8" t="str">
        <f t="shared" si="30"/>
        <v>50-70</v>
      </c>
      <c r="S421" s="11">
        <f t="shared" si="31"/>
        <v>17</v>
      </c>
      <c r="T421" s="11" t="str">
        <f t="shared" si="32"/>
        <v>Obese</v>
      </c>
      <c r="U421" s="11">
        <f t="shared" si="33"/>
        <v>6</v>
      </c>
      <c r="V421" s="8" t="str">
        <f t="shared" si="34"/>
        <v>High</v>
      </c>
      <c r="W421">
        <v>0</v>
      </c>
    </row>
    <row r="422" spans="1:23" x14ac:dyDescent="0.3">
      <c r="A422">
        <v>421</v>
      </c>
      <c r="B422">
        <v>59</v>
      </c>
      <c r="C422" s="1" t="s">
        <v>30</v>
      </c>
      <c r="D422" s="1" t="s">
        <v>61</v>
      </c>
      <c r="E422" s="2">
        <v>44791</v>
      </c>
      <c r="F422" s="1" t="s">
        <v>6</v>
      </c>
      <c r="G422" s="2">
        <v>44819</v>
      </c>
      <c r="H422" s="1" t="s">
        <v>11</v>
      </c>
      <c r="I422" s="1" t="s">
        <v>1</v>
      </c>
      <c r="J422">
        <v>24.6</v>
      </c>
      <c r="K422">
        <v>184</v>
      </c>
      <c r="L422">
        <v>1</v>
      </c>
      <c r="M422">
        <v>0</v>
      </c>
      <c r="N422">
        <v>0</v>
      </c>
      <c r="O422">
        <v>0</v>
      </c>
      <c r="P422" s="1" t="s">
        <v>32</v>
      </c>
      <c r="Q422" s="2">
        <v>45206</v>
      </c>
      <c r="R422" s="8" t="str">
        <f t="shared" si="30"/>
        <v>50-70</v>
      </c>
      <c r="S422" s="11">
        <f t="shared" si="31"/>
        <v>12</v>
      </c>
      <c r="T422" s="11" t="str">
        <f t="shared" si="32"/>
        <v>Healthy</v>
      </c>
      <c r="U422" s="11">
        <f t="shared" si="33"/>
        <v>28</v>
      </c>
      <c r="V422" s="8" t="str">
        <f t="shared" si="34"/>
        <v>Good</v>
      </c>
      <c r="W422">
        <v>0</v>
      </c>
    </row>
    <row r="423" spans="1:23" x14ac:dyDescent="0.3">
      <c r="A423">
        <v>422</v>
      </c>
      <c r="B423">
        <v>54</v>
      </c>
      <c r="C423" s="1" t="s">
        <v>33</v>
      </c>
      <c r="D423" s="1" t="s">
        <v>59</v>
      </c>
      <c r="E423" s="2">
        <v>44319</v>
      </c>
      <c r="F423" s="1" t="s">
        <v>6</v>
      </c>
      <c r="G423" s="2">
        <v>44339</v>
      </c>
      <c r="H423" s="1" t="s">
        <v>10</v>
      </c>
      <c r="I423" s="1" t="s">
        <v>1</v>
      </c>
      <c r="J423">
        <v>19.899999999999999</v>
      </c>
      <c r="K423">
        <v>217</v>
      </c>
      <c r="L423">
        <v>1</v>
      </c>
      <c r="M423">
        <v>0</v>
      </c>
      <c r="N423">
        <v>0</v>
      </c>
      <c r="O423">
        <v>0</v>
      </c>
      <c r="P423" s="1" t="s">
        <v>32</v>
      </c>
      <c r="Q423" s="2">
        <v>44816</v>
      </c>
      <c r="R423" s="8" t="str">
        <f t="shared" si="30"/>
        <v>50-70</v>
      </c>
      <c r="S423" s="11">
        <f t="shared" si="31"/>
        <v>15</v>
      </c>
      <c r="T423" s="11" t="str">
        <f t="shared" si="32"/>
        <v>Healthy</v>
      </c>
      <c r="U423" s="11">
        <f t="shared" si="33"/>
        <v>20</v>
      </c>
      <c r="V423" s="8" t="str">
        <f t="shared" si="34"/>
        <v>Elevated</v>
      </c>
      <c r="W423">
        <v>0</v>
      </c>
    </row>
    <row r="424" spans="1:23" x14ac:dyDescent="0.3">
      <c r="A424">
        <v>423</v>
      </c>
      <c r="B424">
        <v>61</v>
      </c>
      <c r="C424" s="1" t="s">
        <v>30</v>
      </c>
      <c r="D424" s="1" t="s">
        <v>53</v>
      </c>
      <c r="E424" s="2">
        <v>43993</v>
      </c>
      <c r="F424" s="1" t="s">
        <v>8</v>
      </c>
      <c r="G424" s="2">
        <v>43997</v>
      </c>
      <c r="H424" s="1" t="s">
        <v>10</v>
      </c>
      <c r="I424" s="1" t="s">
        <v>2</v>
      </c>
      <c r="J424">
        <v>24.7</v>
      </c>
      <c r="K424">
        <v>206</v>
      </c>
      <c r="L424">
        <v>1</v>
      </c>
      <c r="M424">
        <v>1</v>
      </c>
      <c r="N424">
        <v>1</v>
      </c>
      <c r="O424">
        <v>1</v>
      </c>
      <c r="P424" s="1" t="s">
        <v>38</v>
      </c>
      <c r="Q424" s="2">
        <v>44512</v>
      </c>
      <c r="R424" s="8" t="str">
        <f t="shared" si="30"/>
        <v>50-70</v>
      </c>
      <c r="S424" s="11">
        <f t="shared" si="31"/>
        <v>16</v>
      </c>
      <c r="T424" s="11" t="str">
        <f t="shared" si="32"/>
        <v>Healthy</v>
      </c>
      <c r="U424" s="11">
        <f t="shared" si="33"/>
        <v>4</v>
      </c>
      <c r="V424" s="8" t="str">
        <f t="shared" si="34"/>
        <v>Elevated</v>
      </c>
      <c r="W424">
        <v>1</v>
      </c>
    </row>
    <row r="425" spans="1:23" x14ac:dyDescent="0.3">
      <c r="A425">
        <v>424</v>
      </c>
      <c r="B425">
        <v>64</v>
      </c>
      <c r="C425" s="1" t="s">
        <v>30</v>
      </c>
      <c r="D425" s="1" t="s">
        <v>39</v>
      </c>
      <c r="E425" s="2">
        <v>41838</v>
      </c>
      <c r="F425" s="1" t="s">
        <v>6</v>
      </c>
      <c r="G425" s="2">
        <v>41851</v>
      </c>
      <c r="H425" s="1" t="s">
        <v>11</v>
      </c>
      <c r="I425" s="1" t="s">
        <v>1</v>
      </c>
      <c r="J425">
        <v>18</v>
      </c>
      <c r="K425">
        <v>150</v>
      </c>
      <c r="L425">
        <v>1</v>
      </c>
      <c r="M425">
        <v>0</v>
      </c>
      <c r="N425">
        <v>0</v>
      </c>
      <c r="O425">
        <v>0</v>
      </c>
      <c r="P425" s="1" t="s">
        <v>38</v>
      </c>
      <c r="Q425" s="2">
        <v>42494</v>
      </c>
      <c r="R425" s="8" t="str">
        <f t="shared" si="30"/>
        <v>50-70</v>
      </c>
      <c r="S425" s="11">
        <f t="shared" si="31"/>
        <v>21</v>
      </c>
      <c r="T425" s="11" t="str">
        <f t="shared" si="32"/>
        <v xml:space="preserve">Underweight </v>
      </c>
      <c r="U425" s="11">
        <f t="shared" si="33"/>
        <v>13</v>
      </c>
      <c r="V425" s="8" t="str">
        <f t="shared" si="34"/>
        <v>Good</v>
      </c>
      <c r="W425">
        <v>0</v>
      </c>
    </row>
    <row r="426" spans="1:23" x14ac:dyDescent="0.3">
      <c r="A426">
        <v>425</v>
      </c>
      <c r="B426">
        <v>67</v>
      </c>
      <c r="C426" s="1" t="s">
        <v>30</v>
      </c>
      <c r="D426" s="1" t="s">
        <v>57</v>
      </c>
      <c r="E426" s="2">
        <v>43132</v>
      </c>
      <c r="F426" s="1" t="s">
        <v>7</v>
      </c>
      <c r="G426" s="2">
        <v>43143</v>
      </c>
      <c r="H426" s="1" t="s">
        <v>10</v>
      </c>
      <c r="I426" s="1" t="s">
        <v>3</v>
      </c>
      <c r="J426">
        <v>36.4</v>
      </c>
      <c r="K426">
        <v>279</v>
      </c>
      <c r="L426">
        <v>1</v>
      </c>
      <c r="M426">
        <v>1</v>
      </c>
      <c r="N426">
        <v>0</v>
      </c>
      <c r="O426">
        <v>0</v>
      </c>
      <c r="P426" s="1" t="s">
        <v>42</v>
      </c>
      <c r="Q426" s="2">
        <v>43647</v>
      </c>
      <c r="R426" s="8" t="str">
        <f t="shared" si="30"/>
        <v>50-70</v>
      </c>
      <c r="S426" s="11">
        <f t="shared" si="31"/>
        <v>16</v>
      </c>
      <c r="T426" s="11" t="str">
        <f t="shared" si="32"/>
        <v>Obese</v>
      </c>
      <c r="U426" s="11">
        <f t="shared" si="33"/>
        <v>11</v>
      </c>
      <c r="V426" s="8" t="str">
        <f t="shared" si="34"/>
        <v>High</v>
      </c>
      <c r="W426">
        <v>0</v>
      </c>
    </row>
    <row r="427" spans="1:23" x14ac:dyDescent="0.3">
      <c r="A427">
        <v>426</v>
      </c>
      <c r="B427">
        <v>60</v>
      </c>
      <c r="C427" s="1" t="s">
        <v>30</v>
      </c>
      <c r="D427" s="1" t="s">
        <v>41</v>
      </c>
      <c r="E427" s="2">
        <v>44444</v>
      </c>
      <c r="F427" s="1" t="s">
        <v>6</v>
      </c>
      <c r="G427" s="2">
        <v>44464</v>
      </c>
      <c r="H427" s="1" t="s">
        <v>11</v>
      </c>
      <c r="I427" s="1" t="s">
        <v>1</v>
      </c>
      <c r="J427">
        <v>16</v>
      </c>
      <c r="K427">
        <v>164</v>
      </c>
      <c r="L427">
        <v>1</v>
      </c>
      <c r="M427">
        <v>0</v>
      </c>
      <c r="N427">
        <v>1</v>
      </c>
      <c r="O427">
        <v>0</v>
      </c>
      <c r="P427" s="1" t="s">
        <v>35</v>
      </c>
      <c r="Q427" s="2">
        <v>44872</v>
      </c>
      <c r="R427" s="8" t="str">
        <f t="shared" si="30"/>
        <v>50-70</v>
      </c>
      <c r="S427" s="11">
        <f t="shared" si="31"/>
        <v>13</v>
      </c>
      <c r="T427" s="11" t="str">
        <f t="shared" si="32"/>
        <v xml:space="preserve">Underweight </v>
      </c>
      <c r="U427" s="11">
        <f t="shared" si="33"/>
        <v>20</v>
      </c>
      <c r="V427" s="8" t="str">
        <f t="shared" si="34"/>
        <v>Good</v>
      </c>
      <c r="W427">
        <v>0</v>
      </c>
    </row>
    <row r="428" spans="1:23" x14ac:dyDescent="0.3">
      <c r="A428">
        <v>427</v>
      </c>
      <c r="B428">
        <v>62</v>
      </c>
      <c r="C428" s="1" t="s">
        <v>30</v>
      </c>
      <c r="D428" s="1" t="s">
        <v>34</v>
      </c>
      <c r="E428" s="2">
        <v>44022</v>
      </c>
      <c r="F428" s="1" t="s">
        <v>6</v>
      </c>
      <c r="G428" s="2">
        <v>44051</v>
      </c>
      <c r="H428" s="1" t="s">
        <v>10</v>
      </c>
      <c r="I428" s="1" t="s">
        <v>2</v>
      </c>
      <c r="J428">
        <v>23.9</v>
      </c>
      <c r="K428">
        <v>217</v>
      </c>
      <c r="L428">
        <v>1</v>
      </c>
      <c r="M428">
        <v>1</v>
      </c>
      <c r="N428">
        <v>1</v>
      </c>
      <c r="O428">
        <v>0</v>
      </c>
      <c r="P428" s="1" t="s">
        <v>32</v>
      </c>
      <c r="Q428" s="2">
        <v>44360</v>
      </c>
      <c r="R428" s="8" t="str">
        <f t="shared" si="30"/>
        <v>50-70</v>
      </c>
      <c r="S428" s="11">
        <f t="shared" si="31"/>
        <v>10</v>
      </c>
      <c r="T428" s="11" t="str">
        <f t="shared" si="32"/>
        <v>Healthy</v>
      </c>
      <c r="U428" s="11">
        <f t="shared" si="33"/>
        <v>29</v>
      </c>
      <c r="V428" s="8" t="str">
        <f t="shared" si="34"/>
        <v>Elevated</v>
      </c>
      <c r="W428">
        <v>1</v>
      </c>
    </row>
    <row r="429" spans="1:23" x14ac:dyDescent="0.3">
      <c r="A429">
        <v>428</v>
      </c>
      <c r="B429">
        <v>31</v>
      </c>
      <c r="C429" s="1" t="s">
        <v>30</v>
      </c>
      <c r="D429" s="1" t="s">
        <v>47</v>
      </c>
      <c r="E429" s="2">
        <v>44573</v>
      </c>
      <c r="F429" s="1" t="s">
        <v>7</v>
      </c>
      <c r="G429" s="2">
        <v>44587</v>
      </c>
      <c r="H429" s="1" t="s">
        <v>11</v>
      </c>
      <c r="I429" s="1" t="s">
        <v>2</v>
      </c>
      <c r="J429">
        <v>37.5</v>
      </c>
      <c r="K429">
        <v>256</v>
      </c>
      <c r="L429">
        <v>1</v>
      </c>
      <c r="M429">
        <v>0</v>
      </c>
      <c r="N429">
        <v>0</v>
      </c>
      <c r="O429">
        <v>0</v>
      </c>
      <c r="P429" s="1" t="s">
        <v>32</v>
      </c>
      <c r="Q429" s="2">
        <v>45292</v>
      </c>
      <c r="R429" s="8" t="str">
        <f t="shared" si="30"/>
        <v>20-35</v>
      </c>
      <c r="S429" s="11">
        <f t="shared" si="31"/>
        <v>23</v>
      </c>
      <c r="T429" s="11" t="str">
        <f t="shared" si="32"/>
        <v>Obese</v>
      </c>
      <c r="U429" s="11">
        <f t="shared" si="33"/>
        <v>14</v>
      </c>
      <c r="V429" s="8" t="str">
        <f t="shared" si="34"/>
        <v>High</v>
      </c>
      <c r="W429">
        <v>0</v>
      </c>
    </row>
    <row r="430" spans="1:23" x14ac:dyDescent="0.3">
      <c r="A430">
        <v>429</v>
      </c>
      <c r="B430">
        <v>50</v>
      </c>
      <c r="C430" s="1" t="s">
        <v>30</v>
      </c>
      <c r="D430" s="1" t="s">
        <v>61</v>
      </c>
      <c r="E430" s="2">
        <v>42031</v>
      </c>
      <c r="F430" s="1" t="s">
        <v>8</v>
      </c>
      <c r="G430" s="2">
        <v>42040</v>
      </c>
      <c r="H430" s="1" t="s">
        <v>11</v>
      </c>
      <c r="I430" s="1" t="s">
        <v>4</v>
      </c>
      <c r="J430">
        <v>37</v>
      </c>
      <c r="K430">
        <v>288</v>
      </c>
      <c r="L430">
        <v>1</v>
      </c>
      <c r="M430">
        <v>0</v>
      </c>
      <c r="N430">
        <v>1</v>
      </c>
      <c r="O430">
        <v>1</v>
      </c>
      <c r="P430" s="1" t="s">
        <v>35</v>
      </c>
      <c r="Q430" s="2">
        <v>42538</v>
      </c>
      <c r="R430" s="8" t="str">
        <f t="shared" si="30"/>
        <v>50-70</v>
      </c>
      <c r="S430" s="11">
        <f t="shared" si="31"/>
        <v>16</v>
      </c>
      <c r="T430" s="11" t="str">
        <f t="shared" si="32"/>
        <v>Obese</v>
      </c>
      <c r="U430" s="11">
        <f t="shared" si="33"/>
        <v>9</v>
      </c>
      <c r="V430" s="8" t="str">
        <f t="shared" si="34"/>
        <v>High</v>
      </c>
      <c r="W430">
        <v>0</v>
      </c>
    </row>
    <row r="431" spans="1:23" x14ac:dyDescent="0.3">
      <c r="A431">
        <v>430</v>
      </c>
      <c r="B431">
        <v>57</v>
      </c>
      <c r="C431" s="1" t="s">
        <v>33</v>
      </c>
      <c r="D431" s="1" t="s">
        <v>41</v>
      </c>
      <c r="E431" s="2">
        <v>44250</v>
      </c>
      <c r="F431" s="1" t="s">
        <v>9</v>
      </c>
      <c r="G431" s="2">
        <v>44254</v>
      </c>
      <c r="H431" s="1" t="s">
        <v>10</v>
      </c>
      <c r="I431" s="1" t="s">
        <v>1</v>
      </c>
      <c r="J431">
        <v>36.799999999999997</v>
      </c>
      <c r="K431">
        <v>277</v>
      </c>
      <c r="L431">
        <v>1</v>
      </c>
      <c r="M431">
        <v>0</v>
      </c>
      <c r="N431">
        <v>0</v>
      </c>
      <c r="O431">
        <v>0</v>
      </c>
      <c r="P431" s="1" t="s">
        <v>38</v>
      </c>
      <c r="Q431" s="2">
        <v>44477</v>
      </c>
      <c r="R431" s="8" t="str">
        <f t="shared" si="30"/>
        <v>50-70</v>
      </c>
      <c r="S431" s="11">
        <f t="shared" si="31"/>
        <v>7</v>
      </c>
      <c r="T431" s="11" t="str">
        <f t="shared" si="32"/>
        <v>Obese</v>
      </c>
      <c r="U431" s="11">
        <f t="shared" si="33"/>
        <v>4</v>
      </c>
      <c r="V431" s="8" t="str">
        <f t="shared" si="34"/>
        <v>High</v>
      </c>
      <c r="W431">
        <v>0</v>
      </c>
    </row>
    <row r="432" spans="1:23" x14ac:dyDescent="0.3">
      <c r="A432">
        <v>431</v>
      </c>
      <c r="B432">
        <v>69</v>
      </c>
      <c r="C432" s="1" t="s">
        <v>30</v>
      </c>
      <c r="D432" s="1" t="s">
        <v>48</v>
      </c>
      <c r="E432" s="2">
        <v>45162</v>
      </c>
      <c r="F432" s="1" t="s">
        <v>7</v>
      </c>
      <c r="G432" s="2">
        <v>45178</v>
      </c>
      <c r="H432" s="1" t="s">
        <v>10</v>
      </c>
      <c r="I432" s="1" t="s">
        <v>1</v>
      </c>
      <c r="J432">
        <v>23.3</v>
      </c>
      <c r="K432">
        <v>197</v>
      </c>
      <c r="L432">
        <v>1</v>
      </c>
      <c r="M432">
        <v>1</v>
      </c>
      <c r="N432">
        <v>0</v>
      </c>
      <c r="O432">
        <v>0</v>
      </c>
      <c r="P432" s="1" t="s">
        <v>32</v>
      </c>
      <c r="Q432" s="2">
        <v>45743</v>
      </c>
      <c r="R432" s="8" t="str">
        <f t="shared" si="30"/>
        <v>50-70</v>
      </c>
      <c r="S432" s="11">
        <f t="shared" si="31"/>
        <v>18</v>
      </c>
      <c r="T432" s="11" t="str">
        <f t="shared" si="32"/>
        <v>Healthy</v>
      </c>
      <c r="U432" s="11">
        <f t="shared" si="33"/>
        <v>16</v>
      </c>
      <c r="V432" s="8" t="str">
        <f t="shared" si="34"/>
        <v>Good</v>
      </c>
      <c r="W432">
        <v>1</v>
      </c>
    </row>
    <row r="433" spans="1:23" x14ac:dyDescent="0.3">
      <c r="A433">
        <v>432</v>
      </c>
      <c r="B433">
        <v>67</v>
      </c>
      <c r="C433" s="1" t="s">
        <v>33</v>
      </c>
      <c r="D433" s="1" t="s">
        <v>46</v>
      </c>
      <c r="E433" s="2">
        <v>43157</v>
      </c>
      <c r="F433" s="1" t="s">
        <v>7</v>
      </c>
      <c r="G433" s="2">
        <v>43173</v>
      </c>
      <c r="H433" s="1" t="s">
        <v>11</v>
      </c>
      <c r="I433" s="1" t="s">
        <v>4</v>
      </c>
      <c r="J433">
        <v>17.600000000000001</v>
      </c>
      <c r="K433">
        <v>184</v>
      </c>
      <c r="L433">
        <v>1</v>
      </c>
      <c r="M433">
        <v>0</v>
      </c>
      <c r="N433">
        <v>0</v>
      </c>
      <c r="O433">
        <v>0</v>
      </c>
      <c r="P433" s="1" t="s">
        <v>35</v>
      </c>
      <c r="Q433" s="2">
        <v>43731</v>
      </c>
      <c r="R433" s="8" t="str">
        <f t="shared" si="30"/>
        <v>50-70</v>
      </c>
      <c r="S433" s="11">
        <f t="shared" si="31"/>
        <v>18</v>
      </c>
      <c r="T433" s="11" t="str">
        <f t="shared" si="32"/>
        <v xml:space="preserve">Underweight </v>
      </c>
      <c r="U433" s="11">
        <f t="shared" si="33"/>
        <v>16</v>
      </c>
      <c r="V433" s="8" t="str">
        <f t="shared" si="34"/>
        <v>Good</v>
      </c>
      <c r="W433">
        <v>0</v>
      </c>
    </row>
    <row r="434" spans="1:23" x14ac:dyDescent="0.3">
      <c r="A434">
        <v>433</v>
      </c>
      <c r="B434">
        <v>50</v>
      </c>
      <c r="C434" s="1" t="s">
        <v>30</v>
      </c>
      <c r="D434" s="1" t="s">
        <v>51</v>
      </c>
      <c r="E434" s="2">
        <v>45150</v>
      </c>
      <c r="F434" s="1" t="s">
        <v>8</v>
      </c>
      <c r="G434" s="2">
        <v>45159</v>
      </c>
      <c r="H434" s="1" t="s">
        <v>11</v>
      </c>
      <c r="I434" s="1" t="s">
        <v>2</v>
      </c>
      <c r="J434">
        <v>45</v>
      </c>
      <c r="K434">
        <v>291</v>
      </c>
      <c r="L434">
        <v>0</v>
      </c>
      <c r="M434">
        <v>0</v>
      </c>
      <c r="N434">
        <v>0</v>
      </c>
      <c r="O434">
        <v>0</v>
      </c>
      <c r="P434" s="1" t="s">
        <v>38</v>
      </c>
      <c r="Q434" s="2">
        <v>45379</v>
      </c>
      <c r="R434" s="8" t="str">
        <f t="shared" si="30"/>
        <v>50-70</v>
      </c>
      <c r="S434" s="11">
        <f t="shared" si="31"/>
        <v>7</v>
      </c>
      <c r="T434" s="11" t="str">
        <f t="shared" si="32"/>
        <v>Severely obese</v>
      </c>
      <c r="U434" s="11">
        <f t="shared" si="33"/>
        <v>9</v>
      </c>
      <c r="V434" s="8" t="str">
        <f t="shared" si="34"/>
        <v>High</v>
      </c>
      <c r="W434">
        <v>0</v>
      </c>
    </row>
    <row r="435" spans="1:23" x14ac:dyDescent="0.3">
      <c r="A435">
        <v>434</v>
      </c>
      <c r="B435">
        <v>46</v>
      </c>
      <c r="C435" s="1" t="s">
        <v>33</v>
      </c>
      <c r="D435" s="1" t="s">
        <v>41</v>
      </c>
      <c r="E435" s="2">
        <v>42486</v>
      </c>
      <c r="F435" s="1" t="s">
        <v>6</v>
      </c>
      <c r="G435" s="2">
        <v>42497</v>
      </c>
      <c r="H435" s="1" t="s">
        <v>10</v>
      </c>
      <c r="I435" s="1" t="s">
        <v>3</v>
      </c>
      <c r="J435">
        <v>34.9</v>
      </c>
      <c r="K435">
        <v>254</v>
      </c>
      <c r="L435">
        <v>1</v>
      </c>
      <c r="M435">
        <v>1</v>
      </c>
      <c r="N435">
        <v>1</v>
      </c>
      <c r="O435">
        <v>0</v>
      </c>
      <c r="P435" s="1" t="s">
        <v>38</v>
      </c>
      <c r="Q435" s="2">
        <v>42865</v>
      </c>
      <c r="R435" s="8" t="str">
        <f t="shared" si="30"/>
        <v>36-49</v>
      </c>
      <c r="S435" s="11">
        <f t="shared" si="31"/>
        <v>12</v>
      </c>
      <c r="T435" s="11" t="str">
        <f t="shared" si="32"/>
        <v>Obese</v>
      </c>
      <c r="U435" s="11">
        <f t="shared" si="33"/>
        <v>11</v>
      </c>
      <c r="V435" s="8" t="str">
        <f t="shared" si="34"/>
        <v>High</v>
      </c>
      <c r="W435">
        <v>0</v>
      </c>
    </row>
    <row r="436" spans="1:23" x14ac:dyDescent="0.3">
      <c r="A436">
        <v>435</v>
      </c>
      <c r="B436">
        <v>45</v>
      </c>
      <c r="C436" s="1" t="s">
        <v>30</v>
      </c>
      <c r="D436" s="1" t="s">
        <v>50</v>
      </c>
      <c r="E436" s="2">
        <v>43299</v>
      </c>
      <c r="F436" s="1" t="s">
        <v>7</v>
      </c>
      <c r="G436" s="2">
        <v>43304</v>
      </c>
      <c r="H436" s="1" t="s">
        <v>10</v>
      </c>
      <c r="I436" s="1" t="s">
        <v>2</v>
      </c>
      <c r="J436">
        <v>34</v>
      </c>
      <c r="K436">
        <v>298</v>
      </c>
      <c r="L436">
        <v>0</v>
      </c>
      <c r="M436">
        <v>1</v>
      </c>
      <c r="N436">
        <v>0</v>
      </c>
      <c r="O436">
        <v>0</v>
      </c>
      <c r="P436" s="1" t="s">
        <v>35</v>
      </c>
      <c r="Q436" s="2">
        <v>43768</v>
      </c>
      <c r="R436" s="8" t="str">
        <f t="shared" si="30"/>
        <v>36-49</v>
      </c>
      <c r="S436" s="11">
        <f t="shared" si="31"/>
        <v>15</v>
      </c>
      <c r="T436" s="11" t="str">
        <f t="shared" si="32"/>
        <v>Obese</v>
      </c>
      <c r="U436" s="11">
        <f t="shared" si="33"/>
        <v>5</v>
      </c>
      <c r="V436" s="8" t="str">
        <f t="shared" si="34"/>
        <v>High</v>
      </c>
      <c r="W436">
        <v>0</v>
      </c>
    </row>
    <row r="437" spans="1:23" x14ac:dyDescent="0.3">
      <c r="A437">
        <v>436</v>
      </c>
      <c r="B437">
        <v>54</v>
      </c>
      <c r="C437" s="1" t="s">
        <v>33</v>
      </c>
      <c r="D437" s="1" t="s">
        <v>44</v>
      </c>
      <c r="E437" s="2">
        <v>44543</v>
      </c>
      <c r="F437" s="1" t="s">
        <v>8</v>
      </c>
      <c r="G437" s="2">
        <v>44548</v>
      </c>
      <c r="H437" s="1" t="s">
        <v>11</v>
      </c>
      <c r="I437" s="1" t="s">
        <v>1</v>
      </c>
      <c r="J437">
        <v>43</v>
      </c>
      <c r="K437">
        <v>291</v>
      </c>
      <c r="L437">
        <v>0</v>
      </c>
      <c r="M437">
        <v>1</v>
      </c>
      <c r="N437">
        <v>0</v>
      </c>
      <c r="O437">
        <v>0</v>
      </c>
      <c r="P437" s="1" t="s">
        <v>32</v>
      </c>
      <c r="Q437" s="2">
        <v>45034</v>
      </c>
      <c r="R437" s="8" t="str">
        <f t="shared" si="30"/>
        <v>50-70</v>
      </c>
      <c r="S437" s="11">
        <f t="shared" si="31"/>
        <v>16</v>
      </c>
      <c r="T437" s="11" t="str">
        <f t="shared" si="32"/>
        <v>Severely obese</v>
      </c>
      <c r="U437" s="11">
        <f t="shared" si="33"/>
        <v>5</v>
      </c>
      <c r="V437" s="8" t="str">
        <f t="shared" si="34"/>
        <v>High</v>
      </c>
      <c r="W437">
        <v>0</v>
      </c>
    </row>
    <row r="438" spans="1:23" x14ac:dyDescent="0.3">
      <c r="A438">
        <v>437</v>
      </c>
      <c r="B438">
        <v>59</v>
      </c>
      <c r="C438" s="1" t="s">
        <v>30</v>
      </c>
      <c r="D438" s="1" t="s">
        <v>45</v>
      </c>
      <c r="E438" s="2">
        <v>44396</v>
      </c>
      <c r="F438" s="1" t="s">
        <v>8</v>
      </c>
      <c r="G438" s="2">
        <v>44405</v>
      </c>
      <c r="H438" s="1" t="s">
        <v>11</v>
      </c>
      <c r="I438" s="1" t="s">
        <v>3</v>
      </c>
      <c r="J438">
        <v>17.2</v>
      </c>
      <c r="K438">
        <v>163</v>
      </c>
      <c r="L438">
        <v>1</v>
      </c>
      <c r="M438">
        <v>1</v>
      </c>
      <c r="N438">
        <v>0</v>
      </c>
      <c r="O438">
        <v>0</v>
      </c>
      <c r="P438" s="1" t="s">
        <v>32</v>
      </c>
      <c r="Q438" s="2">
        <v>44925</v>
      </c>
      <c r="R438" s="8" t="str">
        <f t="shared" si="30"/>
        <v>50-70</v>
      </c>
      <c r="S438" s="11">
        <f t="shared" si="31"/>
        <v>17</v>
      </c>
      <c r="T438" s="11" t="str">
        <f t="shared" si="32"/>
        <v xml:space="preserve">Underweight </v>
      </c>
      <c r="U438" s="11">
        <f t="shared" si="33"/>
        <v>9</v>
      </c>
      <c r="V438" s="8" t="str">
        <f t="shared" si="34"/>
        <v>Good</v>
      </c>
      <c r="W438">
        <v>0</v>
      </c>
    </row>
    <row r="439" spans="1:23" x14ac:dyDescent="0.3">
      <c r="A439">
        <v>438</v>
      </c>
      <c r="B439">
        <v>50</v>
      </c>
      <c r="C439" s="1" t="s">
        <v>33</v>
      </c>
      <c r="D439" s="1" t="s">
        <v>55</v>
      </c>
      <c r="E439" s="2">
        <v>43833</v>
      </c>
      <c r="F439" s="1" t="s">
        <v>8</v>
      </c>
      <c r="G439" s="2">
        <v>43837</v>
      </c>
      <c r="H439" s="1" t="s">
        <v>10</v>
      </c>
      <c r="I439" s="1" t="s">
        <v>4</v>
      </c>
      <c r="J439">
        <v>43</v>
      </c>
      <c r="K439">
        <v>276</v>
      </c>
      <c r="L439">
        <v>0</v>
      </c>
      <c r="M439">
        <v>0</v>
      </c>
      <c r="N439">
        <v>0</v>
      </c>
      <c r="O439">
        <v>0</v>
      </c>
      <c r="P439" s="1" t="s">
        <v>42</v>
      </c>
      <c r="Q439" s="2">
        <v>44467</v>
      </c>
      <c r="R439" s="8" t="str">
        <f t="shared" si="30"/>
        <v>50-70</v>
      </c>
      <c r="S439" s="11">
        <f t="shared" si="31"/>
        <v>20</v>
      </c>
      <c r="T439" s="11" t="str">
        <f t="shared" si="32"/>
        <v>Severely obese</v>
      </c>
      <c r="U439" s="11">
        <f t="shared" si="33"/>
        <v>4</v>
      </c>
      <c r="V439" s="8" t="str">
        <f t="shared" si="34"/>
        <v>High</v>
      </c>
      <c r="W439">
        <v>0</v>
      </c>
    </row>
    <row r="440" spans="1:23" x14ac:dyDescent="0.3">
      <c r="A440">
        <v>439</v>
      </c>
      <c r="B440">
        <v>62</v>
      </c>
      <c r="C440" s="1" t="s">
        <v>30</v>
      </c>
      <c r="D440" s="1" t="s">
        <v>58</v>
      </c>
      <c r="E440" s="2">
        <v>43959</v>
      </c>
      <c r="F440" s="1" t="s">
        <v>9</v>
      </c>
      <c r="G440" s="2">
        <v>43966</v>
      </c>
      <c r="H440" s="1" t="s">
        <v>11</v>
      </c>
      <c r="I440" s="1" t="s">
        <v>4</v>
      </c>
      <c r="J440">
        <v>26.2</v>
      </c>
      <c r="K440">
        <v>161</v>
      </c>
      <c r="L440">
        <v>1</v>
      </c>
      <c r="M440">
        <v>1</v>
      </c>
      <c r="N440">
        <v>0</v>
      </c>
      <c r="O440">
        <v>0</v>
      </c>
      <c r="P440" s="1" t="s">
        <v>35</v>
      </c>
      <c r="Q440" s="2">
        <v>44204</v>
      </c>
      <c r="R440" s="8" t="str">
        <f t="shared" si="30"/>
        <v>50-70</v>
      </c>
      <c r="S440" s="11">
        <f t="shared" si="31"/>
        <v>7</v>
      </c>
      <c r="T440" s="11" t="str">
        <f t="shared" si="32"/>
        <v>Overweight</v>
      </c>
      <c r="U440" s="11">
        <f t="shared" si="33"/>
        <v>7</v>
      </c>
      <c r="V440" s="8" t="str">
        <f t="shared" si="34"/>
        <v>Good</v>
      </c>
      <c r="W440">
        <v>1</v>
      </c>
    </row>
    <row r="441" spans="1:23" x14ac:dyDescent="0.3">
      <c r="A441">
        <v>440</v>
      </c>
      <c r="B441">
        <v>58</v>
      </c>
      <c r="C441" s="1" t="s">
        <v>33</v>
      </c>
      <c r="D441" s="1" t="s">
        <v>41</v>
      </c>
      <c r="E441" s="2">
        <v>41824</v>
      </c>
      <c r="F441" s="1" t="s">
        <v>9</v>
      </c>
      <c r="G441" s="2">
        <v>41830</v>
      </c>
      <c r="H441" s="1" t="s">
        <v>10</v>
      </c>
      <c r="I441" s="1" t="s">
        <v>4</v>
      </c>
      <c r="J441">
        <v>34.200000000000003</v>
      </c>
      <c r="K441">
        <v>279</v>
      </c>
      <c r="L441">
        <v>1</v>
      </c>
      <c r="M441">
        <v>0</v>
      </c>
      <c r="N441">
        <v>0</v>
      </c>
      <c r="O441">
        <v>0</v>
      </c>
      <c r="P441" s="1" t="s">
        <v>38</v>
      </c>
      <c r="Q441" s="2">
        <v>42023</v>
      </c>
      <c r="R441" s="8" t="str">
        <f t="shared" si="30"/>
        <v>50-70</v>
      </c>
      <c r="S441" s="11">
        <f t="shared" si="31"/>
        <v>6</v>
      </c>
      <c r="T441" s="11" t="str">
        <f t="shared" si="32"/>
        <v>Obese</v>
      </c>
      <c r="U441" s="11">
        <f t="shared" si="33"/>
        <v>6</v>
      </c>
      <c r="V441" s="8" t="str">
        <f t="shared" si="34"/>
        <v>High</v>
      </c>
      <c r="W441">
        <v>0</v>
      </c>
    </row>
    <row r="442" spans="1:23" x14ac:dyDescent="0.3">
      <c r="A442">
        <v>441</v>
      </c>
      <c r="B442">
        <v>55</v>
      </c>
      <c r="C442" s="1" t="s">
        <v>33</v>
      </c>
      <c r="D442" s="1" t="s">
        <v>54</v>
      </c>
      <c r="E442" s="2">
        <v>42164</v>
      </c>
      <c r="F442" s="1" t="s">
        <v>6</v>
      </c>
      <c r="G442" s="2">
        <v>42172</v>
      </c>
      <c r="H442" s="1" t="s">
        <v>11</v>
      </c>
      <c r="I442" s="1" t="s">
        <v>4</v>
      </c>
      <c r="J442">
        <v>41.8</v>
      </c>
      <c r="K442">
        <v>254</v>
      </c>
      <c r="L442">
        <v>0</v>
      </c>
      <c r="M442">
        <v>0</v>
      </c>
      <c r="N442">
        <v>0</v>
      </c>
      <c r="O442">
        <v>0</v>
      </c>
      <c r="P442" s="1" t="s">
        <v>32</v>
      </c>
      <c r="Q442" s="2">
        <v>42595</v>
      </c>
      <c r="R442" s="8" t="str">
        <f t="shared" si="30"/>
        <v>50-70</v>
      </c>
      <c r="S442" s="11">
        <f t="shared" si="31"/>
        <v>13</v>
      </c>
      <c r="T442" s="11" t="str">
        <f t="shared" si="32"/>
        <v>Severely obese</v>
      </c>
      <c r="U442" s="11">
        <f t="shared" si="33"/>
        <v>8</v>
      </c>
      <c r="V442" s="8" t="str">
        <f t="shared" si="34"/>
        <v>High</v>
      </c>
      <c r="W442">
        <v>0</v>
      </c>
    </row>
    <row r="443" spans="1:23" x14ac:dyDescent="0.3">
      <c r="A443">
        <v>442</v>
      </c>
      <c r="B443">
        <v>40</v>
      </c>
      <c r="C443" s="1" t="s">
        <v>30</v>
      </c>
      <c r="D443" s="1" t="s">
        <v>49</v>
      </c>
      <c r="E443" s="2">
        <v>44935</v>
      </c>
      <c r="F443" s="1" t="s">
        <v>8</v>
      </c>
      <c r="G443" s="2">
        <v>44941</v>
      </c>
      <c r="H443" s="1" t="s">
        <v>10</v>
      </c>
      <c r="I443" s="1" t="s">
        <v>1</v>
      </c>
      <c r="J443">
        <v>16.100000000000001</v>
      </c>
      <c r="K443">
        <v>228</v>
      </c>
      <c r="L443">
        <v>1</v>
      </c>
      <c r="M443">
        <v>0</v>
      </c>
      <c r="N443">
        <v>1</v>
      </c>
      <c r="O443">
        <v>0</v>
      </c>
      <c r="P443" s="1" t="s">
        <v>42</v>
      </c>
      <c r="Q443" s="2">
        <v>45371</v>
      </c>
      <c r="R443" s="8" t="str">
        <f t="shared" si="30"/>
        <v>36-49</v>
      </c>
      <c r="S443" s="11">
        <f t="shared" si="31"/>
        <v>14</v>
      </c>
      <c r="T443" s="11" t="str">
        <f t="shared" si="32"/>
        <v xml:space="preserve">Underweight </v>
      </c>
      <c r="U443" s="11">
        <f t="shared" si="33"/>
        <v>6</v>
      </c>
      <c r="V443" s="8" t="str">
        <f t="shared" si="34"/>
        <v>Elevated</v>
      </c>
      <c r="W443">
        <v>0</v>
      </c>
    </row>
    <row r="444" spans="1:23" x14ac:dyDescent="0.3">
      <c r="A444">
        <v>443</v>
      </c>
      <c r="B444">
        <v>43</v>
      </c>
      <c r="C444" s="1" t="s">
        <v>30</v>
      </c>
      <c r="D444" s="1" t="s">
        <v>56</v>
      </c>
      <c r="E444" s="2">
        <v>43842</v>
      </c>
      <c r="F444" s="1" t="s">
        <v>8</v>
      </c>
      <c r="G444" s="2">
        <v>43845</v>
      </c>
      <c r="H444" s="1" t="s">
        <v>10</v>
      </c>
      <c r="I444" s="1" t="s">
        <v>1</v>
      </c>
      <c r="J444">
        <v>38</v>
      </c>
      <c r="K444">
        <v>273</v>
      </c>
      <c r="L444">
        <v>1</v>
      </c>
      <c r="M444">
        <v>0</v>
      </c>
      <c r="N444">
        <v>0</v>
      </c>
      <c r="O444">
        <v>0</v>
      </c>
      <c r="P444" s="1" t="s">
        <v>38</v>
      </c>
      <c r="Q444" s="2">
        <v>44205</v>
      </c>
      <c r="R444" s="8" t="str">
        <f t="shared" si="30"/>
        <v>36-49</v>
      </c>
      <c r="S444" s="11">
        <f t="shared" si="31"/>
        <v>11</v>
      </c>
      <c r="T444" s="11" t="str">
        <f t="shared" si="32"/>
        <v>Obese</v>
      </c>
      <c r="U444" s="11">
        <f t="shared" si="33"/>
        <v>3</v>
      </c>
      <c r="V444" s="8" t="str">
        <f t="shared" si="34"/>
        <v>High</v>
      </c>
      <c r="W444">
        <v>0</v>
      </c>
    </row>
    <row r="445" spans="1:23" x14ac:dyDescent="0.3">
      <c r="A445">
        <v>444</v>
      </c>
      <c r="B445">
        <v>36</v>
      </c>
      <c r="C445" s="1" t="s">
        <v>30</v>
      </c>
      <c r="D445" s="1" t="s">
        <v>57</v>
      </c>
      <c r="E445" s="2">
        <v>44957</v>
      </c>
      <c r="F445" s="1" t="s">
        <v>8</v>
      </c>
      <c r="G445" s="2">
        <v>44968</v>
      </c>
      <c r="H445" s="1" t="s">
        <v>10</v>
      </c>
      <c r="I445" s="1" t="s">
        <v>1</v>
      </c>
      <c r="J445">
        <v>32.5</v>
      </c>
      <c r="K445">
        <v>248</v>
      </c>
      <c r="L445">
        <v>1</v>
      </c>
      <c r="M445">
        <v>0</v>
      </c>
      <c r="N445">
        <v>0</v>
      </c>
      <c r="O445">
        <v>0</v>
      </c>
      <c r="P445" s="1" t="s">
        <v>38</v>
      </c>
      <c r="Q445" s="2">
        <v>45290</v>
      </c>
      <c r="R445" s="8" t="str">
        <f t="shared" si="30"/>
        <v>36-49</v>
      </c>
      <c r="S445" s="11">
        <f t="shared" si="31"/>
        <v>10</v>
      </c>
      <c r="T445" s="11" t="str">
        <f t="shared" si="32"/>
        <v>Obese</v>
      </c>
      <c r="U445" s="11">
        <f t="shared" si="33"/>
        <v>11</v>
      </c>
      <c r="V445" s="8" t="str">
        <f t="shared" si="34"/>
        <v>High</v>
      </c>
      <c r="W445">
        <v>0</v>
      </c>
    </row>
    <row r="446" spans="1:23" x14ac:dyDescent="0.3">
      <c r="A446">
        <v>445</v>
      </c>
      <c r="B446">
        <v>62</v>
      </c>
      <c r="C446" s="1" t="s">
        <v>30</v>
      </c>
      <c r="D446" s="1" t="s">
        <v>62</v>
      </c>
      <c r="E446" s="2">
        <v>44528</v>
      </c>
      <c r="F446" s="1" t="s">
        <v>7</v>
      </c>
      <c r="G446" s="2">
        <v>44547</v>
      </c>
      <c r="H446" s="1" t="s">
        <v>10</v>
      </c>
      <c r="I446" s="1" t="s">
        <v>3</v>
      </c>
      <c r="J446">
        <v>37.200000000000003</v>
      </c>
      <c r="K446">
        <v>285</v>
      </c>
      <c r="L446">
        <v>1</v>
      </c>
      <c r="M446">
        <v>0</v>
      </c>
      <c r="N446">
        <v>0</v>
      </c>
      <c r="O446">
        <v>0</v>
      </c>
      <c r="P446" s="1" t="s">
        <v>38</v>
      </c>
      <c r="Q446" s="2">
        <v>45039</v>
      </c>
      <c r="R446" s="8" t="str">
        <f t="shared" si="30"/>
        <v>50-70</v>
      </c>
      <c r="S446" s="11">
        <f t="shared" si="31"/>
        <v>16</v>
      </c>
      <c r="T446" s="11" t="str">
        <f t="shared" si="32"/>
        <v>Obese</v>
      </c>
      <c r="U446" s="11">
        <f t="shared" si="33"/>
        <v>19</v>
      </c>
      <c r="V446" s="8" t="str">
        <f t="shared" si="34"/>
        <v>High</v>
      </c>
      <c r="W446">
        <v>0</v>
      </c>
    </row>
    <row r="447" spans="1:23" x14ac:dyDescent="0.3">
      <c r="A447">
        <v>446</v>
      </c>
      <c r="B447">
        <v>48</v>
      </c>
      <c r="C447" s="1" t="s">
        <v>30</v>
      </c>
      <c r="D447" s="1" t="s">
        <v>54</v>
      </c>
      <c r="E447" s="2">
        <v>44832</v>
      </c>
      <c r="F447" s="1" t="s">
        <v>9</v>
      </c>
      <c r="G447" s="2">
        <v>44835</v>
      </c>
      <c r="H447" s="1" t="s">
        <v>10</v>
      </c>
      <c r="I447" s="1" t="s">
        <v>2</v>
      </c>
      <c r="J447">
        <v>35.1</v>
      </c>
      <c r="K447">
        <v>281</v>
      </c>
      <c r="L447">
        <v>1</v>
      </c>
      <c r="M447">
        <v>1</v>
      </c>
      <c r="N447">
        <v>1</v>
      </c>
      <c r="O447">
        <v>0</v>
      </c>
      <c r="P447" s="1" t="s">
        <v>42</v>
      </c>
      <c r="Q447" s="2">
        <v>45237</v>
      </c>
      <c r="R447" s="8" t="str">
        <f t="shared" si="30"/>
        <v>36-49</v>
      </c>
      <c r="S447" s="11">
        <f t="shared" si="31"/>
        <v>13</v>
      </c>
      <c r="T447" s="11" t="str">
        <f t="shared" si="32"/>
        <v>Obese</v>
      </c>
      <c r="U447" s="11">
        <f t="shared" si="33"/>
        <v>3</v>
      </c>
      <c r="V447" s="8" t="str">
        <f t="shared" si="34"/>
        <v>High</v>
      </c>
      <c r="W447">
        <v>0</v>
      </c>
    </row>
    <row r="448" spans="1:23" x14ac:dyDescent="0.3">
      <c r="A448">
        <v>447</v>
      </c>
      <c r="B448">
        <v>48</v>
      </c>
      <c r="C448" s="1" t="s">
        <v>30</v>
      </c>
      <c r="D448" s="1" t="s">
        <v>59</v>
      </c>
      <c r="E448" s="2">
        <v>44324</v>
      </c>
      <c r="F448" s="1" t="s">
        <v>7</v>
      </c>
      <c r="G448" s="2">
        <v>44326</v>
      </c>
      <c r="H448" s="1" t="s">
        <v>10</v>
      </c>
      <c r="I448" s="1" t="s">
        <v>4</v>
      </c>
      <c r="J448">
        <v>23.3</v>
      </c>
      <c r="K448">
        <v>188</v>
      </c>
      <c r="L448">
        <v>0</v>
      </c>
      <c r="M448">
        <v>0</v>
      </c>
      <c r="N448">
        <v>0</v>
      </c>
      <c r="O448">
        <v>0</v>
      </c>
      <c r="P448" s="1" t="s">
        <v>35</v>
      </c>
      <c r="Q448" s="2">
        <v>44928</v>
      </c>
      <c r="R448" s="8" t="str">
        <f t="shared" si="30"/>
        <v>36-49</v>
      </c>
      <c r="S448" s="11">
        <f t="shared" si="31"/>
        <v>19</v>
      </c>
      <c r="T448" s="11" t="str">
        <f t="shared" si="32"/>
        <v>Healthy</v>
      </c>
      <c r="U448" s="11">
        <f t="shared" si="33"/>
        <v>2</v>
      </c>
      <c r="V448" s="8" t="str">
        <f t="shared" si="34"/>
        <v>Good</v>
      </c>
      <c r="W448">
        <v>0</v>
      </c>
    </row>
    <row r="449" spans="1:23" x14ac:dyDescent="0.3">
      <c r="A449">
        <v>448</v>
      </c>
      <c r="B449">
        <v>46</v>
      </c>
      <c r="C449" s="1" t="s">
        <v>33</v>
      </c>
      <c r="D449" s="1" t="s">
        <v>60</v>
      </c>
      <c r="E449" s="2">
        <v>44753</v>
      </c>
      <c r="F449" s="1" t="s">
        <v>9</v>
      </c>
      <c r="G449" s="2">
        <v>44757</v>
      </c>
      <c r="H449" s="1" t="s">
        <v>10</v>
      </c>
      <c r="I449" s="1" t="s">
        <v>2</v>
      </c>
      <c r="J449">
        <v>36.4</v>
      </c>
      <c r="K449">
        <v>264</v>
      </c>
      <c r="L449">
        <v>0</v>
      </c>
      <c r="M449">
        <v>0</v>
      </c>
      <c r="N449">
        <v>0</v>
      </c>
      <c r="O449">
        <v>0</v>
      </c>
      <c r="P449" s="1" t="s">
        <v>42</v>
      </c>
      <c r="Q449" s="2">
        <v>44957</v>
      </c>
      <c r="R449" s="8" t="str">
        <f t="shared" si="30"/>
        <v>36-49</v>
      </c>
      <c r="S449" s="11">
        <f t="shared" si="31"/>
        <v>6</v>
      </c>
      <c r="T449" s="11" t="str">
        <f t="shared" si="32"/>
        <v>Obese</v>
      </c>
      <c r="U449" s="11">
        <f t="shared" si="33"/>
        <v>4</v>
      </c>
      <c r="V449" s="8" t="str">
        <f t="shared" si="34"/>
        <v>High</v>
      </c>
      <c r="W449">
        <v>0</v>
      </c>
    </row>
    <row r="450" spans="1:23" x14ac:dyDescent="0.3">
      <c r="A450">
        <v>449</v>
      </c>
      <c r="B450">
        <v>47</v>
      </c>
      <c r="C450" s="1" t="s">
        <v>30</v>
      </c>
      <c r="D450" s="1" t="s">
        <v>61</v>
      </c>
      <c r="E450" s="2">
        <v>44056</v>
      </c>
      <c r="F450" s="1" t="s">
        <v>6</v>
      </c>
      <c r="G450" s="2">
        <v>44059</v>
      </c>
      <c r="H450" s="1" t="s">
        <v>10</v>
      </c>
      <c r="I450" s="1" t="s">
        <v>3</v>
      </c>
      <c r="J450">
        <v>42</v>
      </c>
      <c r="K450">
        <v>275</v>
      </c>
      <c r="L450">
        <v>1</v>
      </c>
      <c r="M450">
        <v>1</v>
      </c>
      <c r="N450">
        <v>1</v>
      </c>
      <c r="O450">
        <v>0</v>
      </c>
      <c r="P450" s="1" t="s">
        <v>32</v>
      </c>
      <c r="Q450" s="2">
        <v>44611</v>
      </c>
      <c r="R450" s="8" t="str">
        <f t="shared" ref="R450:R513" si="35">IF(B450&lt;=35,"20-35",IF(AND(B450&gt;35,B450&lt;50),"36-49",IF(AND(B450&gt;=50,B450&lt;70),"50-70",IF(B450&gt;=70,"70-90","NaN"))))</f>
        <v>36-49</v>
      </c>
      <c r="S450" s="11">
        <f t="shared" ref="S450:S513" si="36">DATEDIF(G450,Q450,"M")</f>
        <v>18</v>
      </c>
      <c r="T450" s="11" t="str">
        <f t="shared" ref="T450:T513" si="37">IF(J450&lt;=18.5,"Underweight ",IF(AND(J450&gt;=18.5,J450&lt;=24.9),"Healthy",IF(AND(J450&gt;=25,J450&lt;=29.9),"Overweight",IF(AND(J450&gt;=30,J450&lt;=39.9),"Obese",IF(J450&gt;=40,"Severely obese")))))</f>
        <v>Severely obese</v>
      </c>
      <c r="U450" s="11">
        <f t="shared" ref="U450:U513" si="38">DATEDIF(E450,G450,"d")</f>
        <v>3</v>
      </c>
      <c r="V450" s="8" t="str">
        <f t="shared" ref="V450:V513" si="39">IF(K450&lt;200,"Good",IF(AND(K450&gt;200,K450&lt;239),"Elevated",IF(K450&gt;240,"High","non")))</f>
        <v>High</v>
      </c>
      <c r="W450">
        <v>0</v>
      </c>
    </row>
    <row r="451" spans="1:23" x14ac:dyDescent="0.3">
      <c r="A451">
        <v>450</v>
      </c>
      <c r="B451">
        <v>37</v>
      </c>
      <c r="C451" s="1" t="s">
        <v>33</v>
      </c>
      <c r="D451" s="1" t="s">
        <v>36</v>
      </c>
      <c r="E451" s="2">
        <v>45157</v>
      </c>
      <c r="F451" s="1" t="s">
        <v>7</v>
      </c>
      <c r="G451" s="2">
        <v>45158</v>
      </c>
      <c r="H451" s="1" t="s">
        <v>10</v>
      </c>
      <c r="I451" s="1" t="s">
        <v>1</v>
      </c>
      <c r="J451">
        <v>30.3</v>
      </c>
      <c r="K451">
        <v>281</v>
      </c>
      <c r="L451">
        <v>1</v>
      </c>
      <c r="M451">
        <v>0</v>
      </c>
      <c r="N451">
        <v>0</v>
      </c>
      <c r="O451">
        <v>0</v>
      </c>
      <c r="P451" s="1" t="s">
        <v>42</v>
      </c>
      <c r="Q451" s="2">
        <v>45811</v>
      </c>
      <c r="R451" s="8" t="str">
        <f t="shared" si="35"/>
        <v>36-49</v>
      </c>
      <c r="S451" s="11">
        <f t="shared" si="36"/>
        <v>21</v>
      </c>
      <c r="T451" s="11" t="str">
        <f t="shared" si="37"/>
        <v>Obese</v>
      </c>
      <c r="U451" s="11">
        <f t="shared" si="38"/>
        <v>1</v>
      </c>
      <c r="V451" s="8" t="str">
        <f t="shared" si="39"/>
        <v>High</v>
      </c>
      <c r="W451">
        <v>0</v>
      </c>
    </row>
    <row r="452" spans="1:23" x14ac:dyDescent="0.3">
      <c r="A452">
        <v>451</v>
      </c>
      <c r="B452">
        <v>71</v>
      </c>
      <c r="C452" s="1" t="s">
        <v>33</v>
      </c>
      <c r="D452" s="1" t="s">
        <v>57</v>
      </c>
      <c r="E452" s="2">
        <v>43298</v>
      </c>
      <c r="F452" s="1" t="s">
        <v>8</v>
      </c>
      <c r="G452" s="2">
        <v>43302</v>
      </c>
      <c r="H452" s="1" t="s">
        <v>11</v>
      </c>
      <c r="I452" s="1" t="s">
        <v>3</v>
      </c>
      <c r="J452">
        <v>38.5</v>
      </c>
      <c r="K452">
        <v>277</v>
      </c>
      <c r="L452">
        <v>0</v>
      </c>
      <c r="M452">
        <v>1</v>
      </c>
      <c r="N452">
        <v>0</v>
      </c>
      <c r="O452">
        <v>0</v>
      </c>
      <c r="P452" s="1" t="s">
        <v>35</v>
      </c>
      <c r="Q452" s="2">
        <v>43541</v>
      </c>
      <c r="R452" s="8" t="str">
        <f t="shared" si="35"/>
        <v>70-90</v>
      </c>
      <c r="S452" s="11">
        <f t="shared" si="36"/>
        <v>7</v>
      </c>
      <c r="T452" s="11" t="str">
        <f t="shared" si="37"/>
        <v>Obese</v>
      </c>
      <c r="U452" s="11">
        <f t="shared" si="38"/>
        <v>4</v>
      </c>
      <c r="V452" s="8" t="str">
        <f t="shared" si="39"/>
        <v>High</v>
      </c>
      <c r="W452">
        <v>0</v>
      </c>
    </row>
    <row r="453" spans="1:23" x14ac:dyDescent="0.3">
      <c r="A453">
        <v>452</v>
      </c>
      <c r="B453">
        <v>50</v>
      </c>
      <c r="C453" s="1" t="s">
        <v>33</v>
      </c>
      <c r="D453" s="1" t="s">
        <v>43</v>
      </c>
      <c r="E453" s="2">
        <v>42705</v>
      </c>
      <c r="F453" s="1" t="s">
        <v>7</v>
      </c>
      <c r="G453" s="2">
        <v>42721</v>
      </c>
      <c r="H453" s="1" t="s">
        <v>11</v>
      </c>
      <c r="I453" s="1" t="s">
        <v>1</v>
      </c>
      <c r="J453">
        <v>31</v>
      </c>
      <c r="K453">
        <v>293</v>
      </c>
      <c r="L453">
        <v>1</v>
      </c>
      <c r="M453">
        <v>0</v>
      </c>
      <c r="N453">
        <v>0</v>
      </c>
      <c r="O453">
        <v>1</v>
      </c>
      <c r="P453" s="1" t="s">
        <v>35</v>
      </c>
      <c r="Q453" s="2">
        <v>43089</v>
      </c>
      <c r="R453" s="8" t="str">
        <f t="shared" si="35"/>
        <v>50-70</v>
      </c>
      <c r="S453" s="11">
        <f t="shared" si="36"/>
        <v>12</v>
      </c>
      <c r="T453" s="11" t="str">
        <f t="shared" si="37"/>
        <v>Obese</v>
      </c>
      <c r="U453" s="11">
        <f t="shared" si="38"/>
        <v>16</v>
      </c>
      <c r="V453" s="8" t="str">
        <f t="shared" si="39"/>
        <v>High</v>
      </c>
      <c r="W453">
        <v>0</v>
      </c>
    </row>
    <row r="454" spans="1:23" x14ac:dyDescent="0.3">
      <c r="A454">
        <v>453</v>
      </c>
      <c r="B454">
        <v>49</v>
      </c>
      <c r="C454" s="1" t="s">
        <v>33</v>
      </c>
      <c r="D454" s="1" t="s">
        <v>48</v>
      </c>
      <c r="E454" s="2">
        <v>41857</v>
      </c>
      <c r="F454" s="1" t="s">
        <v>7</v>
      </c>
      <c r="G454" s="2">
        <v>41865</v>
      </c>
      <c r="H454" s="1" t="s">
        <v>10</v>
      </c>
      <c r="I454" s="1" t="s">
        <v>3</v>
      </c>
      <c r="J454">
        <v>26.4</v>
      </c>
      <c r="K454">
        <v>223</v>
      </c>
      <c r="L454">
        <v>1</v>
      </c>
      <c r="M454">
        <v>1</v>
      </c>
      <c r="N454">
        <v>0</v>
      </c>
      <c r="O454">
        <v>0</v>
      </c>
      <c r="P454" s="1" t="s">
        <v>32</v>
      </c>
      <c r="Q454" s="2">
        <v>42049</v>
      </c>
      <c r="R454" s="8" t="str">
        <f t="shared" si="35"/>
        <v>36-49</v>
      </c>
      <c r="S454" s="11">
        <f t="shared" si="36"/>
        <v>6</v>
      </c>
      <c r="T454" s="11" t="str">
        <f t="shared" si="37"/>
        <v>Overweight</v>
      </c>
      <c r="U454" s="11">
        <f t="shared" si="38"/>
        <v>8</v>
      </c>
      <c r="V454" s="8" t="str">
        <f t="shared" si="39"/>
        <v>Elevated</v>
      </c>
      <c r="W454">
        <v>0</v>
      </c>
    </row>
    <row r="455" spans="1:23" x14ac:dyDescent="0.3">
      <c r="A455">
        <v>454</v>
      </c>
      <c r="B455">
        <v>54</v>
      </c>
      <c r="C455" s="1" t="s">
        <v>30</v>
      </c>
      <c r="D455" s="1" t="s">
        <v>40</v>
      </c>
      <c r="E455" s="2">
        <v>42851</v>
      </c>
      <c r="F455" s="1" t="s">
        <v>7</v>
      </c>
      <c r="G455" s="2">
        <v>42870</v>
      </c>
      <c r="H455" s="1" t="s">
        <v>11</v>
      </c>
      <c r="I455" s="1" t="s">
        <v>3</v>
      </c>
      <c r="J455">
        <v>27.8</v>
      </c>
      <c r="K455">
        <v>171</v>
      </c>
      <c r="L455">
        <v>1</v>
      </c>
      <c r="M455">
        <v>1</v>
      </c>
      <c r="N455">
        <v>1</v>
      </c>
      <c r="O455">
        <v>0</v>
      </c>
      <c r="P455" s="1" t="s">
        <v>32</v>
      </c>
      <c r="Q455" s="2">
        <v>43193</v>
      </c>
      <c r="R455" s="8" t="str">
        <f t="shared" si="35"/>
        <v>50-70</v>
      </c>
      <c r="S455" s="11">
        <f t="shared" si="36"/>
        <v>10</v>
      </c>
      <c r="T455" s="11" t="str">
        <f t="shared" si="37"/>
        <v>Overweight</v>
      </c>
      <c r="U455" s="11">
        <f t="shared" si="38"/>
        <v>19</v>
      </c>
      <c r="V455" s="8" t="str">
        <f t="shared" si="39"/>
        <v>Good</v>
      </c>
      <c r="W455">
        <v>1</v>
      </c>
    </row>
    <row r="456" spans="1:23" x14ac:dyDescent="0.3">
      <c r="A456">
        <v>455</v>
      </c>
      <c r="B456">
        <v>39</v>
      </c>
      <c r="C456" s="1" t="s">
        <v>33</v>
      </c>
      <c r="D456" s="1" t="s">
        <v>57</v>
      </c>
      <c r="E456" s="2">
        <v>44913</v>
      </c>
      <c r="F456" s="1" t="s">
        <v>6</v>
      </c>
      <c r="G456" s="2">
        <v>44939</v>
      </c>
      <c r="H456" s="1" t="s">
        <v>10</v>
      </c>
      <c r="I456" s="1" t="s">
        <v>1</v>
      </c>
      <c r="J456">
        <v>27.5</v>
      </c>
      <c r="K456">
        <v>228</v>
      </c>
      <c r="L456">
        <v>1</v>
      </c>
      <c r="M456">
        <v>0</v>
      </c>
      <c r="N456">
        <v>0</v>
      </c>
      <c r="O456">
        <v>0</v>
      </c>
      <c r="P456" s="1" t="s">
        <v>35</v>
      </c>
      <c r="Q456" s="2">
        <v>45569</v>
      </c>
      <c r="R456" s="8" t="str">
        <f t="shared" si="35"/>
        <v>36-49</v>
      </c>
      <c r="S456" s="11">
        <f t="shared" si="36"/>
        <v>20</v>
      </c>
      <c r="T456" s="11" t="str">
        <f t="shared" si="37"/>
        <v>Overweight</v>
      </c>
      <c r="U456" s="11">
        <f t="shared" si="38"/>
        <v>26</v>
      </c>
      <c r="V456" s="8" t="str">
        <f t="shared" si="39"/>
        <v>Elevated</v>
      </c>
      <c r="W456">
        <v>0</v>
      </c>
    </row>
    <row r="457" spans="1:23" x14ac:dyDescent="0.3">
      <c r="A457">
        <v>456</v>
      </c>
      <c r="B457">
        <v>54</v>
      </c>
      <c r="C457" s="1" t="s">
        <v>33</v>
      </c>
      <c r="D457" s="1" t="s">
        <v>52</v>
      </c>
      <c r="E457" s="2">
        <v>43089</v>
      </c>
      <c r="F457" s="1" t="s">
        <v>7</v>
      </c>
      <c r="G457" s="2">
        <v>43092</v>
      </c>
      <c r="H457" s="1" t="s">
        <v>11</v>
      </c>
      <c r="I457" s="1" t="s">
        <v>2</v>
      </c>
      <c r="J457">
        <v>34.4</v>
      </c>
      <c r="K457">
        <v>278</v>
      </c>
      <c r="L457">
        <v>1</v>
      </c>
      <c r="M457">
        <v>1</v>
      </c>
      <c r="N457">
        <v>0</v>
      </c>
      <c r="O457">
        <v>1</v>
      </c>
      <c r="P457" s="1" t="s">
        <v>35</v>
      </c>
      <c r="Q457" s="2">
        <v>43590</v>
      </c>
      <c r="R457" s="8" t="str">
        <f t="shared" si="35"/>
        <v>50-70</v>
      </c>
      <c r="S457" s="11">
        <f t="shared" si="36"/>
        <v>16</v>
      </c>
      <c r="T457" s="11" t="str">
        <f t="shared" si="37"/>
        <v>Obese</v>
      </c>
      <c r="U457" s="11">
        <f t="shared" si="38"/>
        <v>3</v>
      </c>
      <c r="V457" s="8" t="str">
        <f t="shared" si="39"/>
        <v>High</v>
      </c>
      <c r="W457">
        <v>0</v>
      </c>
    </row>
    <row r="458" spans="1:23" x14ac:dyDescent="0.3">
      <c r="A458">
        <v>457</v>
      </c>
      <c r="B458">
        <v>65</v>
      </c>
      <c r="C458" s="1" t="s">
        <v>33</v>
      </c>
      <c r="D458" s="1" t="s">
        <v>37</v>
      </c>
      <c r="E458" s="2">
        <v>42079</v>
      </c>
      <c r="F458" s="1" t="s">
        <v>7</v>
      </c>
      <c r="G458" s="2">
        <v>42081</v>
      </c>
      <c r="H458" s="1" t="s">
        <v>11</v>
      </c>
      <c r="I458" s="1" t="s">
        <v>3</v>
      </c>
      <c r="J458">
        <v>19.2</v>
      </c>
      <c r="K458">
        <v>218</v>
      </c>
      <c r="L458">
        <v>0</v>
      </c>
      <c r="M458">
        <v>0</v>
      </c>
      <c r="N458">
        <v>0</v>
      </c>
      <c r="O458">
        <v>0</v>
      </c>
      <c r="P458" s="1" t="s">
        <v>38</v>
      </c>
      <c r="Q458" s="2">
        <v>42582</v>
      </c>
      <c r="R458" s="8" t="str">
        <f t="shared" si="35"/>
        <v>50-70</v>
      </c>
      <c r="S458" s="11">
        <f t="shared" si="36"/>
        <v>16</v>
      </c>
      <c r="T458" s="11" t="str">
        <f t="shared" si="37"/>
        <v>Healthy</v>
      </c>
      <c r="U458" s="11">
        <f t="shared" si="38"/>
        <v>2</v>
      </c>
      <c r="V458" s="8" t="str">
        <f t="shared" si="39"/>
        <v>Elevated</v>
      </c>
      <c r="W458">
        <v>0</v>
      </c>
    </row>
    <row r="459" spans="1:23" x14ac:dyDescent="0.3">
      <c r="A459">
        <v>458</v>
      </c>
      <c r="B459">
        <v>34</v>
      </c>
      <c r="C459" s="1" t="s">
        <v>33</v>
      </c>
      <c r="D459" s="1" t="s">
        <v>54</v>
      </c>
      <c r="E459" s="2">
        <v>42370</v>
      </c>
      <c r="F459" s="1" t="s">
        <v>6</v>
      </c>
      <c r="G459" s="2">
        <v>42382</v>
      </c>
      <c r="H459" s="1" t="s">
        <v>10</v>
      </c>
      <c r="I459" s="1" t="s">
        <v>3</v>
      </c>
      <c r="J459">
        <v>34.200000000000003</v>
      </c>
      <c r="K459">
        <v>272</v>
      </c>
      <c r="L459">
        <v>1</v>
      </c>
      <c r="M459">
        <v>0</v>
      </c>
      <c r="N459">
        <v>0</v>
      </c>
      <c r="O459">
        <v>0</v>
      </c>
      <c r="P459" s="1" t="s">
        <v>35</v>
      </c>
      <c r="Q459" s="2">
        <v>42845</v>
      </c>
      <c r="R459" s="8" t="str">
        <f t="shared" si="35"/>
        <v>20-35</v>
      </c>
      <c r="S459" s="11">
        <f t="shared" si="36"/>
        <v>15</v>
      </c>
      <c r="T459" s="11" t="str">
        <f t="shared" si="37"/>
        <v>Obese</v>
      </c>
      <c r="U459" s="11">
        <f t="shared" si="38"/>
        <v>12</v>
      </c>
      <c r="V459" s="8" t="str">
        <f t="shared" si="39"/>
        <v>High</v>
      </c>
      <c r="W459">
        <v>0</v>
      </c>
    </row>
    <row r="460" spans="1:23" x14ac:dyDescent="0.3">
      <c r="A460">
        <v>459</v>
      </c>
      <c r="B460">
        <v>62</v>
      </c>
      <c r="C460" s="1" t="s">
        <v>33</v>
      </c>
      <c r="D460" s="1" t="s">
        <v>48</v>
      </c>
      <c r="E460" s="2">
        <v>43724</v>
      </c>
      <c r="F460" s="1" t="s">
        <v>6</v>
      </c>
      <c r="G460" s="2">
        <v>43728</v>
      </c>
      <c r="H460" s="1" t="s">
        <v>11</v>
      </c>
      <c r="I460" s="1" t="s">
        <v>1</v>
      </c>
      <c r="J460">
        <v>34.4</v>
      </c>
      <c r="K460">
        <v>242</v>
      </c>
      <c r="L460">
        <v>1</v>
      </c>
      <c r="M460">
        <v>1</v>
      </c>
      <c r="N460">
        <v>0</v>
      </c>
      <c r="O460">
        <v>0</v>
      </c>
      <c r="P460" s="1" t="s">
        <v>32</v>
      </c>
      <c r="Q460" s="2">
        <v>44170</v>
      </c>
      <c r="R460" s="8" t="str">
        <f t="shared" si="35"/>
        <v>50-70</v>
      </c>
      <c r="S460" s="11">
        <f t="shared" si="36"/>
        <v>14</v>
      </c>
      <c r="T460" s="11" t="str">
        <f t="shared" si="37"/>
        <v>Obese</v>
      </c>
      <c r="U460" s="11">
        <f t="shared" si="38"/>
        <v>4</v>
      </c>
      <c r="V460" s="8" t="str">
        <f t="shared" si="39"/>
        <v>High</v>
      </c>
      <c r="W460">
        <v>0</v>
      </c>
    </row>
    <row r="461" spans="1:23" x14ac:dyDescent="0.3">
      <c r="A461">
        <v>460</v>
      </c>
      <c r="B461">
        <v>56</v>
      </c>
      <c r="C461" s="1" t="s">
        <v>30</v>
      </c>
      <c r="D461" s="1" t="s">
        <v>62</v>
      </c>
      <c r="E461" s="2">
        <v>43112</v>
      </c>
      <c r="F461" s="1" t="s">
        <v>6</v>
      </c>
      <c r="G461" s="2">
        <v>43114</v>
      </c>
      <c r="H461" s="1" t="s">
        <v>11</v>
      </c>
      <c r="I461" s="1" t="s">
        <v>3</v>
      </c>
      <c r="J461">
        <v>31.7</v>
      </c>
      <c r="K461">
        <v>257</v>
      </c>
      <c r="L461">
        <v>1</v>
      </c>
      <c r="M461">
        <v>1</v>
      </c>
      <c r="N461">
        <v>0</v>
      </c>
      <c r="O461">
        <v>0</v>
      </c>
      <c r="P461" s="1" t="s">
        <v>35</v>
      </c>
      <c r="Q461" s="2">
        <v>43660</v>
      </c>
      <c r="R461" s="8" t="str">
        <f t="shared" si="35"/>
        <v>50-70</v>
      </c>
      <c r="S461" s="11">
        <f t="shared" si="36"/>
        <v>18</v>
      </c>
      <c r="T461" s="11" t="str">
        <f t="shared" si="37"/>
        <v>Obese</v>
      </c>
      <c r="U461" s="11">
        <f t="shared" si="38"/>
        <v>2</v>
      </c>
      <c r="V461" s="8" t="str">
        <f t="shared" si="39"/>
        <v>High</v>
      </c>
      <c r="W461">
        <v>0</v>
      </c>
    </row>
    <row r="462" spans="1:23" x14ac:dyDescent="0.3">
      <c r="A462">
        <v>461</v>
      </c>
      <c r="B462">
        <v>73</v>
      </c>
      <c r="C462" s="1" t="s">
        <v>33</v>
      </c>
      <c r="D462" s="1" t="s">
        <v>53</v>
      </c>
      <c r="E462" s="2">
        <v>43723</v>
      </c>
      <c r="F462" s="1" t="s">
        <v>6</v>
      </c>
      <c r="G462" s="2">
        <v>43727</v>
      </c>
      <c r="H462" s="1" t="s">
        <v>10</v>
      </c>
      <c r="I462" s="1" t="s">
        <v>3</v>
      </c>
      <c r="J462">
        <v>34.299999999999997</v>
      </c>
      <c r="K462">
        <v>281</v>
      </c>
      <c r="L462">
        <v>1</v>
      </c>
      <c r="M462">
        <v>1</v>
      </c>
      <c r="N462">
        <v>0</v>
      </c>
      <c r="O462">
        <v>0</v>
      </c>
      <c r="P462" s="1" t="s">
        <v>35</v>
      </c>
      <c r="Q462" s="2">
        <v>44435</v>
      </c>
      <c r="R462" s="8" t="str">
        <f t="shared" si="35"/>
        <v>70-90</v>
      </c>
      <c r="S462" s="11">
        <f t="shared" si="36"/>
        <v>23</v>
      </c>
      <c r="T462" s="11" t="str">
        <f t="shared" si="37"/>
        <v>Obese</v>
      </c>
      <c r="U462" s="11">
        <f t="shared" si="38"/>
        <v>4</v>
      </c>
      <c r="V462" s="8" t="str">
        <f t="shared" si="39"/>
        <v>High</v>
      </c>
      <c r="W462">
        <v>0</v>
      </c>
    </row>
    <row r="463" spans="1:23" x14ac:dyDescent="0.3">
      <c r="A463">
        <v>462</v>
      </c>
      <c r="B463">
        <v>73</v>
      </c>
      <c r="C463" s="1" t="s">
        <v>33</v>
      </c>
      <c r="D463" s="1" t="s">
        <v>51</v>
      </c>
      <c r="E463" s="2">
        <v>43976</v>
      </c>
      <c r="F463" s="1" t="s">
        <v>6</v>
      </c>
      <c r="G463" s="2">
        <v>43995</v>
      </c>
      <c r="H463" s="1" t="s">
        <v>10</v>
      </c>
      <c r="I463" s="1" t="s">
        <v>3</v>
      </c>
      <c r="J463">
        <v>38.700000000000003</v>
      </c>
      <c r="K463">
        <v>294</v>
      </c>
      <c r="L463">
        <v>1</v>
      </c>
      <c r="M463">
        <v>1</v>
      </c>
      <c r="N463">
        <v>0</v>
      </c>
      <c r="O463">
        <v>0</v>
      </c>
      <c r="P463" s="1" t="s">
        <v>38</v>
      </c>
      <c r="Q463" s="2">
        <v>44317</v>
      </c>
      <c r="R463" s="8" t="str">
        <f t="shared" si="35"/>
        <v>70-90</v>
      </c>
      <c r="S463" s="11">
        <f t="shared" si="36"/>
        <v>10</v>
      </c>
      <c r="T463" s="11" t="str">
        <f t="shared" si="37"/>
        <v>Obese</v>
      </c>
      <c r="U463" s="11">
        <f t="shared" si="38"/>
        <v>19</v>
      </c>
      <c r="V463" s="8" t="str">
        <f t="shared" si="39"/>
        <v>High</v>
      </c>
      <c r="W463">
        <v>0</v>
      </c>
    </row>
    <row r="464" spans="1:23" x14ac:dyDescent="0.3">
      <c r="A464">
        <v>463</v>
      </c>
      <c r="B464">
        <v>49</v>
      </c>
      <c r="C464" s="1" t="s">
        <v>30</v>
      </c>
      <c r="D464" s="1" t="s">
        <v>61</v>
      </c>
      <c r="E464" s="2">
        <v>44959</v>
      </c>
      <c r="F464" s="1" t="s">
        <v>7</v>
      </c>
      <c r="G464" s="2">
        <v>44968</v>
      </c>
      <c r="H464" s="1" t="s">
        <v>10</v>
      </c>
      <c r="I464" s="1" t="s">
        <v>1</v>
      </c>
      <c r="J464">
        <v>36</v>
      </c>
      <c r="K464">
        <v>288</v>
      </c>
      <c r="L464">
        <v>1</v>
      </c>
      <c r="M464">
        <v>1</v>
      </c>
      <c r="N464">
        <v>0</v>
      </c>
      <c r="O464">
        <v>0</v>
      </c>
      <c r="P464" s="1" t="s">
        <v>42</v>
      </c>
      <c r="Q464" s="2">
        <v>45435</v>
      </c>
      <c r="R464" s="8" t="str">
        <f t="shared" si="35"/>
        <v>36-49</v>
      </c>
      <c r="S464" s="11">
        <f t="shared" si="36"/>
        <v>15</v>
      </c>
      <c r="T464" s="11" t="str">
        <f t="shared" si="37"/>
        <v>Obese</v>
      </c>
      <c r="U464" s="11">
        <f t="shared" si="38"/>
        <v>9</v>
      </c>
      <c r="V464" s="8" t="str">
        <f t="shared" si="39"/>
        <v>High</v>
      </c>
      <c r="W464">
        <v>1</v>
      </c>
    </row>
    <row r="465" spans="1:23" x14ac:dyDescent="0.3">
      <c r="A465">
        <v>464</v>
      </c>
      <c r="B465">
        <v>65</v>
      </c>
      <c r="C465" s="1" t="s">
        <v>30</v>
      </c>
      <c r="D465" s="1" t="s">
        <v>36</v>
      </c>
      <c r="E465" s="2">
        <v>43739</v>
      </c>
      <c r="F465" s="1" t="s">
        <v>6</v>
      </c>
      <c r="G465" s="2">
        <v>43743</v>
      </c>
      <c r="H465" s="1" t="s">
        <v>11</v>
      </c>
      <c r="I465" s="1" t="s">
        <v>4</v>
      </c>
      <c r="J465">
        <v>44.7</v>
      </c>
      <c r="K465">
        <v>255</v>
      </c>
      <c r="L465">
        <v>1</v>
      </c>
      <c r="M465">
        <v>0</v>
      </c>
      <c r="N465">
        <v>0</v>
      </c>
      <c r="O465">
        <v>0</v>
      </c>
      <c r="P465" s="1" t="s">
        <v>42</v>
      </c>
      <c r="Q465" s="2">
        <v>44408</v>
      </c>
      <c r="R465" s="8" t="str">
        <f t="shared" si="35"/>
        <v>50-70</v>
      </c>
      <c r="S465" s="11">
        <f t="shared" si="36"/>
        <v>21</v>
      </c>
      <c r="T465" s="11" t="str">
        <f t="shared" si="37"/>
        <v>Severely obese</v>
      </c>
      <c r="U465" s="11">
        <f t="shared" si="38"/>
        <v>4</v>
      </c>
      <c r="V465" s="8" t="str">
        <f t="shared" si="39"/>
        <v>High</v>
      </c>
      <c r="W465">
        <v>0</v>
      </c>
    </row>
    <row r="466" spans="1:23" x14ac:dyDescent="0.3">
      <c r="A466">
        <v>465</v>
      </c>
      <c r="B466">
        <v>53</v>
      </c>
      <c r="C466" s="1" t="s">
        <v>33</v>
      </c>
      <c r="D466" s="1" t="s">
        <v>57</v>
      </c>
      <c r="E466" s="2">
        <v>43954</v>
      </c>
      <c r="F466" s="1" t="s">
        <v>8</v>
      </c>
      <c r="G466" s="2">
        <v>43958</v>
      </c>
      <c r="H466" s="1" t="s">
        <v>10</v>
      </c>
      <c r="I466" s="1" t="s">
        <v>2</v>
      </c>
      <c r="J466">
        <v>40.700000000000003</v>
      </c>
      <c r="K466">
        <v>295</v>
      </c>
      <c r="L466">
        <v>1</v>
      </c>
      <c r="M466">
        <v>0</v>
      </c>
      <c r="N466">
        <v>0</v>
      </c>
      <c r="O466">
        <v>0</v>
      </c>
      <c r="P466" s="1" t="s">
        <v>38</v>
      </c>
      <c r="Q466" s="2">
        <v>44275</v>
      </c>
      <c r="R466" s="8" t="str">
        <f t="shared" si="35"/>
        <v>50-70</v>
      </c>
      <c r="S466" s="11">
        <f t="shared" si="36"/>
        <v>10</v>
      </c>
      <c r="T466" s="11" t="str">
        <f t="shared" si="37"/>
        <v>Severely obese</v>
      </c>
      <c r="U466" s="11">
        <f t="shared" si="38"/>
        <v>4</v>
      </c>
      <c r="V466" s="8" t="str">
        <f t="shared" si="39"/>
        <v>High</v>
      </c>
      <c r="W466">
        <v>1</v>
      </c>
    </row>
    <row r="467" spans="1:23" x14ac:dyDescent="0.3">
      <c r="A467">
        <v>466</v>
      </c>
      <c r="B467">
        <v>61</v>
      </c>
      <c r="C467" s="1" t="s">
        <v>30</v>
      </c>
      <c r="D467" s="1" t="s">
        <v>49</v>
      </c>
      <c r="E467" s="2">
        <v>44528</v>
      </c>
      <c r="F467" s="1" t="s">
        <v>9</v>
      </c>
      <c r="G467" s="2">
        <v>44535</v>
      </c>
      <c r="H467" s="1" t="s">
        <v>10</v>
      </c>
      <c r="I467" s="1" t="s">
        <v>4</v>
      </c>
      <c r="J467">
        <v>33.5</v>
      </c>
      <c r="K467">
        <v>251</v>
      </c>
      <c r="L467">
        <v>1</v>
      </c>
      <c r="M467">
        <v>0</v>
      </c>
      <c r="N467">
        <v>1</v>
      </c>
      <c r="O467">
        <v>0</v>
      </c>
      <c r="P467" s="1" t="s">
        <v>42</v>
      </c>
      <c r="Q467" s="2">
        <v>44931</v>
      </c>
      <c r="R467" s="8" t="str">
        <f t="shared" si="35"/>
        <v>50-70</v>
      </c>
      <c r="S467" s="11">
        <f t="shared" si="36"/>
        <v>13</v>
      </c>
      <c r="T467" s="11" t="str">
        <f t="shared" si="37"/>
        <v>Obese</v>
      </c>
      <c r="U467" s="11">
        <f t="shared" si="38"/>
        <v>7</v>
      </c>
      <c r="V467" s="8" t="str">
        <f t="shared" si="39"/>
        <v>High</v>
      </c>
      <c r="W467">
        <v>0</v>
      </c>
    </row>
    <row r="468" spans="1:23" x14ac:dyDescent="0.3">
      <c r="A468">
        <v>467</v>
      </c>
      <c r="B468">
        <v>64</v>
      </c>
      <c r="C468" s="1" t="s">
        <v>33</v>
      </c>
      <c r="D468" s="1" t="s">
        <v>51</v>
      </c>
      <c r="E468" s="2">
        <v>43216</v>
      </c>
      <c r="F468" s="1" t="s">
        <v>9</v>
      </c>
      <c r="G468" s="2">
        <v>43219</v>
      </c>
      <c r="H468" s="1" t="s">
        <v>10</v>
      </c>
      <c r="I468" s="1" t="s">
        <v>4</v>
      </c>
      <c r="J468">
        <v>27.7</v>
      </c>
      <c r="K468">
        <v>159</v>
      </c>
      <c r="L468">
        <v>1</v>
      </c>
      <c r="M468">
        <v>1</v>
      </c>
      <c r="N468">
        <v>1</v>
      </c>
      <c r="O468">
        <v>0</v>
      </c>
      <c r="P468" s="1" t="s">
        <v>38</v>
      </c>
      <c r="Q468" s="2">
        <v>43650</v>
      </c>
      <c r="R468" s="8" t="str">
        <f t="shared" si="35"/>
        <v>50-70</v>
      </c>
      <c r="S468" s="11">
        <f t="shared" si="36"/>
        <v>14</v>
      </c>
      <c r="T468" s="11" t="str">
        <f t="shared" si="37"/>
        <v>Overweight</v>
      </c>
      <c r="U468" s="11">
        <f t="shared" si="38"/>
        <v>3</v>
      </c>
      <c r="V468" s="8" t="str">
        <f t="shared" si="39"/>
        <v>Good</v>
      </c>
      <c r="W468">
        <v>0</v>
      </c>
    </row>
    <row r="469" spans="1:23" x14ac:dyDescent="0.3">
      <c r="A469">
        <v>468</v>
      </c>
      <c r="B469">
        <v>47</v>
      </c>
      <c r="C469" s="1" t="s">
        <v>30</v>
      </c>
      <c r="D469" s="1" t="s">
        <v>45</v>
      </c>
      <c r="E469" s="2">
        <v>42849</v>
      </c>
      <c r="F469" s="1" t="s">
        <v>6</v>
      </c>
      <c r="G469" s="2">
        <v>42879</v>
      </c>
      <c r="H469" s="1" t="s">
        <v>10</v>
      </c>
      <c r="I469" s="1" t="s">
        <v>1</v>
      </c>
      <c r="J469">
        <v>29.8</v>
      </c>
      <c r="K469">
        <v>222</v>
      </c>
      <c r="L469">
        <v>1</v>
      </c>
      <c r="M469">
        <v>1</v>
      </c>
      <c r="N469">
        <v>1</v>
      </c>
      <c r="O469">
        <v>0</v>
      </c>
      <c r="P469" s="1" t="s">
        <v>32</v>
      </c>
      <c r="Q469" s="2">
        <v>43562</v>
      </c>
      <c r="R469" s="8" t="str">
        <f t="shared" si="35"/>
        <v>36-49</v>
      </c>
      <c r="S469" s="11">
        <f t="shared" si="36"/>
        <v>22</v>
      </c>
      <c r="T469" s="11" t="str">
        <f t="shared" si="37"/>
        <v>Overweight</v>
      </c>
      <c r="U469" s="11">
        <f t="shared" si="38"/>
        <v>30</v>
      </c>
      <c r="V469" s="8" t="str">
        <f t="shared" si="39"/>
        <v>Elevated</v>
      </c>
      <c r="W469">
        <v>0</v>
      </c>
    </row>
    <row r="470" spans="1:23" x14ac:dyDescent="0.3">
      <c r="A470">
        <v>469</v>
      </c>
      <c r="B470">
        <v>48</v>
      </c>
      <c r="C470" s="1" t="s">
        <v>30</v>
      </c>
      <c r="D470" s="1" t="s">
        <v>34</v>
      </c>
      <c r="E470" s="2">
        <v>43716</v>
      </c>
      <c r="F470" s="1" t="s">
        <v>9</v>
      </c>
      <c r="G470" s="2">
        <v>43722</v>
      </c>
      <c r="H470" s="1" t="s">
        <v>10</v>
      </c>
      <c r="I470" s="1" t="s">
        <v>4</v>
      </c>
      <c r="J470">
        <v>24.1</v>
      </c>
      <c r="K470">
        <v>235</v>
      </c>
      <c r="L470">
        <v>0</v>
      </c>
      <c r="M470">
        <v>1</v>
      </c>
      <c r="N470">
        <v>0</v>
      </c>
      <c r="O470">
        <v>0</v>
      </c>
      <c r="P470" s="1" t="s">
        <v>42</v>
      </c>
      <c r="Q470" s="2">
        <v>44075</v>
      </c>
      <c r="R470" s="8" t="str">
        <f t="shared" si="35"/>
        <v>36-49</v>
      </c>
      <c r="S470" s="11">
        <f t="shared" si="36"/>
        <v>11</v>
      </c>
      <c r="T470" s="11" t="str">
        <f t="shared" si="37"/>
        <v>Healthy</v>
      </c>
      <c r="U470" s="11">
        <f t="shared" si="38"/>
        <v>6</v>
      </c>
      <c r="V470" s="8" t="str">
        <f t="shared" si="39"/>
        <v>Elevated</v>
      </c>
      <c r="W470">
        <v>0</v>
      </c>
    </row>
    <row r="471" spans="1:23" x14ac:dyDescent="0.3">
      <c r="A471">
        <v>470</v>
      </c>
      <c r="B471">
        <v>59</v>
      </c>
      <c r="C471" s="1" t="s">
        <v>30</v>
      </c>
      <c r="D471" s="1" t="s">
        <v>57</v>
      </c>
      <c r="E471" s="2">
        <v>44260</v>
      </c>
      <c r="F471" s="1" t="s">
        <v>7</v>
      </c>
      <c r="G471" s="2">
        <v>44277</v>
      </c>
      <c r="H471" s="1" t="s">
        <v>11</v>
      </c>
      <c r="I471" s="1" t="s">
        <v>1</v>
      </c>
      <c r="J471">
        <v>22.3</v>
      </c>
      <c r="K471">
        <v>184</v>
      </c>
      <c r="L471">
        <v>1</v>
      </c>
      <c r="M471">
        <v>1</v>
      </c>
      <c r="N471">
        <v>1</v>
      </c>
      <c r="O471">
        <v>0</v>
      </c>
      <c r="P471" s="1" t="s">
        <v>42</v>
      </c>
      <c r="Q471" s="2">
        <v>44781</v>
      </c>
      <c r="R471" s="8" t="str">
        <f t="shared" si="35"/>
        <v>50-70</v>
      </c>
      <c r="S471" s="11">
        <f t="shared" si="36"/>
        <v>16</v>
      </c>
      <c r="T471" s="11" t="str">
        <f t="shared" si="37"/>
        <v>Healthy</v>
      </c>
      <c r="U471" s="11">
        <f t="shared" si="38"/>
        <v>17</v>
      </c>
      <c r="V471" s="8" t="str">
        <f t="shared" si="39"/>
        <v>Good</v>
      </c>
      <c r="W471">
        <v>0</v>
      </c>
    </row>
    <row r="472" spans="1:23" x14ac:dyDescent="0.3">
      <c r="A472">
        <v>471</v>
      </c>
      <c r="B472">
        <v>49</v>
      </c>
      <c r="C472" s="1" t="s">
        <v>33</v>
      </c>
      <c r="D472" s="1" t="s">
        <v>41</v>
      </c>
      <c r="E472" s="2">
        <v>43528</v>
      </c>
      <c r="F472" s="1" t="s">
        <v>9</v>
      </c>
      <c r="G472" s="2">
        <v>43535</v>
      </c>
      <c r="H472" s="1" t="s">
        <v>10</v>
      </c>
      <c r="I472" s="1" t="s">
        <v>2</v>
      </c>
      <c r="J472">
        <v>38.200000000000003</v>
      </c>
      <c r="K472">
        <v>293</v>
      </c>
      <c r="L472">
        <v>0</v>
      </c>
      <c r="M472">
        <v>0</v>
      </c>
      <c r="N472">
        <v>0</v>
      </c>
      <c r="O472">
        <v>0</v>
      </c>
      <c r="P472" s="1" t="s">
        <v>35</v>
      </c>
      <c r="Q472" s="2">
        <v>43924</v>
      </c>
      <c r="R472" s="8" t="str">
        <f t="shared" si="35"/>
        <v>36-49</v>
      </c>
      <c r="S472" s="11">
        <f t="shared" si="36"/>
        <v>12</v>
      </c>
      <c r="T472" s="11" t="str">
        <f t="shared" si="37"/>
        <v>Obese</v>
      </c>
      <c r="U472" s="11">
        <f t="shared" si="38"/>
        <v>7</v>
      </c>
      <c r="V472" s="8" t="str">
        <f t="shared" si="39"/>
        <v>High</v>
      </c>
      <c r="W472">
        <v>0</v>
      </c>
    </row>
    <row r="473" spans="1:23" x14ac:dyDescent="0.3">
      <c r="A473">
        <v>472</v>
      </c>
      <c r="B473">
        <v>49</v>
      </c>
      <c r="C473" s="1" t="s">
        <v>33</v>
      </c>
      <c r="D473" s="1" t="s">
        <v>46</v>
      </c>
      <c r="E473" s="2">
        <v>43696</v>
      </c>
      <c r="F473" s="1" t="s">
        <v>7</v>
      </c>
      <c r="G473" s="2">
        <v>43707</v>
      </c>
      <c r="H473" s="1" t="s">
        <v>10</v>
      </c>
      <c r="I473" s="1" t="s">
        <v>2</v>
      </c>
      <c r="J473">
        <v>31.7</v>
      </c>
      <c r="K473">
        <v>259</v>
      </c>
      <c r="L473">
        <v>1</v>
      </c>
      <c r="M473">
        <v>0</v>
      </c>
      <c r="N473">
        <v>0</v>
      </c>
      <c r="O473">
        <v>0</v>
      </c>
      <c r="P473" s="1" t="s">
        <v>42</v>
      </c>
      <c r="Q473" s="2">
        <v>44400</v>
      </c>
      <c r="R473" s="8" t="str">
        <f t="shared" si="35"/>
        <v>36-49</v>
      </c>
      <c r="S473" s="11">
        <f t="shared" si="36"/>
        <v>22</v>
      </c>
      <c r="T473" s="11" t="str">
        <f t="shared" si="37"/>
        <v>Obese</v>
      </c>
      <c r="U473" s="11">
        <f t="shared" si="38"/>
        <v>11</v>
      </c>
      <c r="V473" s="8" t="str">
        <f t="shared" si="39"/>
        <v>High</v>
      </c>
      <c r="W473">
        <v>0</v>
      </c>
    </row>
    <row r="474" spans="1:23" x14ac:dyDescent="0.3">
      <c r="A474">
        <v>473</v>
      </c>
      <c r="B474">
        <v>47</v>
      </c>
      <c r="C474" s="1" t="s">
        <v>30</v>
      </c>
      <c r="D474" s="1" t="s">
        <v>31</v>
      </c>
      <c r="E474" s="2">
        <v>43387</v>
      </c>
      <c r="F474" s="1" t="s">
        <v>9</v>
      </c>
      <c r="G474" s="2">
        <v>43391</v>
      </c>
      <c r="H474" s="1" t="s">
        <v>11</v>
      </c>
      <c r="I474" s="1" t="s">
        <v>3</v>
      </c>
      <c r="J474">
        <v>28.4</v>
      </c>
      <c r="K474">
        <v>227</v>
      </c>
      <c r="L474">
        <v>1</v>
      </c>
      <c r="M474">
        <v>1</v>
      </c>
      <c r="N474">
        <v>0</v>
      </c>
      <c r="O474">
        <v>0</v>
      </c>
      <c r="P474" s="1" t="s">
        <v>35</v>
      </c>
      <c r="Q474" s="2">
        <v>43878</v>
      </c>
      <c r="R474" s="8" t="str">
        <f t="shared" si="35"/>
        <v>36-49</v>
      </c>
      <c r="S474" s="11">
        <f t="shared" si="36"/>
        <v>15</v>
      </c>
      <c r="T474" s="11" t="str">
        <f t="shared" si="37"/>
        <v>Overweight</v>
      </c>
      <c r="U474" s="11">
        <f t="shared" si="38"/>
        <v>4</v>
      </c>
      <c r="V474" s="8" t="str">
        <f t="shared" si="39"/>
        <v>Elevated</v>
      </c>
      <c r="W474">
        <v>0</v>
      </c>
    </row>
    <row r="475" spans="1:23" x14ac:dyDescent="0.3">
      <c r="A475">
        <v>474</v>
      </c>
      <c r="B475">
        <v>47</v>
      </c>
      <c r="C475" s="1" t="s">
        <v>30</v>
      </c>
      <c r="D475" s="1" t="s">
        <v>41</v>
      </c>
      <c r="E475" s="2">
        <v>41846</v>
      </c>
      <c r="F475" s="1" t="s">
        <v>8</v>
      </c>
      <c r="G475" s="2">
        <v>41849</v>
      </c>
      <c r="H475" s="1" t="s">
        <v>10</v>
      </c>
      <c r="I475" s="1" t="s">
        <v>2</v>
      </c>
      <c r="J475">
        <v>19.7</v>
      </c>
      <c r="K475">
        <v>152</v>
      </c>
      <c r="L475">
        <v>1</v>
      </c>
      <c r="M475">
        <v>0</v>
      </c>
      <c r="N475">
        <v>0</v>
      </c>
      <c r="O475">
        <v>0</v>
      </c>
      <c r="P475" s="1" t="s">
        <v>42</v>
      </c>
      <c r="Q475" s="2">
        <v>42336</v>
      </c>
      <c r="R475" s="8" t="str">
        <f t="shared" si="35"/>
        <v>36-49</v>
      </c>
      <c r="S475" s="11">
        <f t="shared" si="36"/>
        <v>15</v>
      </c>
      <c r="T475" s="11" t="str">
        <f t="shared" si="37"/>
        <v>Healthy</v>
      </c>
      <c r="U475" s="11">
        <f t="shared" si="38"/>
        <v>3</v>
      </c>
      <c r="V475" s="8" t="str">
        <f t="shared" si="39"/>
        <v>Good</v>
      </c>
      <c r="W475">
        <v>0</v>
      </c>
    </row>
    <row r="476" spans="1:23" x14ac:dyDescent="0.3">
      <c r="A476">
        <v>475</v>
      </c>
      <c r="B476">
        <v>61</v>
      </c>
      <c r="C476" s="1" t="s">
        <v>33</v>
      </c>
      <c r="D476" s="1" t="s">
        <v>43</v>
      </c>
      <c r="E476" s="2">
        <v>44478</v>
      </c>
      <c r="F476" s="1" t="s">
        <v>7</v>
      </c>
      <c r="G476" s="2">
        <v>44493</v>
      </c>
      <c r="H476" s="1" t="s">
        <v>11</v>
      </c>
      <c r="I476" s="1" t="s">
        <v>2</v>
      </c>
      <c r="J476">
        <v>27.6</v>
      </c>
      <c r="K476">
        <v>167</v>
      </c>
      <c r="L476">
        <v>0</v>
      </c>
      <c r="M476">
        <v>1</v>
      </c>
      <c r="N476">
        <v>0</v>
      </c>
      <c r="O476">
        <v>0</v>
      </c>
      <c r="P476" s="1" t="s">
        <v>38</v>
      </c>
      <c r="Q476" s="2">
        <v>44897</v>
      </c>
      <c r="R476" s="8" t="str">
        <f t="shared" si="35"/>
        <v>50-70</v>
      </c>
      <c r="S476" s="11">
        <f t="shared" si="36"/>
        <v>13</v>
      </c>
      <c r="T476" s="11" t="str">
        <f t="shared" si="37"/>
        <v>Overweight</v>
      </c>
      <c r="U476" s="11">
        <f t="shared" si="38"/>
        <v>15</v>
      </c>
      <c r="V476" s="8" t="str">
        <f t="shared" si="39"/>
        <v>Good</v>
      </c>
      <c r="W476">
        <v>0</v>
      </c>
    </row>
    <row r="477" spans="1:23" x14ac:dyDescent="0.3">
      <c r="A477">
        <v>476</v>
      </c>
      <c r="B477">
        <v>51</v>
      </c>
      <c r="C477" s="1" t="s">
        <v>33</v>
      </c>
      <c r="D477" s="1" t="s">
        <v>37</v>
      </c>
      <c r="E477" s="2">
        <v>41918</v>
      </c>
      <c r="F477" s="1" t="s">
        <v>7</v>
      </c>
      <c r="G477" s="2">
        <v>41931</v>
      </c>
      <c r="H477" s="1" t="s">
        <v>11</v>
      </c>
      <c r="I477" s="1" t="s">
        <v>3</v>
      </c>
      <c r="J477">
        <v>35.700000000000003</v>
      </c>
      <c r="K477">
        <v>291</v>
      </c>
      <c r="L477">
        <v>1</v>
      </c>
      <c r="M477">
        <v>1</v>
      </c>
      <c r="N477">
        <v>0</v>
      </c>
      <c r="O477">
        <v>0</v>
      </c>
      <c r="P477" s="1" t="s">
        <v>35</v>
      </c>
      <c r="Q477" s="2">
        <v>42554</v>
      </c>
      <c r="R477" s="8" t="str">
        <f t="shared" si="35"/>
        <v>50-70</v>
      </c>
      <c r="S477" s="11">
        <f t="shared" si="36"/>
        <v>20</v>
      </c>
      <c r="T477" s="11" t="str">
        <f t="shared" si="37"/>
        <v>Obese</v>
      </c>
      <c r="U477" s="11">
        <f t="shared" si="38"/>
        <v>13</v>
      </c>
      <c r="V477" s="8" t="str">
        <f t="shared" si="39"/>
        <v>High</v>
      </c>
      <c r="W477">
        <v>1</v>
      </c>
    </row>
    <row r="478" spans="1:23" x14ac:dyDescent="0.3">
      <c r="A478">
        <v>477</v>
      </c>
      <c r="B478">
        <v>68</v>
      </c>
      <c r="C478" s="1" t="s">
        <v>30</v>
      </c>
      <c r="D478" s="1" t="s">
        <v>41</v>
      </c>
      <c r="E478" s="2">
        <v>42573</v>
      </c>
      <c r="F478" s="1" t="s">
        <v>9</v>
      </c>
      <c r="G478" s="2">
        <v>42574</v>
      </c>
      <c r="H478" s="1" t="s">
        <v>11</v>
      </c>
      <c r="I478" s="1" t="s">
        <v>3</v>
      </c>
      <c r="J478">
        <v>16.899999999999999</v>
      </c>
      <c r="K478">
        <v>173</v>
      </c>
      <c r="L478">
        <v>1</v>
      </c>
      <c r="M478">
        <v>1</v>
      </c>
      <c r="N478">
        <v>0</v>
      </c>
      <c r="O478">
        <v>0</v>
      </c>
      <c r="P478" s="1" t="s">
        <v>35</v>
      </c>
      <c r="Q478" s="2">
        <v>42946</v>
      </c>
      <c r="R478" s="8" t="str">
        <f t="shared" si="35"/>
        <v>50-70</v>
      </c>
      <c r="S478" s="11">
        <f t="shared" si="36"/>
        <v>12</v>
      </c>
      <c r="T478" s="11" t="str">
        <f t="shared" si="37"/>
        <v xml:space="preserve">Underweight </v>
      </c>
      <c r="U478" s="11">
        <f t="shared" si="38"/>
        <v>1</v>
      </c>
      <c r="V478" s="8" t="str">
        <f t="shared" si="39"/>
        <v>Good</v>
      </c>
      <c r="W478">
        <v>0</v>
      </c>
    </row>
    <row r="479" spans="1:23" x14ac:dyDescent="0.3">
      <c r="A479">
        <v>478</v>
      </c>
      <c r="B479">
        <v>85</v>
      </c>
      <c r="C479" s="1" t="s">
        <v>33</v>
      </c>
      <c r="D479" s="1" t="s">
        <v>36</v>
      </c>
      <c r="E479" s="2">
        <v>43677</v>
      </c>
      <c r="F479" s="1" t="s">
        <v>6</v>
      </c>
      <c r="G479" s="2">
        <v>43696</v>
      </c>
      <c r="H479" s="1" t="s">
        <v>10</v>
      </c>
      <c r="I479" s="1" t="s">
        <v>4</v>
      </c>
      <c r="J479">
        <v>42.3</v>
      </c>
      <c r="K479">
        <v>282</v>
      </c>
      <c r="L479">
        <v>0</v>
      </c>
      <c r="M479">
        <v>1</v>
      </c>
      <c r="N479">
        <v>1</v>
      </c>
      <c r="O479">
        <v>0</v>
      </c>
      <c r="P479" s="1" t="s">
        <v>35</v>
      </c>
      <c r="Q479" s="2">
        <v>44328</v>
      </c>
      <c r="R479" s="8" t="str">
        <f t="shared" si="35"/>
        <v>70-90</v>
      </c>
      <c r="S479" s="11">
        <f t="shared" si="36"/>
        <v>20</v>
      </c>
      <c r="T479" s="11" t="str">
        <f t="shared" si="37"/>
        <v>Severely obese</v>
      </c>
      <c r="U479" s="11">
        <f t="shared" si="38"/>
        <v>19</v>
      </c>
      <c r="V479" s="8" t="str">
        <f t="shared" si="39"/>
        <v>High</v>
      </c>
      <c r="W479">
        <v>0</v>
      </c>
    </row>
    <row r="480" spans="1:23" x14ac:dyDescent="0.3">
      <c r="A480">
        <v>479</v>
      </c>
      <c r="B480">
        <v>57</v>
      </c>
      <c r="C480" s="1" t="s">
        <v>33</v>
      </c>
      <c r="D480" s="1" t="s">
        <v>40</v>
      </c>
      <c r="E480" s="2">
        <v>45108</v>
      </c>
      <c r="F480" s="1" t="s">
        <v>9</v>
      </c>
      <c r="G480" s="2">
        <v>45112</v>
      </c>
      <c r="H480" s="1" t="s">
        <v>10</v>
      </c>
      <c r="I480" s="1" t="s">
        <v>1</v>
      </c>
      <c r="J480">
        <v>34.200000000000003</v>
      </c>
      <c r="K480">
        <v>247</v>
      </c>
      <c r="L480">
        <v>0</v>
      </c>
      <c r="M480">
        <v>0</v>
      </c>
      <c r="N480">
        <v>0</v>
      </c>
      <c r="O480">
        <v>0</v>
      </c>
      <c r="P480" s="1" t="s">
        <v>32</v>
      </c>
      <c r="Q480" s="2">
        <v>45348</v>
      </c>
      <c r="R480" s="8" t="str">
        <f t="shared" si="35"/>
        <v>50-70</v>
      </c>
      <c r="S480" s="11">
        <f t="shared" si="36"/>
        <v>7</v>
      </c>
      <c r="T480" s="11" t="str">
        <f t="shared" si="37"/>
        <v>Obese</v>
      </c>
      <c r="U480" s="11">
        <f t="shared" si="38"/>
        <v>4</v>
      </c>
      <c r="V480" s="8" t="str">
        <f t="shared" si="39"/>
        <v>High</v>
      </c>
      <c r="W480">
        <v>0</v>
      </c>
    </row>
    <row r="481" spans="1:23" x14ac:dyDescent="0.3">
      <c r="A481">
        <v>480</v>
      </c>
      <c r="B481">
        <v>55</v>
      </c>
      <c r="C481" s="1" t="s">
        <v>33</v>
      </c>
      <c r="D481" s="1" t="s">
        <v>57</v>
      </c>
      <c r="E481" s="2">
        <v>44454</v>
      </c>
      <c r="F481" s="1" t="s">
        <v>8</v>
      </c>
      <c r="G481" s="2">
        <v>44464</v>
      </c>
      <c r="H481" s="1" t="s">
        <v>10</v>
      </c>
      <c r="I481" s="1" t="s">
        <v>4</v>
      </c>
      <c r="J481">
        <v>27.5</v>
      </c>
      <c r="K481">
        <v>221</v>
      </c>
      <c r="L481">
        <v>1</v>
      </c>
      <c r="M481">
        <v>1</v>
      </c>
      <c r="N481">
        <v>0</v>
      </c>
      <c r="O481">
        <v>0</v>
      </c>
      <c r="P481" s="1" t="s">
        <v>42</v>
      </c>
      <c r="Q481" s="2">
        <v>44946</v>
      </c>
      <c r="R481" s="8" t="str">
        <f t="shared" si="35"/>
        <v>50-70</v>
      </c>
      <c r="S481" s="11">
        <f t="shared" si="36"/>
        <v>15</v>
      </c>
      <c r="T481" s="11" t="str">
        <f t="shared" si="37"/>
        <v>Overweight</v>
      </c>
      <c r="U481" s="11">
        <f t="shared" si="38"/>
        <v>10</v>
      </c>
      <c r="V481" s="8" t="str">
        <f t="shared" si="39"/>
        <v>Elevated</v>
      </c>
      <c r="W481">
        <v>1</v>
      </c>
    </row>
    <row r="482" spans="1:23" x14ac:dyDescent="0.3">
      <c r="A482">
        <v>481</v>
      </c>
      <c r="B482">
        <v>50</v>
      </c>
      <c r="C482" s="1" t="s">
        <v>33</v>
      </c>
      <c r="D482" s="1" t="s">
        <v>59</v>
      </c>
      <c r="E482" s="2">
        <v>42254</v>
      </c>
      <c r="F482" s="1" t="s">
        <v>6</v>
      </c>
      <c r="G482" s="2">
        <v>42277</v>
      </c>
      <c r="H482" s="1" t="s">
        <v>10</v>
      </c>
      <c r="I482" s="1" t="s">
        <v>4</v>
      </c>
      <c r="J482">
        <v>36.6</v>
      </c>
      <c r="K482">
        <v>277</v>
      </c>
      <c r="L482">
        <v>1</v>
      </c>
      <c r="M482">
        <v>0</v>
      </c>
      <c r="N482">
        <v>1</v>
      </c>
      <c r="O482">
        <v>0</v>
      </c>
      <c r="P482" s="1" t="s">
        <v>35</v>
      </c>
      <c r="Q482" s="2">
        <v>42974</v>
      </c>
      <c r="R482" s="8" t="str">
        <f t="shared" si="35"/>
        <v>50-70</v>
      </c>
      <c r="S482" s="11">
        <f t="shared" si="36"/>
        <v>22</v>
      </c>
      <c r="T482" s="11" t="str">
        <f t="shared" si="37"/>
        <v>Obese</v>
      </c>
      <c r="U482" s="11">
        <f t="shared" si="38"/>
        <v>23</v>
      </c>
      <c r="V482" s="8" t="str">
        <f t="shared" si="39"/>
        <v>High</v>
      </c>
      <c r="W482">
        <v>0</v>
      </c>
    </row>
    <row r="483" spans="1:23" x14ac:dyDescent="0.3">
      <c r="A483">
        <v>482</v>
      </c>
      <c r="B483">
        <v>52</v>
      </c>
      <c r="C483" s="1" t="s">
        <v>33</v>
      </c>
      <c r="D483" s="1" t="s">
        <v>51</v>
      </c>
      <c r="E483" s="2">
        <v>44785</v>
      </c>
      <c r="F483" s="1" t="s">
        <v>6</v>
      </c>
      <c r="G483" s="2">
        <v>44807</v>
      </c>
      <c r="H483" s="1" t="s">
        <v>10</v>
      </c>
      <c r="I483" s="1" t="s">
        <v>2</v>
      </c>
      <c r="J483">
        <v>36.299999999999997</v>
      </c>
      <c r="K483">
        <v>270</v>
      </c>
      <c r="L483">
        <v>1</v>
      </c>
      <c r="M483">
        <v>0</v>
      </c>
      <c r="N483">
        <v>0</v>
      </c>
      <c r="O483">
        <v>1</v>
      </c>
      <c r="P483" s="1" t="s">
        <v>38</v>
      </c>
      <c r="Q483" s="2">
        <v>45136</v>
      </c>
      <c r="R483" s="8" t="str">
        <f t="shared" si="35"/>
        <v>50-70</v>
      </c>
      <c r="S483" s="11">
        <f t="shared" si="36"/>
        <v>10</v>
      </c>
      <c r="T483" s="11" t="str">
        <f t="shared" si="37"/>
        <v>Obese</v>
      </c>
      <c r="U483" s="11">
        <f t="shared" si="38"/>
        <v>22</v>
      </c>
      <c r="V483" s="8" t="str">
        <f t="shared" si="39"/>
        <v>High</v>
      </c>
      <c r="W483">
        <v>0</v>
      </c>
    </row>
    <row r="484" spans="1:23" x14ac:dyDescent="0.3">
      <c r="A484">
        <v>483</v>
      </c>
      <c r="B484">
        <v>42</v>
      </c>
      <c r="C484" s="1" t="s">
        <v>30</v>
      </c>
      <c r="D484" s="1" t="s">
        <v>61</v>
      </c>
      <c r="E484" s="2">
        <v>42852</v>
      </c>
      <c r="F484" s="1" t="s">
        <v>8</v>
      </c>
      <c r="G484" s="2">
        <v>42859</v>
      </c>
      <c r="H484" s="1" t="s">
        <v>10</v>
      </c>
      <c r="I484" s="1" t="s">
        <v>4</v>
      </c>
      <c r="J484">
        <v>38.700000000000003</v>
      </c>
      <c r="K484">
        <v>244</v>
      </c>
      <c r="L484">
        <v>1</v>
      </c>
      <c r="M484">
        <v>0</v>
      </c>
      <c r="N484">
        <v>0</v>
      </c>
      <c r="O484">
        <v>0</v>
      </c>
      <c r="P484" s="1" t="s">
        <v>38</v>
      </c>
      <c r="Q484" s="2">
        <v>43272</v>
      </c>
      <c r="R484" s="8" t="str">
        <f t="shared" si="35"/>
        <v>36-49</v>
      </c>
      <c r="S484" s="11">
        <f t="shared" si="36"/>
        <v>13</v>
      </c>
      <c r="T484" s="11" t="str">
        <f t="shared" si="37"/>
        <v>Obese</v>
      </c>
      <c r="U484" s="11">
        <f t="shared" si="38"/>
        <v>7</v>
      </c>
      <c r="V484" s="8" t="str">
        <f t="shared" si="39"/>
        <v>High</v>
      </c>
      <c r="W484">
        <v>0</v>
      </c>
    </row>
    <row r="485" spans="1:23" x14ac:dyDescent="0.3">
      <c r="A485">
        <v>484</v>
      </c>
      <c r="B485">
        <v>57</v>
      </c>
      <c r="C485" s="1" t="s">
        <v>30</v>
      </c>
      <c r="D485" s="1" t="s">
        <v>58</v>
      </c>
      <c r="E485" s="2">
        <v>43562</v>
      </c>
      <c r="F485" s="1" t="s">
        <v>7</v>
      </c>
      <c r="G485" s="2">
        <v>43581</v>
      </c>
      <c r="H485" s="1" t="s">
        <v>10</v>
      </c>
      <c r="I485" s="1" t="s">
        <v>2</v>
      </c>
      <c r="J485">
        <v>39.1</v>
      </c>
      <c r="K485">
        <v>249</v>
      </c>
      <c r="L485">
        <v>0</v>
      </c>
      <c r="M485">
        <v>0</v>
      </c>
      <c r="N485">
        <v>0</v>
      </c>
      <c r="O485">
        <v>0</v>
      </c>
      <c r="P485" s="1" t="s">
        <v>35</v>
      </c>
      <c r="Q485" s="2">
        <v>43947</v>
      </c>
      <c r="R485" s="8" t="str">
        <f t="shared" si="35"/>
        <v>50-70</v>
      </c>
      <c r="S485" s="11">
        <f t="shared" si="36"/>
        <v>12</v>
      </c>
      <c r="T485" s="11" t="str">
        <f t="shared" si="37"/>
        <v>Obese</v>
      </c>
      <c r="U485" s="11">
        <f t="shared" si="38"/>
        <v>19</v>
      </c>
      <c r="V485" s="8" t="str">
        <f t="shared" si="39"/>
        <v>High</v>
      </c>
      <c r="W485">
        <v>0</v>
      </c>
    </row>
    <row r="486" spans="1:23" x14ac:dyDescent="0.3">
      <c r="A486">
        <v>485</v>
      </c>
      <c r="B486">
        <v>63</v>
      </c>
      <c r="C486" s="1" t="s">
        <v>33</v>
      </c>
      <c r="D486" s="1" t="s">
        <v>40</v>
      </c>
      <c r="E486" s="2">
        <v>43891</v>
      </c>
      <c r="F486" s="1" t="s">
        <v>6</v>
      </c>
      <c r="G486" s="2">
        <v>43900</v>
      </c>
      <c r="H486" s="1" t="s">
        <v>11</v>
      </c>
      <c r="I486" s="1" t="s">
        <v>4</v>
      </c>
      <c r="J486">
        <v>16.7</v>
      </c>
      <c r="K486">
        <v>175</v>
      </c>
      <c r="L486">
        <v>1</v>
      </c>
      <c r="M486">
        <v>0</v>
      </c>
      <c r="N486">
        <v>0</v>
      </c>
      <c r="O486">
        <v>0</v>
      </c>
      <c r="P486" s="1" t="s">
        <v>35</v>
      </c>
      <c r="Q486" s="2">
        <v>44086</v>
      </c>
      <c r="R486" s="8" t="str">
        <f t="shared" si="35"/>
        <v>50-70</v>
      </c>
      <c r="S486" s="11">
        <f t="shared" si="36"/>
        <v>6</v>
      </c>
      <c r="T486" s="11" t="str">
        <f t="shared" si="37"/>
        <v xml:space="preserve">Underweight </v>
      </c>
      <c r="U486" s="11">
        <f t="shared" si="38"/>
        <v>9</v>
      </c>
      <c r="V486" s="8" t="str">
        <f t="shared" si="39"/>
        <v>Good</v>
      </c>
      <c r="W486">
        <v>0</v>
      </c>
    </row>
    <row r="487" spans="1:23" x14ac:dyDescent="0.3">
      <c r="A487">
        <v>486</v>
      </c>
      <c r="B487">
        <v>59</v>
      </c>
      <c r="C487" s="1" t="s">
        <v>33</v>
      </c>
      <c r="D487" s="1" t="s">
        <v>51</v>
      </c>
      <c r="E487" s="2">
        <v>44315</v>
      </c>
      <c r="F487" s="1" t="s">
        <v>7</v>
      </c>
      <c r="G487" s="2">
        <v>44335</v>
      </c>
      <c r="H487" s="1" t="s">
        <v>11</v>
      </c>
      <c r="I487" s="1" t="s">
        <v>4</v>
      </c>
      <c r="J487">
        <v>33.200000000000003</v>
      </c>
      <c r="K487">
        <v>261</v>
      </c>
      <c r="L487">
        <v>1</v>
      </c>
      <c r="M487">
        <v>1</v>
      </c>
      <c r="N487">
        <v>1</v>
      </c>
      <c r="O487">
        <v>0</v>
      </c>
      <c r="P487" s="1" t="s">
        <v>35</v>
      </c>
      <c r="Q487" s="2">
        <v>44698</v>
      </c>
      <c r="R487" s="8" t="str">
        <f t="shared" si="35"/>
        <v>50-70</v>
      </c>
      <c r="S487" s="11">
        <f t="shared" si="36"/>
        <v>11</v>
      </c>
      <c r="T487" s="11" t="str">
        <f t="shared" si="37"/>
        <v>Obese</v>
      </c>
      <c r="U487" s="11">
        <f t="shared" si="38"/>
        <v>20</v>
      </c>
      <c r="V487" s="8" t="str">
        <f t="shared" si="39"/>
        <v>High</v>
      </c>
      <c r="W487">
        <v>1</v>
      </c>
    </row>
    <row r="488" spans="1:23" x14ac:dyDescent="0.3">
      <c r="A488">
        <v>487</v>
      </c>
      <c r="B488">
        <v>53</v>
      </c>
      <c r="C488" s="1" t="s">
        <v>33</v>
      </c>
      <c r="D488" s="1" t="s">
        <v>45</v>
      </c>
      <c r="E488" s="2">
        <v>43244</v>
      </c>
      <c r="F488" s="1" t="s">
        <v>9</v>
      </c>
      <c r="G488" s="2">
        <v>43245</v>
      </c>
      <c r="H488" s="1" t="s">
        <v>11</v>
      </c>
      <c r="I488" s="1" t="s">
        <v>4</v>
      </c>
      <c r="J488">
        <v>42.7</v>
      </c>
      <c r="K488">
        <v>280</v>
      </c>
      <c r="L488">
        <v>1</v>
      </c>
      <c r="M488">
        <v>0</v>
      </c>
      <c r="N488">
        <v>1</v>
      </c>
      <c r="O488">
        <v>0</v>
      </c>
      <c r="P488" s="1" t="s">
        <v>35</v>
      </c>
      <c r="Q488" s="2">
        <v>43736</v>
      </c>
      <c r="R488" s="8" t="str">
        <f t="shared" si="35"/>
        <v>50-70</v>
      </c>
      <c r="S488" s="11">
        <f t="shared" si="36"/>
        <v>16</v>
      </c>
      <c r="T488" s="11" t="str">
        <f t="shared" si="37"/>
        <v>Severely obese</v>
      </c>
      <c r="U488" s="11">
        <f t="shared" si="38"/>
        <v>1</v>
      </c>
      <c r="V488" s="8" t="str">
        <f t="shared" si="39"/>
        <v>High</v>
      </c>
      <c r="W488">
        <v>0</v>
      </c>
    </row>
    <row r="489" spans="1:23" x14ac:dyDescent="0.3">
      <c r="A489">
        <v>488</v>
      </c>
      <c r="B489">
        <v>51</v>
      </c>
      <c r="C489" s="1" t="s">
        <v>33</v>
      </c>
      <c r="D489" s="1" t="s">
        <v>52</v>
      </c>
      <c r="E489" s="2">
        <v>44942</v>
      </c>
      <c r="F489" s="1" t="s">
        <v>6</v>
      </c>
      <c r="G489" s="2">
        <v>44948</v>
      </c>
      <c r="H489" s="1" t="s">
        <v>11</v>
      </c>
      <c r="I489" s="1" t="s">
        <v>4</v>
      </c>
      <c r="J489">
        <v>40.1</v>
      </c>
      <c r="K489">
        <v>297</v>
      </c>
      <c r="L489">
        <v>1</v>
      </c>
      <c r="M489">
        <v>1</v>
      </c>
      <c r="N489">
        <v>0</v>
      </c>
      <c r="O489">
        <v>0</v>
      </c>
      <c r="P489" s="1" t="s">
        <v>42</v>
      </c>
      <c r="Q489" s="2">
        <v>45344</v>
      </c>
      <c r="R489" s="8" t="str">
        <f t="shared" si="35"/>
        <v>50-70</v>
      </c>
      <c r="S489" s="11">
        <f t="shared" si="36"/>
        <v>13</v>
      </c>
      <c r="T489" s="11" t="str">
        <f t="shared" si="37"/>
        <v>Severely obese</v>
      </c>
      <c r="U489" s="11">
        <f t="shared" si="38"/>
        <v>6</v>
      </c>
      <c r="V489" s="8" t="str">
        <f t="shared" si="39"/>
        <v>High</v>
      </c>
      <c r="W489">
        <v>1</v>
      </c>
    </row>
    <row r="490" spans="1:23" x14ac:dyDescent="0.3">
      <c r="A490">
        <v>489</v>
      </c>
      <c r="B490">
        <v>49</v>
      </c>
      <c r="C490" s="1" t="s">
        <v>30</v>
      </c>
      <c r="D490" s="1" t="s">
        <v>55</v>
      </c>
      <c r="E490" s="2">
        <v>42039</v>
      </c>
      <c r="F490" s="1" t="s">
        <v>6</v>
      </c>
      <c r="G490" s="2">
        <v>42065</v>
      </c>
      <c r="H490" s="1" t="s">
        <v>11</v>
      </c>
      <c r="I490" s="1" t="s">
        <v>4</v>
      </c>
      <c r="J490">
        <v>32.200000000000003</v>
      </c>
      <c r="K490">
        <v>268</v>
      </c>
      <c r="L490">
        <v>0</v>
      </c>
      <c r="M490">
        <v>1</v>
      </c>
      <c r="N490">
        <v>1</v>
      </c>
      <c r="O490">
        <v>0</v>
      </c>
      <c r="P490" s="1" t="s">
        <v>32</v>
      </c>
      <c r="Q490" s="2">
        <v>42584</v>
      </c>
      <c r="R490" s="8" t="str">
        <f t="shared" si="35"/>
        <v>36-49</v>
      </c>
      <c r="S490" s="11">
        <f t="shared" si="36"/>
        <v>17</v>
      </c>
      <c r="T490" s="11" t="str">
        <f t="shared" si="37"/>
        <v>Obese</v>
      </c>
      <c r="U490" s="11">
        <f t="shared" si="38"/>
        <v>26</v>
      </c>
      <c r="V490" s="8" t="str">
        <f t="shared" si="39"/>
        <v>High</v>
      </c>
      <c r="W490">
        <v>0</v>
      </c>
    </row>
    <row r="491" spans="1:23" x14ac:dyDescent="0.3">
      <c r="A491">
        <v>490</v>
      </c>
      <c r="B491">
        <v>48</v>
      </c>
      <c r="C491" s="1" t="s">
        <v>30</v>
      </c>
      <c r="D491" s="1" t="s">
        <v>53</v>
      </c>
      <c r="E491" s="2">
        <v>43696</v>
      </c>
      <c r="F491" s="1" t="s">
        <v>7</v>
      </c>
      <c r="G491" s="2">
        <v>43712</v>
      </c>
      <c r="H491" s="1" t="s">
        <v>10</v>
      </c>
      <c r="I491" s="1" t="s">
        <v>1</v>
      </c>
      <c r="J491">
        <v>19.899999999999999</v>
      </c>
      <c r="K491">
        <v>177</v>
      </c>
      <c r="L491">
        <v>1</v>
      </c>
      <c r="M491">
        <v>0</v>
      </c>
      <c r="N491">
        <v>0</v>
      </c>
      <c r="O491">
        <v>0</v>
      </c>
      <c r="P491" s="1" t="s">
        <v>42</v>
      </c>
      <c r="Q491" s="2">
        <v>44408</v>
      </c>
      <c r="R491" s="8" t="str">
        <f t="shared" si="35"/>
        <v>36-49</v>
      </c>
      <c r="S491" s="11">
        <f t="shared" si="36"/>
        <v>22</v>
      </c>
      <c r="T491" s="11" t="str">
        <f t="shared" si="37"/>
        <v>Healthy</v>
      </c>
      <c r="U491" s="11">
        <f t="shared" si="38"/>
        <v>16</v>
      </c>
      <c r="V491" s="8" t="str">
        <f t="shared" si="39"/>
        <v>Good</v>
      </c>
      <c r="W491">
        <v>0</v>
      </c>
    </row>
    <row r="492" spans="1:23" x14ac:dyDescent="0.3">
      <c r="A492">
        <v>491</v>
      </c>
      <c r="B492">
        <v>43</v>
      </c>
      <c r="C492" s="1" t="s">
        <v>30</v>
      </c>
      <c r="D492" s="1" t="s">
        <v>53</v>
      </c>
      <c r="E492" s="2">
        <v>43928</v>
      </c>
      <c r="F492" s="1" t="s">
        <v>9</v>
      </c>
      <c r="G492" s="2">
        <v>43929</v>
      </c>
      <c r="H492" s="1" t="s">
        <v>10</v>
      </c>
      <c r="I492" s="1" t="s">
        <v>1</v>
      </c>
      <c r="J492">
        <v>22.7</v>
      </c>
      <c r="K492">
        <v>171</v>
      </c>
      <c r="L492">
        <v>1</v>
      </c>
      <c r="M492">
        <v>0</v>
      </c>
      <c r="N492">
        <v>1</v>
      </c>
      <c r="O492">
        <v>1</v>
      </c>
      <c r="P492" s="1" t="s">
        <v>35</v>
      </c>
      <c r="Q492" s="2">
        <v>44265</v>
      </c>
      <c r="R492" s="8" t="str">
        <f t="shared" si="35"/>
        <v>36-49</v>
      </c>
      <c r="S492" s="11">
        <f t="shared" si="36"/>
        <v>11</v>
      </c>
      <c r="T492" s="11" t="str">
        <f t="shared" si="37"/>
        <v>Healthy</v>
      </c>
      <c r="U492" s="11">
        <f t="shared" si="38"/>
        <v>1</v>
      </c>
      <c r="V492" s="8" t="str">
        <f t="shared" si="39"/>
        <v>Good</v>
      </c>
      <c r="W492">
        <v>1</v>
      </c>
    </row>
    <row r="493" spans="1:23" x14ac:dyDescent="0.3">
      <c r="A493">
        <v>492</v>
      </c>
      <c r="B493">
        <v>48</v>
      </c>
      <c r="C493" s="1" t="s">
        <v>30</v>
      </c>
      <c r="D493" s="1" t="s">
        <v>54</v>
      </c>
      <c r="E493" s="2">
        <v>43454</v>
      </c>
      <c r="F493" s="1" t="s">
        <v>9</v>
      </c>
      <c r="G493" s="2">
        <v>43456</v>
      </c>
      <c r="H493" s="1" t="s">
        <v>10</v>
      </c>
      <c r="I493" s="1" t="s">
        <v>2</v>
      </c>
      <c r="J493">
        <v>31.2</v>
      </c>
      <c r="K493">
        <v>245</v>
      </c>
      <c r="L493">
        <v>0</v>
      </c>
      <c r="M493">
        <v>0</v>
      </c>
      <c r="N493">
        <v>0</v>
      </c>
      <c r="O493">
        <v>0</v>
      </c>
      <c r="P493" s="1" t="s">
        <v>38</v>
      </c>
      <c r="Q493" s="2">
        <v>43938</v>
      </c>
      <c r="R493" s="8" t="str">
        <f t="shared" si="35"/>
        <v>36-49</v>
      </c>
      <c r="S493" s="11">
        <f t="shared" si="36"/>
        <v>15</v>
      </c>
      <c r="T493" s="11" t="str">
        <f t="shared" si="37"/>
        <v>Obese</v>
      </c>
      <c r="U493" s="11">
        <f t="shared" si="38"/>
        <v>2</v>
      </c>
      <c r="V493" s="8" t="str">
        <f t="shared" si="39"/>
        <v>High</v>
      </c>
      <c r="W493">
        <v>0</v>
      </c>
    </row>
    <row r="494" spans="1:23" x14ac:dyDescent="0.3">
      <c r="A494">
        <v>493</v>
      </c>
      <c r="B494">
        <v>61</v>
      </c>
      <c r="C494" s="1" t="s">
        <v>30</v>
      </c>
      <c r="D494" s="1" t="s">
        <v>55</v>
      </c>
      <c r="E494" s="2">
        <v>43429</v>
      </c>
      <c r="F494" s="1" t="s">
        <v>7</v>
      </c>
      <c r="G494" s="2">
        <v>43441</v>
      </c>
      <c r="H494" s="1" t="s">
        <v>10</v>
      </c>
      <c r="I494" s="1" t="s">
        <v>1</v>
      </c>
      <c r="J494">
        <v>33</v>
      </c>
      <c r="K494">
        <v>247</v>
      </c>
      <c r="L494">
        <v>1</v>
      </c>
      <c r="M494">
        <v>0</v>
      </c>
      <c r="N494">
        <v>0</v>
      </c>
      <c r="O494">
        <v>0</v>
      </c>
      <c r="P494" s="1" t="s">
        <v>35</v>
      </c>
      <c r="Q494" s="2">
        <v>43929</v>
      </c>
      <c r="R494" s="8" t="str">
        <f t="shared" si="35"/>
        <v>50-70</v>
      </c>
      <c r="S494" s="11">
        <f t="shared" si="36"/>
        <v>16</v>
      </c>
      <c r="T494" s="11" t="str">
        <f t="shared" si="37"/>
        <v>Obese</v>
      </c>
      <c r="U494" s="11">
        <f t="shared" si="38"/>
        <v>12</v>
      </c>
      <c r="V494" s="8" t="str">
        <f t="shared" si="39"/>
        <v>High</v>
      </c>
      <c r="W494">
        <v>0</v>
      </c>
    </row>
    <row r="495" spans="1:23" x14ac:dyDescent="0.3">
      <c r="A495">
        <v>494</v>
      </c>
      <c r="B495">
        <v>49</v>
      </c>
      <c r="C495" s="1" t="s">
        <v>33</v>
      </c>
      <c r="D495" s="1" t="s">
        <v>51</v>
      </c>
      <c r="E495" s="2">
        <v>42913</v>
      </c>
      <c r="F495" s="1" t="s">
        <v>8</v>
      </c>
      <c r="G495" s="2">
        <v>42915</v>
      </c>
      <c r="H495" s="1" t="s">
        <v>11</v>
      </c>
      <c r="I495" s="1" t="s">
        <v>2</v>
      </c>
      <c r="J495">
        <v>42.6</v>
      </c>
      <c r="K495">
        <v>256</v>
      </c>
      <c r="L495">
        <v>1</v>
      </c>
      <c r="M495">
        <v>0</v>
      </c>
      <c r="N495">
        <v>0</v>
      </c>
      <c r="O495">
        <v>0</v>
      </c>
      <c r="P495" s="1" t="s">
        <v>32</v>
      </c>
      <c r="Q495" s="2">
        <v>43168</v>
      </c>
      <c r="R495" s="8" t="str">
        <f t="shared" si="35"/>
        <v>36-49</v>
      </c>
      <c r="S495" s="11">
        <f t="shared" si="36"/>
        <v>8</v>
      </c>
      <c r="T495" s="11" t="str">
        <f t="shared" si="37"/>
        <v>Severely obese</v>
      </c>
      <c r="U495" s="11">
        <f t="shared" si="38"/>
        <v>2</v>
      </c>
      <c r="V495" s="8" t="str">
        <f t="shared" si="39"/>
        <v>High</v>
      </c>
      <c r="W495">
        <v>1</v>
      </c>
    </row>
    <row r="496" spans="1:23" x14ac:dyDescent="0.3">
      <c r="A496">
        <v>495</v>
      </c>
      <c r="B496">
        <v>45</v>
      </c>
      <c r="C496" s="1" t="s">
        <v>33</v>
      </c>
      <c r="D496" s="1" t="s">
        <v>45</v>
      </c>
      <c r="E496" s="2">
        <v>44479</v>
      </c>
      <c r="F496" s="1" t="s">
        <v>6</v>
      </c>
      <c r="G496" s="2">
        <v>44480</v>
      </c>
      <c r="H496" s="1" t="s">
        <v>11</v>
      </c>
      <c r="I496" s="1" t="s">
        <v>4</v>
      </c>
      <c r="J496">
        <v>32.299999999999997</v>
      </c>
      <c r="K496">
        <v>297</v>
      </c>
      <c r="L496">
        <v>0</v>
      </c>
      <c r="M496">
        <v>0</v>
      </c>
      <c r="N496">
        <v>0</v>
      </c>
      <c r="O496">
        <v>0</v>
      </c>
      <c r="P496" s="1" t="s">
        <v>35</v>
      </c>
      <c r="Q496" s="2">
        <v>45055</v>
      </c>
      <c r="R496" s="8" t="str">
        <f t="shared" si="35"/>
        <v>36-49</v>
      </c>
      <c r="S496" s="11">
        <f t="shared" si="36"/>
        <v>18</v>
      </c>
      <c r="T496" s="11" t="str">
        <f t="shared" si="37"/>
        <v>Obese</v>
      </c>
      <c r="U496" s="11">
        <f t="shared" si="38"/>
        <v>1</v>
      </c>
      <c r="V496" s="8" t="str">
        <f t="shared" si="39"/>
        <v>High</v>
      </c>
      <c r="W496">
        <v>0</v>
      </c>
    </row>
    <row r="497" spans="1:23" x14ac:dyDescent="0.3">
      <c r="A497">
        <v>496</v>
      </c>
      <c r="B497">
        <v>44</v>
      </c>
      <c r="C497" s="1" t="s">
        <v>33</v>
      </c>
      <c r="D497" s="1" t="s">
        <v>59</v>
      </c>
      <c r="E497" s="2">
        <v>42794</v>
      </c>
      <c r="F497" s="1" t="s">
        <v>6</v>
      </c>
      <c r="G497" s="2">
        <v>42808</v>
      </c>
      <c r="H497" s="1" t="s">
        <v>10</v>
      </c>
      <c r="I497" s="1" t="s">
        <v>4</v>
      </c>
      <c r="J497">
        <v>27.1</v>
      </c>
      <c r="K497">
        <v>219</v>
      </c>
      <c r="L497">
        <v>1</v>
      </c>
      <c r="M497">
        <v>1</v>
      </c>
      <c r="N497">
        <v>0</v>
      </c>
      <c r="O497">
        <v>0</v>
      </c>
      <c r="P497" s="1" t="s">
        <v>42</v>
      </c>
      <c r="Q497" s="2">
        <v>43085</v>
      </c>
      <c r="R497" s="8" t="str">
        <f t="shared" si="35"/>
        <v>36-49</v>
      </c>
      <c r="S497" s="11">
        <f t="shared" si="36"/>
        <v>9</v>
      </c>
      <c r="T497" s="11" t="str">
        <f t="shared" si="37"/>
        <v>Overweight</v>
      </c>
      <c r="U497" s="11">
        <f t="shared" si="38"/>
        <v>14</v>
      </c>
      <c r="V497" s="8" t="str">
        <f t="shared" si="39"/>
        <v>Elevated</v>
      </c>
      <c r="W497">
        <v>0</v>
      </c>
    </row>
    <row r="498" spans="1:23" x14ac:dyDescent="0.3">
      <c r="A498">
        <v>497</v>
      </c>
      <c r="B498">
        <v>64</v>
      </c>
      <c r="C498" s="1" t="s">
        <v>30</v>
      </c>
      <c r="D498" s="1" t="s">
        <v>34</v>
      </c>
      <c r="E498" s="2">
        <v>43963</v>
      </c>
      <c r="F498" s="1" t="s">
        <v>9</v>
      </c>
      <c r="G498" s="2">
        <v>43968</v>
      </c>
      <c r="H498" s="1" t="s">
        <v>10</v>
      </c>
      <c r="I498" s="1" t="s">
        <v>4</v>
      </c>
      <c r="J498">
        <v>35.4</v>
      </c>
      <c r="K498">
        <v>263</v>
      </c>
      <c r="L498">
        <v>0</v>
      </c>
      <c r="M498">
        <v>1</v>
      </c>
      <c r="N498">
        <v>1</v>
      </c>
      <c r="O498">
        <v>0</v>
      </c>
      <c r="P498" s="1" t="s">
        <v>32</v>
      </c>
      <c r="Q498" s="2">
        <v>44190</v>
      </c>
      <c r="R498" s="8" t="str">
        <f t="shared" si="35"/>
        <v>50-70</v>
      </c>
      <c r="S498" s="11">
        <f t="shared" si="36"/>
        <v>7</v>
      </c>
      <c r="T498" s="11" t="str">
        <f t="shared" si="37"/>
        <v>Obese</v>
      </c>
      <c r="U498" s="11">
        <f t="shared" si="38"/>
        <v>5</v>
      </c>
      <c r="V498" s="8" t="str">
        <f t="shared" si="39"/>
        <v>High</v>
      </c>
      <c r="W498">
        <v>0</v>
      </c>
    </row>
    <row r="499" spans="1:23" x14ac:dyDescent="0.3">
      <c r="A499">
        <v>498</v>
      </c>
      <c r="B499">
        <v>50</v>
      </c>
      <c r="C499" s="1" t="s">
        <v>30</v>
      </c>
      <c r="D499" s="1" t="s">
        <v>48</v>
      </c>
      <c r="E499" s="2">
        <v>44978</v>
      </c>
      <c r="F499" s="1" t="s">
        <v>9</v>
      </c>
      <c r="G499" s="2">
        <v>44980</v>
      </c>
      <c r="H499" s="1" t="s">
        <v>10</v>
      </c>
      <c r="I499" s="1" t="s">
        <v>4</v>
      </c>
      <c r="J499">
        <v>39.799999999999997</v>
      </c>
      <c r="K499">
        <v>269</v>
      </c>
      <c r="L499">
        <v>1</v>
      </c>
      <c r="M499">
        <v>1</v>
      </c>
      <c r="N499">
        <v>1</v>
      </c>
      <c r="O499">
        <v>0</v>
      </c>
      <c r="P499" s="1" t="s">
        <v>32</v>
      </c>
      <c r="Q499" s="2">
        <v>45330</v>
      </c>
      <c r="R499" s="8" t="str">
        <f t="shared" si="35"/>
        <v>50-70</v>
      </c>
      <c r="S499" s="11">
        <f t="shared" si="36"/>
        <v>11</v>
      </c>
      <c r="T499" s="11" t="str">
        <f t="shared" si="37"/>
        <v>Obese</v>
      </c>
      <c r="U499" s="11">
        <f t="shared" si="38"/>
        <v>2</v>
      </c>
      <c r="V499" s="8" t="str">
        <f t="shared" si="39"/>
        <v>High</v>
      </c>
      <c r="W499">
        <v>0</v>
      </c>
    </row>
    <row r="500" spans="1:23" x14ac:dyDescent="0.3">
      <c r="A500">
        <v>499</v>
      </c>
      <c r="B500">
        <v>72</v>
      </c>
      <c r="C500" s="1" t="s">
        <v>30</v>
      </c>
      <c r="D500" s="1" t="s">
        <v>52</v>
      </c>
      <c r="E500" s="2">
        <v>42857</v>
      </c>
      <c r="F500" s="1" t="s">
        <v>7</v>
      </c>
      <c r="G500" s="2">
        <v>42876</v>
      </c>
      <c r="H500" s="1" t="s">
        <v>11</v>
      </c>
      <c r="I500" s="1" t="s">
        <v>4</v>
      </c>
      <c r="J500">
        <v>33.700000000000003</v>
      </c>
      <c r="K500">
        <v>245</v>
      </c>
      <c r="L500">
        <v>1</v>
      </c>
      <c r="M500">
        <v>0</v>
      </c>
      <c r="N500">
        <v>0</v>
      </c>
      <c r="O500">
        <v>0</v>
      </c>
      <c r="P500" s="1" t="s">
        <v>38</v>
      </c>
      <c r="Q500" s="2">
        <v>43371</v>
      </c>
      <c r="R500" s="8" t="str">
        <f t="shared" si="35"/>
        <v>70-90</v>
      </c>
      <c r="S500" s="11">
        <f t="shared" si="36"/>
        <v>16</v>
      </c>
      <c r="T500" s="11" t="str">
        <f t="shared" si="37"/>
        <v>Obese</v>
      </c>
      <c r="U500" s="11">
        <f t="shared" si="38"/>
        <v>19</v>
      </c>
      <c r="V500" s="8" t="str">
        <f t="shared" si="39"/>
        <v>High</v>
      </c>
      <c r="W500">
        <v>1</v>
      </c>
    </row>
    <row r="501" spans="1:23" x14ac:dyDescent="0.3">
      <c r="A501">
        <v>500</v>
      </c>
      <c r="B501">
        <v>59</v>
      </c>
      <c r="C501" s="1" t="s">
        <v>30</v>
      </c>
      <c r="D501" s="1" t="s">
        <v>50</v>
      </c>
      <c r="E501" s="2">
        <v>43041</v>
      </c>
      <c r="F501" s="1" t="s">
        <v>8</v>
      </c>
      <c r="G501" s="2">
        <v>43043</v>
      </c>
      <c r="H501" s="1" t="s">
        <v>11</v>
      </c>
      <c r="I501" s="1" t="s">
        <v>2</v>
      </c>
      <c r="J501">
        <v>29.3</v>
      </c>
      <c r="K501">
        <v>199</v>
      </c>
      <c r="L501">
        <v>0</v>
      </c>
      <c r="M501">
        <v>0</v>
      </c>
      <c r="N501">
        <v>0</v>
      </c>
      <c r="O501">
        <v>0</v>
      </c>
      <c r="P501" s="1" t="s">
        <v>35</v>
      </c>
      <c r="Q501" s="2">
        <v>43490</v>
      </c>
      <c r="R501" s="8" t="str">
        <f t="shared" si="35"/>
        <v>50-70</v>
      </c>
      <c r="S501" s="11">
        <f t="shared" si="36"/>
        <v>14</v>
      </c>
      <c r="T501" s="11" t="str">
        <f t="shared" si="37"/>
        <v>Overweight</v>
      </c>
      <c r="U501" s="11">
        <f t="shared" si="38"/>
        <v>2</v>
      </c>
      <c r="V501" s="8" t="str">
        <f t="shared" si="39"/>
        <v>Good</v>
      </c>
      <c r="W501">
        <v>0</v>
      </c>
    </row>
    <row r="502" spans="1:23" x14ac:dyDescent="0.3">
      <c r="A502">
        <v>501</v>
      </c>
      <c r="B502">
        <v>47</v>
      </c>
      <c r="C502" s="1" t="s">
        <v>30</v>
      </c>
      <c r="D502" s="1" t="s">
        <v>49</v>
      </c>
      <c r="E502" s="2">
        <v>45280</v>
      </c>
      <c r="F502" s="1" t="s">
        <v>6</v>
      </c>
      <c r="G502" s="2">
        <v>45300</v>
      </c>
      <c r="H502" s="1" t="s">
        <v>11</v>
      </c>
      <c r="I502" s="1" t="s">
        <v>1</v>
      </c>
      <c r="J502">
        <v>37.1</v>
      </c>
      <c r="K502">
        <v>270</v>
      </c>
      <c r="L502">
        <v>1</v>
      </c>
      <c r="M502">
        <v>1</v>
      </c>
      <c r="N502">
        <v>0</v>
      </c>
      <c r="O502">
        <v>0</v>
      </c>
      <c r="P502" s="1" t="s">
        <v>42</v>
      </c>
      <c r="Q502" s="2">
        <v>45714</v>
      </c>
      <c r="R502" s="8" t="str">
        <f t="shared" si="35"/>
        <v>36-49</v>
      </c>
      <c r="S502" s="11">
        <f t="shared" si="36"/>
        <v>13</v>
      </c>
      <c r="T502" s="11" t="str">
        <f t="shared" si="37"/>
        <v>Obese</v>
      </c>
      <c r="U502" s="11">
        <f t="shared" si="38"/>
        <v>20</v>
      </c>
      <c r="V502" s="8" t="str">
        <f t="shared" si="39"/>
        <v>High</v>
      </c>
      <c r="W502">
        <v>0</v>
      </c>
    </row>
    <row r="503" spans="1:23" x14ac:dyDescent="0.3">
      <c r="A503">
        <v>502</v>
      </c>
      <c r="B503">
        <v>69</v>
      </c>
      <c r="C503" s="1" t="s">
        <v>33</v>
      </c>
      <c r="D503" s="1" t="s">
        <v>52</v>
      </c>
      <c r="E503" s="2">
        <v>43556</v>
      </c>
      <c r="F503" s="1" t="s">
        <v>6</v>
      </c>
      <c r="G503" s="2">
        <v>43580</v>
      </c>
      <c r="H503" s="1" t="s">
        <v>10</v>
      </c>
      <c r="I503" s="1" t="s">
        <v>4</v>
      </c>
      <c r="J503">
        <v>21.9</v>
      </c>
      <c r="K503">
        <v>206</v>
      </c>
      <c r="L503">
        <v>1</v>
      </c>
      <c r="M503">
        <v>1</v>
      </c>
      <c r="N503">
        <v>1</v>
      </c>
      <c r="O503">
        <v>0</v>
      </c>
      <c r="P503" s="1" t="s">
        <v>35</v>
      </c>
      <c r="Q503" s="2">
        <v>44218</v>
      </c>
      <c r="R503" s="8" t="str">
        <f t="shared" si="35"/>
        <v>50-70</v>
      </c>
      <c r="S503" s="11">
        <f t="shared" si="36"/>
        <v>20</v>
      </c>
      <c r="T503" s="11" t="str">
        <f t="shared" si="37"/>
        <v>Healthy</v>
      </c>
      <c r="U503" s="11">
        <f t="shared" si="38"/>
        <v>24</v>
      </c>
      <c r="V503" s="8" t="str">
        <f t="shared" si="39"/>
        <v>Elevated</v>
      </c>
      <c r="W503">
        <v>0</v>
      </c>
    </row>
    <row r="504" spans="1:23" x14ac:dyDescent="0.3">
      <c r="A504">
        <v>503</v>
      </c>
      <c r="B504">
        <v>60</v>
      </c>
      <c r="C504" s="1" t="s">
        <v>30</v>
      </c>
      <c r="D504" s="1" t="s">
        <v>41</v>
      </c>
      <c r="E504" s="2">
        <v>41925</v>
      </c>
      <c r="F504" s="1" t="s">
        <v>6</v>
      </c>
      <c r="G504" s="2">
        <v>41955</v>
      </c>
      <c r="H504" s="1" t="s">
        <v>10</v>
      </c>
      <c r="I504" s="1" t="s">
        <v>3</v>
      </c>
      <c r="J504">
        <v>19.399999999999999</v>
      </c>
      <c r="K504">
        <v>202</v>
      </c>
      <c r="L504">
        <v>1</v>
      </c>
      <c r="M504">
        <v>0</v>
      </c>
      <c r="N504">
        <v>0</v>
      </c>
      <c r="O504">
        <v>0</v>
      </c>
      <c r="P504" s="1" t="s">
        <v>35</v>
      </c>
      <c r="Q504" s="2">
        <v>42317</v>
      </c>
      <c r="R504" s="8" t="str">
        <f t="shared" si="35"/>
        <v>50-70</v>
      </c>
      <c r="S504" s="11">
        <f t="shared" si="36"/>
        <v>11</v>
      </c>
      <c r="T504" s="11" t="str">
        <f t="shared" si="37"/>
        <v>Healthy</v>
      </c>
      <c r="U504" s="11">
        <f t="shared" si="38"/>
        <v>30</v>
      </c>
      <c r="V504" s="8" t="str">
        <f t="shared" si="39"/>
        <v>Elevated</v>
      </c>
      <c r="W504">
        <v>0</v>
      </c>
    </row>
    <row r="505" spans="1:23" x14ac:dyDescent="0.3">
      <c r="A505">
        <v>504</v>
      </c>
      <c r="B505">
        <v>46</v>
      </c>
      <c r="C505" s="1" t="s">
        <v>33</v>
      </c>
      <c r="D505" s="1" t="s">
        <v>36</v>
      </c>
      <c r="E505" s="2">
        <v>42340</v>
      </c>
      <c r="F505" s="1" t="s">
        <v>7</v>
      </c>
      <c r="G505" s="2">
        <v>42349</v>
      </c>
      <c r="H505" s="1" t="s">
        <v>11</v>
      </c>
      <c r="I505" s="1" t="s">
        <v>3</v>
      </c>
      <c r="J505">
        <v>38.799999999999997</v>
      </c>
      <c r="K505">
        <v>259</v>
      </c>
      <c r="L505">
        <v>1</v>
      </c>
      <c r="M505">
        <v>0</v>
      </c>
      <c r="N505">
        <v>1</v>
      </c>
      <c r="O505">
        <v>1</v>
      </c>
      <c r="P505" s="1" t="s">
        <v>42</v>
      </c>
      <c r="Q505" s="2">
        <v>42633</v>
      </c>
      <c r="R505" s="8" t="str">
        <f t="shared" si="35"/>
        <v>36-49</v>
      </c>
      <c r="S505" s="11">
        <f t="shared" si="36"/>
        <v>9</v>
      </c>
      <c r="T505" s="11" t="str">
        <f t="shared" si="37"/>
        <v>Obese</v>
      </c>
      <c r="U505" s="11">
        <f t="shared" si="38"/>
        <v>9</v>
      </c>
      <c r="V505" s="8" t="str">
        <f t="shared" si="39"/>
        <v>High</v>
      </c>
      <c r="W505">
        <v>0</v>
      </c>
    </row>
    <row r="506" spans="1:23" x14ac:dyDescent="0.3">
      <c r="A506">
        <v>505</v>
      </c>
      <c r="B506">
        <v>44</v>
      </c>
      <c r="C506" s="1" t="s">
        <v>33</v>
      </c>
      <c r="D506" s="1" t="s">
        <v>45</v>
      </c>
      <c r="E506" s="2">
        <v>43920</v>
      </c>
      <c r="F506" s="1" t="s">
        <v>6</v>
      </c>
      <c r="G506" s="2">
        <v>43937</v>
      </c>
      <c r="H506" s="1" t="s">
        <v>10</v>
      </c>
      <c r="I506" s="1" t="s">
        <v>3</v>
      </c>
      <c r="J506">
        <v>31.4</v>
      </c>
      <c r="K506">
        <v>285</v>
      </c>
      <c r="L506">
        <v>1</v>
      </c>
      <c r="M506">
        <v>0</v>
      </c>
      <c r="N506">
        <v>0</v>
      </c>
      <c r="O506">
        <v>0</v>
      </c>
      <c r="P506" s="1" t="s">
        <v>38</v>
      </c>
      <c r="Q506" s="2">
        <v>44536</v>
      </c>
      <c r="R506" s="8" t="str">
        <f t="shared" si="35"/>
        <v>36-49</v>
      </c>
      <c r="S506" s="11">
        <f t="shared" si="36"/>
        <v>19</v>
      </c>
      <c r="T506" s="11" t="str">
        <f t="shared" si="37"/>
        <v>Obese</v>
      </c>
      <c r="U506" s="11">
        <f t="shared" si="38"/>
        <v>17</v>
      </c>
      <c r="V506" s="8" t="str">
        <f t="shared" si="39"/>
        <v>High</v>
      </c>
      <c r="W506">
        <v>0</v>
      </c>
    </row>
    <row r="507" spans="1:23" x14ac:dyDescent="0.3">
      <c r="A507">
        <v>506</v>
      </c>
      <c r="B507">
        <v>51</v>
      </c>
      <c r="C507" s="1" t="s">
        <v>30</v>
      </c>
      <c r="D507" s="1" t="s">
        <v>46</v>
      </c>
      <c r="E507" s="2">
        <v>43553</v>
      </c>
      <c r="F507" s="1" t="s">
        <v>7</v>
      </c>
      <c r="G507" s="2">
        <v>43561</v>
      </c>
      <c r="H507" s="1" t="s">
        <v>10</v>
      </c>
      <c r="I507" s="1" t="s">
        <v>1</v>
      </c>
      <c r="J507">
        <v>24.4</v>
      </c>
      <c r="K507">
        <v>208</v>
      </c>
      <c r="L507">
        <v>1</v>
      </c>
      <c r="M507">
        <v>0</v>
      </c>
      <c r="N507">
        <v>1</v>
      </c>
      <c r="O507">
        <v>0</v>
      </c>
      <c r="P507" s="1" t="s">
        <v>35</v>
      </c>
      <c r="Q507" s="2">
        <v>44148</v>
      </c>
      <c r="R507" s="8" t="str">
        <f t="shared" si="35"/>
        <v>50-70</v>
      </c>
      <c r="S507" s="11">
        <f t="shared" si="36"/>
        <v>19</v>
      </c>
      <c r="T507" s="11" t="str">
        <f t="shared" si="37"/>
        <v>Healthy</v>
      </c>
      <c r="U507" s="11">
        <f t="shared" si="38"/>
        <v>8</v>
      </c>
      <c r="V507" s="8" t="str">
        <f t="shared" si="39"/>
        <v>Elevated</v>
      </c>
      <c r="W507">
        <v>1</v>
      </c>
    </row>
    <row r="508" spans="1:23" x14ac:dyDescent="0.3">
      <c r="A508">
        <v>507</v>
      </c>
      <c r="B508">
        <v>57</v>
      </c>
      <c r="C508" s="1" t="s">
        <v>30</v>
      </c>
      <c r="D508" s="1" t="s">
        <v>59</v>
      </c>
      <c r="E508" s="2">
        <v>43625</v>
      </c>
      <c r="F508" s="1" t="s">
        <v>9</v>
      </c>
      <c r="G508" s="2">
        <v>43627</v>
      </c>
      <c r="H508" s="1" t="s">
        <v>11</v>
      </c>
      <c r="I508" s="1" t="s">
        <v>1</v>
      </c>
      <c r="J508">
        <v>25.1</v>
      </c>
      <c r="K508">
        <v>167</v>
      </c>
      <c r="L508">
        <v>1</v>
      </c>
      <c r="M508">
        <v>0</v>
      </c>
      <c r="N508">
        <v>1</v>
      </c>
      <c r="O508">
        <v>0</v>
      </c>
      <c r="P508" s="1" t="s">
        <v>42</v>
      </c>
      <c r="Q508" s="2">
        <v>43952</v>
      </c>
      <c r="R508" s="8" t="str">
        <f t="shared" si="35"/>
        <v>50-70</v>
      </c>
      <c r="S508" s="11">
        <f t="shared" si="36"/>
        <v>10</v>
      </c>
      <c r="T508" s="11" t="str">
        <f t="shared" si="37"/>
        <v>Overweight</v>
      </c>
      <c r="U508" s="11">
        <f t="shared" si="38"/>
        <v>2</v>
      </c>
      <c r="V508" s="8" t="str">
        <f t="shared" si="39"/>
        <v>Good</v>
      </c>
      <c r="W508">
        <v>0</v>
      </c>
    </row>
    <row r="509" spans="1:23" x14ac:dyDescent="0.3">
      <c r="A509">
        <v>508</v>
      </c>
      <c r="B509">
        <v>49</v>
      </c>
      <c r="C509" s="1" t="s">
        <v>30</v>
      </c>
      <c r="D509" s="1" t="s">
        <v>39</v>
      </c>
      <c r="E509" s="2">
        <v>42964</v>
      </c>
      <c r="F509" s="1" t="s">
        <v>6</v>
      </c>
      <c r="G509" s="2">
        <v>42992</v>
      </c>
      <c r="H509" s="1" t="s">
        <v>10</v>
      </c>
      <c r="I509" s="1" t="s">
        <v>2</v>
      </c>
      <c r="J509">
        <v>44.4</v>
      </c>
      <c r="K509">
        <v>298</v>
      </c>
      <c r="L509">
        <v>0</v>
      </c>
      <c r="M509">
        <v>1</v>
      </c>
      <c r="N509">
        <v>1</v>
      </c>
      <c r="O509">
        <v>0</v>
      </c>
      <c r="P509" s="1" t="s">
        <v>38</v>
      </c>
      <c r="Q509" s="2">
        <v>43600</v>
      </c>
      <c r="R509" s="8" t="str">
        <f t="shared" si="35"/>
        <v>36-49</v>
      </c>
      <c r="S509" s="11">
        <f t="shared" si="36"/>
        <v>20</v>
      </c>
      <c r="T509" s="11" t="str">
        <f t="shared" si="37"/>
        <v>Severely obese</v>
      </c>
      <c r="U509" s="11">
        <f t="shared" si="38"/>
        <v>28</v>
      </c>
      <c r="V509" s="8" t="str">
        <f t="shared" si="39"/>
        <v>High</v>
      </c>
      <c r="W509">
        <v>1</v>
      </c>
    </row>
    <row r="510" spans="1:23" x14ac:dyDescent="0.3">
      <c r="A510">
        <v>509</v>
      </c>
      <c r="B510">
        <v>66</v>
      </c>
      <c r="C510" s="1" t="s">
        <v>33</v>
      </c>
      <c r="D510" s="1" t="s">
        <v>54</v>
      </c>
      <c r="E510" s="2">
        <v>44709</v>
      </c>
      <c r="F510" s="1" t="s">
        <v>9</v>
      </c>
      <c r="G510" s="2">
        <v>44712</v>
      </c>
      <c r="H510" s="1" t="s">
        <v>11</v>
      </c>
      <c r="I510" s="1" t="s">
        <v>2</v>
      </c>
      <c r="J510">
        <v>17</v>
      </c>
      <c r="K510">
        <v>162</v>
      </c>
      <c r="L510">
        <v>0</v>
      </c>
      <c r="M510">
        <v>0</v>
      </c>
      <c r="N510">
        <v>0</v>
      </c>
      <c r="O510">
        <v>0</v>
      </c>
      <c r="P510" s="1" t="s">
        <v>35</v>
      </c>
      <c r="Q510" s="2">
        <v>45089</v>
      </c>
      <c r="R510" s="8" t="str">
        <f t="shared" si="35"/>
        <v>50-70</v>
      </c>
      <c r="S510" s="11">
        <f t="shared" si="36"/>
        <v>12</v>
      </c>
      <c r="T510" s="11" t="str">
        <f t="shared" si="37"/>
        <v xml:space="preserve">Underweight </v>
      </c>
      <c r="U510" s="11">
        <f t="shared" si="38"/>
        <v>3</v>
      </c>
      <c r="V510" s="8" t="str">
        <f t="shared" si="39"/>
        <v>Good</v>
      </c>
      <c r="W510">
        <v>0</v>
      </c>
    </row>
    <row r="511" spans="1:23" x14ac:dyDescent="0.3">
      <c r="A511">
        <v>510</v>
      </c>
      <c r="B511">
        <v>59</v>
      </c>
      <c r="C511" s="1" t="s">
        <v>30</v>
      </c>
      <c r="D511" s="1" t="s">
        <v>31</v>
      </c>
      <c r="E511" s="2">
        <v>42699</v>
      </c>
      <c r="F511" s="1" t="s">
        <v>8</v>
      </c>
      <c r="G511" s="2">
        <v>42709</v>
      </c>
      <c r="H511" s="1" t="s">
        <v>10</v>
      </c>
      <c r="I511" s="1" t="s">
        <v>1</v>
      </c>
      <c r="J511">
        <v>36.9</v>
      </c>
      <c r="K511">
        <v>242</v>
      </c>
      <c r="L511">
        <v>0</v>
      </c>
      <c r="M511">
        <v>1</v>
      </c>
      <c r="N511">
        <v>0</v>
      </c>
      <c r="O511">
        <v>1</v>
      </c>
      <c r="P511" s="1" t="s">
        <v>32</v>
      </c>
      <c r="Q511" s="2">
        <v>42927</v>
      </c>
      <c r="R511" s="8" t="str">
        <f t="shared" si="35"/>
        <v>50-70</v>
      </c>
      <c r="S511" s="11">
        <f t="shared" si="36"/>
        <v>7</v>
      </c>
      <c r="T511" s="11" t="str">
        <f t="shared" si="37"/>
        <v>Obese</v>
      </c>
      <c r="U511" s="11">
        <f t="shared" si="38"/>
        <v>10</v>
      </c>
      <c r="V511" s="8" t="str">
        <f t="shared" si="39"/>
        <v>High</v>
      </c>
      <c r="W511">
        <v>0</v>
      </c>
    </row>
    <row r="512" spans="1:23" x14ac:dyDescent="0.3">
      <c r="A512">
        <v>511</v>
      </c>
      <c r="B512">
        <v>52</v>
      </c>
      <c r="C512" s="1" t="s">
        <v>30</v>
      </c>
      <c r="D512" s="1" t="s">
        <v>51</v>
      </c>
      <c r="E512" s="2">
        <v>43848</v>
      </c>
      <c r="F512" s="1" t="s">
        <v>9</v>
      </c>
      <c r="G512" s="2">
        <v>43852</v>
      </c>
      <c r="H512" s="1" t="s">
        <v>10</v>
      </c>
      <c r="I512" s="1" t="s">
        <v>3</v>
      </c>
      <c r="J512">
        <v>43.6</v>
      </c>
      <c r="K512">
        <v>265</v>
      </c>
      <c r="L512">
        <v>1</v>
      </c>
      <c r="M512">
        <v>0</v>
      </c>
      <c r="N512">
        <v>0</v>
      </c>
      <c r="O512">
        <v>0</v>
      </c>
      <c r="P512" s="1" t="s">
        <v>38</v>
      </c>
      <c r="Q512" s="2">
        <v>44185</v>
      </c>
      <c r="R512" s="8" t="str">
        <f t="shared" si="35"/>
        <v>50-70</v>
      </c>
      <c r="S512" s="11">
        <f t="shared" si="36"/>
        <v>10</v>
      </c>
      <c r="T512" s="11" t="str">
        <f t="shared" si="37"/>
        <v>Severely obese</v>
      </c>
      <c r="U512" s="11">
        <f t="shared" si="38"/>
        <v>4</v>
      </c>
      <c r="V512" s="8" t="str">
        <f t="shared" si="39"/>
        <v>High</v>
      </c>
      <c r="W512">
        <v>0</v>
      </c>
    </row>
    <row r="513" spans="1:23" x14ac:dyDescent="0.3">
      <c r="A513">
        <v>512</v>
      </c>
      <c r="B513">
        <v>56</v>
      </c>
      <c r="C513" s="1" t="s">
        <v>33</v>
      </c>
      <c r="D513" s="1" t="s">
        <v>54</v>
      </c>
      <c r="E513" s="2">
        <v>42102</v>
      </c>
      <c r="F513" s="1" t="s">
        <v>6</v>
      </c>
      <c r="G513" s="2">
        <v>42104</v>
      </c>
      <c r="H513" s="1" t="s">
        <v>10</v>
      </c>
      <c r="I513" s="1" t="s">
        <v>2</v>
      </c>
      <c r="J513">
        <v>27.8</v>
      </c>
      <c r="K513">
        <v>202</v>
      </c>
      <c r="L513">
        <v>1</v>
      </c>
      <c r="M513">
        <v>1</v>
      </c>
      <c r="N513">
        <v>0</v>
      </c>
      <c r="O513">
        <v>1</v>
      </c>
      <c r="P513" s="1" t="s">
        <v>42</v>
      </c>
      <c r="Q513" s="2">
        <v>42556</v>
      </c>
      <c r="R513" s="8" t="str">
        <f t="shared" si="35"/>
        <v>50-70</v>
      </c>
      <c r="S513" s="11">
        <f t="shared" si="36"/>
        <v>14</v>
      </c>
      <c r="T513" s="11" t="str">
        <f t="shared" si="37"/>
        <v>Overweight</v>
      </c>
      <c r="U513" s="11">
        <f t="shared" si="38"/>
        <v>2</v>
      </c>
      <c r="V513" s="8" t="str">
        <f t="shared" si="39"/>
        <v>Elevated</v>
      </c>
      <c r="W513">
        <v>0</v>
      </c>
    </row>
    <row r="514" spans="1:23" x14ac:dyDescent="0.3">
      <c r="A514">
        <v>513</v>
      </c>
      <c r="B514">
        <v>65</v>
      </c>
      <c r="C514" s="1" t="s">
        <v>30</v>
      </c>
      <c r="D514" s="1" t="s">
        <v>41</v>
      </c>
      <c r="E514" s="2">
        <v>43265</v>
      </c>
      <c r="F514" s="1" t="s">
        <v>6</v>
      </c>
      <c r="G514" s="2">
        <v>43275</v>
      </c>
      <c r="H514" s="1" t="s">
        <v>10</v>
      </c>
      <c r="I514" s="1" t="s">
        <v>4</v>
      </c>
      <c r="J514">
        <v>32.1</v>
      </c>
      <c r="K514">
        <v>296</v>
      </c>
      <c r="L514">
        <v>1</v>
      </c>
      <c r="M514">
        <v>0</v>
      </c>
      <c r="N514">
        <v>0</v>
      </c>
      <c r="O514">
        <v>1</v>
      </c>
      <c r="P514" s="1" t="s">
        <v>38</v>
      </c>
      <c r="Q514" s="2">
        <v>43626</v>
      </c>
      <c r="R514" s="8" t="str">
        <f t="shared" ref="R514:R577" si="40">IF(B514&lt;=35,"20-35",IF(AND(B514&gt;35,B514&lt;50),"36-49",IF(AND(B514&gt;=50,B514&lt;70),"50-70",IF(B514&gt;=70,"70-90","NaN"))))</f>
        <v>50-70</v>
      </c>
      <c r="S514" s="11">
        <f t="shared" ref="S514:S577" si="41">DATEDIF(G514,Q514,"M")</f>
        <v>11</v>
      </c>
      <c r="T514" s="11" t="str">
        <f t="shared" ref="T514:T577" si="42">IF(J514&lt;=18.5,"Underweight ",IF(AND(J514&gt;=18.5,J514&lt;=24.9),"Healthy",IF(AND(J514&gt;=25,J514&lt;=29.9),"Overweight",IF(AND(J514&gt;=30,J514&lt;=39.9),"Obese",IF(J514&gt;=40,"Severely obese")))))</f>
        <v>Obese</v>
      </c>
      <c r="U514" s="11">
        <f t="shared" ref="U514:U577" si="43">DATEDIF(E514,G514,"d")</f>
        <v>10</v>
      </c>
      <c r="V514" s="8" t="str">
        <f t="shared" ref="V514:V577" si="44">IF(K514&lt;200,"Good",IF(AND(K514&gt;200,K514&lt;239),"Elevated",IF(K514&gt;240,"High","non")))</f>
        <v>High</v>
      </c>
      <c r="W514">
        <v>0</v>
      </c>
    </row>
    <row r="515" spans="1:23" x14ac:dyDescent="0.3">
      <c r="A515">
        <v>514</v>
      </c>
      <c r="B515">
        <v>65</v>
      </c>
      <c r="C515" s="1" t="s">
        <v>33</v>
      </c>
      <c r="D515" s="1" t="s">
        <v>58</v>
      </c>
      <c r="E515" s="2">
        <v>43893</v>
      </c>
      <c r="F515" s="1" t="s">
        <v>7</v>
      </c>
      <c r="G515" s="2">
        <v>43910</v>
      </c>
      <c r="H515" s="1" t="s">
        <v>11</v>
      </c>
      <c r="I515" s="1" t="s">
        <v>1</v>
      </c>
      <c r="J515">
        <v>29.2</v>
      </c>
      <c r="K515">
        <v>225</v>
      </c>
      <c r="L515">
        <v>1</v>
      </c>
      <c r="M515">
        <v>1</v>
      </c>
      <c r="N515">
        <v>0</v>
      </c>
      <c r="O515">
        <v>0</v>
      </c>
      <c r="P515" s="1" t="s">
        <v>32</v>
      </c>
      <c r="Q515" s="2">
        <v>44347</v>
      </c>
      <c r="R515" s="8" t="str">
        <f t="shared" si="40"/>
        <v>50-70</v>
      </c>
      <c r="S515" s="11">
        <f t="shared" si="41"/>
        <v>14</v>
      </c>
      <c r="T515" s="11" t="str">
        <f t="shared" si="42"/>
        <v>Overweight</v>
      </c>
      <c r="U515" s="11">
        <f t="shared" si="43"/>
        <v>17</v>
      </c>
      <c r="V515" s="8" t="str">
        <f t="shared" si="44"/>
        <v>Elevated</v>
      </c>
      <c r="W515">
        <v>0</v>
      </c>
    </row>
    <row r="516" spans="1:23" x14ac:dyDescent="0.3">
      <c r="A516">
        <v>515</v>
      </c>
      <c r="B516">
        <v>56</v>
      </c>
      <c r="C516" s="1" t="s">
        <v>30</v>
      </c>
      <c r="D516" s="1" t="s">
        <v>39</v>
      </c>
      <c r="E516" s="2">
        <v>43917</v>
      </c>
      <c r="F516" s="1" t="s">
        <v>9</v>
      </c>
      <c r="G516" s="2">
        <v>43918</v>
      </c>
      <c r="H516" s="1" t="s">
        <v>10</v>
      </c>
      <c r="I516" s="1" t="s">
        <v>1</v>
      </c>
      <c r="J516">
        <v>28.2</v>
      </c>
      <c r="K516">
        <v>233</v>
      </c>
      <c r="L516">
        <v>1</v>
      </c>
      <c r="M516">
        <v>0</v>
      </c>
      <c r="N516">
        <v>0</v>
      </c>
      <c r="O516">
        <v>0</v>
      </c>
      <c r="P516" s="1" t="s">
        <v>42</v>
      </c>
      <c r="Q516" s="2">
        <v>44416</v>
      </c>
      <c r="R516" s="8" t="str">
        <f t="shared" si="40"/>
        <v>50-70</v>
      </c>
      <c r="S516" s="11">
        <f t="shared" si="41"/>
        <v>16</v>
      </c>
      <c r="T516" s="11" t="str">
        <f t="shared" si="42"/>
        <v>Overweight</v>
      </c>
      <c r="U516" s="11">
        <f t="shared" si="43"/>
        <v>1</v>
      </c>
      <c r="V516" s="8" t="str">
        <f t="shared" si="44"/>
        <v>Elevated</v>
      </c>
      <c r="W516">
        <v>1</v>
      </c>
    </row>
    <row r="517" spans="1:23" x14ac:dyDescent="0.3">
      <c r="A517">
        <v>516</v>
      </c>
      <c r="B517">
        <v>51</v>
      </c>
      <c r="C517" s="1" t="s">
        <v>33</v>
      </c>
      <c r="D517" s="1" t="s">
        <v>41</v>
      </c>
      <c r="E517" s="2">
        <v>42348</v>
      </c>
      <c r="F517" s="1" t="s">
        <v>9</v>
      </c>
      <c r="G517" s="2">
        <v>42350</v>
      </c>
      <c r="H517" s="1" t="s">
        <v>11</v>
      </c>
      <c r="I517" s="1" t="s">
        <v>2</v>
      </c>
      <c r="J517">
        <v>25.3</v>
      </c>
      <c r="K517">
        <v>154</v>
      </c>
      <c r="L517">
        <v>1</v>
      </c>
      <c r="M517">
        <v>1</v>
      </c>
      <c r="N517">
        <v>0</v>
      </c>
      <c r="O517">
        <v>0</v>
      </c>
      <c r="P517" s="1" t="s">
        <v>42</v>
      </c>
      <c r="Q517" s="2">
        <v>42679</v>
      </c>
      <c r="R517" s="8" t="str">
        <f t="shared" si="40"/>
        <v>50-70</v>
      </c>
      <c r="S517" s="11">
        <f t="shared" si="41"/>
        <v>10</v>
      </c>
      <c r="T517" s="11" t="str">
        <f t="shared" si="42"/>
        <v>Overweight</v>
      </c>
      <c r="U517" s="11">
        <f t="shared" si="43"/>
        <v>2</v>
      </c>
      <c r="V517" s="8" t="str">
        <f t="shared" si="44"/>
        <v>Good</v>
      </c>
      <c r="W517">
        <v>0</v>
      </c>
    </row>
    <row r="518" spans="1:23" x14ac:dyDescent="0.3">
      <c r="A518">
        <v>517</v>
      </c>
      <c r="B518">
        <v>40</v>
      </c>
      <c r="C518" s="1" t="s">
        <v>33</v>
      </c>
      <c r="D518" s="1" t="s">
        <v>44</v>
      </c>
      <c r="E518" s="2">
        <v>44975</v>
      </c>
      <c r="F518" s="1" t="s">
        <v>7</v>
      </c>
      <c r="G518" s="2">
        <v>44977</v>
      </c>
      <c r="H518" s="1" t="s">
        <v>11</v>
      </c>
      <c r="I518" s="1" t="s">
        <v>4</v>
      </c>
      <c r="J518">
        <v>19.2</v>
      </c>
      <c r="K518">
        <v>218</v>
      </c>
      <c r="L518">
        <v>1</v>
      </c>
      <c r="M518">
        <v>1</v>
      </c>
      <c r="N518">
        <v>0</v>
      </c>
      <c r="O518">
        <v>0</v>
      </c>
      <c r="P518" s="1" t="s">
        <v>32</v>
      </c>
      <c r="Q518" s="2">
        <v>45564</v>
      </c>
      <c r="R518" s="8" t="str">
        <f t="shared" si="40"/>
        <v>36-49</v>
      </c>
      <c r="S518" s="11">
        <f t="shared" si="41"/>
        <v>19</v>
      </c>
      <c r="T518" s="11" t="str">
        <f t="shared" si="42"/>
        <v>Healthy</v>
      </c>
      <c r="U518" s="11">
        <f t="shared" si="43"/>
        <v>2</v>
      </c>
      <c r="V518" s="8" t="str">
        <f t="shared" si="44"/>
        <v>Elevated</v>
      </c>
      <c r="W518">
        <v>0</v>
      </c>
    </row>
    <row r="519" spans="1:23" x14ac:dyDescent="0.3">
      <c r="A519">
        <v>518</v>
      </c>
      <c r="B519">
        <v>39</v>
      </c>
      <c r="C519" s="1" t="s">
        <v>33</v>
      </c>
      <c r="D519" s="1" t="s">
        <v>44</v>
      </c>
      <c r="E519" s="2">
        <v>44117</v>
      </c>
      <c r="F519" s="1" t="s">
        <v>9</v>
      </c>
      <c r="G519" s="2">
        <v>44119</v>
      </c>
      <c r="H519" s="1" t="s">
        <v>11</v>
      </c>
      <c r="I519" s="1" t="s">
        <v>2</v>
      </c>
      <c r="J519">
        <v>23.4</v>
      </c>
      <c r="K519">
        <v>207</v>
      </c>
      <c r="L519">
        <v>1</v>
      </c>
      <c r="M519">
        <v>1</v>
      </c>
      <c r="N519">
        <v>1</v>
      </c>
      <c r="O519">
        <v>1</v>
      </c>
      <c r="P519" s="1" t="s">
        <v>35</v>
      </c>
      <c r="Q519" s="2">
        <v>44463</v>
      </c>
      <c r="R519" s="8" t="str">
        <f t="shared" si="40"/>
        <v>36-49</v>
      </c>
      <c r="S519" s="11">
        <f t="shared" si="41"/>
        <v>11</v>
      </c>
      <c r="T519" s="11" t="str">
        <f t="shared" si="42"/>
        <v>Healthy</v>
      </c>
      <c r="U519" s="11">
        <f t="shared" si="43"/>
        <v>2</v>
      </c>
      <c r="V519" s="8" t="str">
        <f t="shared" si="44"/>
        <v>Elevated</v>
      </c>
      <c r="W519">
        <v>1</v>
      </c>
    </row>
    <row r="520" spans="1:23" x14ac:dyDescent="0.3">
      <c r="A520">
        <v>519</v>
      </c>
      <c r="B520">
        <v>28</v>
      </c>
      <c r="C520" s="1" t="s">
        <v>33</v>
      </c>
      <c r="D520" s="1" t="s">
        <v>40</v>
      </c>
      <c r="E520" s="2">
        <v>42989</v>
      </c>
      <c r="F520" s="1" t="s">
        <v>8</v>
      </c>
      <c r="G520" s="2">
        <v>43001</v>
      </c>
      <c r="H520" s="1" t="s">
        <v>10</v>
      </c>
      <c r="I520" s="1" t="s">
        <v>4</v>
      </c>
      <c r="J520">
        <v>16.8</v>
      </c>
      <c r="K520">
        <v>151</v>
      </c>
      <c r="L520">
        <v>1</v>
      </c>
      <c r="M520">
        <v>0</v>
      </c>
      <c r="N520">
        <v>0</v>
      </c>
      <c r="O520">
        <v>0</v>
      </c>
      <c r="P520" s="1" t="s">
        <v>32</v>
      </c>
      <c r="Q520" s="2">
        <v>43659</v>
      </c>
      <c r="R520" s="8" t="str">
        <f t="shared" si="40"/>
        <v>20-35</v>
      </c>
      <c r="S520" s="11">
        <f t="shared" si="41"/>
        <v>21</v>
      </c>
      <c r="T520" s="11" t="str">
        <f t="shared" si="42"/>
        <v xml:space="preserve">Underweight </v>
      </c>
      <c r="U520" s="11">
        <f t="shared" si="43"/>
        <v>12</v>
      </c>
      <c r="V520" s="8" t="str">
        <f t="shared" si="44"/>
        <v>Good</v>
      </c>
      <c r="W520">
        <v>0</v>
      </c>
    </row>
    <row r="521" spans="1:23" x14ac:dyDescent="0.3">
      <c r="A521">
        <v>520</v>
      </c>
      <c r="B521">
        <v>50</v>
      </c>
      <c r="C521" s="1" t="s">
        <v>30</v>
      </c>
      <c r="D521" s="1" t="s">
        <v>49</v>
      </c>
      <c r="E521" s="2">
        <v>42786</v>
      </c>
      <c r="F521" s="1" t="s">
        <v>9</v>
      </c>
      <c r="G521" s="2">
        <v>42791</v>
      </c>
      <c r="H521" s="1" t="s">
        <v>11</v>
      </c>
      <c r="I521" s="1" t="s">
        <v>2</v>
      </c>
      <c r="J521">
        <v>37.200000000000003</v>
      </c>
      <c r="K521">
        <v>296</v>
      </c>
      <c r="L521">
        <v>0</v>
      </c>
      <c r="M521">
        <v>0</v>
      </c>
      <c r="N521">
        <v>0</v>
      </c>
      <c r="O521">
        <v>0</v>
      </c>
      <c r="P521" s="1" t="s">
        <v>35</v>
      </c>
      <c r="Q521" s="2">
        <v>43050</v>
      </c>
      <c r="R521" s="8" t="str">
        <f t="shared" si="40"/>
        <v>50-70</v>
      </c>
      <c r="S521" s="11">
        <f t="shared" si="41"/>
        <v>8</v>
      </c>
      <c r="T521" s="11" t="str">
        <f t="shared" si="42"/>
        <v>Obese</v>
      </c>
      <c r="U521" s="11">
        <f t="shared" si="43"/>
        <v>5</v>
      </c>
      <c r="V521" s="8" t="str">
        <f t="shared" si="44"/>
        <v>High</v>
      </c>
      <c r="W521">
        <v>0</v>
      </c>
    </row>
    <row r="522" spans="1:23" x14ac:dyDescent="0.3">
      <c r="A522">
        <v>521</v>
      </c>
      <c r="B522">
        <v>69</v>
      </c>
      <c r="C522" s="1" t="s">
        <v>30</v>
      </c>
      <c r="D522" s="1" t="s">
        <v>59</v>
      </c>
      <c r="E522" s="2">
        <v>43696</v>
      </c>
      <c r="F522" s="1" t="s">
        <v>9</v>
      </c>
      <c r="G522" s="2">
        <v>43698</v>
      </c>
      <c r="H522" s="1" t="s">
        <v>11</v>
      </c>
      <c r="I522" s="1" t="s">
        <v>3</v>
      </c>
      <c r="J522">
        <v>17.600000000000001</v>
      </c>
      <c r="K522">
        <v>196</v>
      </c>
      <c r="L522">
        <v>1</v>
      </c>
      <c r="M522">
        <v>1</v>
      </c>
      <c r="N522">
        <v>0</v>
      </c>
      <c r="O522">
        <v>0</v>
      </c>
      <c r="P522" s="1" t="s">
        <v>38</v>
      </c>
      <c r="Q522" s="2">
        <v>44169</v>
      </c>
      <c r="R522" s="8" t="str">
        <f t="shared" si="40"/>
        <v>50-70</v>
      </c>
      <c r="S522" s="11">
        <f t="shared" si="41"/>
        <v>15</v>
      </c>
      <c r="T522" s="11" t="str">
        <f t="shared" si="42"/>
        <v xml:space="preserve">Underweight </v>
      </c>
      <c r="U522" s="11">
        <f t="shared" si="43"/>
        <v>2</v>
      </c>
      <c r="V522" s="8" t="str">
        <f t="shared" si="44"/>
        <v>Good</v>
      </c>
      <c r="W522">
        <v>0</v>
      </c>
    </row>
    <row r="523" spans="1:23" x14ac:dyDescent="0.3">
      <c r="A523">
        <v>522</v>
      </c>
      <c r="B523">
        <v>55</v>
      </c>
      <c r="C523" s="1" t="s">
        <v>30</v>
      </c>
      <c r="D523" s="1" t="s">
        <v>34</v>
      </c>
      <c r="E523" s="2">
        <v>45432</v>
      </c>
      <c r="F523" s="1" t="s">
        <v>6</v>
      </c>
      <c r="G523" s="2">
        <v>45460</v>
      </c>
      <c r="H523" s="1" t="s">
        <v>10</v>
      </c>
      <c r="I523" s="1" t="s">
        <v>1</v>
      </c>
      <c r="J523">
        <v>35</v>
      </c>
      <c r="K523">
        <v>285</v>
      </c>
      <c r="L523">
        <v>1</v>
      </c>
      <c r="M523">
        <v>0</v>
      </c>
      <c r="N523">
        <v>0</v>
      </c>
      <c r="O523">
        <v>0</v>
      </c>
      <c r="P523" s="1" t="s">
        <v>32</v>
      </c>
      <c r="Q523" s="2">
        <v>45938</v>
      </c>
      <c r="R523" s="8" t="str">
        <f t="shared" si="40"/>
        <v>50-70</v>
      </c>
      <c r="S523" s="11">
        <f t="shared" si="41"/>
        <v>15</v>
      </c>
      <c r="T523" s="11" t="str">
        <f t="shared" si="42"/>
        <v>Obese</v>
      </c>
      <c r="U523" s="11">
        <f t="shared" si="43"/>
        <v>28</v>
      </c>
      <c r="V523" s="8" t="str">
        <f t="shared" si="44"/>
        <v>High</v>
      </c>
      <c r="W523">
        <v>0</v>
      </c>
    </row>
    <row r="524" spans="1:23" x14ac:dyDescent="0.3">
      <c r="A524">
        <v>523</v>
      </c>
      <c r="B524">
        <v>61</v>
      </c>
      <c r="C524" s="1" t="s">
        <v>33</v>
      </c>
      <c r="D524" s="1" t="s">
        <v>56</v>
      </c>
      <c r="E524" s="2">
        <v>43636</v>
      </c>
      <c r="F524" s="1" t="s">
        <v>7</v>
      </c>
      <c r="G524" s="2">
        <v>43648</v>
      </c>
      <c r="H524" s="1" t="s">
        <v>10</v>
      </c>
      <c r="I524" s="1" t="s">
        <v>4</v>
      </c>
      <c r="J524">
        <v>44.3</v>
      </c>
      <c r="K524">
        <v>289</v>
      </c>
      <c r="L524">
        <v>1</v>
      </c>
      <c r="M524">
        <v>0</v>
      </c>
      <c r="N524">
        <v>0</v>
      </c>
      <c r="O524">
        <v>0</v>
      </c>
      <c r="P524" s="1" t="s">
        <v>42</v>
      </c>
      <c r="Q524" s="2">
        <v>44079</v>
      </c>
      <c r="R524" s="8" t="str">
        <f t="shared" si="40"/>
        <v>50-70</v>
      </c>
      <c r="S524" s="11">
        <f t="shared" si="41"/>
        <v>14</v>
      </c>
      <c r="T524" s="11" t="str">
        <f t="shared" si="42"/>
        <v>Severely obese</v>
      </c>
      <c r="U524" s="11">
        <f t="shared" si="43"/>
        <v>12</v>
      </c>
      <c r="V524" s="8" t="str">
        <f t="shared" si="44"/>
        <v>High</v>
      </c>
      <c r="W524">
        <v>0</v>
      </c>
    </row>
    <row r="525" spans="1:23" x14ac:dyDescent="0.3">
      <c r="A525">
        <v>524</v>
      </c>
      <c r="B525">
        <v>45</v>
      </c>
      <c r="C525" s="1" t="s">
        <v>33</v>
      </c>
      <c r="D525" s="1" t="s">
        <v>48</v>
      </c>
      <c r="E525" s="2">
        <v>42928</v>
      </c>
      <c r="F525" s="1" t="s">
        <v>8</v>
      </c>
      <c r="G525" s="2">
        <v>42937</v>
      </c>
      <c r="H525" s="1" t="s">
        <v>10</v>
      </c>
      <c r="I525" s="1" t="s">
        <v>2</v>
      </c>
      <c r="J525">
        <v>20.5</v>
      </c>
      <c r="K525">
        <v>171</v>
      </c>
      <c r="L525">
        <v>1</v>
      </c>
      <c r="M525">
        <v>1</v>
      </c>
      <c r="N525">
        <v>0</v>
      </c>
      <c r="O525">
        <v>0</v>
      </c>
      <c r="P525" s="1" t="s">
        <v>32</v>
      </c>
      <c r="Q525" s="2">
        <v>43422</v>
      </c>
      <c r="R525" s="8" t="str">
        <f t="shared" si="40"/>
        <v>36-49</v>
      </c>
      <c r="S525" s="11">
        <f t="shared" si="41"/>
        <v>15</v>
      </c>
      <c r="T525" s="11" t="str">
        <f t="shared" si="42"/>
        <v>Healthy</v>
      </c>
      <c r="U525" s="11">
        <f t="shared" si="43"/>
        <v>9</v>
      </c>
      <c r="V525" s="8" t="str">
        <f t="shared" si="44"/>
        <v>Good</v>
      </c>
      <c r="W525">
        <v>1</v>
      </c>
    </row>
    <row r="526" spans="1:23" x14ac:dyDescent="0.3">
      <c r="A526">
        <v>525</v>
      </c>
      <c r="B526">
        <v>52</v>
      </c>
      <c r="C526" s="1" t="s">
        <v>30</v>
      </c>
      <c r="D526" s="1" t="s">
        <v>50</v>
      </c>
      <c r="E526" s="2">
        <v>45033</v>
      </c>
      <c r="F526" s="1" t="s">
        <v>7</v>
      </c>
      <c r="G526" s="2">
        <v>45052</v>
      </c>
      <c r="H526" s="1" t="s">
        <v>10</v>
      </c>
      <c r="I526" s="1" t="s">
        <v>1</v>
      </c>
      <c r="J526">
        <v>38.6</v>
      </c>
      <c r="K526">
        <v>278</v>
      </c>
      <c r="L526">
        <v>1</v>
      </c>
      <c r="M526">
        <v>1</v>
      </c>
      <c r="N526">
        <v>0</v>
      </c>
      <c r="O526">
        <v>0</v>
      </c>
      <c r="P526" s="1" t="s">
        <v>38</v>
      </c>
      <c r="Q526" s="2">
        <v>45582</v>
      </c>
      <c r="R526" s="8" t="str">
        <f t="shared" si="40"/>
        <v>50-70</v>
      </c>
      <c r="S526" s="11">
        <f t="shared" si="41"/>
        <v>17</v>
      </c>
      <c r="T526" s="11" t="str">
        <f t="shared" si="42"/>
        <v>Obese</v>
      </c>
      <c r="U526" s="11">
        <f t="shared" si="43"/>
        <v>19</v>
      </c>
      <c r="V526" s="8" t="str">
        <f t="shared" si="44"/>
        <v>High</v>
      </c>
      <c r="W526">
        <v>0</v>
      </c>
    </row>
    <row r="527" spans="1:23" x14ac:dyDescent="0.3">
      <c r="A527">
        <v>526</v>
      </c>
      <c r="B527">
        <v>57</v>
      </c>
      <c r="C527" s="1" t="s">
        <v>30</v>
      </c>
      <c r="D527" s="1" t="s">
        <v>45</v>
      </c>
      <c r="E527" s="2">
        <v>44815</v>
      </c>
      <c r="F527" s="1" t="s">
        <v>6</v>
      </c>
      <c r="G527" s="2">
        <v>44829</v>
      </c>
      <c r="H527" s="1" t="s">
        <v>10</v>
      </c>
      <c r="I527" s="1" t="s">
        <v>2</v>
      </c>
      <c r="J527">
        <v>16.7</v>
      </c>
      <c r="K527">
        <v>187</v>
      </c>
      <c r="L527">
        <v>1</v>
      </c>
      <c r="M527">
        <v>1</v>
      </c>
      <c r="N527">
        <v>0</v>
      </c>
      <c r="O527">
        <v>0</v>
      </c>
      <c r="P527" s="1" t="s">
        <v>38</v>
      </c>
      <c r="Q527" s="2">
        <v>45192</v>
      </c>
      <c r="R527" s="8" t="str">
        <f t="shared" si="40"/>
        <v>50-70</v>
      </c>
      <c r="S527" s="11">
        <f t="shared" si="41"/>
        <v>11</v>
      </c>
      <c r="T527" s="11" t="str">
        <f t="shared" si="42"/>
        <v xml:space="preserve">Underweight </v>
      </c>
      <c r="U527" s="11">
        <f t="shared" si="43"/>
        <v>14</v>
      </c>
      <c r="V527" s="8" t="str">
        <f t="shared" si="44"/>
        <v>Good</v>
      </c>
      <c r="W527">
        <v>0</v>
      </c>
    </row>
    <row r="528" spans="1:23" x14ac:dyDescent="0.3">
      <c r="A528">
        <v>527</v>
      </c>
      <c r="B528">
        <v>53</v>
      </c>
      <c r="C528" s="1" t="s">
        <v>33</v>
      </c>
      <c r="D528" s="1" t="s">
        <v>49</v>
      </c>
      <c r="E528" s="2">
        <v>44680</v>
      </c>
      <c r="F528" s="1" t="s">
        <v>8</v>
      </c>
      <c r="G528" s="2">
        <v>44688</v>
      </c>
      <c r="H528" s="1" t="s">
        <v>10</v>
      </c>
      <c r="I528" s="1" t="s">
        <v>1</v>
      </c>
      <c r="J528">
        <v>29</v>
      </c>
      <c r="K528">
        <v>159</v>
      </c>
      <c r="L528">
        <v>0</v>
      </c>
      <c r="M528">
        <v>0</v>
      </c>
      <c r="N528">
        <v>0</v>
      </c>
      <c r="O528">
        <v>0</v>
      </c>
      <c r="P528" s="1" t="s">
        <v>32</v>
      </c>
      <c r="Q528" s="2">
        <v>45244</v>
      </c>
      <c r="R528" s="8" t="str">
        <f t="shared" si="40"/>
        <v>50-70</v>
      </c>
      <c r="S528" s="11">
        <f t="shared" si="41"/>
        <v>18</v>
      </c>
      <c r="T528" s="11" t="str">
        <f t="shared" si="42"/>
        <v>Overweight</v>
      </c>
      <c r="U528" s="11">
        <f t="shared" si="43"/>
        <v>8</v>
      </c>
      <c r="V528" s="8" t="str">
        <f t="shared" si="44"/>
        <v>Good</v>
      </c>
      <c r="W528">
        <v>0</v>
      </c>
    </row>
    <row r="529" spans="1:23" x14ac:dyDescent="0.3">
      <c r="A529">
        <v>528</v>
      </c>
      <c r="B529">
        <v>79</v>
      </c>
      <c r="C529" s="1" t="s">
        <v>33</v>
      </c>
      <c r="D529" s="1" t="s">
        <v>49</v>
      </c>
      <c r="E529" s="2">
        <v>42733</v>
      </c>
      <c r="F529" s="1" t="s">
        <v>9</v>
      </c>
      <c r="G529" s="2">
        <v>42737</v>
      </c>
      <c r="H529" s="1" t="s">
        <v>11</v>
      </c>
      <c r="I529" s="1" t="s">
        <v>2</v>
      </c>
      <c r="J529">
        <v>42.2</v>
      </c>
      <c r="K529">
        <v>297</v>
      </c>
      <c r="L529">
        <v>1</v>
      </c>
      <c r="M529">
        <v>1</v>
      </c>
      <c r="N529">
        <v>0</v>
      </c>
      <c r="O529">
        <v>0</v>
      </c>
      <c r="P529" s="1" t="s">
        <v>38</v>
      </c>
      <c r="Q529" s="2">
        <v>43134</v>
      </c>
      <c r="R529" s="8" t="str">
        <f t="shared" si="40"/>
        <v>70-90</v>
      </c>
      <c r="S529" s="11">
        <f t="shared" si="41"/>
        <v>13</v>
      </c>
      <c r="T529" s="11" t="str">
        <f t="shared" si="42"/>
        <v>Severely obese</v>
      </c>
      <c r="U529" s="11">
        <f t="shared" si="43"/>
        <v>4</v>
      </c>
      <c r="V529" s="8" t="str">
        <f t="shared" si="44"/>
        <v>High</v>
      </c>
      <c r="W529">
        <v>0</v>
      </c>
    </row>
    <row r="530" spans="1:23" x14ac:dyDescent="0.3">
      <c r="A530">
        <v>529</v>
      </c>
      <c r="B530">
        <v>51</v>
      </c>
      <c r="C530" s="1" t="s">
        <v>30</v>
      </c>
      <c r="D530" s="1" t="s">
        <v>55</v>
      </c>
      <c r="E530" s="2">
        <v>42070</v>
      </c>
      <c r="F530" s="1" t="s">
        <v>6</v>
      </c>
      <c r="G530" s="2">
        <v>42076</v>
      </c>
      <c r="H530" s="1" t="s">
        <v>10</v>
      </c>
      <c r="I530" s="1" t="s">
        <v>4</v>
      </c>
      <c r="J530">
        <v>36.6</v>
      </c>
      <c r="K530">
        <v>297</v>
      </c>
      <c r="L530">
        <v>1</v>
      </c>
      <c r="M530">
        <v>1</v>
      </c>
      <c r="N530">
        <v>1</v>
      </c>
      <c r="O530">
        <v>0</v>
      </c>
      <c r="P530" s="1" t="s">
        <v>32</v>
      </c>
      <c r="Q530" s="2">
        <v>42759</v>
      </c>
      <c r="R530" s="8" t="str">
        <f t="shared" si="40"/>
        <v>50-70</v>
      </c>
      <c r="S530" s="11">
        <f t="shared" si="41"/>
        <v>22</v>
      </c>
      <c r="T530" s="11" t="str">
        <f t="shared" si="42"/>
        <v>Obese</v>
      </c>
      <c r="U530" s="11">
        <f t="shared" si="43"/>
        <v>6</v>
      </c>
      <c r="V530" s="8" t="str">
        <f t="shared" si="44"/>
        <v>High</v>
      </c>
      <c r="W530">
        <v>0</v>
      </c>
    </row>
    <row r="531" spans="1:23" x14ac:dyDescent="0.3">
      <c r="A531">
        <v>530</v>
      </c>
      <c r="B531">
        <v>61</v>
      </c>
      <c r="C531" s="1" t="s">
        <v>33</v>
      </c>
      <c r="D531" s="1" t="s">
        <v>61</v>
      </c>
      <c r="E531" s="2">
        <v>44805</v>
      </c>
      <c r="F531" s="1" t="s">
        <v>8</v>
      </c>
      <c r="G531" s="2">
        <v>44807</v>
      </c>
      <c r="H531" s="1" t="s">
        <v>11</v>
      </c>
      <c r="I531" s="1" t="s">
        <v>2</v>
      </c>
      <c r="J531">
        <v>42.2</v>
      </c>
      <c r="K531">
        <v>295</v>
      </c>
      <c r="L531">
        <v>1</v>
      </c>
      <c r="M531">
        <v>1</v>
      </c>
      <c r="N531">
        <v>0</v>
      </c>
      <c r="O531">
        <v>0</v>
      </c>
      <c r="P531" s="1" t="s">
        <v>38</v>
      </c>
      <c r="Q531" s="2">
        <v>45085</v>
      </c>
      <c r="R531" s="8" t="str">
        <f t="shared" si="40"/>
        <v>50-70</v>
      </c>
      <c r="S531" s="11">
        <f t="shared" si="41"/>
        <v>9</v>
      </c>
      <c r="T531" s="11" t="str">
        <f t="shared" si="42"/>
        <v>Severely obese</v>
      </c>
      <c r="U531" s="11">
        <f t="shared" si="43"/>
        <v>2</v>
      </c>
      <c r="V531" s="8" t="str">
        <f t="shared" si="44"/>
        <v>High</v>
      </c>
      <c r="W531">
        <v>0</v>
      </c>
    </row>
    <row r="532" spans="1:23" x14ac:dyDescent="0.3">
      <c r="A532">
        <v>531</v>
      </c>
      <c r="B532">
        <v>41</v>
      </c>
      <c r="C532" s="1" t="s">
        <v>30</v>
      </c>
      <c r="D532" s="1" t="s">
        <v>39</v>
      </c>
      <c r="E532" s="2">
        <v>44837</v>
      </c>
      <c r="F532" s="1" t="s">
        <v>9</v>
      </c>
      <c r="G532" s="2">
        <v>44839</v>
      </c>
      <c r="H532" s="1" t="s">
        <v>10</v>
      </c>
      <c r="I532" s="1" t="s">
        <v>4</v>
      </c>
      <c r="J532">
        <v>25.7</v>
      </c>
      <c r="K532">
        <v>182</v>
      </c>
      <c r="L532">
        <v>1</v>
      </c>
      <c r="M532">
        <v>0</v>
      </c>
      <c r="N532">
        <v>0</v>
      </c>
      <c r="O532">
        <v>0</v>
      </c>
      <c r="P532" s="1" t="s">
        <v>42</v>
      </c>
      <c r="Q532" s="2">
        <v>45208</v>
      </c>
      <c r="R532" s="8" t="str">
        <f t="shared" si="40"/>
        <v>36-49</v>
      </c>
      <c r="S532" s="11">
        <f t="shared" si="41"/>
        <v>12</v>
      </c>
      <c r="T532" s="11" t="str">
        <f t="shared" si="42"/>
        <v>Overweight</v>
      </c>
      <c r="U532" s="11">
        <f t="shared" si="43"/>
        <v>2</v>
      </c>
      <c r="V532" s="8" t="str">
        <f t="shared" si="44"/>
        <v>Good</v>
      </c>
      <c r="W532">
        <v>0</v>
      </c>
    </row>
    <row r="533" spans="1:23" x14ac:dyDescent="0.3">
      <c r="A533">
        <v>532</v>
      </c>
      <c r="B533">
        <v>41</v>
      </c>
      <c r="C533" s="1" t="s">
        <v>33</v>
      </c>
      <c r="D533" s="1" t="s">
        <v>40</v>
      </c>
      <c r="E533" s="2">
        <v>44931</v>
      </c>
      <c r="F533" s="1" t="s">
        <v>6</v>
      </c>
      <c r="G533" s="2">
        <v>44946</v>
      </c>
      <c r="H533" s="1" t="s">
        <v>10</v>
      </c>
      <c r="I533" s="1" t="s">
        <v>3</v>
      </c>
      <c r="J533">
        <v>39.700000000000003</v>
      </c>
      <c r="K533">
        <v>249</v>
      </c>
      <c r="L533">
        <v>1</v>
      </c>
      <c r="M533">
        <v>1</v>
      </c>
      <c r="N533">
        <v>0</v>
      </c>
      <c r="O533">
        <v>0</v>
      </c>
      <c r="P533" s="1" t="s">
        <v>42</v>
      </c>
      <c r="Q533" s="2">
        <v>45412</v>
      </c>
      <c r="R533" s="8" t="str">
        <f t="shared" si="40"/>
        <v>36-49</v>
      </c>
      <c r="S533" s="11">
        <f t="shared" si="41"/>
        <v>15</v>
      </c>
      <c r="T533" s="11" t="str">
        <f t="shared" si="42"/>
        <v>Obese</v>
      </c>
      <c r="U533" s="11">
        <f t="shared" si="43"/>
        <v>15</v>
      </c>
      <c r="V533" s="8" t="str">
        <f t="shared" si="44"/>
        <v>High</v>
      </c>
      <c r="W533">
        <v>1</v>
      </c>
    </row>
    <row r="534" spans="1:23" x14ac:dyDescent="0.3">
      <c r="A534">
        <v>533</v>
      </c>
      <c r="B534">
        <v>57</v>
      </c>
      <c r="C534" s="1" t="s">
        <v>30</v>
      </c>
      <c r="D534" s="1" t="s">
        <v>46</v>
      </c>
      <c r="E534" s="2">
        <v>45035</v>
      </c>
      <c r="F534" s="1" t="s">
        <v>7</v>
      </c>
      <c r="G534" s="2">
        <v>45045</v>
      </c>
      <c r="H534" s="1" t="s">
        <v>11</v>
      </c>
      <c r="I534" s="1" t="s">
        <v>3</v>
      </c>
      <c r="J534">
        <v>28.8</v>
      </c>
      <c r="K534">
        <v>185</v>
      </c>
      <c r="L534">
        <v>1</v>
      </c>
      <c r="M534">
        <v>1</v>
      </c>
      <c r="N534">
        <v>0</v>
      </c>
      <c r="O534">
        <v>0</v>
      </c>
      <c r="P534" s="1" t="s">
        <v>32</v>
      </c>
      <c r="Q534" s="2">
        <v>45715</v>
      </c>
      <c r="R534" s="8" t="str">
        <f t="shared" si="40"/>
        <v>50-70</v>
      </c>
      <c r="S534" s="11">
        <f t="shared" si="41"/>
        <v>21</v>
      </c>
      <c r="T534" s="11" t="str">
        <f t="shared" si="42"/>
        <v>Overweight</v>
      </c>
      <c r="U534" s="11">
        <f t="shared" si="43"/>
        <v>10</v>
      </c>
      <c r="V534" s="8" t="str">
        <f t="shared" si="44"/>
        <v>Good</v>
      </c>
      <c r="W534">
        <v>0</v>
      </c>
    </row>
    <row r="535" spans="1:23" x14ac:dyDescent="0.3">
      <c r="A535">
        <v>534</v>
      </c>
      <c r="B535">
        <v>67</v>
      </c>
      <c r="C535" s="1" t="s">
        <v>30</v>
      </c>
      <c r="D535" s="1" t="s">
        <v>46</v>
      </c>
      <c r="E535" s="2">
        <v>41948</v>
      </c>
      <c r="F535" s="1" t="s">
        <v>7</v>
      </c>
      <c r="G535" s="2">
        <v>41963</v>
      </c>
      <c r="H535" s="1" t="s">
        <v>10</v>
      </c>
      <c r="I535" s="1" t="s">
        <v>2</v>
      </c>
      <c r="J535">
        <v>34.200000000000003</v>
      </c>
      <c r="K535">
        <v>277</v>
      </c>
      <c r="L535">
        <v>0</v>
      </c>
      <c r="M535">
        <v>1</v>
      </c>
      <c r="N535">
        <v>1</v>
      </c>
      <c r="O535">
        <v>0</v>
      </c>
      <c r="P535" s="1" t="s">
        <v>32</v>
      </c>
      <c r="Q535" s="2">
        <v>42636</v>
      </c>
      <c r="R535" s="8" t="str">
        <f t="shared" si="40"/>
        <v>50-70</v>
      </c>
      <c r="S535" s="11">
        <f t="shared" si="41"/>
        <v>22</v>
      </c>
      <c r="T535" s="11" t="str">
        <f t="shared" si="42"/>
        <v>Obese</v>
      </c>
      <c r="U535" s="11">
        <f t="shared" si="43"/>
        <v>15</v>
      </c>
      <c r="V535" s="8" t="str">
        <f t="shared" si="44"/>
        <v>High</v>
      </c>
      <c r="W535">
        <v>0</v>
      </c>
    </row>
    <row r="536" spans="1:23" x14ac:dyDescent="0.3">
      <c r="A536">
        <v>535</v>
      </c>
      <c r="B536">
        <v>58</v>
      </c>
      <c r="C536" s="1" t="s">
        <v>30</v>
      </c>
      <c r="D536" s="1" t="s">
        <v>46</v>
      </c>
      <c r="E536" s="2">
        <v>44813</v>
      </c>
      <c r="F536" s="1" t="s">
        <v>6</v>
      </c>
      <c r="G536" s="2">
        <v>44842</v>
      </c>
      <c r="H536" s="1" t="s">
        <v>10</v>
      </c>
      <c r="I536" s="1" t="s">
        <v>2</v>
      </c>
      <c r="J536">
        <v>31.5</v>
      </c>
      <c r="K536">
        <v>291</v>
      </c>
      <c r="L536">
        <v>0</v>
      </c>
      <c r="M536">
        <v>0</v>
      </c>
      <c r="N536">
        <v>0</v>
      </c>
      <c r="O536">
        <v>0</v>
      </c>
      <c r="P536" s="1" t="s">
        <v>35</v>
      </c>
      <c r="Q536" s="2">
        <v>45514</v>
      </c>
      <c r="R536" s="8" t="str">
        <f t="shared" si="40"/>
        <v>50-70</v>
      </c>
      <c r="S536" s="11">
        <f t="shared" si="41"/>
        <v>22</v>
      </c>
      <c r="T536" s="11" t="str">
        <f t="shared" si="42"/>
        <v>Obese</v>
      </c>
      <c r="U536" s="11">
        <f t="shared" si="43"/>
        <v>29</v>
      </c>
      <c r="V536" s="8" t="str">
        <f t="shared" si="44"/>
        <v>High</v>
      </c>
      <c r="W536">
        <v>0</v>
      </c>
    </row>
    <row r="537" spans="1:23" x14ac:dyDescent="0.3">
      <c r="A537">
        <v>536</v>
      </c>
      <c r="B537">
        <v>72</v>
      </c>
      <c r="C537" s="1" t="s">
        <v>33</v>
      </c>
      <c r="D537" s="1" t="s">
        <v>41</v>
      </c>
      <c r="E537" s="2">
        <v>43194</v>
      </c>
      <c r="F537" s="1" t="s">
        <v>9</v>
      </c>
      <c r="G537" s="2">
        <v>43196</v>
      </c>
      <c r="H537" s="1" t="s">
        <v>10</v>
      </c>
      <c r="I537" s="1" t="s">
        <v>4</v>
      </c>
      <c r="J537">
        <v>45</v>
      </c>
      <c r="K537">
        <v>286</v>
      </c>
      <c r="L537">
        <v>1</v>
      </c>
      <c r="M537">
        <v>0</v>
      </c>
      <c r="N537">
        <v>0</v>
      </c>
      <c r="O537">
        <v>0</v>
      </c>
      <c r="P537" s="1" t="s">
        <v>32</v>
      </c>
      <c r="Q537" s="2">
        <v>43386</v>
      </c>
      <c r="R537" s="8" t="str">
        <f t="shared" si="40"/>
        <v>70-90</v>
      </c>
      <c r="S537" s="11">
        <f t="shared" si="41"/>
        <v>6</v>
      </c>
      <c r="T537" s="11" t="str">
        <f t="shared" si="42"/>
        <v>Severely obese</v>
      </c>
      <c r="U537" s="11">
        <f t="shared" si="43"/>
        <v>2</v>
      </c>
      <c r="V537" s="8" t="str">
        <f t="shared" si="44"/>
        <v>High</v>
      </c>
      <c r="W537">
        <v>1</v>
      </c>
    </row>
    <row r="538" spans="1:23" x14ac:dyDescent="0.3">
      <c r="A538">
        <v>537</v>
      </c>
      <c r="B538">
        <v>66</v>
      </c>
      <c r="C538" s="1" t="s">
        <v>30</v>
      </c>
      <c r="D538" s="1" t="s">
        <v>43</v>
      </c>
      <c r="E538" s="2">
        <v>44995</v>
      </c>
      <c r="F538" s="1" t="s">
        <v>6</v>
      </c>
      <c r="G538" s="2">
        <v>45002</v>
      </c>
      <c r="H538" s="1" t="s">
        <v>10</v>
      </c>
      <c r="I538" s="1" t="s">
        <v>2</v>
      </c>
      <c r="J538">
        <v>17.100000000000001</v>
      </c>
      <c r="K538">
        <v>212</v>
      </c>
      <c r="L538">
        <v>1</v>
      </c>
      <c r="M538">
        <v>1</v>
      </c>
      <c r="N538">
        <v>1</v>
      </c>
      <c r="O538">
        <v>0</v>
      </c>
      <c r="P538" s="1" t="s">
        <v>32</v>
      </c>
      <c r="Q538" s="2">
        <v>45606</v>
      </c>
      <c r="R538" s="8" t="str">
        <f t="shared" si="40"/>
        <v>50-70</v>
      </c>
      <c r="S538" s="11">
        <f t="shared" si="41"/>
        <v>19</v>
      </c>
      <c r="T538" s="11" t="str">
        <f t="shared" si="42"/>
        <v xml:space="preserve">Underweight </v>
      </c>
      <c r="U538" s="11">
        <f t="shared" si="43"/>
        <v>7</v>
      </c>
      <c r="V538" s="8" t="str">
        <f t="shared" si="44"/>
        <v>Elevated</v>
      </c>
      <c r="W538">
        <v>0</v>
      </c>
    </row>
    <row r="539" spans="1:23" x14ac:dyDescent="0.3">
      <c r="A539">
        <v>538</v>
      </c>
      <c r="B539">
        <v>59</v>
      </c>
      <c r="C539" s="1" t="s">
        <v>33</v>
      </c>
      <c r="D539" s="1" t="s">
        <v>54</v>
      </c>
      <c r="E539" s="2">
        <v>42949</v>
      </c>
      <c r="F539" s="1" t="s">
        <v>7</v>
      </c>
      <c r="G539" s="2">
        <v>42957</v>
      </c>
      <c r="H539" s="1" t="s">
        <v>11</v>
      </c>
      <c r="I539" s="1" t="s">
        <v>2</v>
      </c>
      <c r="J539">
        <v>21.4</v>
      </c>
      <c r="K539">
        <v>155</v>
      </c>
      <c r="L539">
        <v>1</v>
      </c>
      <c r="M539">
        <v>1</v>
      </c>
      <c r="N539">
        <v>0</v>
      </c>
      <c r="O539">
        <v>1</v>
      </c>
      <c r="P539" s="1" t="s">
        <v>32</v>
      </c>
      <c r="Q539" s="2">
        <v>43411</v>
      </c>
      <c r="R539" s="8" t="str">
        <f t="shared" si="40"/>
        <v>50-70</v>
      </c>
      <c r="S539" s="11">
        <f t="shared" si="41"/>
        <v>14</v>
      </c>
      <c r="T539" s="11" t="str">
        <f t="shared" si="42"/>
        <v>Healthy</v>
      </c>
      <c r="U539" s="11">
        <f t="shared" si="43"/>
        <v>8</v>
      </c>
      <c r="V539" s="8" t="str">
        <f t="shared" si="44"/>
        <v>Good</v>
      </c>
      <c r="W539">
        <v>0</v>
      </c>
    </row>
    <row r="540" spans="1:23" x14ac:dyDescent="0.3">
      <c r="A540">
        <v>539</v>
      </c>
      <c r="B540">
        <v>52</v>
      </c>
      <c r="C540" s="1" t="s">
        <v>33</v>
      </c>
      <c r="D540" s="1" t="s">
        <v>60</v>
      </c>
      <c r="E540" s="2">
        <v>42807</v>
      </c>
      <c r="F540" s="1" t="s">
        <v>9</v>
      </c>
      <c r="G540" s="2">
        <v>42810</v>
      </c>
      <c r="H540" s="1" t="s">
        <v>10</v>
      </c>
      <c r="I540" s="1" t="s">
        <v>4</v>
      </c>
      <c r="J540">
        <v>25.8</v>
      </c>
      <c r="K540">
        <v>189</v>
      </c>
      <c r="L540">
        <v>1</v>
      </c>
      <c r="M540">
        <v>1</v>
      </c>
      <c r="N540">
        <v>1</v>
      </c>
      <c r="O540">
        <v>0</v>
      </c>
      <c r="P540" s="1" t="s">
        <v>38</v>
      </c>
      <c r="Q540" s="2">
        <v>43086</v>
      </c>
      <c r="R540" s="8" t="str">
        <f t="shared" si="40"/>
        <v>50-70</v>
      </c>
      <c r="S540" s="11">
        <f t="shared" si="41"/>
        <v>9</v>
      </c>
      <c r="T540" s="11" t="str">
        <f t="shared" si="42"/>
        <v>Overweight</v>
      </c>
      <c r="U540" s="11">
        <f t="shared" si="43"/>
        <v>3</v>
      </c>
      <c r="V540" s="8" t="str">
        <f t="shared" si="44"/>
        <v>Good</v>
      </c>
      <c r="W540">
        <v>0</v>
      </c>
    </row>
    <row r="541" spans="1:23" x14ac:dyDescent="0.3">
      <c r="A541">
        <v>540</v>
      </c>
      <c r="B541">
        <v>54</v>
      </c>
      <c r="C541" s="1" t="s">
        <v>33</v>
      </c>
      <c r="D541" s="1" t="s">
        <v>36</v>
      </c>
      <c r="E541" s="2">
        <v>43784</v>
      </c>
      <c r="F541" s="1" t="s">
        <v>6</v>
      </c>
      <c r="G541" s="2">
        <v>43805</v>
      </c>
      <c r="H541" s="1" t="s">
        <v>11</v>
      </c>
      <c r="I541" s="1" t="s">
        <v>3</v>
      </c>
      <c r="J541">
        <v>23.5</v>
      </c>
      <c r="K541">
        <v>209</v>
      </c>
      <c r="L541">
        <v>1</v>
      </c>
      <c r="M541">
        <v>1</v>
      </c>
      <c r="N541">
        <v>0</v>
      </c>
      <c r="O541">
        <v>0</v>
      </c>
      <c r="P541" s="1" t="s">
        <v>35</v>
      </c>
      <c r="Q541" s="2">
        <v>44179</v>
      </c>
      <c r="R541" s="8" t="str">
        <f t="shared" si="40"/>
        <v>50-70</v>
      </c>
      <c r="S541" s="11">
        <f t="shared" si="41"/>
        <v>12</v>
      </c>
      <c r="T541" s="11" t="str">
        <f t="shared" si="42"/>
        <v>Healthy</v>
      </c>
      <c r="U541" s="11">
        <f t="shared" si="43"/>
        <v>21</v>
      </c>
      <c r="V541" s="8" t="str">
        <f t="shared" si="44"/>
        <v>Elevated</v>
      </c>
      <c r="W541">
        <v>0</v>
      </c>
    </row>
    <row r="542" spans="1:23" x14ac:dyDescent="0.3">
      <c r="A542">
        <v>541</v>
      </c>
      <c r="B542">
        <v>56</v>
      </c>
      <c r="C542" s="1" t="s">
        <v>30</v>
      </c>
      <c r="D542" s="1" t="s">
        <v>39</v>
      </c>
      <c r="E542" s="2">
        <v>45011</v>
      </c>
      <c r="F542" s="1" t="s">
        <v>7</v>
      </c>
      <c r="G542" s="2">
        <v>45024</v>
      </c>
      <c r="H542" s="1" t="s">
        <v>10</v>
      </c>
      <c r="I542" s="1" t="s">
        <v>3</v>
      </c>
      <c r="J542">
        <v>21.5</v>
      </c>
      <c r="K542">
        <v>224</v>
      </c>
      <c r="L542">
        <v>0</v>
      </c>
      <c r="M542">
        <v>0</v>
      </c>
      <c r="N542">
        <v>0</v>
      </c>
      <c r="O542">
        <v>0</v>
      </c>
      <c r="P542" s="1" t="s">
        <v>32</v>
      </c>
      <c r="Q542" s="2">
        <v>45255</v>
      </c>
      <c r="R542" s="8" t="str">
        <f t="shared" si="40"/>
        <v>50-70</v>
      </c>
      <c r="S542" s="11">
        <f t="shared" si="41"/>
        <v>7</v>
      </c>
      <c r="T542" s="11" t="str">
        <f t="shared" si="42"/>
        <v>Healthy</v>
      </c>
      <c r="U542" s="11">
        <f t="shared" si="43"/>
        <v>13</v>
      </c>
      <c r="V542" s="8" t="str">
        <f t="shared" si="44"/>
        <v>Elevated</v>
      </c>
      <c r="W542">
        <v>0</v>
      </c>
    </row>
    <row r="543" spans="1:23" x14ac:dyDescent="0.3">
      <c r="A543">
        <v>542</v>
      </c>
      <c r="B543">
        <v>48</v>
      </c>
      <c r="C543" s="1" t="s">
        <v>30</v>
      </c>
      <c r="D543" s="1" t="s">
        <v>36</v>
      </c>
      <c r="E543" s="2">
        <v>44019</v>
      </c>
      <c r="F543" s="1" t="s">
        <v>6</v>
      </c>
      <c r="G543" s="2">
        <v>44029</v>
      </c>
      <c r="H543" s="1" t="s">
        <v>11</v>
      </c>
      <c r="I543" s="1" t="s">
        <v>2</v>
      </c>
      <c r="J543">
        <v>42.9</v>
      </c>
      <c r="K543">
        <v>254</v>
      </c>
      <c r="L543">
        <v>1</v>
      </c>
      <c r="M543">
        <v>1</v>
      </c>
      <c r="N543">
        <v>0</v>
      </c>
      <c r="O543">
        <v>0</v>
      </c>
      <c r="P543" s="1" t="s">
        <v>38</v>
      </c>
      <c r="Q543" s="2">
        <v>44485</v>
      </c>
      <c r="R543" s="8" t="str">
        <f t="shared" si="40"/>
        <v>36-49</v>
      </c>
      <c r="S543" s="11">
        <f t="shared" si="41"/>
        <v>14</v>
      </c>
      <c r="T543" s="11" t="str">
        <f t="shared" si="42"/>
        <v>Severely obese</v>
      </c>
      <c r="U543" s="11">
        <f t="shared" si="43"/>
        <v>10</v>
      </c>
      <c r="V543" s="8" t="str">
        <f t="shared" si="44"/>
        <v>High</v>
      </c>
      <c r="W543">
        <v>1</v>
      </c>
    </row>
    <row r="544" spans="1:23" x14ac:dyDescent="0.3">
      <c r="A544">
        <v>543</v>
      </c>
      <c r="B544">
        <v>53</v>
      </c>
      <c r="C544" s="1" t="s">
        <v>33</v>
      </c>
      <c r="D544" s="1" t="s">
        <v>53</v>
      </c>
      <c r="E544" s="2">
        <v>45293</v>
      </c>
      <c r="F544" s="1" t="s">
        <v>6</v>
      </c>
      <c r="G544" s="2">
        <v>45312</v>
      </c>
      <c r="H544" s="1" t="s">
        <v>10</v>
      </c>
      <c r="I544" s="1" t="s">
        <v>3</v>
      </c>
      <c r="J544">
        <v>18.399999999999999</v>
      </c>
      <c r="K544">
        <v>164</v>
      </c>
      <c r="L544">
        <v>1</v>
      </c>
      <c r="M544">
        <v>1</v>
      </c>
      <c r="N544">
        <v>0</v>
      </c>
      <c r="O544">
        <v>0</v>
      </c>
      <c r="P544" s="1" t="s">
        <v>42</v>
      </c>
      <c r="Q544" s="2">
        <v>45717</v>
      </c>
      <c r="R544" s="8" t="str">
        <f t="shared" si="40"/>
        <v>50-70</v>
      </c>
      <c r="S544" s="11">
        <f t="shared" si="41"/>
        <v>13</v>
      </c>
      <c r="T544" s="11" t="str">
        <f t="shared" si="42"/>
        <v xml:space="preserve">Underweight </v>
      </c>
      <c r="U544" s="11">
        <f t="shared" si="43"/>
        <v>19</v>
      </c>
      <c r="V544" s="8" t="str">
        <f t="shared" si="44"/>
        <v>Good</v>
      </c>
      <c r="W544">
        <v>0</v>
      </c>
    </row>
    <row r="545" spans="1:23" x14ac:dyDescent="0.3">
      <c r="A545">
        <v>544</v>
      </c>
      <c r="B545">
        <v>54</v>
      </c>
      <c r="C545" s="1" t="s">
        <v>30</v>
      </c>
      <c r="D545" s="1" t="s">
        <v>41</v>
      </c>
      <c r="E545" s="2">
        <v>43710</v>
      </c>
      <c r="F545" s="1" t="s">
        <v>8</v>
      </c>
      <c r="G545" s="2">
        <v>43712</v>
      </c>
      <c r="H545" s="1" t="s">
        <v>11</v>
      </c>
      <c r="I545" s="1" t="s">
        <v>3</v>
      </c>
      <c r="J545">
        <v>29.5</v>
      </c>
      <c r="K545">
        <v>173</v>
      </c>
      <c r="L545">
        <v>1</v>
      </c>
      <c r="M545">
        <v>1</v>
      </c>
      <c r="N545">
        <v>1</v>
      </c>
      <c r="O545">
        <v>0</v>
      </c>
      <c r="P545" s="1" t="s">
        <v>32</v>
      </c>
      <c r="Q545" s="2">
        <v>44123</v>
      </c>
      <c r="R545" s="8" t="str">
        <f t="shared" si="40"/>
        <v>50-70</v>
      </c>
      <c r="S545" s="11">
        <f t="shared" si="41"/>
        <v>13</v>
      </c>
      <c r="T545" s="11" t="str">
        <f t="shared" si="42"/>
        <v>Overweight</v>
      </c>
      <c r="U545" s="11">
        <f t="shared" si="43"/>
        <v>2</v>
      </c>
      <c r="V545" s="8" t="str">
        <f t="shared" si="44"/>
        <v>Good</v>
      </c>
      <c r="W545">
        <v>0</v>
      </c>
    </row>
    <row r="546" spans="1:23" x14ac:dyDescent="0.3">
      <c r="A546">
        <v>545</v>
      </c>
      <c r="B546">
        <v>50</v>
      </c>
      <c r="C546" s="1" t="s">
        <v>30</v>
      </c>
      <c r="D546" s="1" t="s">
        <v>51</v>
      </c>
      <c r="E546" s="2">
        <v>44840</v>
      </c>
      <c r="F546" s="1" t="s">
        <v>8</v>
      </c>
      <c r="G546" s="2">
        <v>44842</v>
      </c>
      <c r="H546" s="1" t="s">
        <v>10</v>
      </c>
      <c r="I546" s="1" t="s">
        <v>4</v>
      </c>
      <c r="J546">
        <v>31.4</v>
      </c>
      <c r="K546">
        <v>240</v>
      </c>
      <c r="L546">
        <v>1</v>
      </c>
      <c r="M546">
        <v>1</v>
      </c>
      <c r="N546">
        <v>0</v>
      </c>
      <c r="O546">
        <v>0</v>
      </c>
      <c r="P546" s="1" t="s">
        <v>32</v>
      </c>
      <c r="Q546" s="2">
        <v>45367</v>
      </c>
      <c r="R546" s="8" t="str">
        <f t="shared" si="40"/>
        <v>50-70</v>
      </c>
      <c r="S546" s="11">
        <f t="shared" si="41"/>
        <v>17</v>
      </c>
      <c r="T546" s="11" t="str">
        <f t="shared" si="42"/>
        <v>Obese</v>
      </c>
      <c r="U546" s="11">
        <f t="shared" si="43"/>
        <v>2</v>
      </c>
      <c r="V546" s="8" t="str">
        <f t="shared" si="44"/>
        <v>non</v>
      </c>
      <c r="W546">
        <v>0</v>
      </c>
    </row>
    <row r="547" spans="1:23" x14ac:dyDescent="0.3">
      <c r="A547">
        <v>546</v>
      </c>
      <c r="B547">
        <v>58</v>
      </c>
      <c r="C547" s="1" t="s">
        <v>30</v>
      </c>
      <c r="D547" s="1" t="s">
        <v>58</v>
      </c>
      <c r="E547" s="2">
        <v>44006</v>
      </c>
      <c r="F547" s="1" t="s">
        <v>7</v>
      </c>
      <c r="G547" s="2">
        <v>44010</v>
      </c>
      <c r="H547" s="1" t="s">
        <v>11</v>
      </c>
      <c r="I547" s="1" t="s">
        <v>2</v>
      </c>
      <c r="J547">
        <v>27</v>
      </c>
      <c r="K547">
        <v>211</v>
      </c>
      <c r="L547">
        <v>1</v>
      </c>
      <c r="M547">
        <v>1</v>
      </c>
      <c r="N547">
        <v>0</v>
      </c>
      <c r="O547">
        <v>0</v>
      </c>
      <c r="P547" s="1" t="s">
        <v>32</v>
      </c>
      <c r="Q547" s="2">
        <v>44330</v>
      </c>
      <c r="R547" s="8" t="str">
        <f t="shared" si="40"/>
        <v>50-70</v>
      </c>
      <c r="S547" s="11">
        <f t="shared" si="41"/>
        <v>10</v>
      </c>
      <c r="T547" s="11" t="str">
        <f t="shared" si="42"/>
        <v>Overweight</v>
      </c>
      <c r="U547" s="11">
        <f t="shared" si="43"/>
        <v>4</v>
      </c>
      <c r="V547" s="8" t="str">
        <f t="shared" si="44"/>
        <v>Elevated</v>
      </c>
      <c r="W547">
        <v>0</v>
      </c>
    </row>
    <row r="548" spans="1:23" x14ac:dyDescent="0.3">
      <c r="A548">
        <v>547</v>
      </c>
      <c r="B548">
        <v>46</v>
      </c>
      <c r="C548" s="1" t="s">
        <v>30</v>
      </c>
      <c r="D548" s="1" t="s">
        <v>48</v>
      </c>
      <c r="E548" s="2">
        <v>44676</v>
      </c>
      <c r="F548" s="1" t="s">
        <v>8</v>
      </c>
      <c r="G548" s="2">
        <v>44688</v>
      </c>
      <c r="H548" s="1" t="s">
        <v>10</v>
      </c>
      <c r="I548" s="1" t="s">
        <v>4</v>
      </c>
      <c r="J548">
        <v>22.8</v>
      </c>
      <c r="K548">
        <v>209</v>
      </c>
      <c r="L548">
        <v>1</v>
      </c>
      <c r="M548">
        <v>0</v>
      </c>
      <c r="N548">
        <v>1</v>
      </c>
      <c r="O548">
        <v>0</v>
      </c>
      <c r="P548" s="1" t="s">
        <v>35</v>
      </c>
      <c r="Q548" s="2">
        <v>45237</v>
      </c>
      <c r="R548" s="8" t="str">
        <f t="shared" si="40"/>
        <v>36-49</v>
      </c>
      <c r="S548" s="11">
        <f t="shared" si="41"/>
        <v>18</v>
      </c>
      <c r="T548" s="11" t="str">
        <f t="shared" si="42"/>
        <v>Healthy</v>
      </c>
      <c r="U548" s="11">
        <f t="shared" si="43"/>
        <v>12</v>
      </c>
      <c r="V548" s="8" t="str">
        <f t="shared" si="44"/>
        <v>Elevated</v>
      </c>
      <c r="W548">
        <v>0</v>
      </c>
    </row>
    <row r="549" spans="1:23" x14ac:dyDescent="0.3">
      <c r="A549">
        <v>548</v>
      </c>
      <c r="B549">
        <v>53</v>
      </c>
      <c r="C549" s="1" t="s">
        <v>33</v>
      </c>
      <c r="D549" s="1" t="s">
        <v>40</v>
      </c>
      <c r="E549" s="2">
        <v>42926</v>
      </c>
      <c r="F549" s="1" t="s">
        <v>8</v>
      </c>
      <c r="G549" s="2">
        <v>42930</v>
      </c>
      <c r="H549" s="1" t="s">
        <v>11</v>
      </c>
      <c r="I549" s="1" t="s">
        <v>4</v>
      </c>
      <c r="J549">
        <v>41.5</v>
      </c>
      <c r="K549">
        <v>298</v>
      </c>
      <c r="L549">
        <v>1</v>
      </c>
      <c r="M549">
        <v>0</v>
      </c>
      <c r="N549">
        <v>0</v>
      </c>
      <c r="O549">
        <v>0</v>
      </c>
      <c r="P549" s="1" t="s">
        <v>32</v>
      </c>
      <c r="Q549" s="2">
        <v>43407</v>
      </c>
      <c r="R549" s="8" t="str">
        <f t="shared" si="40"/>
        <v>50-70</v>
      </c>
      <c r="S549" s="11">
        <f t="shared" si="41"/>
        <v>15</v>
      </c>
      <c r="T549" s="11" t="str">
        <f t="shared" si="42"/>
        <v>Severely obese</v>
      </c>
      <c r="U549" s="11">
        <f t="shared" si="43"/>
        <v>4</v>
      </c>
      <c r="V549" s="8" t="str">
        <f t="shared" si="44"/>
        <v>High</v>
      </c>
      <c r="W549">
        <v>0</v>
      </c>
    </row>
    <row r="550" spans="1:23" x14ac:dyDescent="0.3">
      <c r="A550">
        <v>549</v>
      </c>
      <c r="B550">
        <v>66</v>
      </c>
      <c r="C550" s="1" t="s">
        <v>30</v>
      </c>
      <c r="D550" s="1" t="s">
        <v>31</v>
      </c>
      <c r="E550" s="2">
        <v>41808</v>
      </c>
      <c r="F550" s="1" t="s">
        <v>6</v>
      </c>
      <c r="G550" s="2">
        <v>41825</v>
      </c>
      <c r="H550" s="1" t="s">
        <v>11</v>
      </c>
      <c r="I550" s="1" t="s">
        <v>1</v>
      </c>
      <c r="J550">
        <v>20.9</v>
      </c>
      <c r="K550">
        <v>219</v>
      </c>
      <c r="L550">
        <v>1</v>
      </c>
      <c r="M550">
        <v>1</v>
      </c>
      <c r="N550">
        <v>0</v>
      </c>
      <c r="O550">
        <v>0</v>
      </c>
      <c r="P550" s="1" t="s">
        <v>42</v>
      </c>
      <c r="Q550" s="2">
        <v>42350</v>
      </c>
      <c r="R550" s="8" t="str">
        <f t="shared" si="40"/>
        <v>50-70</v>
      </c>
      <c r="S550" s="11">
        <f t="shared" si="41"/>
        <v>17</v>
      </c>
      <c r="T550" s="11" t="str">
        <f t="shared" si="42"/>
        <v>Healthy</v>
      </c>
      <c r="U550" s="11">
        <f t="shared" si="43"/>
        <v>17</v>
      </c>
      <c r="V550" s="8" t="str">
        <f t="shared" si="44"/>
        <v>Elevated</v>
      </c>
      <c r="W550">
        <v>1</v>
      </c>
    </row>
    <row r="551" spans="1:23" x14ac:dyDescent="0.3">
      <c r="A551">
        <v>550</v>
      </c>
      <c r="B551">
        <v>66</v>
      </c>
      <c r="C551" s="1" t="s">
        <v>30</v>
      </c>
      <c r="D551" s="1" t="s">
        <v>58</v>
      </c>
      <c r="E551" s="2">
        <v>44812</v>
      </c>
      <c r="F551" s="1" t="s">
        <v>9</v>
      </c>
      <c r="G551" s="2">
        <v>44815</v>
      </c>
      <c r="H551" s="1" t="s">
        <v>10</v>
      </c>
      <c r="I551" s="1" t="s">
        <v>4</v>
      </c>
      <c r="J551">
        <v>25.2</v>
      </c>
      <c r="K551">
        <v>194</v>
      </c>
      <c r="L551">
        <v>1</v>
      </c>
      <c r="M551">
        <v>0</v>
      </c>
      <c r="N551">
        <v>0</v>
      </c>
      <c r="O551">
        <v>1</v>
      </c>
      <c r="P551" s="1" t="s">
        <v>32</v>
      </c>
      <c r="Q551" s="2">
        <v>45303</v>
      </c>
      <c r="R551" s="8" t="str">
        <f t="shared" si="40"/>
        <v>50-70</v>
      </c>
      <c r="S551" s="11">
        <f t="shared" si="41"/>
        <v>16</v>
      </c>
      <c r="T551" s="11" t="str">
        <f t="shared" si="42"/>
        <v>Overweight</v>
      </c>
      <c r="U551" s="11">
        <f t="shared" si="43"/>
        <v>3</v>
      </c>
      <c r="V551" s="8" t="str">
        <f t="shared" si="44"/>
        <v>Good</v>
      </c>
      <c r="W551">
        <v>0</v>
      </c>
    </row>
    <row r="552" spans="1:23" x14ac:dyDescent="0.3">
      <c r="A552">
        <v>551</v>
      </c>
      <c r="B552">
        <v>62</v>
      </c>
      <c r="C552" s="1" t="s">
        <v>33</v>
      </c>
      <c r="D552" s="1" t="s">
        <v>37</v>
      </c>
      <c r="E552" s="2">
        <v>43668</v>
      </c>
      <c r="F552" s="1" t="s">
        <v>9</v>
      </c>
      <c r="G552" s="2">
        <v>43675</v>
      </c>
      <c r="H552" s="1" t="s">
        <v>10</v>
      </c>
      <c r="I552" s="1" t="s">
        <v>2</v>
      </c>
      <c r="J552">
        <v>29.2</v>
      </c>
      <c r="K552">
        <v>185</v>
      </c>
      <c r="L552">
        <v>1</v>
      </c>
      <c r="M552">
        <v>0</v>
      </c>
      <c r="N552">
        <v>0</v>
      </c>
      <c r="O552">
        <v>0</v>
      </c>
      <c r="P552" s="1" t="s">
        <v>42</v>
      </c>
      <c r="Q552" s="2">
        <v>44110</v>
      </c>
      <c r="R552" s="8" t="str">
        <f t="shared" si="40"/>
        <v>50-70</v>
      </c>
      <c r="S552" s="11">
        <f t="shared" si="41"/>
        <v>14</v>
      </c>
      <c r="T552" s="11" t="str">
        <f t="shared" si="42"/>
        <v>Overweight</v>
      </c>
      <c r="U552" s="11">
        <f t="shared" si="43"/>
        <v>7</v>
      </c>
      <c r="V552" s="8" t="str">
        <f t="shared" si="44"/>
        <v>Good</v>
      </c>
      <c r="W552">
        <v>0</v>
      </c>
    </row>
    <row r="553" spans="1:23" x14ac:dyDescent="0.3">
      <c r="A553">
        <v>552</v>
      </c>
      <c r="B553">
        <v>49</v>
      </c>
      <c r="C553" s="1" t="s">
        <v>33</v>
      </c>
      <c r="D553" s="1" t="s">
        <v>61</v>
      </c>
      <c r="E553" s="2">
        <v>43469</v>
      </c>
      <c r="F553" s="1" t="s">
        <v>9</v>
      </c>
      <c r="G553" s="2">
        <v>43472</v>
      </c>
      <c r="H553" s="1" t="s">
        <v>10</v>
      </c>
      <c r="I553" s="1" t="s">
        <v>3</v>
      </c>
      <c r="J553">
        <v>24.5</v>
      </c>
      <c r="K553">
        <v>213</v>
      </c>
      <c r="L553">
        <v>1</v>
      </c>
      <c r="M553">
        <v>0</v>
      </c>
      <c r="N553">
        <v>0</v>
      </c>
      <c r="O553">
        <v>0</v>
      </c>
      <c r="P553" s="1" t="s">
        <v>35</v>
      </c>
      <c r="Q553" s="2">
        <v>43712</v>
      </c>
      <c r="R553" s="8" t="str">
        <f t="shared" si="40"/>
        <v>36-49</v>
      </c>
      <c r="S553" s="11">
        <f t="shared" si="41"/>
        <v>7</v>
      </c>
      <c r="T553" s="11" t="str">
        <f t="shared" si="42"/>
        <v>Healthy</v>
      </c>
      <c r="U553" s="11">
        <f t="shared" si="43"/>
        <v>3</v>
      </c>
      <c r="V553" s="8" t="str">
        <f t="shared" si="44"/>
        <v>Elevated</v>
      </c>
      <c r="W553">
        <v>0</v>
      </c>
    </row>
    <row r="554" spans="1:23" x14ac:dyDescent="0.3">
      <c r="A554">
        <v>553</v>
      </c>
      <c r="B554">
        <v>66</v>
      </c>
      <c r="C554" s="1" t="s">
        <v>33</v>
      </c>
      <c r="D554" s="1" t="s">
        <v>59</v>
      </c>
      <c r="E554" s="2">
        <v>44242</v>
      </c>
      <c r="F554" s="1" t="s">
        <v>9</v>
      </c>
      <c r="G554" s="2">
        <v>44246</v>
      </c>
      <c r="H554" s="1" t="s">
        <v>11</v>
      </c>
      <c r="I554" s="1" t="s">
        <v>3</v>
      </c>
      <c r="J554">
        <v>27.4</v>
      </c>
      <c r="K554">
        <v>239</v>
      </c>
      <c r="L554">
        <v>1</v>
      </c>
      <c r="M554">
        <v>0</v>
      </c>
      <c r="N554">
        <v>0</v>
      </c>
      <c r="O554">
        <v>0</v>
      </c>
      <c r="P554" s="1" t="s">
        <v>32</v>
      </c>
      <c r="Q554" s="2">
        <v>44772</v>
      </c>
      <c r="R554" s="8" t="str">
        <f t="shared" si="40"/>
        <v>50-70</v>
      </c>
      <c r="S554" s="11">
        <f t="shared" si="41"/>
        <v>17</v>
      </c>
      <c r="T554" s="11" t="str">
        <f t="shared" si="42"/>
        <v>Overweight</v>
      </c>
      <c r="U554" s="11">
        <f t="shared" si="43"/>
        <v>4</v>
      </c>
      <c r="V554" s="8" t="str">
        <f t="shared" si="44"/>
        <v>non</v>
      </c>
      <c r="W554">
        <v>1</v>
      </c>
    </row>
    <row r="555" spans="1:23" x14ac:dyDescent="0.3">
      <c r="A555">
        <v>554</v>
      </c>
      <c r="B555">
        <v>57</v>
      </c>
      <c r="C555" s="1" t="s">
        <v>30</v>
      </c>
      <c r="D555" s="1" t="s">
        <v>60</v>
      </c>
      <c r="E555" s="2">
        <v>43564</v>
      </c>
      <c r="F555" s="1" t="s">
        <v>7</v>
      </c>
      <c r="G555" s="2">
        <v>43572</v>
      </c>
      <c r="H555" s="1" t="s">
        <v>11</v>
      </c>
      <c r="I555" s="1" t="s">
        <v>2</v>
      </c>
      <c r="J555">
        <v>23.5</v>
      </c>
      <c r="K555">
        <v>236</v>
      </c>
      <c r="L555">
        <v>1</v>
      </c>
      <c r="M555">
        <v>1</v>
      </c>
      <c r="N555">
        <v>1</v>
      </c>
      <c r="O555">
        <v>0</v>
      </c>
      <c r="P555" s="1" t="s">
        <v>42</v>
      </c>
      <c r="Q555" s="2">
        <v>44029</v>
      </c>
      <c r="R555" s="8" t="str">
        <f t="shared" si="40"/>
        <v>50-70</v>
      </c>
      <c r="S555" s="11">
        <f t="shared" si="41"/>
        <v>15</v>
      </c>
      <c r="T555" s="11" t="str">
        <f t="shared" si="42"/>
        <v>Healthy</v>
      </c>
      <c r="U555" s="11">
        <f t="shared" si="43"/>
        <v>8</v>
      </c>
      <c r="V555" s="8" t="str">
        <f t="shared" si="44"/>
        <v>Elevated</v>
      </c>
      <c r="W555">
        <v>0</v>
      </c>
    </row>
    <row r="556" spans="1:23" x14ac:dyDescent="0.3">
      <c r="A556">
        <v>555</v>
      </c>
      <c r="B556">
        <v>68</v>
      </c>
      <c r="C556" s="1" t="s">
        <v>33</v>
      </c>
      <c r="D556" s="1" t="s">
        <v>43</v>
      </c>
      <c r="E556" s="2">
        <v>42106</v>
      </c>
      <c r="F556" s="1" t="s">
        <v>7</v>
      </c>
      <c r="G556" s="2">
        <v>42117</v>
      </c>
      <c r="H556" s="1" t="s">
        <v>10</v>
      </c>
      <c r="I556" s="1" t="s">
        <v>2</v>
      </c>
      <c r="J556">
        <v>33.5</v>
      </c>
      <c r="K556">
        <v>243</v>
      </c>
      <c r="L556">
        <v>1</v>
      </c>
      <c r="M556">
        <v>0</v>
      </c>
      <c r="N556">
        <v>1</v>
      </c>
      <c r="O556">
        <v>0</v>
      </c>
      <c r="P556" s="1" t="s">
        <v>32</v>
      </c>
      <c r="Q556" s="2">
        <v>42533</v>
      </c>
      <c r="R556" s="8" t="str">
        <f t="shared" si="40"/>
        <v>50-70</v>
      </c>
      <c r="S556" s="11">
        <f t="shared" si="41"/>
        <v>13</v>
      </c>
      <c r="T556" s="11" t="str">
        <f t="shared" si="42"/>
        <v>Obese</v>
      </c>
      <c r="U556" s="11">
        <f t="shared" si="43"/>
        <v>11</v>
      </c>
      <c r="V556" s="8" t="str">
        <f t="shared" si="44"/>
        <v>High</v>
      </c>
      <c r="W556">
        <v>0</v>
      </c>
    </row>
    <row r="557" spans="1:23" x14ac:dyDescent="0.3">
      <c r="A557">
        <v>556</v>
      </c>
      <c r="B557">
        <v>56</v>
      </c>
      <c r="C557" s="1" t="s">
        <v>33</v>
      </c>
      <c r="D557" s="1" t="s">
        <v>40</v>
      </c>
      <c r="E557" s="2">
        <v>43535</v>
      </c>
      <c r="F557" s="1" t="s">
        <v>8</v>
      </c>
      <c r="G557" s="2">
        <v>43538</v>
      </c>
      <c r="H557" s="1" t="s">
        <v>10</v>
      </c>
      <c r="I557" s="1" t="s">
        <v>3</v>
      </c>
      <c r="J557">
        <v>31.2</v>
      </c>
      <c r="K557">
        <v>266</v>
      </c>
      <c r="L557">
        <v>1</v>
      </c>
      <c r="M557">
        <v>0</v>
      </c>
      <c r="N557">
        <v>0</v>
      </c>
      <c r="O557">
        <v>0</v>
      </c>
      <c r="P557" s="1" t="s">
        <v>35</v>
      </c>
      <c r="Q557" s="2">
        <v>44248</v>
      </c>
      <c r="R557" s="8" t="str">
        <f t="shared" si="40"/>
        <v>50-70</v>
      </c>
      <c r="S557" s="11">
        <f t="shared" si="41"/>
        <v>23</v>
      </c>
      <c r="T557" s="11" t="str">
        <f t="shared" si="42"/>
        <v>Obese</v>
      </c>
      <c r="U557" s="11">
        <f t="shared" si="43"/>
        <v>3</v>
      </c>
      <c r="V557" s="8" t="str">
        <f t="shared" si="44"/>
        <v>High</v>
      </c>
      <c r="W557">
        <v>0</v>
      </c>
    </row>
    <row r="558" spans="1:23" x14ac:dyDescent="0.3">
      <c r="A558">
        <v>557</v>
      </c>
      <c r="B558">
        <v>48</v>
      </c>
      <c r="C558" s="1" t="s">
        <v>30</v>
      </c>
      <c r="D558" s="1" t="s">
        <v>54</v>
      </c>
      <c r="E558" s="2">
        <v>44441</v>
      </c>
      <c r="F558" s="1" t="s">
        <v>7</v>
      </c>
      <c r="G558" s="2">
        <v>44445</v>
      </c>
      <c r="H558" s="1" t="s">
        <v>10</v>
      </c>
      <c r="I558" s="1" t="s">
        <v>2</v>
      </c>
      <c r="J558">
        <v>19.2</v>
      </c>
      <c r="K558">
        <v>164</v>
      </c>
      <c r="L558">
        <v>0</v>
      </c>
      <c r="M558">
        <v>0</v>
      </c>
      <c r="N558">
        <v>0</v>
      </c>
      <c r="O558">
        <v>0</v>
      </c>
      <c r="P558" s="1" t="s">
        <v>38</v>
      </c>
      <c r="Q558" s="2">
        <v>44930</v>
      </c>
      <c r="R558" s="8" t="str">
        <f t="shared" si="40"/>
        <v>36-49</v>
      </c>
      <c r="S558" s="11">
        <f t="shared" si="41"/>
        <v>15</v>
      </c>
      <c r="T558" s="11" t="str">
        <f t="shared" si="42"/>
        <v>Healthy</v>
      </c>
      <c r="U558" s="11">
        <f t="shared" si="43"/>
        <v>4</v>
      </c>
      <c r="V558" s="8" t="str">
        <f t="shared" si="44"/>
        <v>Good</v>
      </c>
      <c r="W558">
        <v>0</v>
      </c>
    </row>
    <row r="559" spans="1:23" x14ac:dyDescent="0.3">
      <c r="A559">
        <v>558</v>
      </c>
      <c r="B559">
        <v>64</v>
      </c>
      <c r="C559" s="1" t="s">
        <v>33</v>
      </c>
      <c r="D559" s="1" t="s">
        <v>55</v>
      </c>
      <c r="E559" s="2">
        <v>43934</v>
      </c>
      <c r="F559" s="1" t="s">
        <v>7</v>
      </c>
      <c r="G559" s="2">
        <v>43947</v>
      </c>
      <c r="H559" s="1" t="s">
        <v>10</v>
      </c>
      <c r="I559" s="1" t="s">
        <v>4</v>
      </c>
      <c r="J559">
        <v>22.7</v>
      </c>
      <c r="K559">
        <v>158</v>
      </c>
      <c r="L559">
        <v>1</v>
      </c>
      <c r="M559">
        <v>0</v>
      </c>
      <c r="N559">
        <v>0</v>
      </c>
      <c r="O559">
        <v>0</v>
      </c>
      <c r="P559" s="1" t="s">
        <v>42</v>
      </c>
      <c r="Q559" s="2">
        <v>44409</v>
      </c>
      <c r="R559" s="8" t="str">
        <f t="shared" si="40"/>
        <v>50-70</v>
      </c>
      <c r="S559" s="11">
        <f t="shared" si="41"/>
        <v>15</v>
      </c>
      <c r="T559" s="11" t="str">
        <f t="shared" si="42"/>
        <v>Healthy</v>
      </c>
      <c r="U559" s="11">
        <f t="shared" si="43"/>
        <v>13</v>
      </c>
      <c r="V559" s="8" t="str">
        <f t="shared" si="44"/>
        <v>Good</v>
      </c>
      <c r="W559">
        <v>1</v>
      </c>
    </row>
    <row r="560" spans="1:23" x14ac:dyDescent="0.3">
      <c r="A560">
        <v>559</v>
      </c>
      <c r="B560">
        <v>60</v>
      </c>
      <c r="C560" s="1" t="s">
        <v>33</v>
      </c>
      <c r="D560" s="1" t="s">
        <v>55</v>
      </c>
      <c r="E560" s="2">
        <v>44714</v>
      </c>
      <c r="F560" s="1" t="s">
        <v>9</v>
      </c>
      <c r="G560" s="2">
        <v>44716</v>
      </c>
      <c r="H560" s="1" t="s">
        <v>10</v>
      </c>
      <c r="I560" s="1" t="s">
        <v>2</v>
      </c>
      <c r="J560">
        <v>41.2</v>
      </c>
      <c r="K560">
        <v>246</v>
      </c>
      <c r="L560">
        <v>1</v>
      </c>
      <c r="M560">
        <v>0</v>
      </c>
      <c r="N560">
        <v>0</v>
      </c>
      <c r="O560">
        <v>1</v>
      </c>
      <c r="P560" s="1" t="s">
        <v>35</v>
      </c>
      <c r="Q560" s="2">
        <v>45099</v>
      </c>
      <c r="R560" s="8" t="str">
        <f t="shared" si="40"/>
        <v>50-70</v>
      </c>
      <c r="S560" s="11">
        <f t="shared" si="41"/>
        <v>12</v>
      </c>
      <c r="T560" s="11" t="str">
        <f t="shared" si="42"/>
        <v>Severely obese</v>
      </c>
      <c r="U560" s="11">
        <f t="shared" si="43"/>
        <v>2</v>
      </c>
      <c r="V560" s="8" t="str">
        <f t="shared" si="44"/>
        <v>High</v>
      </c>
      <c r="W560">
        <v>0</v>
      </c>
    </row>
    <row r="561" spans="1:23" x14ac:dyDescent="0.3">
      <c r="A561">
        <v>560</v>
      </c>
      <c r="B561">
        <v>55</v>
      </c>
      <c r="C561" s="1" t="s">
        <v>30</v>
      </c>
      <c r="D561" s="1" t="s">
        <v>53</v>
      </c>
      <c r="E561" s="2">
        <v>41968</v>
      </c>
      <c r="F561" s="1" t="s">
        <v>7</v>
      </c>
      <c r="G561" s="2">
        <v>41977</v>
      </c>
      <c r="H561" s="1" t="s">
        <v>10</v>
      </c>
      <c r="I561" s="1" t="s">
        <v>4</v>
      </c>
      <c r="J561">
        <v>25.7</v>
      </c>
      <c r="K561">
        <v>209</v>
      </c>
      <c r="L561">
        <v>1</v>
      </c>
      <c r="M561">
        <v>1</v>
      </c>
      <c r="N561">
        <v>0</v>
      </c>
      <c r="O561">
        <v>0</v>
      </c>
      <c r="P561" s="1" t="s">
        <v>32</v>
      </c>
      <c r="Q561" s="2">
        <v>42285</v>
      </c>
      <c r="R561" s="8" t="str">
        <f t="shared" si="40"/>
        <v>50-70</v>
      </c>
      <c r="S561" s="11">
        <f t="shared" si="41"/>
        <v>10</v>
      </c>
      <c r="T561" s="11" t="str">
        <f t="shared" si="42"/>
        <v>Overweight</v>
      </c>
      <c r="U561" s="11">
        <f t="shared" si="43"/>
        <v>9</v>
      </c>
      <c r="V561" s="8" t="str">
        <f t="shared" si="44"/>
        <v>Elevated</v>
      </c>
      <c r="W561">
        <v>0</v>
      </c>
    </row>
    <row r="562" spans="1:23" x14ac:dyDescent="0.3">
      <c r="A562">
        <v>561</v>
      </c>
      <c r="B562">
        <v>52</v>
      </c>
      <c r="C562" s="1" t="s">
        <v>33</v>
      </c>
      <c r="D562" s="1" t="s">
        <v>45</v>
      </c>
      <c r="E562" s="2">
        <v>44013</v>
      </c>
      <c r="F562" s="1" t="s">
        <v>7</v>
      </c>
      <c r="G562" s="2">
        <v>44028</v>
      </c>
      <c r="H562" s="1" t="s">
        <v>11</v>
      </c>
      <c r="I562" s="1" t="s">
        <v>1</v>
      </c>
      <c r="J562">
        <v>26.2</v>
      </c>
      <c r="K562">
        <v>219</v>
      </c>
      <c r="L562">
        <v>1</v>
      </c>
      <c r="M562">
        <v>1</v>
      </c>
      <c r="N562">
        <v>1</v>
      </c>
      <c r="O562">
        <v>0</v>
      </c>
      <c r="P562" s="1" t="s">
        <v>35</v>
      </c>
      <c r="Q562" s="2">
        <v>44410</v>
      </c>
      <c r="R562" s="8" t="str">
        <f t="shared" si="40"/>
        <v>50-70</v>
      </c>
      <c r="S562" s="11">
        <f t="shared" si="41"/>
        <v>12</v>
      </c>
      <c r="T562" s="11" t="str">
        <f t="shared" si="42"/>
        <v>Overweight</v>
      </c>
      <c r="U562" s="11">
        <f t="shared" si="43"/>
        <v>15</v>
      </c>
      <c r="V562" s="8" t="str">
        <f t="shared" si="44"/>
        <v>Elevated</v>
      </c>
      <c r="W562">
        <v>1</v>
      </c>
    </row>
    <row r="563" spans="1:23" x14ac:dyDescent="0.3">
      <c r="A563">
        <v>562</v>
      </c>
      <c r="B563">
        <v>53</v>
      </c>
      <c r="C563" s="1" t="s">
        <v>30</v>
      </c>
      <c r="D563" s="1" t="s">
        <v>36</v>
      </c>
      <c r="E563" s="2">
        <v>42576</v>
      </c>
      <c r="F563" s="1" t="s">
        <v>9</v>
      </c>
      <c r="G563" s="2">
        <v>42580</v>
      </c>
      <c r="H563" s="1" t="s">
        <v>10</v>
      </c>
      <c r="I563" s="1" t="s">
        <v>1</v>
      </c>
      <c r="J563">
        <v>38</v>
      </c>
      <c r="K563">
        <v>284</v>
      </c>
      <c r="L563">
        <v>1</v>
      </c>
      <c r="M563">
        <v>0</v>
      </c>
      <c r="N563">
        <v>0</v>
      </c>
      <c r="O563">
        <v>0</v>
      </c>
      <c r="P563" s="1" t="s">
        <v>32</v>
      </c>
      <c r="Q563" s="2">
        <v>43076</v>
      </c>
      <c r="R563" s="8" t="str">
        <f t="shared" si="40"/>
        <v>50-70</v>
      </c>
      <c r="S563" s="11">
        <f t="shared" si="41"/>
        <v>16</v>
      </c>
      <c r="T563" s="11" t="str">
        <f t="shared" si="42"/>
        <v>Obese</v>
      </c>
      <c r="U563" s="11">
        <f t="shared" si="43"/>
        <v>4</v>
      </c>
      <c r="V563" s="8" t="str">
        <f t="shared" si="44"/>
        <v>High</v>
      </c>
      <c r="W563">
        <v>0</v>
      </c>
    </row>
    <row r="564" spans="1:23" x14ac:dyDescent="0.3">
      <c r="A564">
        <v>563</v>
      </c>
      <c r="B564">
        <v>60</v>
      </c>
      <c r="C564" s="1" t="s">
        <v>33</v>
      </c>
      <c r="D564" s="1" t="s">
        <v>49</v>
      </c>
      <c r="E564" s="2">
        <v>42237</v>
      </c>
      <c r="F564" s="1" t="s">
        <v>7</v>
      </c>
      <c r="G564" s="2">
        <v>42256</v>
      </c>
      <c r="H564" s="1" t="s">
        <v>11</v>
      </c>
      <c r="I564" s="1" t="s">
        <v>4</v>
      </c>
      <c r="J564">
        <v>26.1</v>
      </c>
      <c r="K564">
        <v>224</v>
      </c>
      <c r="L564">
        <v>1</v>
      </c>
      <c r="M564">
        <v>1</v>
      </c>
      <c r="N564">
        <v>1</v>
      </c>
      <c r="O564">
        <v>0</v>
      </c>
      <c r="P564" s="1" t="s">
        <v>32</v>
      </c>
      <c r="Q564" s="2">
        <v>42848</v>
      </c>
      <c r="R564" s="8" t="str">
        <f t="shared" si="40"/>
        <v>50-70</v>
      </c>
      <c r="S564" s="11">
        <f t="shared" si="41"/>
        <v>19</v>
      </c>
      <c r="T564" s="11" t="str">
        <f t="shared" si="42"/>
        <v>Overweight</v>
      </c>
      <c r="U564" s="11">
        <f t="shared" si="43"/>
        <v>19</v>
      </c>
      <c r="V564" s="8" t="str">
        <f t="shared" si="44"/>
        <v>Elevated</v>
      </c>
      <c r="W564">
        <v>0</v>
      </c>
    </row>
    <row r="565" spans="1:23" x14ac:dyDescent="0.3">
      <c r="A565">
        <v>564</v>
      </c>
      <c r="B565">
        <v>60</v>
      </c>
      <c r="C565" s="1" t="s">
        <v>33</v>
      </c>
      <c r="D565" s="1" t="s">
        <v>62</v>
      </c>
      <c r="E565" s="2">
        <v>43102</v>
      </c>
      <c r="F565" s="1" t="s">
        <v>8</v>
      </c>
      <c r="G565" s="2">
        <v>43115</v>
      </c>
      <c r="H565" s="1" t="s">
        <v>11</v>
      </c>
      <c r="I565" s="1" t="s">
        <v>2</v>
      </c>
      <c r="J565">
        <v>29</v>
      </c>
      <c r="K565">
        <v>226</v>
      </c>
      <c r="L565">
        <v>0</v>
      </c>
      <c r="M565">
        <v>1</v>
      </c>
      <c r="N565">
        <v>0</v>
      </c>
      <c r="O565">
        <v>0</v>
      </c>
      <c r="P565" s="1" t="s">
        <v>35</v>
      </c>
      <c r="Q565" s="2">
        <v>43685</v>
      </c>
      <c r="R565" s="8" t="str">
        <f t="shared" si="40"/>
        <v>50-70</v>
      </c>
      <c r="S565" s="11">
        <f t="shared" si="41"/>
        <v>18</v>
      </c>
      <c r="T565" s="11" t="str">
        <f t="shared" si="42"/>
        <v>Overweight</v>
      </c>
      <c r="U565" s="11">
        <f t="shared" si="43"/>
        <v>13</v>
      </c>
      <c r="V565" s="8" t="str">
        <f t="shared" si="44"/>
        <v>Elevated</v>
      </c>
      <c r="W565">
        <v>0</v>
      </c>
    </row>
    <row r="566" spans="1:23" x14ac:dyDescent="0.3">
      <c r="A566">
        <v>565</v>
      </c>
      <c r="B566">
        <v>57</v>
      </c>
      <c r="C566" s="1" t="s">
        <v>33</v>
      </c>
      <c r="D566" s="1" t="s">
        <v>39</v>
      </c>
      <c r="E566" s="2">
        <v>45189</v>
      </c>
      <c r="F566" s="1" t="s">
        <v>8</v>
      </c>
      <c r="G566" s="2">
        <v>45200</v>
      </c>
      <c r="H566" s="1" t="s">
        <v>11</v>
      </c>
      <c r="I566" s="1" t="s">
        <v>3</v>
      </c>
      <c r="J566">
        <v>19.8</v>
      </c>
      <c r="K566">
        <v>226</v>
      </c>
      <c r="L566">
        <v>0</v>
      </c>
      <c r="M566">
        <v>0</v>
      </c>
      <c r="N566">
        <v>0</v>
      </c>
      <c r="O566">
        <v>0</v>
      </c>
      <c r="P566" s="1" t="s">
        <v>32</v>
      </c>
      <c r="Q566" s="2">
        <v>45900</v>
      </c>
      <c r="R566" s="8" t="str">
        <f t="shared" si="40"/>
        <v>50-70</v>
      </c>
      <c r="S566" s="11">
        <f t="shared" si="41"/>
        <v>22</v>
      </c>
      <c r="T566" s="11" t="str">
        <f t="shared" si="42"/>
        <v>Healthy</v>
      </c>
      <c r="U566" s="11">
        <f t="shared" si="43"/>
        <v>11</v>
      </c>
      <c r="V566" s="8" t="str">
        <f t="shared" si="44"/>
        <v>Elevated</v>
      </c>
      <c r="W566">
        <v>0</v>
      </c>
    </row>
    <row r="567" spans="1:23" x14ac:dyDescent="0.3">
      <c r="A567">
        <v>566</v>
      </c>
      <c r="B567">
        <v>37</v>
      </c>
      <c r="C567" s="1" t="s">
        <v>33</v>
      </c>
      <c r="D567" s="1" t="s">
        <v>50</v>
      </c>
      <c r="E567" s="2">
        <v>45105</v>
      </c>
      <c r="F567" s="1" t="s">
        <v>6</v>
      </c>
      <c r="G567" s="2">
        <v>45118</v>
      </c>
      <c r="H567" s="1" t="s">
        <v>11</v>
      </c>
      <c r="I567" s="1" t="s">
        <v>3</v>
      </c>
      <c r="J567">
        <v>35.4</v>
      </c>
      <c r="K567">
        <v>262</v>
      </c>
      <c r="L567">
        <v>1</v>
      </c>
      <c r="M567">
        <v>0</v>
      </c>
      <c r="N567">
        <v>0</v>
      </c>
      <c r="O567">
        <v>0</v>
      </c>
      <c r="P567" s="1" t="s">
        <v>32</v>
      </c>
      <c r="Q567" s="2">
        <v>45520</v>
      </c>
      <c r="R567" s="8" t="str">
        <f t="shared" si="40"/>
        <v>36-49</v>
      </c>
      <c r="S567" s="11">
        <f t="shared" si="41"/>
        <v>13</v>
      </c>
      <c r="T567" s="11" t="str">
        <f t="shared" si="42"/>
        <v>Obese</v>
      </c>
      <c r="U567" s="11">
        <f t="shared" si="43"/>
        <v>13</v>
      </c>
      <c r="V567" s="8" t="str">
        <f t="shared" si="44"/>
        <v>High</v>
      </c>
      <c r="W567">
        <v>0</v>
      </c>
    </row>
    <row r="568" spans="1:23" x14ac:dyDescent="0.3">
      <c r="A568">
        <v>567</v>
      </c>
      <c r="B568">
        <v>52</v>
      </c>
      <c r="C568" s="1" t="s">
        <v>33</v>
      </c>
      <c r="D568" s="1" t="s">
        <v>59</v>
      </c>
      <c r="E568" s="2">
        <v>45127</v>
      </c>
      <c r="F568" s="1" t="s">
        <v>7</v>
      </c>
      <c r="G568" s="2">
        <v>45135</v>
      </c>
      <c r="H568" s="1" t="s">
        <v>10</v>
      </c>
      <c r="I568" s="1" t="s">
        <v>1</v>
      </c>
      <c r="J568">
        <v>44.6</v>
      </c>
      <c r="K568">
        <v>297</v>
      </c>
      <c r="L568">
        <v>1</v>
      </c>
      <c r="M568">
        <v>0</v>
      </c>
      <c r="N568">
        <v>1</v>
      </c>
      <c r="O568">
        <v>0</v>
      </c>
      <c r="P568" s="1" t="s">
        <v>35</v>
      </c>
      <c r="Q568" s="2">
        <v>45624</v>
      </c>
      <c r="R568" s="8" t="str">
        <f t="shared" si="40"/>
        <v>50-70</v>
      </c>
      <c r="S568" s="11">
        <f t="shared" si="41"/>
        <v>16</v>
      </c>
      <c r="T568" s="11" t="str">
        <f t="shared" si="42"/>
        <v>Severely obese</v>
      </c>
      <c r="U568" s="11">
        <f t="shared" si="43"/>
        <v>8</v>
      </c>
      <c r="V568" s="8" t="str">
        <f t="shared" si="44"/>
        <v>High</v>
      </c>
      <c r="W568">
        <v>0</v>
      </c>
    </row>
    <row r="569" spans="1:23" x14ac:dyDescent="0.3">
      <c r="A569">
        <v>568</v>
      </c>
      <c r="B569">
        <v>53</v>
      </c>
      <c r="C569" s="1" t="s">
        <v>33</v>
      </c>
      <c r="D569" s="1" t="s">
        <v>57</v>
      </c>
      <c r="E569" s="2">
        <v>44613</v>
      </c>
      <c r="F569" s="1" t="s">
        <v>8</v>
      </c>
      <c r="G569" s="2">
        <v>44622</v>
      </c>
      <c r="H569" s="1" t="s">
        <v>11</v>
      </c>
      <c r="I569" s="1" t="s">
        <v>4</v>
      </c>
      <c r="J569">
        <v>25.1</v>
      </c>
      <c r="K569">
        <v>152</v>
      </c>
      <c r="L569">
        <v>0</v>
      </c>
      <c r="M569">
        <v>0</v>
      </c>
      <c r="N569">
        <v>0</v>
      </c>
      <c r="O569">
        <v>0</v>
      </c>
      <c r="P569" s="1" t="s">
        <v>32</v>
      </c>
      <c r="Q569" s="2">
        <v>45075</v>
      </c>
      <c r="R569" s="8" t="str">
        <f t="shared" si="40"/>
        <v>50-70</v>
      </c>
      <c r="S569" s="11">
        <f t="shared" si="41"/>
        <v>14</v>
      </c>
      <c r="T569" s="11" t="str">
        <f t="shared" si="42"/>
        <v>Overweight</v>
      </c>
      <c r="U569" s="11">
        <f t="shared" si="43"/>
        <v>9</v>
      </c>
      <c r="V569" s="8" t="str">
        <f t="shared" si="44"/>
        <v>Good</v>
      </c>
      <c r="W569">
        <v>0</v>
      </c>
    </row>
    <row r="570" spans="1:23" x14ac:dyDescent="0.3">
      <c r="A570">
        <v>569</v>
      </c>
      <c r="B570">
        <v>62</v>
      </c>
      <c r="C570" s="1" t="s">
        <v>30</v>
      </c>
      <c r="D570" s="1" t="s">
        <v>31</v>
      </c>
      <c r="E570" s="2">
        <v>42788</v>
      </c>
      <c r="F570" s="1" t="s">
        <v>7</v>
      </c>
      <c r="G570" s="2">
        <v>42798</v>
      </c>
      <c r="H570" s="1" t="s">
        <v>10</v>
      </c>
      <c r="I570" s="1" t="s">
        <v>4</v>
      </c>
      <c r="J570">
        <v>36.1</v>
      </c>
      <c r="K570">
        <v>244</v>
      </c>
      <c r="L570">
        <v>1</v>
      </c>
      <c r="M570">
        <v>0</v>
      </c>
      <c r="N570">
        <v>0</v>
      </c>
      <c r="O570">
        <v>1</v>
      </c>
      <c r="P570" s="1" t="s">
        <v>32</v>
      </c>
      <c r="Q570" s="2">
        <v>43442</v>
      </c>
      <c r="R570" s="8" t="str">
        <f t="shared" si="40"/>
        <v>50-70</v>
      </c>
      <c r="S570" s="11">
        <f t="shared" si="41"/>
        <v>21</v>
      </c>
      <c r="T570" s="11" t="str">
        <f t="shared" si="42"/>
        <v>Obese</v>
      </c>
      <c r="U570" s="11">
        <f t="shared" si="43"/>
        <v>10</v>
      </c>
      <c r="V570" s="8" t="str">
        <f t="shared" si="44"/>
        <v>High</v>
      </c>
      <c r="W570">
        <v>0</v>
      </c>
    </row>
    <row r="571" spans="1:23" x14ac:dyDescent="0.3">
      <c r="A571">
        <v>570</v>
      </c>
      <c r="B571">
        <v>46</v>
      </c>
      <c r="C571" s="1" t="s">
        <v>30</v>
      </c>
      <c r="D571" s="1" t="s">
        <v>62</v>
      </c>
      <c r="E571" s="2">
        <v>43185</v>
      </c>
      <c r="F571" s="1" t="s">
        <v>9</v>
      </c>
      <c r="G571" s="2">
        <v>43188</v>
      </c>
      <c r="H571" s="1" t="s">
        <v>11</v>
      </c>
      <c r="I571" s="1" t="s">
        <v>4</v>
      </c>
      <c r="J571">
        <v>30.1</v>
      </c>
      <c r="K571">
        <v>281</v>
      </c>
      <c r="L571">
        <v>0</v>
      </c>
      <c r="M571">
        <v>0</v>
      </c>
      <c r="N571">
        <v>0</v>
      </c>
      <c r="O571">
        <v>0</v>
      </c>
      <c r="P571" s="1" t="s">
        <v>35</v>
      </c>
      <c r="Q571" s="2">
        <v>43385</v>
      </c>
      <c r="R571" s="8" t="str">
        <f t="shared" si="40"/>
        <v>36-49</v>
      </c>
      <c r="S571" s="11">
        <f t="shared" si="41"/>
        <v>6</v>
      </c>
      <c r="T571" s="11" t="str">
        <f t="shared" si="42"/>
        <v>Obese</v>
      </c>
      <c r="U571" s="11">
        <f t="shared" si="43"/>
        <v>3</v>
      </c>
      <c r="V571" s="8" t="str">
        <f t="shared" si="44"/>
        <v>High</v>
      </c>
      <c r="W571">
        <v>0</v>
      </c>
    </row>
    <row r="572" spans="1:23" x14ac:dyDescent="0.3">
      <c r="A572">
        <v>571</v>
      </c>
      <c r="B572">
        <v>59</v>
      </c>
      <c r="C572" s="1" t="s">
        <v>33</v>
      </c>
      <c r="D572" s="1" t="s">
        <v>59</v>
      </c>
      <c r="E572" s="2">
        <v>44682</v>
      </c>
      <c r="F572" s="1" t="s">
        <v>9</v>
      </c>
      <c r="G572" s="2">
        <v>44686</v>
      </c>
      <c r="H572" s="1" t="s">
        <v>10</v>
      </c>
      <c r="I572" s="1" t="s">
        <v>1</v>
      </c>
      <c r="J572">
        <v>43.6</v>
      </c>
      <c r="K572">
        <v>259</v>
      </c>
      <c r="L572">
        <v>1</v>
      </c>
      <c r="M572">
        <v>1</v>
      </c>
      <c r="N572">
        <v>0</v>
      </c>
      <c r="O572">
        <v>0</v>
      </c>
      <c r="P572" s="1" t="s">
        <v>38</v>
      </c>
      <c r="Q572" s="2">
        <v>45116</v>
      </c>
      <c r="R572" s="8" t="str">
        <f t="shared" si="40"/>
        <v>50-70</v>
      </c>
      <c r="S572" s="11">
        <f t="shared" si="41"/>
        <v>14</v>
      </c>
      <c r="T572" s="11" t="str">
        <f t="shared" si="42"/>
        <v>Severely obese</v>
      </c>
      <c r="U572" s="11">
        <f t="shared" si="43"/>
        <v>4</v>
      </c>
      <c r="V572" s="8" t="str">
        <f t="shared" si="44"/>
        <v>High</v>
      </c>
      <c r="W572">
        <v>0</v>
      </c>
    </row>
    <row r="573" spans="1:23" x14ac:dyDescent="0.3">
      <c r="A573">
        <v>572</v>
      </c>
      <c r="B573">
        <v>68</v>
      </c>
      <c r="C573" s="1" t="s">
        <v>33</v>
      </c>
      <c r="D573" s="1" t="s">
        <v>51</v>
      </c>
      <c r="E573" s="2">
        <v>42352</v>
      </c>
      <c r="F573" s="1" t="s">
        <v>7</v>
      </c>
      <c r="G573" s="2">
        <v>42371</v>
      </c>
      <c r="H573" s="1" t="s">
        <v>10</v>
      </c>
      <c r="I573" s="1" t="s">
        <v>1</v>
      </c>
      <c r="J573">
        <v>28</v>
      </c>
      <c r="K573">
        <v>219</v>
      </c>
      <c r="L573">
        <v>1</v>
      </c>
      <c r="M573">
        <v>0</v>
      </c>
      <c r="N573">
        <v>1</v>
      </c>
      <c r="O573">
        <v>0</v>
      </c>
      <c r="P573" s="1" t="s">
        <v>42</v>
      </c>
      <c r="Q573" s="2">
        <v>43011</v>
      </c>
      <c r="R573" s="8" t="str">
        <f t="shared" si="40"/>
        <v>50-70</v>
      </c>
      <c r="S573" s="11">
        <f t="shared" si="41"/>
        <v>21</v>
      </c>
      <c r="T573" s="11" t="str">
        <f t="shared" si="42"/>
        <v>Overweight</v>
      </c>
      <c r="U573" s="11">
        <f t="shared" si="43"/>
        <v>19</v>
      </c>
      <c r="V573" s="8" t="str">
        <f t="shared" si="44"/>
        <v>Elevated</v>
      </c>
      <c r="W573">
        <v>0</v>
      </c>
    </row>
    <row r="574" spans="1:23" x14ac:dyDescent="0.3">
      <c r="A574">
        <v>573</v>
      </c>
      <c r="B574">
        <v>41</v>
      </c>
      <c r="C574" s="1" t="s">
        <v>33</v>
      </c>
      <c r="D574" s="1" t="s">
        <v>41</v>
      </c>
      <c r="E574" s="2">
        <v>43574</v>
      </c>
      <c r="F574" s="1" t="s">
        <v>7</v>
      </c>
      <c r="G574" s="2">
        <v>43575</v>
      </c>
      <c r="H574" s="1" t="s">
        <v>11</v>
      </c>
      <c r="I574" s="1" t="s">
        <v>4</v>
      </c>
      <c r="J574">
        <v>16.100000000000001</v>
      </c>
      <c r="K574">
        <v>209</v>
      </c>
      <c r="L574">
        <v>1</v>
      </c>
      <c r="M574">
        <v>1</v>
      </c>
      <c r="N574">
        <v>0</v>
      </c>
      <c r="O574">
        <v>0</v>
      </c>
      <c r="P574" s="1" t="s">
        <v>42</v>
      </c>
      <c r="Q574" s="2">
        <v>44303</v>
      </c>
      <c r="R574" s="8" t="str">
        <f t="shared" si="40"/>
        <v>36-49</v>
      </c>
      <c r="S574" s="11">
        <f t="shared" si="41"/>
        <v>23</v>
      </c>
      <c r="T574" s="11" t="str">
        <f t="shared" si="42"/>
        <v xml:space="preserve">Underweight </v>
      </c>
      <c r="U574" s="11">
        <f t="shared" si="43"/>
        <v>1</v>
      </c>
      <c r="V574" s="8" t="str">
        <f t="shared" si="44"/>
        <v>Elevated</v>
      </c>
      <c r="W574">
        <v>1</v>
      </c>
    </row>
    <row r="575" spans="1:23" x14ac:dyDescent="0.3">
      <c r="A575">
        <v>574</v>
      </c>
      <c r="B575">
        <v>66</v>
      </c>
      <c r="C575" s="1" t="s">
        <v>30</v>
      </c>
      <c r="D575" s="1" t="s">
        <v>60</v>
      </c>
      <c r="E575" s="2">
        <v>42888</v>
      </c>
      <c r="F575" s="1" t="s">
        <v>8</v>
      </c>
      <c r="G575" s="2">
        <v>42900</v>
      </c>
      <c r="H575" s="1" t="s">
        <v>10</v>
      </c>
      <c r="I575" s="1" t="s">
        <v>3</v>
      </c>
      <c r="J575">
        <v>41.7</v>
      </c>
      <c r="K575">
        <v>247</v>
      </c>
      <c r="L575">
        <v>1</v>
      </c>
      <c r="M575">
        <v>0</v>
      </c>
      <c r="N575">
        <v>0</v>
      </c>
      <c r="O575">
        <v>0</v>
      </c>
      <c r="P575" s="1" t="s">
        <v>38</v>
      </c>
      <c r="Q575" s="2">
        <v>43559</v>
      </c>
      <c r="R575" s="8" t="str">
        <f t="shared" si="40"/>
        <v>50-70</v>
      </c>
      <c r="S575" s="11">
        <f t="shared" si="41"/>
        <v>21</v>
      </c>
      <c r="T575" s="11" t="str">
        <f t="shared" si="42"/>
        <v>Severely obese</v>
      </c>
      <c r="U575" s="11">
        <f t="shared" si="43"/>
        <v>12</v>
      </c>
      <c r="V575" s="8" t="str">
        <f t="shared" si="44"/>
        <v>High</v>
      </c>
      <c r="W575">
        <v>1</v>
      </c>
    </row>
    <row r="576" spans="1:23" x14ac:dyDescent="0.3">
      <c r="A576">
        <v>575</v>
      </c>
      <c r="B576">
        <v>41</v>
      </c>
      <c r="C576" s="1" t="s">
        <v>30</v>
      </c>
      <c r="D576" s="1" t="s">
        <v>41</v>
      </c>
      <c r="E576" s="2">
        <v>43743</v>
      </c>
      <c r="F576" s="1" t="s">
        <v>8</v>
      </c>
      <c r="G576" s="2">
        <v>43752</v>
      </c>
      <c r="H576" s="1" t="s">
        <v>10</v>
      </c>
      <c r="I576" s="1" t="s">
        <v>1</v>
      </c>
      <c r="J576">
        <v>38.1</v>
      </c>
      <c r="K576">
        <v>294</v>
      </c>
      <c r="L576">
        <v>0</v>
      </c>
      <c r="M576">
        <v>0</v>
      </c>
      <c r="N576">
        <v>0</v>
      </c>
      <c r="O576">
        <v>0</v>
      </c>
      <c r="P576" s="1" t="s">
        <v>38</v>
      </c>
      <c r="Q576" s="2">
        <v>44426</v>
      </c>
      <c r="R576" s="8" t="str">
        <f t="shared" si="40"/>
        <v>36-49</v>
      </c>
      <c r="S576" s="11">
        <f t="shared" si="41"/>
        <v>22</v>
      </c>
      <c r="T576" s="11" t="str">
        <f t="shared" si="42"/>
        <v>Obese</v>
      </c>
      <c r="U576" s="11">
        <f t="shared" si="43"/>
        <v>9</v>
      </c>
      <c r="V576" s="8" t="str">
        <f t="shared" si="44"/>
        <v>High</v>
      </c>
      <c r="W576">
        <v>1</v>
      </c>
    </row>
    <row r="577" spans="1:23" x14ac:dyDescent="0.3">
      <c r="A577">
        <v>576</v>
      </c>
      <c r="B577">
        <v>66</v>
      </c>
      <c r="C577" s="1" t="s">
        <v>33</v>
      </c>
      <c r="D577" s="1" t="s">
        <v>48</v>
      </c>
      <c r="E577" s="2">
        <v>42986</v>
      </c>
      <c r="F577" s="1" t="s">
        <v>7</v>
      </c>
      <c r="G577" s="2">
        <v>43007</v>
      </c>
      <c r="H577" s="1" t="s">
        <v>10</v>
      </c>
      <c r="I577" s="1" t="s">
        <v>2</v>
      </c>
      <c r="J577">
        <v>27.5</v>
      </c>
      <c r="K577">
        <v>186</v>
      </c>
      <c r="L577">
        <v>1</v>
      </c>
      <c r="M577">
        <v>1</v>
      </c>
      <c r="N577">
        <v>0</v>
      </c>
      <c r="O577">
        <v>0</v>
      </c>
      <c r="P577" s="1" t="s">
        <v>35</v>
      </c>
      <c r="Q577" s="2">
        <v>43420</v>
      </c>
      <c r="R577" s="8" t="str">
        <f t="shared" si="40"/>
        <v>50-70</v>
      </c>
      <c r="S577" s="11">
        <f t="shared" si="41"/>
        <v>13</v>
      </c>
      <c r="T577" s="11" t="str">
        <f t="shared" si="42"/>
        <v>Overweight</v>
      </c>
      <c r="U577" s="11">
        <f t="shared" si="43"/>
        <v>21</v>
      </c>
      <c r="V577" s="8" t="str">
        <f t="shared" si="44"/>
        <v>Good</v>
      </c>
      <c r="W577">
        <v>1</v>
      </c>
    </row>
    <row r="578" spans="1:23" x14ac:dyDescent="0.3">
      <c r="A578">
        <v>577</v>
      </c>
      <c r="B578">
        <v>87</v>
      </c>
      <c r="C578" s="1" t="s">
        <v>30</v>
      </c>
      <c r="D578" s="1" t="s">
        <v>48</v>
      </c>
      <c r="E578" s="2">
        <v>45094</v>
      </c>
      <c r="F578" s="1" t="s">
        <v>9</v>
      </c>
      <c r="G578" s="2">
        <v>45100</v>
      </c>
      <c r="H578" s="1" t="s">
        <v>11</v>
      </c>
      <c r="I578" s="1" t="s">
        <v>2</v>
      </c>
      <c r="J578">
        <v>34.1</v>
      </c>
      <c r="K578">
        <v>268</v>
      </c>
      <c r="L578">
        <v>1</v>
      </c>
      <c r="M578">
        <v>1</v>
      </c>
      <c r="N578">
        <v>1</v>
      </c>
      <c r="O578">
        <v>0</v>
      </c>
      <c r="P578" s="1" t="s">
        <v>42</v>
      </c>
      <c r="Q578" s="2">
        <v>45333</v>
      </c>
      <c r="R578" s="8" t="str">
        <f t="shared" ref="R578:R641" si="45">IF(B578&lt;=35,"20-35",IF(AND(B578&gt;35,B578&lt;50),"36-49",IF(AND(B578&gt;=50,B578&lt;70),"50-70",IF(B578&gt;=70,"70-90","NaN"))))</f>
        <v>70-90</v>
      </c>
      <c r="S578" s="11">
        <f t="shared" ref="S578:S641" si="46">DATEDIF(G578,Q578,"M")</f>
        <v>7</v>
      </c>
      <c r="T578" s="11" t="str">
        <f t="shared" ref="T578:T641" si="47">IF(J578&lt;=18.5,"Underweight ",IF(AND(J578&gt;=18.5,J578&lt;=24.9),"Healthy",IF(AND(J578&gt;=25,J578&lt;=29.9),"Overweight",IF(AND(J578&gt;=30,J578&lt;=39.9),"Obese",IF(J578&gt;=40,"Severely obese")))))</f>
        <v>Obese</v>
      </c>
      <c r="U578" s="11">
        <f t="shared" ref="U578:U641" si="48">DATEDIF(E578,G578,"d")</f>
        <v>6</v>
      </c>
      <c r="V578" s="8" t="str">
        <f t="shared" ref="V578:V641" si="49">IF(K578&lt;200,"Good",IF(AND(K578&gt;200,K578&lt;239),"Elevated",IF(K578&gt;240,"High","non")))</f>
        <v>High</v>
      </c>
      <c r="W578">
        <v>0</v>
      </c>
    </row>
    <row r="579" spans="1:23" x14ac:dyDescent="0.3">
      <c r="A579">
        <v>578</v>
      </c>
      <c r="B579">
        <v>63</v>
      </c>
      <c r="C579" s="1" t="s">
        <v>33</v>
      </c>
      <c r="D579" s="1" t="s">
        <v>56</v>
      </c>
      <c r="E579" s="2">
        <v>42644</v>
      </c>
      <c r="F579" s="1" t="s">
        <v>8</v>
      </c>
      <c r="G579" s="2">
        <v>42645</v>
      </c>
      <c r="H579" s="1" t="s">
        <v>10</v>
      </c>
      <c r="I579" s="1" t="s">
        <v>2</v>
      </c>
      <c r="J579">
        <v>40.6</v>
      </c>
      <c r="K579">
        <v>293</v>
      </c>
      <c r="L579">
        <v>1</v>
      </c>
      <c r="M579">
        <v>0</v>
      </c>
      <c r="N579">
        <v>0</v>
      </c>
      <c r="O579">
        <v>0</v>
      </c>
      <c r="P579" s="1" t="s">
        <v>38</v>
      </c>
      <c r="Q579" s="2">
        <v>43142</v>
      </c>
      <c r="R579" s="8" t="str">
        <f t="shared" si="45"/>
        <v>50-70</v>
      </c>
      <c r="S579" s="11">
        <f t="shared" si="46"/>
        <v>16</v>
      </c>
      <c r="T579" s="11" t="str">
        <f t="shared" si="47"/>
        <v>Severely obese</v>
      </c>
      <c r="U579" s="11">
        <f t="shared" si="48"/>
        <v>1</v>
      </c>
      <c r="V579" s="8" t="str">
        <f t="shared" si="49"/>
        <v>High</v>
      </c>
      <c r="W579">
        <v>1</v>
      </c>
    </row>
    <row r="580" spans="1:23" x14ac:dyDescent="0.3">
      <c r="A580">
        <v>579</v>
      </c>
      <c r="B580">
        <v>77</v>
      </c>
      <c r="C580" s="1" t="s">
        <v>33</v>
      </c>
      <c r="D580" s="1" t="s">
        <v>49</v>
      </c>
      <c r="E580" s="2">
        <v>43919</v>
      </c>
      <c r="F580" s="1" t="s">
        <v>6</v>
      </c>
      <c r="G580" s="2">
        <v>43925</v>
      </c>
      <c r="H580" s="1" t="s">
        <v>11</v>
      </c>
      <c r="I580" s="1" t="s">
        <v>1</v>
      </c>
      <c r="J580">
        <v>22.4</v>
      </c>
      <c r="K580">
        <v>183</v>
      </c>
      <c r="L580">
        <v>1</v>
      </c>
      <c r="M580">
        <v>1</v>
      </c>
      <c r="N580">
        <v>1</v>
      </c>
      <c r="O580">
        <v>0</v>
      </c>
      <c r="P580" s="1" t="s">
        <v>38</v>
      </c>
      <c r="Q580" s="2">
        <v>44471</v>
      </c>
      <c r="R580" s="8" t="str">
        <f t="shared" si="45"/>
        <v>70-90</v>
      </c>
      <c r="S580" s="11">
        <f t="shared" si="46"/>
        <v>17</v>
      </c>
      <c r="T580" s="11" t="str">
        <f t="shared" si="47"/>
        <v>Healthy</v>
      </c>
      <c r="U580" s="11">
        <f t="shared" si="48"/>
        <v>6</v>
      </c>
      <c r="V580" s="8" t="str">
        <f t="shared" si="49"/>
        <v>Good</v>
      </c>
      <c r="W580">
        <v>0</v>
      </c>
    </row>
    <row r="581" spans="1:23" x14ac:dyDescent="0.3">
      <c r="A581">
        <v>580</v>
      </c>
      <c r="B581">
        <v>63</v>
      </c>
      <c r="C581" s="1" t="s">
        <v>30</v>
      </c>
      <c r="D581" s="1" t="s">
        <v>60</v>
      </c>
      <c r="E581" s="2">
        <v>44996</v>
      </c>
      <c r="F581" s="1" t="s">
        <v>7</v>
      </c>
      <c r="G581" s="2">
        <v>45008</v>
      </c>
      <c r="H581" s="1" t="s">
        <v>11</v>
      </c>
      <c r="I581" s="1" t="s">
        <v>2</v>
      </c>
      <c r="J581">
        <v>40.700000000000003</v>
      </c>
      <c r="K581">
        <v>246</v>
      </c>
      <c r="L581">
        <v>1</v>
      </c>
      <c r="M581">
        <v>1</v>
      </c>
      <c r="N581">
        <v>1</v>
      </c>
      <c r="O581">
        <v>0</v>
      </c>
      <c r="P581" s="1" t="s">
        <v>42</v>
      </c>
      <c r="Q581" s="2">
        <v>45701</v>
      </c>
      <c r="R581" s="8" t="str">
        <f t="shared" si="45"/>
        <v>50-70</v>
      </c>
      <c r="S581" s="11">
        <f t="shared" si="46"/>
        <v>22</v>
      </c>
      <c r="T581" s="11" t="str">
        <f t="shared" si="47"/>
        <v>Severely obese</v>
      </c>
      <c r="U581" s="11">
        <f t="shared" si="48"/>
        <v>12</v>
      </c>
      <c r="V581" s="8" t="str">
        <f t="shared" si="49"/>
        <v>High</v>
      </c>
      <c r="W581">
        <v>0</v>
      </c>
    </row>
    <row r="582" spans="1:23" x14ac:dyDescent="0.3">
      <c r="A582">
        <v>581</v>
      </c>
      <c r="B582">
        <v>49</v>
      </c>
      <c r="C582" s="1" t="s">
        <v>33</v>
      </c>
      <c r="D582" s="1" t="s">
        <v>59</v>
      </c>
      <c r="E582" s="2">
        <v>41808</v>
      </c>
      <c r="F582" s="1" t="s">
        <v>6</v>
      </c>
      <c r="G582" s="2">
        <v>41822</v>
      </c>
      <c r="H582" s="1" t="s">
        <v>10</v>
      </c>
      <c r="I582" s="1" t="s">
        <v>1</v>
      </c>
      <c r="J582">
        <v>33.700000000000003</v>
      </c>
      <c r="K582">
        <v>293</v>
      </c>
      <c r="L582">
        <v>1</v>
      </c>
      <c r="M582">
        <v>0</v>
      </c>
      <c r="N582">
        <v>1</v>
      </c>
      <c r="O582">
        <v>0</v>
      </c>
      <c r="P582" s="1" t="s">
        <v>35</v>
      </c>
      <c r="Q582" s="2">
        <v>42471</v>
      </c>
      <c r="R582" s="8" t="str">
        <f t="shared" si="45"/>
        <v>36-49</v>
      </c>
      <c r="S582" s="11">
        <f t="shared" si="46"/>
        <v>21</v>
      </c>
      <c r="T582" s="11" t="str">
        <f t="shared" si="47"/>
        <v>Obese</v>
      </c>
      <c r="U582" s="11">
        <f t="shared" si="48"/>
        <v>14</v>
      </c>
      <c r="V582" s="8" t="str">
        <f t="shared" si="49"/>
        <v>High</v>
      </c>
      <c r="W582">
        <v>0</v>
      </c>
    </row>
    <row r="583" spans="1:23" x14ac:dyDescent="0.3">
      <c r="A583">
        <v>582</v>
      </c>
      <c r="B583">
        <v>61</v>
      </c>
      <c r="C583" s="1" t="s">
        <v>30</v>
      </c>
      <c r="D583" s="1" t="s">
        <v>39</v>
      </c>
      <c r="E583" s="2">
        <v>42323</v>
      </c>
      <c r="F583" s="1" t="s">
        <v>9</v>
      </c>
      <c r="G583" s="2">
        <v>42326</v>
      </c>
      <c r="H583" s="1" t="s">
        <v>11</v>
      </c>
      <c r="I583" s="1" t="s">
        <v>1</v>
      </c>
      <c r="J583">
        <v>42.3</v>
      </c>
      <c r="K583">
        <v>296</v>
      </c>
      <c r="L583">
        <v>1</v>
      </c>
      <c r="M583">
        <v>0</v>
      </c>
      <c r="N583">
        <v>1</v>
      </c>
      <c r="O583">
        <v>0</v>
      </c>
      <c r="P583" s="1" t="s">
        <v>32</v>
      </c>
      <c r="Q583" s="2">
        <v>42832</v>
      </c>
      <c r="R583" s="8" t="str">
        <f t="shared" si="45"/>
        <v>50-70</v>
      </c>
      <c r="S583" s="11">
        <f t="shared" si="46"/>
        <v>16</v>
      </c>
      <c r="T583" s="11" t="str">
        <f t="shared" si="47"/>
        <v>Severely obese</v>
      </c>
      <c r="U583" s="11">
        <f t="shared" si="48"/>
        <v>3</v>
      </c>
      <c r="V583" s="8" t="str">
        <f t="shared" si="49"/>
        <v>High</v>
      </c>
      <c r="W583">
        <v>0</v>
      </c>
    </row>
    <row r="584" spans="1:23" x14ac:dyDescent="0.3">
      <c r="A584">
        <v>583</v>
      </c>
      <c r="B584">
        <v>70</v>
      </c>
      <c r="C584" s="1" t="s">
        <v>33</v>
      </c>
      <c r="D584" s="1" t="s">
        <v>54</v>
      </c>
      <c r="E584" s="2">
        <v>43171</v>
      </c>
      <c r="F584" s="1" t="s">
        <v>8</v>
      </c>
      <c r="G584" s="2">
        <v>43185</v>
      </c>
      <c r="H584" s="1" t="s">
        <v>10</v>
      </c>
      <c r="I584" s="1" t="s">
        <v>1</v>
      </c>
      <c r="J584">
        <v>35.200000000000003</v>
      </c>
      <c r="K584">
        <v>253</v>
      </c>
      <c r="L584">
        <v>1</v>
      </c>
      <c r="M584">
        <v>0</v>
      </c>
      <c r="N584">
        <v>0</v>
      </c>
      <c r="O584">
        <v>0</v>
      </c>
      <c r="P584" s="1" t="s">
        <v>42</v>
      </c>
      <c r="Q584" s="2">
        <v>43507</v>
      </c>
      <c r="R584" s="8" t="str">
        <f t="shared" si="45"/>
        <v>70-90</v>
      </c>
      <c r="S584" s="11">
        <f t="shared" si="46"/>
        <v>10</v>
      </c>
      <c r="T584" s="11" t="str">
        <f t="shared" si="47"/>
        <v>Obese</v>
      </c>
      <c r="U584" s="11">
        <f t="shared" si="48"/>
        <v>14</v>
      </c>
      <c r="V584" s="8" t="str">
        <f t="shared" si="49"/>
        <v>High</v>
      </c>
      <c r="W584">
        <v>0</v>
      </c>
    </row>
    <row r="585" spans="1:23" x14ac:dyDescent="0.3">
      <c r="A585">
        <v>584</v>
      </c>
      <c r="B585">
        <v>55</v>
      </c>
      <c r="C585" s="1" t="s">
        <v>33</v>
      </c>
      <c r="D585" s="1" t="s">
        <v>41</v>
      </c>
      <c r="E585" s="2">
        <v>44742</v>
      </c>
      <c r="F585" s="1" t="s">
        <v>7</v>
      </c>
      <c r="G585" s="2">
        <v>44758</v>
      </c>
      <c r="H585" s="1" t="s">
        <v>11</v>
      </c>
      <c r="I585" s="1" t="s">
        <v>1</v>
      </c>
      <c r="J585">
        <v>44.4</v>
      </c>
      <c r="K585">
        <v>276</v>
      </c>
      <c r="L585">
        <v>0</v>
      </c>
      <c r="M585">
        <v>0</v>
      </c>
      <c r="N585">
        <v>0</v>
      </c>
      <c r="O585">
        <v>0</v>
      </c>
      <c r="P585" s="1" t="s">
        <v>42</v>
      </c>
      <c r="Q585" s="2">
        <v>44964</v>
      </c>
      <c r="R585" s="8" t="str">
        <f t="shared" si="45"/>
        <v>50-70</v>
      </c>
      <c r="S585" s="11">
        <f t="shared" si="46"/>
        <v>6</v>
      </c>
      <c r="T585" s="11" t="str">
        <f t="shared" si="47"/>
        <v>Severely obese</v>
      </c>
      <c r="U585" s="11">
        <f t="shared" si="48"/>
        <v>16</v>
      </c>
      <c r="V585" s="8" t="str">
        <f t="shared" si="49"/>
        <v>High</v>
      </c>
      <c r="W585">
        <v>1</v>
      </c>
    </row>
    <row r="586" spans="1:23" x14ac:dyDescent="0.3">
      <c r="A586">
        <v>585</v>
      </c>
      <c r="B586">
        <v>49</v>
      </c>
      <c r="C586" s="1" t="s">
        <v>30</v>
      </c>
      <c r="D586" s="1" t="s">
        <v>37</v>
      </c>
      <c r="E586" s="2">
        <v>44852</v>
      </c>
      <c r="F586" s="1" t="s">
        <v>7</v>
      </c>
      <c r="G586" s="2">
        <v>44873</v>
      </c>
      <c r="H586" s="1" t="s">
        <v>10</v>
      </c>
      <c r="I586" s="1" t="s">
        <v>3</v>
      </c>
      <c r="J586">
        <v>38.700000000000003</v>
      </c>
      <c r="K586">
        <v>243</v>
      </c>
      <c r="L586">
        <v>1</v>
      </c>
      <c r="M586">
        <v>1</v>
      </c>
      <c r="N586">
        <v>1</v>
      </c>
      <c r="O586">
        <v>0</v>
      </c>
      <c r="P586" s="1" t="s">
        <v>32</v>
      </c>
      <c r="Q586" s="2">
        <v>45297</v>
      </c>
      <c r="R586" s="8" t="str">
        <f t="shared" si="45"/>
        <v>36-49</v>
      </c>
      <c r="S586" s="11">
        <f t="shared" si="46"/>
        <v>13</v>
      </c>
      <c r="T586" s="11" t="str">
        <f t="shared" si="47"/>
        <v>Obese</v>
      </c>
      <c r="U586" s="11">
        <f t="shared" si="48"/>
        <v>21</v>
      </c>
      <c r="V586" s="8" t="str">
        <f t="shared" si="49"/>
        <v>High</v>
      </c>
      <c r="W586">
        <v>1</v>
      </c>
    </row>
    <row r="587" spans="1:23" x14ac:dyDescent="0.3">
      <c r="A587">
        <v>586</v>
      </c>
      <c r="B587">
        <v>47</v>
      </c>
      <c r="C587" s="1" t="s">
        <v>33</v>
      </c>
      <c r="D587" s="1" t="s">
        <v>49</v>
      </c>
      <c r="E587" s="2">
        <v>43555</v>
      </c>
      <c r="F587" s="1" t="s">
        <v>8</v>
      </c>
      <c r="G587" s="2">
        <v>43569</v>
      </c>
      <c r="H587" s="1" t="s">
        <v>11</v>
      </c>
      <c r="I587" s="1" t="s">
        <v>1</v>
      </c>
      <c r="J587">
        <v>19.399999999999999</v>
      </c>
      <c r="K587">
        <v>214</v>
      </c>
      <c r="L587">
        <v>1</v>
      </c>
      <c r="M587">
        <v>1</v>
      </c>
      <c r="N587">
        <v>1</v>
      </c>
      <c r="O587">
        <v>0</v>
      </c>
      <c r="P587" s="1" t="s">
        <v>35</v>
      </c>
      <c r="Q587" s="2">
        <v>43812</v>
      </c>
      <c r="R587" s="8" t="str">
        <f t="shared" si="45"/>
        <v>36-49</v>
      </c>
      <c r="S587" s="11">
        <f t="shared" si="46"/>
        <v>7</v>
      </c>
      <c r="T587" s="11" t="str">
        <f t="shared" si="47"/>
        <v>Healthy</v>
      </c>
      <c r="U587" s="11">
        <f t="shared" si="48"/>
        <v>14</v>
      </c>
      <c r="V587" s="8" t="str">
        <f t="shared" si="49"/>
        <v>Elevated</v>
      </c>
      <c r="W587">
        <v>0</v>
      </c>
    </row>
    <row r="588" spans="1:23" x14ac:dyDescent="0.3">
      <c r="A588">
        <v>587</v>
      </c>
      <c r="B588">
        <v>68</v>
      </c>
      <c r="C588" s="1" t="s">
        <v>30</v>
      </c>
      <c r="D588" s="1" t="s">
        <v>60</v>
      </c>
      <c r="E588" s="2">
        <v>44621</v>
      </c>
      <c r="F588" s="1" t="s">
        <v>7</v>
      </c>
      <c r="G588" s="2">
        <v>44626</v>
      </c>
      <c r="H588" s="1" t="s">
        <v>10</v>
      </c>
      <c r="I588" s="1" t="s">
        <v>1</v>
      </c>
      <c r="J588">
        <v>33</v>
      </c>
      <c r="K588">
        <v>299</v>
      </c>
      <c r="L588">
        <v>1</v>
      </c>
      <c r="M588">
        <v>0</v>
      </c>
      <c r="N588">
        <v>0</v>
      </c>
      <c r="O588">
        <v>0</v>
      </c>
      <c r="P588" s="1" t="s">
        <v>32</v>
      </c>
      <c r="Q588" s="2">
        <v>44831</v>
      </c>
      <c r="R588" s="8" t="str">
        <f t="shared" si="45"/>
        <v>50-70</v>
      </c>
      <c r="S588" s="11">
        <f t="shared" si="46"/>
        <v>6</v>
      </c>
      <c r="T588" s="11" t="str">
        <f t="shared" si="47"/>
        <v>Obese</v>
      </c>
      <c r="U588" s="11">
        <f t="shared" si="48"/>
        <v>5</v>
      </c>
      <c r="V588" s="8" t="str">
        <f t="shared" si="49"/>
        <v>High</v>
      </c>
      <c r="W588">
        <v>1</v>
      </c>
    </row>
    <row r="589" spans="1:23" x14ac:dyDescent="0.3">
      <c r="A589">
        <v>588</v>
      </c>
      <c r="B589">
        <v>74</v>
      </c>
      <c r="C589" s="1" t="s">
        <v>33</v>
      </c>
      <c r="D589" s="1" t="s">
        <v>49</v>
      </c>
      <c r="E589" s="2">
        <v>42412</v>
      </c>
      <c r="F589" s="1" t="s">
        <v>6</v>
      </c>
      <c r="G589" s="2">
        <v>42439</v>
      </c>
      <c r="H589" s="1" t="s">
        <v>11</v>
      </c>
      <c r="I589" s="1" t="s">
        <v>1</v>
      </c>
      <c r="J589">
        <v>22.7</v>
      </c>
      <c r="K589">
        <v>153</v>
      </c>
      <c r="L589">
        <v>0</v>
      </c>
      <c r="M589">
        <v>0</v>
      </c>
      <c r="N589">
        <v>0</v>
      </c>
      <c r="O589">
        <v>0</v>
      </c>
      <c r="P589" s="1" t="s">
        <v>42</v>
      </c>
      <c r="Q589" s="2">
        <v>42866</v>
      </c>
      <c r="R589" s="8" t="str">
        <f t="shared" si="45"/>
        <v>70-90</v>
      </c>
      <c r="S589" s="11">
        <f t="shared" si="46"/>
        <v>14</v>
      </c>
      <c r="T589" s="11" t="str">
        <f t="shared" si="47"/>
        <v>Healthy</v>
      </c>
      <c r="U589" s="11">
        <f t="shared" si="48"/>
        <v>27</v>
      </c>
      <c r="V589" s="8" t="str">
        <f t="shared" si="49"/>
        <v>Good</v>
      </c>
      <c r="W589">
        <v>0</v>
      </c>
    </row>
    <row r="590" spans="1:23" x14ac:dyDescent="0.3">
      <c r="A590">
        <v>589</v>
      </c>
      <c r="B590">
        <v>66</v>
      </c>
      <c r="C590" s="1" t="s">
        <v>30</v>
      </c>
      <c r="D590" s="1" t="s">
        <v>55</v>
      </c>
      <c r="E590" s="2">
        <v>42214</v>
      </c>
      <c r="F590" s="1" t="s">
        <v>7</v>
      </c>
      <c r="G590" s="2">
        <v>42222</v>
      </c>
      <c r="H590" s="1" t="s">
        <v>11</v>
      </c>
      <c r="I590" s="1" t="s">
        <v>2</v>
      </c>
      <c r="J590">
        <v>32.4</v>
      </c>
      <c r="K590">
        <v>273</v>
      </c>
      <c r="L590">
        <v>1</v>
      </c>
      <c r="M590">
        <v>1</v>
      </c>
      <c r="N590">
        <v>1</v>
      </c>
      <c r="O590">
        <v>1</v>
      </c>
      <c r="P590" s="1" t="s">
        <v>38</v>
      </c>
      <c r="Q590" s="2">
        <v>42657</v>
      </c>
      <c r="R590" s="8" t="str">
        <f t="shared" si="45"/>
        <v>50-70</v>
      </c>
      <c r="S590" s="11">
        <f t="shared" si="46"/>
        <v>14</v>
      </c>
      <c r="T590" s="11" t="str">
        <f t="shared" si="47"/>
        <v>Obese</v>
      </c>
      <c r="U590" s="11">
        <f t="shared" si="48"/>
        <v>8</v>
      </c>
      <c r="V590" s="8" t="str">
        <f t="shared" si="49"/>
        <v>High</v>
      </c>
      <c r="W590">
        <v>0</v>
      </c>
    </row>
    <row r="591" spans="1:23" x14ac:dyDescent="0.3">
      <c r="A591">
        <v>590</v>
      </c>
      <c r="B591">
        <v>58</v>
      </c>
      <c r="C591" s="1" t="s">
        <v>33</v>
      </c>
      <c r="D591" s="1" t="s">
        <v>50</v>
      </c>
      <c r="E591" s="2">
        <v>43047</v>
      </c>
      <c r="F591" s="1" t="s">
        <v>6</v>
      </c>
      <c r="G591" s="2">
        <v>43051</v>
      </c>
      <c r="H591" s="1" t="s">
        <v>10</v>
      </c>
      <c r="I591" s="1" t="s">
        <v>4</v>
      </c>
      <c r="J591">
        <v>30.5</v>
      </c>
      <c r="K591">
        <v>297</v>
      </c>
      <c r="L591">
        <v>1</v>
      </c>
      <c r="M591">
        <v>1</v>
      </c>
      <c r="N591">
        <v>0</v>
      </c>
      <c r="O591">
        <v>0</v>
      </c>
      <c r="P591" s="1" t="s">
        <v>32</v>
      </c>
      <c r="Q591" s="2">
        <v>43292</v>
      </c>
      <c r="R591" s="8" t="str">
        <f t="shared" si="45"/>
        <v>50-70</v>
      </c>
      <c r="S591" s="11">
        <f t="shared" si="46"/>
        <v>7</v>
      </c>
      <c r="T591" s="11" t="str">
        <f t="shared" si="47"/>
        <v>Obese</v>
      </c>
      <c r="U591" s="11">
        <f t="shared" si="48"/>
        <v>4</v>
      </c>
      <c r="V591" s="8" t="str">
        <f t="shared" si="49"/>
        <v>High</v>
      </c>
      <c r="W591">
        <v>0</v>
      </c>
    </row>
    <row r="592" spans="1:23" x14ac:dyDescent="0.3">
      <c r="A592">
        <v>591</v>
      </c>
      <c r="B592">
        <v>61</v>
      </c>
      <c r="C592" s="1" t="s">
        <v>30</v>
      </c>
      <c r="D592" s="1" t="s">
        <v>34</v>
      </c>
      <c r="E592" s="2">
        <v>41857</v>
      </c>
      <c r="F592" s="1" t="s">
        <v>6</v>
      </c>
      <c r="G592" s="2">
        <v>41863</v>
      </c>
      <c r="H592" s="1" t="s">
        <v>11</v>
      </c>
      <c r="I592" s="1" t="s">
        <v>1</v>
      </c>
      <c r="J592">
        <v>25.5</v>
      </c>
      <c r="K592">
        <v>201</v>
      </c>
      <c r="L592">
        <v>0</v>
      </c>
      <c r="M592">
        <v>0</v>
      </c>
      <c r="N592">
        <v>0</v>
      </c>
      <c r="O592">
        <v>0</v>
      </c>
      <c r="P592" s="1" t="s">
        <v>42</v>
      </c>
      <c r="Q592" s="2">
        <v>42242</v>
      </c>
      <c r="R592" s="8" t="str">
        <f t="shared" si="45"/>
        <v>50-70</v>
      </c>
      <c r="S592" s="11">
        <f t="shared" si="46"/>
        <v>12</v>
      </c>
      <c r="T592" s="11" t="str">
        <f t="shared" si="47"/>
        <v>Overweight</v>
      </c>
      <c r="U592" s="11">
        <f t="shared" si="48"/>
        <v>6</v>
      </c>
      <c r="V592" s="8" t="str">
        <f t="shared" si="49"/>
        <v>Elevated</v>
      </c>
      <c r="W592">
        <v>0</v>
      </c>
    </row>
    <row r="593" spans="1:23" x14ac:dyDescent="0.3">
      <c r="A593">
        <v>592</v>
      </c>
      <c r="B593">
        <v>57</v>
      </c>
      <c r="C593" s="1" t="s">
        <v>30</v>
      </c>
      <c r="D593" s="1" t="s">
        <v>53</v>
      </c>
      <c r="E593" s="2">
        <v>44088</v>
      </c>
      <c r="F593" s="1" t="s">
        <v>9</v>
      </c>
      <c r="G593" s="2">
        <v>44089</v>
      </c>
      <c r="H593" s="1" t="s">
        <v>11</v>
      </c>
      <c r="I593" s="1" t="s">
        <v>2</v>
      </c>
      <c r="J593">
        <v>16.600000000000001</v>
      </c>
      <c r="K593">
        <v>233</v>
      </c>
      <c r="L593">
        <v>1</v>
      </c>
      <c r="M593">
        <v>0</v>
      </c>
      <c r="N593">
        <v>1</v>
      </c>
      <c r="O593">
        <v>1</v>
      </c>
      <c r="P593" s="1" t="s">
        <v>35</v>
      </c>
      <c r="Q593" s="2">
        <v>44620</v>
      </c>
      <c r="R593" s="8" t="str">
        <f t="shared" si="45"/>
        <v>50-70</v>
      </c>
      <c r="S593" s="11">
        <f t="shared" si="46"/>
        <v>17</v>
      </c>
      <c r="T593" s="11" t="str">
        <f t="shared" si="47"/>
        <v xml:space="preserve">Underweight </v>
      </c>
      <c r="U593" s="11">
        <f t="shared" si="48"/>
        <v>1</v>
      </c>
      <c r="V593" s="8" t="str">
        <f t="shared" si="49"/>
        <v>Elevated</v>
      </c>
      <c r="W593">
        <v>0</v>
      </c>
    </row>
    <row r="594" spans="1:23" x14ac:dyDescent="0.3">
      <c r="A594">
        <v>593</v>
      </c>
      <c r="B594">
        <v>60</v>
      </c>
      <c r="C594" s="1" t="s">
        <v>33</v>
      </c>
      <c r="D594" s="1" t="s">
        <v>40</v>
      </c>
      <c r="E594" s="2">
        <v>41984</v>
      </c>
      <c r="F594" s="1" t="s">
        <v>8</v>
      </c>
      <c r="G594" s="2">
        <v>41995</v>
      </c>
      <c r="H594" s="1" t="s">
        <v>11</v>
      </c>
      <c r="I594" s="1" t="s">
        <v>1</v>
      </c>
      <c r="J594">
        <v>35</v>
      </c>
      <c r="K594">
        <v>288</v>
      </c>
      <c r="L594">
        <v>1</v>
      </c>
      <c r="M594">
        <v>0</v>
      </c>
      <c r="N594">
        <v>1</v>
      </c>
      <c r="O594">
        <v>0</v>
      </c>
      <c r="P594" s="1" t="s">
        <v>32</v>
      </c>
      <c r="Q594" s="2">
        <v>42466</v>
      </c>
      <c r="R594" s="8" t="str">
        <f t="shared" si="45"/>
        <v>50-70</v>
      </c>
      <c r="S594" s="11">
        <f t="shared" si="46"/>
        <v>15</v>
      </c>
      <c r="T594" s="11" t="str">
        <f t="shared" si="47"/>
        <v>Obese</v>
      </c>
      <c r="U594" s="11">
        <f t="shared" si="48"/>
        <v>11</v>
      </c>
      <c r="V594" s="8" t="str">
        <f t="shared" si="49"/>
        <v>High</v>
      </c>
      <c r="W594">
        <v>0</v>
      </c>
    </row>
    <row r="595" spans="1:23" x14ac:dyDescent="0.3">
      <c r="A595">
        <v>594</v>
      </c>
      <c r="B595">
        <v>33</v>
      </c>
      <c r="C595" s="1" t="s">
        <v>33</v>
      </c>
      <c r="D595" s="1" t="s">
        <v>31</v>
      </c>
      <c r="E595" s="2">
        <v>42798</v>
      </c>
      <c r="F595" s="1" t="s">
        <v>9</v>
      </c>
      <c r="G595" s="2">
        <v>42802</v>
      </c>
      <c r="H595" s="1" t="s">
        <v>11</v>
      </c>
      <c r="I595" s="1" t="s">
        <v>4</v>
      </c>
      <c r="J595">
        <v>29.8</v>
      </c>
      <c r="K595">
        <v>220</v>
      </c>
      <c r="L595">
        <v>0</v>
      </c>
      <c r="M595">
        <v>0</v>
      </c>
      <c r="N595">
        <v>0</v>
      </c>
      <c r="O595">
        <v>0</v>
      </c>
      <c r="P595" s="1" t="s">
        <v>32</v>
      </c>
      <c r="Q595" s="2">
        <v>43243</v>
      </c>
      <c r="R595" s="8" t="str">
        <f t="shared" si="45"/>
        <v>20-35</v>
      </c>
      <c r="S595" s="11">
        <f t="shared" si="46"/>
        <v>14</v>
      </c>
      <c r="T595" s="11" t="str">
        <f t="shared" si="47"/>
        <v>Overweight</v>
      </c>
      <c r="U595" s="11">
        <f t="shared" si="48"/>
        <v>4</v>
      </c>
      <c r="V595" s="8" t="str">
        <f t="shared" si="49"/>
        <v>Elevated</v>
      </c>
      <c r="W595">
        <v>1</v>
      </c>
    </row>
    <row r="596" spans="1:23" x14ac:dyDescent="0.3">
      <c r="A596">
        <v>595</v>
      </c>
      <c r="B596">
        <v>58</v>
      </c>
      <c r="C596" s="1" t="s">
        <v>30</v>
      </c>
      <c r="D596" s="1" t="s">
        <v>53</v>
      </c>
      <c r="E596" s="2">
        <v>42819</v>
      </c>
      <c r="F596" s="1" t="s">
        <v>9</v>
      </c>
      <c r="G596" s="2">
        <v>42823</v>
      </c>
      <c r="H596" s="1" t="s">
        <v>11</v>
      </c>
      <c r="I596" s="1" t="s">
        <v>2</v>
      </c>
      <c r="J596">
        <v>25.7</v>
      </c>
      <c r="K596">
        <v>162</v>
      </c>
      <c r="L596">
        <v>1</v>
      </c>
      <c r="M596">
        <v>1</v>
      </c>
      <c r="N596">
        <v>1</v>
      </c>
      <c r="O596">
        <v>0</v>
      </c>
      <c r="P596" s="1" t="s">
        <v>35</v>
      </c>
      <c r="Q596" s="2">
        <v>43249</v>
      </c>
      <c r="R596" s="8" t="str">
        <f t="shared" si="45"/>
        <v>50-70</v>
      </c>
      <c r="S596" s="11">
        <f t="shared" si="46"/>
        <v>14</v>
      </c>
      <c r="T596" s="11" t="str">
        <f t="shared" si="47"/>
        <v>Overweight</v>
      </c>
      <c r="U596" s="11">
        <f t="shared" si="48"/>
        <v>4</v>
      </c>
      <c r="V596" s="8" t="str">
        <f t="shared" si="49"/>
        <v>Good</v>
      </c>
      <c r="W596">
        <v>0</v>
      </c>
    </row>
    <row r="597" spans="1:23" x14ac:dyDescent="0.3">
      <c r="A597">
        <v>596</v>
      </c>
      <c r="B597">
        <v>46</v>
      </c>
      <c r="C597" s="1" t="s">
        <v>33</v>
      </c>
      <c r="D597" s="1" t="s">
        <v>53</v>
      </c>
      <c r="E597" s="2">
        <v>43651</v>
      </c>
      <c r="F597" s="1" t="s">
        <v>8</v>
      </c>
      <c r="G597" s="2">
        <v>43653</v>
      </c>
      <c r="H597" s="1" t="s">
        <v>11</v>
      </c>
      <c r="I597" s="1" t="s">
        <v>2</v>
      </c>
      <c r="J597">
        <v>27.5</v>
      </c>
      <c r="K597">
        <v>172</v>
      </c>
      <c r="L597">
        <v>1</v>
      </c>
      <c r="M597">
        <v>0</v>
      </c>
      <c r="N597">
        <v>0</v>
      </c>
      <c r="O597">
        <v>0</v>
      </c>
      <c r="P597" s="1" t="s">
        <v>32</v>
      </c>
      <c r="Q597" s="2">
        <v>44358</v>
      </c>
      <c r="R597" s="8" t="str">
        <f t="shared" si="45"/>
        <v>36-49</v>
      </c>
      <c r="S597" s="11">
        <f t="shared" si="46"/>
        <v>23</v>
      </c>
      <c r="T597" s="11" t="str">
        <f t="shared" si="47"/>
        <v>Overweight</v>
      </c>
      <c r="U597" s="11">
        <f t="shared" si="48"/>
        <v>2</v>
      </c>
      <c r="V597" s="8" t="str">
        <f t="shared" si="49"/>
        <v>Good</v>
      </c>
      <c r="W597">
        <v>0</v>
      </c>
    </row>
    <row r="598" spans="1:23" x14ac:dyDescent="0.3">
      <c r="A598">
        <v>597</v>
      </c>
      <c r="B598">
        <v>47</v>
      </c>
      <c r="C598" s="1" t="s">
        <v>33</v>
      </c>
      <c r="D598" s="1" t="s">
        <v>55</v>
      </c>
      <c r="E598" s="2">
        <v>42093</v>
      </c>
      <c r="F598" s="1" t="s">
        <v>6</v>
      </c>
      <c r="G598" s="2">
        <v>42097</v>
      </c>
      <c r="H598" s="1" t="s">
        <v>10</v>
      </c>
      <c r="I598" s="1" t="s">
        <v>3</v>
      </c>
      <c r="J598">
        <v>34</v>
      </c>
      <c r="K598">
        <v>281</v>
      </c>
      <c r="L598">
        <v>1</v>
      </c>
      <c r="M598">
        <v>1</v>
      </c>
      <c r="N598">
        <v>0</v>
      </c>
      <c r="O598">
        <v>0</v>
      </c>
      <c r="P598" s="1" t="s">
        <v>35</v>
      </c>
      <c r="Q598" s="2">
        <v>42600</v>
      </c>
      <c r="R598" s="8" t="str">
        <f t="shared" si="45"/>
        <v>36-49</v>
      </c>
      <c r="S598" s="11">
        <f t="shared" si="46"/>
        <v>16</v>
      </c>
      <c r="T598" s="11" t="str">
        <f t="shared" si="47"/>
        <v>Obese</v>
      </c>
      <c r="U598" s="11">
        <f t="shared" si="48"/>
        <v>4</v>
      </c>
      <c r="V598" s="8" t="str">
        <f t="shared" si="49"/>
        <v>High</v>
      </c>
      <c r="W598">
        <v>0</v>
      </c>
    </row>
    <row r="599" spans="1:23" x14ac:dyDescent="0.3">
      <c r="A599">
        <v>598</v>
      </c>
      <c r="B599">
        <v>35</v>
      </c>
      <c r="C599" s="1" t="s">
        <v>30</v>
      </c>
      <c r="D599" s="1" t="s">
        <v>47</v>
      </c>
      <c r="E599" s="2">
        <v>45043</v>
      </c>
      <c r="F599" s="1" t="s">
        <v>9</v>
      </c>
      <c r="G599" s="2">
        <v>45049</v>
      </c>
      <c r="H599" s="1" t="s">
        <v>10</v>
      </c>
      <c r="I599" s="1" t="s">
        <v>4</v>
      </c>
      <c r="J599">
        <v>36.299999999999997</v>
      </c>
      <c r="K599">
        <v>290</v>
      </c>
      <c r="L599">
        <v>1</v>
      </c>
      <c r="M599">
        <v>1</v>
      </c>
      <c r="N599">
        <v>0</v>
      </c>
      <c r="O599">
        <v>0</v>
      </c>
      <c r="P599" s="1" t="s">
        <v>42</v>
      </c>
      <c r="Q599" s="2">
        <v>45326</v>
      </c>
      <c r="R599" s="8" t="str">
        <f t="shared" si="45"/>
        <v>20-35</v>
      </c>
      <c r="S599" s="11">
        <f t="shared" si="46"/>
        <v>9</v>
      </c>
      <c r="T599" s="11" t="str">
        <f t="shared" si="47"/>
        <v>Obese</v>
      </c>
      <c r="U599" s="11">
        <f t="shared" si="48"/>
        <v>6</v>
      </c>
      <c r="V599" s="8" t="str">
        <f t="shared" si="49"/>
        <v>High</v>
      </c>
      <c r="W599">
        <v>0</v>
      </c>
    </row>
    <row r="600" spans="1:23" x14ac:dyDescent="0.3">
      <c r="A600">
        <v>599</v>
      </c>
      <c r="B600">
        <v>67</v>
      </c>
      <c r="C600" s="1" t="s">
        <v>30</v>
      </c>
      <c r="D600" s="1" t="s">
        <v>50</v>
      </c>
      <c r="E600" s="2">
        <v>44613</v>
      </c>
      <c r="F600" s="1" t="s">
        <v>8</v>
      </c>
      <c r="G600" s="2">
        <v>44614</v>
      </c>
      <c r="H600" s="1" t="s">
        <v>11</v>
      </c>
      <c r="I600" s="1" t="s">
        <v>2</v>
      </c>
      <c r="J600">
        <v>38.6</v>
      </c>
      <c r="K600">
        <v>293</v>
      </c>
      <c r="L600">
        <v>1</v>
      </c>
      <c r="M600">
        <v>0</v>
      </c>
      <c r="N600">
        <v>0</v>
      </c>
      <c r="O600">
        <v>0</v>
      </c>
      <c r="P600" s="1" t="s">
        <v>42</v>
      </c>
      <c r="Q600" s="2">
        <v>44864</v>
      </c>
      <c r="R600" s="8" t="str">
        <f t="shared" si="45"/>
        <v>50-70</v>
      </c>
      <c r="S600" s="11">
        <f t="shared" si="46"/>
        <v>8</v>
      </c>
      <c r="T600" s="11" t="str">
        <f t="shared" si="47"/>
        <v>Obese</v>
      </c>
      <c r="U600" s="11">
        <f t="shared" si="48"/>
        <v>1</v>
      </c>
      <c r="V600" s="8" t="str">
        <f t="shared" si="49"/>
        <v>High</v>
      </c>
      <c r="W600">
        <v>0</v>
      </c>
    </row>
    <row r="601" spans="1:23" x14ac:dyDescent="0.3">
      <c r="A601">
        <v>600</v>
      </c>
      <c r="B601">
        <v>61</v>
      </c>
      <c r="C601" s="1" t="s">
        <v>33</v>
      </c>
      <c r="D601" s="1" t="s">
        <v>43</v>
      </c>
      <c r="E601" s="2">
        <v>42631</v>
      </c>
      <c r="F601" s="1" t="s">
        <v>9</v>
      </c>
      <c r="G601" s="2">
        <v>42636</v>
      </c>
      <c r="H601" s="1" t="s">
        <v>11</v>
      </c>
      <c r="I601" s="1" t="s">
        <v>1</v>
      </c>
      <c r="J601">
        <v>23</v>
      </c>
      <c r="K601">
        <v>226</v>
      </c>
      <c r="L601">
        <v>0</v>
      </c>
      <c r="M601">
        <v>1</v>
      </c>
      <c r="N601">
        <v>0</v>
      </c>
      <c r="O601">
        <v>0</v>
      </c>
      <c r="P601" s="1" t="s">
        <v>35</v>
      </c>
      <c r="Q601" s="2">
        <v>43021</v>
      </c>
      <c r="R601" s="8" t="str">
        <f t="shared" si="45"/>
        <v>50-70</v>
      </c>
      <c r="S601" s="11">
        <f t="shared" si="46"/>
        <v>12</v>
      </c>
      <c r="T601" s="11" t="str">
        <f t="shared" si="47"/>
        <v>Healthy</v>
      </c>
      <c r="U601" s="11">
        <f t="shared" si="48"/>
        <v>5</v>
      </c>
      <c r="V601" s="8" t="str">
        <f t="shared" si="49"/>
        <v>Elevated</v>
      </c>
      <c r="W601">
        <v>0</v>
      </c>
    </row>
    <row r="602" spans="1:23" x14ac:dyDescent="0.3">
      <c r="A602">
        <v>601</v>
      </c>
      <c r="B602">
        <v>52</v>
      </c>
      <c r="C602" s="1" t="s">
        <v>33</v>
      </c>
      <c r="D602" s="1" t="s">
        <v>60</v>
      </c>
      <c r="E602" s="2">
        <v>44156</v>
      </c>
      <c r="F602" s="1" t="s">
        <v>6</v>
      </c>
      <c r="G602" s="2">
        <v>44181</v>
      </c>
      <c r="H602" s="1" t="s">
        <v>10</v>
      </c>
      <c r="I602" s="1" t="s">
        <v>3</v>
      </c>
      <c r="J602">
        <v>38.5</v>
      </c>
      <c r="K602">
        <v>248</v>
      </c>
      <c r="L602">
        <v>0</v>
      </c>
      <c r="M602">
        <v>0</v>
      </c>
      <c r="N602">
        <v>0</v>
      </c>
      <c r="O602">
        <v>0</v>
      </c>
      <c r="P602" s="1" t="s">
        <v>38</v>
      </c>
      <c r="Q602" s="2">
        <v>44871</v>
      </c>
      <c r="R602" s="8" t="str">
        <f t="shared" si="45"/>
        <v>50-70</v>
      </c>
      <c r="S602" s="11">
        <f t="shared" si="46"/>
        <v>22</v>
      </c>
      <c r="T602" s="11" t="str">
        <f t="shared" si="47"/>
        <v>Obese</v>
      </c>
      <c r="U602" s="11">
        <f t="shared" si="48"/>
        <v>25</v>
      </c>
      <c r="V602" s="8" t="str">
        <f t="shared" si="49"/>
        <v>High</v>
      </c>
      <c r="W602">
        <v>1</v>
      </c>
    </row>
    <row r="603" spans="1:23" x14ac:dyDescent="0.3">
      <c r="A603">
        <v>602</v>
      </c>
      <c r="B603">
        <v>52</v>
      </c>
      <c r="C603" s="1" t="s">
        <v>33</v>
      </c>
      <c r="D603" s="1" t="s">
        <v>61</v>
      </c>
      <c r="E603" s="2">
        <v>44494</v>
      </c>
      <c r="F603" s="1" t="s">
        <v>8</v>
      </c>
      <c r="G603" s="2">
        <v>44499</v>
      </c>
      <c r="H603" s="1" t="s">
        <v>10</v>
      </c>
      <c r="I603" s="1" t="s">
        <v>4</v>
      </c>
      <c r="J603">
        <v>22.5</v>
      </c>
      <c r="K603">
        <v>157</v>
      </c>
      <c r="L603">
        <v>0</v>
      </c>
      <c r="M603">
        <v>1</v>
      </c>
      <c r="N603">
        <v>0</v>
      </c>
      <c r="O603">
        <v>1</v>
      </c>
      <c r="P603" s="1" t="s">
        <v>42</v>
      </c>
      <c r="Q603" s="2">
        <v>44901</v>
      </c>
      <c r="R603" s="8" t="str">
        <f t="shared" si="45"/>
        <v>50-70</v>
      </c>
      <c r="S603" s="11">
        <f t="shared" si="46"/>
        <v>13</v>
      </c>
      <c r="T603" s="11" t="str">
        <f t="shared" si="47"/>
        <v>Healthy</v>
      </c>
      <c r="U603" s="11">
        <f t="shared" si="48"/>
        <v>5</v>
      </c>
      <c r="V603" s="8" t="str">
        <f t="shared" si="49"/>
        <v>Good</v>
      </c>
      <c r="W603">
        <v>0</v>
      </c>
    </row>
    <row r="604" spans="1:23" x14ac:dyDescent="0.3">
      <c r="A604">
        <v>603</v>
      </c>
      <c r="B604">
        <v>39</v>
      </c>
      <c r="C604" s="1" t="s">
        <v>33</v>
      </c>
      <c r="D604" s="1" t="s">
        <v>57</v>
      </c>
      <c r="E604" s="2">
        <v>45256</v>
      </c>
      <c r="F604" s="1" t="s">
        <v>7</v>
      </c>
      <c r="G604" s="2">
        <v>45273</v>
      </c>
      <c r="H604" s="1" t="s">
        <v>11</v>
      </c>
      <c r="I604" s="1" t="s">
        <v>4</v>
      </c>
      <c r="J604">
        <v>19.7</v>
      </c>
      <c r="K604">
        <v>163</v>
      </c>
      <c r="L604">
        <v>1</v>
      </c>
      <c r="M604">
        <v>0</v>
      </c>
      <c r="N604">
        <v>0</v>
      </c>
      <c r="O604">
        <v>0</v>
      </c>
      <c r="P604" s="1" t="s">
        <v>32</v>
      </c>
      <c r="Q604" s="2">
        <v>45971</v>
      </c>
      <c r="R604" s="8" t="str">
        <f t="shared" si="45"/>
        <v>36-49</v>
      </c>
      <c r="S604" s="11">
        <f t="shared" si="46"/>
        <v>22</v>
      </c>
      <c r="T604" s="11" t="str">
        <f t="shared" si="47"/>
        <v>Healthy</v>
      </c>
      <c r="U604" s="11">
        <f t="shared" si="48"/>
        <v>17</v>
      </c>
      <c r="V604" s="8" t="str">
        <f t="shared" si="49"/>
        <v>Good</v>
      </c>
      <c r="W604">
        <v>0</v>
      </c>
    </row>
    <row r="605" spans="1:23" x14ac:dyDescent="0.3">
      <c r="A605">
        <v>604</v>
      </c>
      <c r="B605">
        <v>48</v>
      </c>
      <c r="C605" s="1" t="s">
        <v>33</v>
      </c>
      <c r="D605" s="1" t="s">
        <v>53</v>
      </c>
      <c r="E605" s="2">
        <v>45086</v>
      </c>
      <c r="F605" s="1" t="s">
        <v>8</v>
      </c>
      <c r="G605" s="2">
        <v>45100</v>
      </c>
      <c r="H605" s="1" t="s">
        <v>11</v>
      </c>
      <c r="I605" s="1" t="s">
        <v>4</v>
      </c>
      <c r="J605">
        <v>34.200000000000003</v>
      </c>
      <c r="K605">
        <v>259</v>
      </c>
      <c r="L605">
        <v>1</v>
      </c>
      <c r="M605">
        <v>0</v>
      </c>
      <c r="N605">
        <v>1</v>
      </c>
      <c r="O605">
        <v>0</v>
      </c>
      <c r="P605" s="1" t="s">
        <v>35</v>
      </c>
      <c r="Q605" s="2">
        <v>45465</v>
      </c>
      <c r="R605" s="8" t="str">
        <f t="shared" si="45"/>
        <v>36-49</v>
      </c>
      <c r="S605" s="11">
        <f t="shared" si="46"/>
        <v>11</v>
      </c>
      <c r="T605" s="11" t="str">
        <f t="shared" si="47"/>
        <v>Obese</v>
      </c>
      <c r="U605" s="11">
        <f t="shared" si="48"/>
        <v>14</v>
      </c>
      <c r="V605" s="8" t="str">
        <f t="shared" si="49"/>
        <v>High</v>
      </c>
      <c r="W605">
        <v>0</v>
      </c>
    </row>
    <row r="606" spans="1:23" x14ac:dyDescent="0.3">
      <c r="A606">
        <v>605</v>
      </c>
      <c r="B606">
        <v>58</v>
      </c>
      <c r="C606" s="1" t="s">
        <v>30</v>
      </c>
      <c r="D606" s="1" t="s">
        <v>34</v>
      </c>
      <c r="E606" s="2">
        <v>42507</v>
      </c>
      <c r="F606" s="1" t="s">
        <v>9</v>
      </c>
      <c r="G606" s="2">
        <v>42514</v>
      </c>
      <c r="H606" s="1" t="s">
        <v>11</v>
      </c>
      <c r="I606" s="1" t="s">
        <v>3</v>
      </c>
      <c r="J606">
        <v>44.3</v>
      </c>
      <c r="K606">
        <v>293</v>
      </c>
      <c r="L606">
        <v>1</v>
      </c>
      <c r="M606">
        <v>0</v>
      </c>
      <c r="N606">
        <v>1</v>
      </c>
      <c r="O606">
        <v>0</v>
      </c>
      <c r="P606" s="1" t="s">
        <v>38</v>
      </c>
      <c r="Q606" s="2">
        <v>43168</v>
      </c>
      <c r="R606" s="8" t="str">
        <f t="shared" si="45"/>
        <v>50-70</v>
      </c>
      <c r="S606" s="11">
        <f t="shared" si="46"/>
        <v>21</v>
      </c>
      <c r="T606" s="11" t="str">
        <f t="shared" si="47"/>
        <v>Severely obese</v>
      </c>
      <c r="U606" s="11">
        <f t="shared" si="48"/>
        <v>7</v>
      </c>
      <c r="V606" s="8" t="str">
        <f t="shared" si="49"/>
        <v>High</v>
      </c>
      <c r="W606">
        <v>0</v>
      </c>
    </row>
    <row r="607" spans="1:23" x14ac:dyDescent="0.3">
      <c r="A607">
        <v>606</v>
      </c>
      <c r="B607">
        <v>65</v>
      </c>
      <c r="C607" s="1" t="s">
        <v>33</v>
      </c>
      <c r="D607" s="1" t="s">
        <v>41</v>
      </c>
      <c r="E607" s="2">
        <v>44467</v>
      </c>
      <c r="F607" s="1" t="s">
        <v>9</v>
      </c>
      <c r="G607" s="2">
        <v>44473</v>
      </c>
      <c r="H607" s="1" t="s">
        <v>11</v>
      </c>
      <c r="I607" s="1" t="s">
        <v>3</v>
      </c>
      <c r="J607">
        <v>28.5</v>
      </c>
      <c r="K607">
        <v>240</v>
      </c>
      <c r="L607">
        <v>1</v>
      </c>
      <c r="M607">
        <v>1</v>
      </c>
      <c r="N607">
        <v>0</v>
      </c>
      <c r="O607">
        <v>0</v>
      </c>
      <c r="P607" s="1" t="s">
        <v>32</v>
      </c>
      <c r="Q607" s="2">
        <v>44653</v>
      </c>
      <c r="R607" s="8" t="str">
        <f t="shared" si="45"/>
        <v>50-70</v>
      </c>
      <c r="S607" s="11">
        <f t="shared" si="46"/>
        <v>5</v>
      </c>
      <c r="T607" s="11" t="str">
        <f t="shared" si="47"/>
        <v>Overweight</v>
      </c>
      <c r="U607" s="11">
        <f t="shared" si="48"/>
        <v>6</v>
      </c>
      <c r="V607" s="8" t="str">
        <f t="shared" si="49"/>
        <v>non</v>
      </c>
      <c r="W607">
        <v>1</v>
      </c>
    </row>
    <row r="608" spans="1:23" x14ac:dyDescent="0.3">
      <c r="A608">
        <v>607</v>
      </c>
      <c r="B608">
        <v>56</v>
      </c>
      <c r="C608" s="1" t="s">
        <v>33</v>
      </c>
      <c r="D608" s="1" t="s">
        <v>53</v>
      </c>
      <c r="E608" s="2">
        <v>42696</v>
      </c>
      <c r="F608" s="1" t="s">
        <v>7</v>
      </c>
      <c r="G608" s="2">
        <v>42714</v>
      </c>
      <c r="H608" s="1" t="s">
        <v>10</v>
      </c>
      <c r="I608" s="1" t="s">
        <v>4</v>
      </c>
      <c r="J608">
        <v>44.3</v>
      </c>
      <c r="K608">
        <v>280</v>
      </c>
      <c r="L608">
        <v>1</v>
      </c>
      <c r="M608">
        <v>1</v>
      </c>
      <c r="N608">
        <v>1</v>
      </c>
      <c r="O608">
        <v>0</v>
      </c>
      <c r="P608" s="1" t="s">
        <v>35</v>
      </c>
      <c r="Q608" s="2">
        <v>43107</v>
      </c>
      <c r="R608" s="8" t="str">
        <f t="shared" si="45"/>
        <v>50-70</v>
      </c>
      <c r="S608" s="11">
        <f t="shared" si="46"/>
        <v>12</v>
      </c>
      <c r="T608" s="11" t="str">
        <f t="shared" si="47"/>
        <v>Severely obese</v>
      </c>
      <c r="U608" s="11">
        <f t="shared" si="48"/>
        <v>18</v>
      </c>
      <c r="V608" s="8" t="str">
        <f t="shared" si="49"/>
        <v>High</v>
      </c>
      <c r="W608">
        <v>0</v>
      </c>
    </row>
    <row r="609" spans="1:23" x14ac:dyDescent="0.3">
      <c r="A609">
        <v>608</v>
      </c>
      <c r="B609">
        <v>41</v>
      </c>
      <c r="C609" s="1" t="s">
        <v>33</v>
      </c>
      <c r="D609" s="1" t="s">
        <v>53</v>
      </c>
      <c r="E609" s="2">
        <v>44956</v>
      </c>
      <c r="F609" s="1" t="s">
        <v>8</v>
      </c>
      <c r="G609" s="2">
        <v>44959</v>
      </c>
      <c r="H609" s="1" t="s">
        <v>11</v>
      </c>
      <c r="I609" s="1" t="s">
        <v>3</v>
      </c>
      <c r="J609">
        <v>41.3</v>
      </c>
      <c r="K609">
        <v>276</v>
      </c>
      <c r="L609">
        <v>0</v>
      </c>
      <c r="M609">
        <v>0</v>
      </c>
      <c r="N609">
        <v>0</v>
      </c>
      <c r="O609">
        <v>0</v>
      </c>
      <c r="P609" s="1" t="s">
        <v>35</v>
      </c>
      <c r="Q609" s="2">
        <v>45335</v>
      </c>
      <c r="R609" s="8" t="str">
        <f t="shared" si="45"/>
        <v>36-49</v>
      </c>
      <c r="S609" s="11">
        <f t="shared" si="46"/>
        <v>12</v>
      </c>
      <c r="T609" s="11" t="str">
        <f t="shared" si="47"/>
        <v>Severely obese</v>
      </c>
      <c r="U609" s="11">
        <f t="shared" si="48"/>
        <v>3</v>
      </c>
      <c r="V609" s="8" t="str">
        <f t="shared" si="49"/>
        <v>High</v>
      </c>
      <c r="W609">
        <v>1</v>
      </c>
    </row>
    <row r="610" spans="1:23" x14ac:dyDescent="0.3">
      <c r="A610">
        <v>609</v>
      </c>
      <c r="B610">
        <v>48</v>
      </c>
      <c r="C610" s="1" t="s">
        <v>30</v>
      </c>
      <c r="D610" s="1" t="s">
        <v>49</v>
      </c>
      <c r="E610" s="2">
        <v>43657</v>
      </c>
      <c r="F610" s="1" t="s">
        <v>6</v>
      </c>
      <c r="G610" s="2">
        <v>43680</v>
      </c>
      <c r="H610" s="1" t="s">
        <v>11</v>
      </c>
      <c r="I610" s="1" t="s">
        <v>3</v>
      </c>
      <c r="J610">
        <v>27.6</v>
      </c>
      <c r="K610">
        <v>182</v>
      </c>
      <c r="L610">
        <v>1</v>
      </c>
      <c r="M610">
        <v>1</v>
      </c>
      <c r="N610">
        <v>0</v>
      </c>
      <c r="O610">
        <v>0</v>
      </c>
      <c r="P610" s="1" t="s">
        <v>42</v>
      </c>
      <c r="Q610" s="2">
        <v>44064</v>
      </c>
      <c r="R610" s="8" t="str">
        <f t="shared" si="45"/>
        <v>36-49</v>
      </c>
      <c r="S610" s="11">
        <f t="shared" si="46"/>
        <v>12</v>
      </c>
      <c r="T610" s="11" t="str">
        <f t="shared" si="47"/>
        <v>Overweight</v>
      </c>
      <c r="U610" s="11">
        <f t="shared" si="48"/>
        <v>23</v>
      </c>
      <c r="V610" s="8" t="str">
        <f t="shared" si="49"/>
        <v>Good</v>
      </c>
      <c r="W610">
        <v>0</v>
      </c>
    </row>
    <row r="611" spans="1:23" x14ac:dyDescent="0.3">
      <c r="A611">
        <v>610</v>
      </c>
      <c r="B611">
        <v>61</v>
      </c>
      <c r="C611" s="1" t="s">
        <v>30</v>
      </c>
      <c r="D611" s="1" t="s">
        <v>55</v>
      </c>
      <c r="E611" s="2">
        <v>44939</v>
      </c>
      <c r="F611" s="1" t="s">
        <v>7</v>
      </c>
      <c r="G611" s="2">
        <v>44956</v>
      </c>
      <c r="H611" s="1" t="s">
        <v>10</v>
      </c>
      <c r="I611" s="1" t="s">
        <v>2</v>
      </c>
      <c r="J611">
        <v>36.700000000000003</v>
      </c>
      <c r="K611">
        <v>252</v>
      </c>
      <c r="L611">
        <v>1</v>
      </c>
      <c r="M611">
        <v>1</v>
      </c>
      <c r="N611">
        <v>0</v>
      </c>
      <c r="O611">
        <v>0</v>
      </c>
      <c r="P611" s="1" t="s">
        <v>38</v>
      </c>
      <c r="Q611" s="2">
        <v>45359</v>
      </c>
      <c r="R611" s="8" t="str">
        <f t="shared" si="45"/>
        <v>50-70</v>
      </c>
      <c r="S611" s="11">
        <f t="shared" si="46"/>
        <v>13</v>
      </c>
      <c r="T611" s="11" t="str">
        <f t="shared" si="47"/>
        <v>Obese</v>
      </c>
      <c r="U611" s="11">
        <f t="shared" si="48"/>
        <v>17</v>
      </c>
      <c r="V611" s="8" t="str">
        <f t="shared" si="49"/>
        <v>High</v>
      </c>
      <c r="W611">
        <v>1</v>
      </c>
    </row>
    <row r="612" spans="1:23" x14ac:dyDescent="0.3">
      <c r="A612">
        <v>611</v>
      </c>
      <c r="B612">
        <v>51</v>
      </c>
      <c r="C612" s="1" t="s">
        <v>30</v>
      </c>
      <c r="D612" s="1" t="s">
        <v>62</v>
      </c>
      <c r="E612" s="2">
        <v>43671</v>
      </c>
      <c r="F612" s="1" t="s">
        <v>6</v>
      </c>
      <c r="G612" s="2">
        <v>43680</v>
      </c>
      <c r="H612" s="1" t="s">
        <v>10</v>
      </c>
      <c r="I612" s="1" t="s">
        <v>4</v>
      </c>
      <c r="J612">
        <v>43.5</v>
      </c>
      <c r="K612">
        <v>278</v>
      </c>
      <c r="L612">
        <v>1</v>
      </c>
      <c r="M612">
        <v>1</v>
      </c>
      <c r="N612">
        <v>0</v>
      </c>
      <c r="O612">
        <v>0</v>
      </c>
      <c r="P612" s="1" t="s">
        <v>38</v>
      </c>
      <c r="Q612" s="2">
        <v>44217</v>
      </c>
      <c r="R612" s="8" t="str">
        <f t="shared" si="45"/>
        <v>50-70</v>
      </c>
      <c r="S612" s="11">
        <f t="shared" si="46"/>
        <v>17</v>
      </c>
      <c r="T612" s="11" t="str">
        <f t="shared" si="47"/>
        <v>Severely obese</v>
      </c>
      <c r="U612" s="11">
        <f t="shared" si="48"/>
        <v>9</v>
      </c>
      <c r="V612" s="8" t="str">
        <f t="shared" si="49"/>
        <v>High</v>
      </c>
      <c r="W612">
        <v>0</v>
      </c>
    </row>
    <row r="613" spans="1:23" x14ac:dyDescent="0.3">
      <c r="A613">
        <v>612</v>
      </c>
      <c r="B613">
        <v>50</v>
      </c>
      <c r="C613" s="1" t="s">
        <v>30</v>
      </c>
      <c r="D613" s="1" t="s">
        <v>52</v>
      </c>
      <c r="E613" s="2">
        <v>41813</v>
      </c>
      <c r="F613" s="1" t="s">
        <v>9</v>
      </c>
      <c r="G613" s="2">
        <v>41814</v>
      </c>
      <c r="H613" s="1" t="s">
        <v>10</v>
      </c>
      <c r="I613" s="1" t="s">
        <v>1</v>
      </c>
      <c r="J613">
        <v>39.1</v>
      </c>
      <c r="K613">
        <v>281</v>
      </c>
      <c r="L613">
        <v>1</v>
      </c>
      <c r="M613">
        <v>0</v>
      </c>
      <c r="N613">
        <v>0</v>
      </c>
      <c r="O613">
        <v>0</v>
      </c>
      <c r="P613" s="1" t="s">
        <v>35</v>
      </c>
      <c r="Q613" s="2">
        <v>42224</v>
      </c>
      <c r="R613" s="8" t="str">
        <f t="shared" si="45"/>
        <v>50-70</v>
      </c>
      <c r="S613" s="11">
        <f t="shared" si="46"/>
        <v>13</v>
      </c>
      <c r="T613" s="11" t="str">
        <f t="shared" si="47"/>
        <v>Obese</v>
      </c>
      <c r="U613" s="11">
        <f t="shared" si="48"/>
        <v>1</v>
      </c>
      <c r="V613" s="8" t="str">
        <f t="shared" si="49"/>
        <v>High</v>
      </c>
      <c r="W613">
        <v>0</v>
      </c>
    </row>
    <row r="614" spans="1:23" x14ac:dyDescent="0.3">
      <c r="A614">
        <v>613</v>
      </c>
      <c r="B614">
        <v>53</v>
      </c>
      <c r="C614" s="1" t="s">
        <v>30</v>
      </c>
      <c r="D614" s="1" t="s">
        <v>50</v>
      </c>
      <c r="E614" s="2">
        <v>42495</v>
      </c>
      <c r="F614" s="1" t="s">
        <v>6</v>
      </c>
      <c r="G614" s="2">
        <v>42525</v>
      </c>
      <c r="H614" s="1" t="s">
        <v>10</v>
      </c>
      <c r="I614" s="1" t="s">
        <v>4</v>
      </c>
      <c r="J614">
        <v>43.3</v>
      </c>
      <c r="K614">
        <v>296</v>
      </c>
      <c r="L614">
        <v>1</v>
      </c>
      <c r="M614">
        <v>1</v>
      </c>
      <c r="N614">
        <v>1</v>
      </c>
      <c r="O614">
        <v>0</v>
      </c>
      <c r="P614" s="1" t="s">
        <v>42</v>
      </c>
      <c r="Q614" s="2">
        <v>43015</v>
      </c>
      <c r="R614" s="8" t="str">
        <f t="shared" si="45"/>
        <v>50-70</v>
      </c>
      <c r="S614" s="11">
        <f t="shared" si="46"/>
        <v>16</v>
      </c>
      <c r="T614" s="11" t="str">
        <f t="shared" si="47"/>
        <v>Severely obese</v>
      </c>
      <c r="U614" s="11">
        <f t="shared" si="48"/>
        <v>30</v>
      </c>
      <c r="V614" s="8" t="str">
        <f t="shared" si="49"/>
        <v>High</v>
      </c>
      <c r="W614">
        <v>0</v>
      </c>
    </row>
    <row r="615" spans="1:23" x14ac:dyDescent="0.3">
      <c r="A615">
        <v>614</v>
      </c>
      <c r="B615">
        <v>40</v>
      </c>
      <c r="C615" s="1" t="s">
        <v>30</v>
      </c>
      <c r="D615" s="1" t="s">
        <v>47</v>
      </c>
      <c r="E615" s="2">
        <v>42824</v>
      </c>
      <c r="F615" s="1" t="s">
        <v>8</v>
      </c>
      <c r="G615" s="2">
        <v>42831</v>
      </c>
      <c r="H615" s="1" t="s">
        <v>11</v>
      </c>
      <c r="I615" s="1" t="s">
        <v>4</v>
      </c>
      <c r="J615">
        <v>24.4</v>
      </c>
      <c r="K615">
        <v>207</v>
      </c>
      <c r="L615">
        <v>0</v>
      </c>
      <c r="M615">
        <v>0</v>
      </c>
      <c r="N615">
        <v>0</v>
      </c>
      <c r="O615">
        <v>0</v>
      </c>
      <c r="P615" s="1" t="s">
        <v>35</v>
      </c>
      <c r="Q615" s="2">
        <v>43303</v>
      </c>
      <c r="R615" s="8" t="str">
        <f t="shared" si="45"/>
        <v>36-49</v>
      </c>
      <c r="S615" s="11">
        <f t="shared" si="46"/>
        <v>15</v>
      </c>
      <c r="T615" s="11" t="str">
        <f t="shared" si="47"/>
        <v>Healthy</v>
      </c>
      <c r="U615" s="11">
        <f t="shared" si="48"/>
        <v>7</v>
      </c>
      <c r="V615" s="8" t="str">
        <f t="shared" si="49"/>
        <v>Elevated</v>
      </c>
      <c r="W615">
        <v>0</v>
      </c>
    </row>
    <row r="616" spans="1:23" x14ac:dyDescent="0.3">
      <c r="A616">
        <v>615</v>
      </c>
      <c r="B616">
        <v>42</v>
      </c>
      <c r="C616" s="1" t="s">
        <v>33</v>
      </c>
      <c r="D616" s="1" t="s">
        <v>31</v>
      </c>
      <c r="E616" s="2">
        <v>45139</v>
      </c>
      <c r="F616" s="1" t="s">
        <v>8</v>
      </c>
      <c r="G616" s="2">
        <v>45145</v>
      </c>
      <c r="H616" s="1" t="s">
        <v>10</v>
      </c>
      <c r="I616" s="1" t="s">
        <v>3</v>
      </c>
      <c r="J616">
        <v>29.5</v>
      </c>
      <c r="K616">
        <v>207</v>
      </c>
      <c r="L616">
        <v>1</v>
      </c>
      <c r="M616">
        <v>1</v>
      </c>
      <c r="N616">
        <v>0</v>
      </c>
      <c r="O616">
        <v>0</v>
      </c>
      <c r="P616" s="1" t="s">
        <v>42</v>
      </c>
      <c r="Q616" s="2">
        <v>45826</v>
      </c>
      <c r="R616" s="8" t="str">
        <f t="shared" si="45"/>
        <v>36-49</v>
      </c>
      <c r="S616" s="11">
        <f t="shared" si="46"/>
        <v>22</v>
      </c>
      <c r="T616" s="11" t="str">
        <f t="shared" si="47"/>
        <v>Overweight</v>
      </c>
      <c r="U616" s="11">
        <f t="shared" si="48"/>
        <v>6</v>
      </c>
      <c r="V616" s="8" t="str">
        <f t="shared" si="49"/>
        <v>Elevated</v>
      </c>
      <c r="W616">
        <v>0</v>
      </c>
    </row>
    <row r="617" spans="1:23" x14ac:dyDescent="0.3">
      <c r="A617">
        <v>616</v>
      </c>
      <c r="B617">
        <v>57</v>
      </c>
      <c r="C617" s="1" t="s">
        <v>30</v>
      </c>
      <c r="D617" s="1" t="s">
        <v>46</v>
      </c>
      <c r="E617" s="2">
        <v>42219</v>
      </c>
      <c r="F617" s="1" t="s">
        <v>7</v>
      </c>
      <c r="G617" s="2">
        <v>42237</v>
      </c>
      <c r="H617" s="1" t="s">
        <v>10</v>
      </c>
      <c r="I617" s="1" t="s">
        <v>1</v>
      </c>
      <c r="J617">
        <v>18.600000000000001</v>
      </c>
      <c r="K617">
        <v>202</v>
      </c>
      <c r="L617">
        <v>1</v>
      </c>
      <c r="M617">
        <v>0</v>
      </c>
      <c r="N617">
        <v>0</v>
      </c>
      <c r="O617">
        <v>0</v>
      </c>
      <c r="P617" s="1" t="s">
        <v>42</v>
      </c>
      <c r="Q617" s="2">
        <v>42699</v>
      </c>
      <c r="R617" s="8" t="str">
        <f t="shared" si="45"/>
        <v>50-70</v>
      </c>
      <c r="S617" s="11">
        <f t="shared" si="46"/>
        <v>15</v>
      </c>
      <c r="T617" s="11" t="str">
        <f t="shared" si="47"/>
        <v>Healthy</v>
      </c>
      <c r="U617" s="11">
        <f t="shared" si="48"/>
        <v>18</v>
      </c>
      <c r="V617" s="8" t="str">
        <f t="shared" si="49"/>
        <v>Elevated</v>
      </c>
      <c r="W617">
        <v>0</v>
      </c>
    </row>
    <row r="618" spans="1:23" x14ac:dyDescent="0.3">
      <c r="A618">
        <v>617</v>
      </c>
      <c r="B618">
        <v>43</v>
      </c>
      <c r="C618" s="1" t="s">
        <v>33</v>
      </c>
      <c r="D618" s="1" t="s">
        <v>39</v>
      </c>
      <c r="E618" s="2">
        <v>43940</v>
      </c>
      <c r="F618" s="1" t="s">
        <v>6</v>
      </c>
      <c r="G618" s="2">
        <v>43956</v>
      </c>
      <c r="H618" s="1" t="s">
        <v>11</v>
      </c>
      <c r="I618" s="1" t="s">
        <v>1</v>
      </c>
      <c r="J618">
        <v>36.799999999999997</v>
      </c>
      <c r="K618">
        <v>244</v>
      </c>
      <c r="L618">
        <v>1</v>
      </c>
      <c r="M618">
        <v>1</v>
      </c>
      <c r="N618">
        <v>0</v>
      </c>
      <c r="O618">
        <v>0</v>
      </c>
      <c r="P618" s="1" t="s">
        <v>35</v>
      </c>
      <c r="Q618" s="2">
        <v>44625</v>
      </c>
      <c r="R618" s="8" t="str">
        <f t="shared" si="45"/>
        <v>36-49</v>
      </c>
      <c r="S618" s="11">
        <f t="shared" si="46"/>
        <v>22</v>
      </c>
      <c r="T618" s="11" t="str">
        <f t="shared" si="47"/>
        <v>Obese</v>
      </c>
      <c r="U618" s="11">
        <f t="shared" si="48"/>
        <v>16</v>
      </c>
      <c r="V618" s="8" t="str">
        <f t="shared" si="49"/>
        <v>High</v>
      </c>
      <c r="W618">
        <v>0</v>
      </c>
    </row>
    <row r="619" spans="1:23" x14ac:dyDescent="0.3">
      <c r="A619">
        <v>618</v>
      </c>
      <c r="B619">
        <v>50</v>
      </c>
      <c r="C619" s="1" t="s">
        <v>33</v>
      </c>
      <c r="D619" s="1" t="s">
        <v>60</v>
      </c>
      <c r="E619" s="2">
        <v>43708</v>
      </c>
      <c r="F619" s="1" t="s">
        <v>6</v>
      </c>
      <c r="G619" s="2">
        <v>43718</v>
      </c>
      <c r="H619" s="1" t="s">
        <v>11</v>
      </c>
      <c r="I619" s="1" t="s">
        <v>1</v>
      </c>
      <c r="J619">
        <v>31.5</v>
      </c>
      <c r="K619">
        <v>260</v>
      </c>
      <c r="L619">
        <v>1</v>
      </c>
      <c r="M619">
        <v>1</v>
      </c>
      <c r="N619">
        <v>0</v>
      </c>
      <c r="O619">
        <v>0</v>
      </c>
      <c r="P619" s="1" t="s">
        <v>35</v>
      </c>
      <c r="Q619" s="2">
        <v>44249</v>
      </c>
      <c r="R619" s="8" t="str">
        <f t="shared" si="45"/>
        <v>50-70</v>
      </c>
      <c r="S619" s="11">
        <f t="shared" si="46"/>
        <v>17</v>
      </c>
      <c r="T619" s="11" t="str">
        <f t="shared" si="47"/>
        <v>Obese</v>
      </c>
      <c r="U619" s="11">
        <f t="shared" si="48"/>
        <v>10</v>
      </c>
      <c r="V619" s="8" t="str">
        <f t="shared" si="49"/>
        <v>High</v>
      </c>
      <c r="W619">
        <v>0</v>
      </c>
    </row>
    <row r="620" spans="1:23" x14ac:dyDescent="0.3">
      <c r="A620">
        <v>619</v>
      </c>
      <c r="B620">
        <v>61</v>
      </c>
      <c r="C620" s="1" t="s">
        <v>33</v>
      </c>
      <c r="D620" s="1" t="s">
        <v>46</v>
      </c>
      <c r="E620" s="2">
        <v>44333</v>
      </c>
      <c r="F620" s="1" t="s">
        <v>8</v>
      </c>
      <c r="G620" s="2">
        <v>44344</v>
      </c>
      <c r="H620" s="1" t="s">
        <v>11</v>
      </c>
      <c r="I620" s="1" t="s">
        <v>1</v>
      </c>
      <c r="J620">
        <v>22</v>
      </c>
      <c r="K620">
        <v>234</v>
      </c>
      <c r="L620">
        <v>0</v>
      </c>
      <c r="M620">
        <v>0</v>
      </c>
      <c r="N620">
        <v>0</v>
      </c>
      <c r="O620">
        <v>0</v>
      </c>
      <c r="P620" s="1" t="s">
        <v>35</v>
      </c>
      <c r="Q620" s="2">
        <v>44816</v>
      </c>
      <c r="R620" s="8" t="str">
        <f t="shared" si="45"/>
        <v>50-70</v>
      </c>
      <c r="S620" s="11">
        <f t="shared" si="46"/>
        <v>15</v>
      </c>
      <c r="T620" s="11" t="str">
        <f t="shared" si="47"/>
        <v>Healthy</v>
      </c>
      <c r="U620" s="11">
        <f t="shared" si="48"/>
        <v>11</v>
      </c>
      <c r="V620" s="8" t="str">
        <f t="shared" si="49"/>
        <v>Elevated</v>
      </c>
      <c r="W620">
        <v>1</v>
      </c>
    </row>
    <row r="621" spans="1:23" x14ac:dyDescent="0.3">
      <c r="A621">
        <v>620</v>
      </c>
      <c r="B621">
        <v>45</v>
      </c>
      <c r="C621" s="1" t="s">
        <v>30</v>
      </c>
      <c r="D621" s="1" t="s">
        <v>55</v>
      </c>
      <c r="E621" s="2">
        <v>44664</v>
      </c>
      <c r="F621" s="1" t="s">
        <v>8</v>
      </c>
      <c r="G621" s="2">
        <v>44666</v>
      </c>
      <c r="H621" s="1" t="s">
        <v>10</v>
      </c>
      <c r="I621" s="1" t="s">
        <v>1</v>
      </c>
      <c r="J621">
        <v>28.3</v>
      </c>
      <c r="K621">
        <v>208</v>
      </c>
      <c r="L621">
        <v>1</v>
      </c>
      <c r="M621">
        <v>0</v>
      </c>
      <c r="N621">
        <v>0</v>
      </c>
      <c r="O621">
        <v>0</v>
      </c>
      <c r="P621" s="1" t="s">
        <v>32</v>
      </c>
      <c r="Q621" s="2">
        <v>45153</v>
      </c>
      <c r="R621" s="8" t="str">
        <f t="shared" si="45"/>
        <v>36-49</v>
      </c>
      <c r="S621" s="11">
        <f t="shared" si="46"/>
        <v>16</v>
      </c>
      <c r="T621" s="11" t="str">
        <f t="shared" si="47"/>
        <v>Overweight</v>
      </c>
      <c r="U621" s="11">
        <f t="shared" si="48"/>
        <v>2</v>
      </c>
      <c r="V621" s="8" t="str">
        <f t="shared" si="49"/>
        <v>Elevated</v>
      </c>
      <c r="W621">
        <v>0</v>
      </c>
    </row>
    <row r="622" spans="1:23" x14ac:dyDescent="0.3">
      <c r="A622">
        <v>621</v>
      </c>
      <c r="B622">
        <v>61</v>
      </c>
      <c r="C622" s="1" t="s">
        <v>30</v>
      </c>
      <c r="D622" s="1" t="s">
        <v>43</v>
      </c>
      <c r="E622" s="2">
        <v>44244</v>
      </c>
      <c r="F622" s="1" t="s">
        <v>6</v>
      </c>
      <c r="G622" s="2">
        <v>44263</v>
      </c>
      <c r="H622" s="1" t="s">
        <v>10</v>
      </c>
      <c r="I622" s="1" t="s">
        <v>2</v>
      </c>
      <c r="J622">
        <v>38.1</v>
      </c>
      <c r="K622">
        <v>278</v>
      </c>
      <c r="L622">
        <v>1</v>
      </c>
      <c r="M622">
        <v>0</v>
      </c>
      <c r="N622">
        <v>0</v>
      </c>
      <c r="O622">
        <v>0</v>
      </c>
      <c r="P622" s="1" t="s">
        <v>35</v>
      </c>
      <c r="Q622" s="2">
        <v>44623</v>
      </c>
      <c r="R622" s="8" t="str">
        <f t="shared" si="45"/>
        <v>50-70</v>
      </c>
      <c r="S622" s="11">
        <f t="shared" si="46"/>
        <v>11</v>
      </c>
      <c r="T622" s="11" t="str">
        <f t="shared" si="47"/>
        <v>Obese</v>
      </c>
      <c r="U622" s="11">
        <f t="shared" si="48"/>
        <v>19</v>
      </c>
      <c r="V622" s="8" t="str">
        <f t="shared" si="49"/>
        <v>High</v>
      </c>
      <c r="W622">
        <v>0</v>
      </c>
    </row>
    <row r="623" spans="1:23" x14ac:dyDescent="0.3">
      <c r="A623">
        <v>622</v>
      </c>
      <c r="B623">
        <v>67</v>
      </c>
      <c r="C623" s="1" t="s">
        <v>30</v>
      </c>
      <c r="D623" s="1" t="s">
        <v>48</v>
      </c>
      <c r="E623" s="2">
        <v>44273</v>
      </c>
      <c r="F623" s="1" t="s">
        <v>6</v>
      </c>
      <c r="G623" s="2">
        <v>44302</v>
      </c>
      <c r="H623" s="1" t="s">
        <v>10</v>
      </c>
      <c r="I623" s="1" t="s">
        <v>3</v>
      </c>
      <c r="J623">
        <v>43.6</v>
      </c>
      <c r="K623">
        <v>276</v>
      </c>
      <c r="L623">
        <v>1</v>
      </c>
      <c r="M623">
        <v>0</v>
      </c>
      <c r="N623">
        <v>0</v>
      </c>
      <c r="O623">
        <v>0</v>
      </c>
      <c r="P623" s="1" t="s">
        <v>32</v>
      </c>
      <c r="Q623" s="2">
        <v>44932</v>
      </c>
      <c r="R623" s="8" t="str">
        <f t="shared" si="45"/>
        <v>50-70</v>
      </c>
      <c r="S623" s="11">
        <f t="shared" si="46"/>
        <v>20</v>
      </c>
      <c r="T623" s="11" t="str">
        <f t="shared" si="47"/>
        <v>Severely obese</v>
      </c>
      <c r="U623" s="11">
        <f t="shared" si="48"/>
        <v>29</v>
      </c>
      <c r="V623" s="8" t="str">
        <f t="shared" si="49"/>
        <v>High</v>
      </c>
      <c r="W623">
        <v>1</v>
      </c>
    </row>
    <row r="624" spans="1:23" x14ac:dyDescent="0.3">
      <c r="A624">
        <v>623</v>
      </c>
      <c r="B624">
        <v>62</v>
      </c>
      <c r="C624" s="1" t="s">
        <v>33</v>
      </c>
      <c r="D624" s="1" t="s">
        <v>40</v>
      </c>
      <c r="E624" s="2">
        <v>42307</v>
      </c>
      <c r="F624" s="1" t="s">
        <v>7</v>
      </c>
      <c r="G624" s="2">
        <v>42324</v>
      </c>
      <c r="H624" s="1" t="s">
        <v>10</v>
      </c>
      <c r="I624" s="1" t="s">
        <v>2</v>
      </c>
      <c r="J624">
        <v>21.9</v>
      </c>
      <c r="K624">
        <v>182</v>
      </c>
      <c r="L624">
        <v>0</v>
      </c>
      <c r="M624">
        <v>0</v>
      </c>
      <c r="N624">
        <v>0</v>
      </c>
      <c r="O624">
        <v>0</v>
      </c>
      <c r="P624" s="1" t="s">
        <v>38</v>
      </c>
      <c r="Q624" s="2">
        <v>42756</v>
      </c>
      <c r="R624" s="8" t="str">
        <f t="shared" si="45"/>
        <v>50-70</v>
      </c>
      <c r="S624" s="11">
        <f t="shared" si="46"/>
        <v>14</v>
      </c>
      <c r="T624" s="11" t="str">
        <f t="shared" si="47"/>
        <v>Healthy</v>
      </c>
      <c r="U624" s="11">
        <f t="shared" si="48"/>
        <v>17</v>
      </c>
      <c r="V624" s="8" t="str">
        <f t="shared" si="49"/>
        <v>Good</v>
      </c>
      <c r="W624">
        <v>0</v>
      </c>
    </row>
    <row r="625" spans="1:23" x14ac:dyDescent="0.3">
      <c r="A625">
        <v>624</v>
      </c>
      <c r="B625">
        <v>55</v>
      </c>
      <c r="C625" s="1" t="s">
        <v>30</v>
      </c>
      <c r="D625" s="1" t="s">
        <v>41</v>
      </c>
      <c r="E625" s="2">
        <v>42306</v>
      </c>
      <c r="F625" s="1" t="s">
        <v>7</v>
      </c>
      <c r="G625" s="2">
        <v>42320</v>
      </c>
      <c r="H625" s="1" t="s">
        <v>11</v>
      </c>
      <c r="I625" s="1" t="s">
        <v>3</v>
      </c>
      <c r="J625">
        <v>38.9</v>
      </c>
      <c r="K625">
        <v>254</v>
      </c>
      <c r="L625">
        <v>1</v>
      </c>
      <c r="M625">
        <v>0</v>
      </c>
      <c r="N625">
        <v>0</v>
      </c>
      <c r="O625">
        <v>0</v>
      </c>
      <c r="P625" s="1" t="s">
        <v>42</v>
      </c>
      <c r="Q625" s="2">
        <v>42913</v>
      </c>
      <c r="R625" s="8" t="str">
        <f t="shared" si="45"/>
        <v>50-70</v>
      </c>
      <c r="S625" s="11">
        <f t="shared" si="46"/>
        <v>19</v>
      </c>
      <c r="T625" s="11" t="str">
        <f t="shared" si="47"/>
        <v>Obese</v>
      </c>
      <c r="U625" s="11">
        <f t="shared" si="48"/>
        <v>14</v>
      </c>
      <c r="V625" s="8" t="str">
        <f t="shared" si="49"/>
        <v>High</v>
      </c>
      <c r="W625">
        <v>0</v>
      </c>
    </row>
    <row r="626" spans="1:23" x14ac:dyDescent="0.3">
      <c r="A626">
        <v>625</v>
      </c>
      <c r="B626">
        <v>58</v>
      </c>
      <c r="C626" s="1" t="s">
        <v>33</v>
      </c>
      <c r="D626" s="1" t="s">
        <v>60</v>
      </c>
      <c r="E626" s="2">
        <v>43545</v>
      </c>
      <c r="F626" s="1" t="s">
        <v>8</v>
      </c>
      <c r="G626" s="2">
        <v>43547</v>
      </c>
      <c r="H626" s="1" t="s">
        <v>10</v>
      </c>
      <c r="I626" s="1" t="s">
        <v>1</v>
      </c>
      <c r="J626">
        <v>37.6</v>
      </c>
      <c r="K626">
        <v>270</v>
      </c>
      <c r="L626">
        <v>1</v>
      </c>
      <c r="M626">
        <v>0</v>
      </c>
      <c r="N626">
        <v>0</v>
      </c>
      <c r="O626">
        <v>0</v>
      </c>
      <c r="P626" s="1" t="s">
        <v>32</v>
      </c>
      <c r="Q626" s="2">
        <v>43899</v>
      </c>
      <c r="R626" s="8" t="str">
        <f t="shared" si="45"/>
        <v>50-70</v>
      </c>
      <c r="S626" s="11">
        <f t="shared" si="46"/>
        <v>11</v>
      </c>
      <c r="T626" s="11" t="str">
        <f t="shared" si="47"/>
        <v>Obese</v>
      </c>
      <c r="U626" s="11">
        <f t="shared" si="48"/>
        <v>2</v>
      </c>
      <c r="V626" s="8" t="str">
        <f t="shared" si="49"/>
        <v>High</v>
      </c>
      <c r="W626">
        <v>0</v>
      </c>
    </row>
    <row r="627" spans="1:23" x14ac:dyDescent="0.3">
      <c r="A627">
        <v>626</v>
      </c>
      <c r="B627">
        <v>70</v>
      </c>
      <c r="C627" s="1" t="s">
        <v>33</v>
      </c>
      <c r="D627" s="1" t="s">
        <v>45</v>
      </c>
      <c r="E627" s="2">
        <v>44763</v>
      </c>
      <c r="F627" s="1" t="s">
        <v>7</v>
      </c>
      <c r="G627" s="2">
        <v>44782</v>
      </c>
      <c r="H627" s="1" t="s">
        <v>11</v>
      </c>
      <c r="I627" s="1" t="s">
        <v>3</v>
      </c>
      <c r="J627">
        <v>32.4</v>
      </c>
      <c r="K627">
        <v>279</v>
      </c>
      <c r="L627">
        <v>1</v>
      </c>
      <c r="M627">
        <v>1</v>
      </c>
      <c r="N627">
        <v>0</v>
      </c>
      <c r="O627">
        <v>0</v>
      </c>
      <c r="P627" s="1" t="s">
        <v>38</v>
      </c>
      <c r="Q627" s="2">
        <v>45022</v>
      </c>
      <c r="R627" s="8" t="str">
        <f t="shared" si="45"/>
        <v>70-90</v>
      </c>
      <c r="S627" s="11">
        <f t="shared" si="46"/>
        <v>7</v>
      </c>
      <c r="T627" s="11" t="str">
        <f t="shared" si="47"/>
        <v>Obese</v>
      </c>
      <c r="U627" s="11">
        <f t="shared" si="48"/>
        <v>19</v>
      </c>
      <c r="V627" s="8" t="str">
        <f t="shared" si="49"/>
        <v>High</v>
      </c>
      <c r="W627">
        <v>0</v>
      </c>
    </row>
    <row r="628" spans="1:23" x14ac:dyDescent="0.3">
      <c r="A628">
        <v>627</v>
      </c>
      <c r="B628">
        <v>50</v>
      </c>
      <c r="C628" s="1" t="s">
        <v>30</v>
      </c>
      <c r="D628" s="1" t="s">
        <v>59</v>
      </c>
      <c r="E628" s="2">
        <v>42236</v>
      </c>
      <c r="F628" s="1" t="s">
        <v>6</v>
      </c>
      <c r="G628" s="2">
        <v>42244</v>
      </c>
      <c r="H628" s="1" t="s">
        <v>11</v>
      </c>
      <c r="I628" s="1" t="s">
        <v>1</v>
      </c>
      <c r="J628">
        <v>17.600000000000001</v>
      </c>
      <c r="K628">
        <v>158</v>
      </c>
      <c r="L628">
        <v>1</v>
      </c>
      <c r="M628">
        <v>0</v>
      </c>
      <c r="N628">
        <v>0</v>
      </c>
      <c r="O628">
        <v>1</v>
      </c>
      <c r="P628" s="1" t="s">
        <v>42</v>
      </c>
      <c r="Q628" s="2">
        <v>42674</v>
      </c>
      <c r="R628" s="8" t="str">
        <f t="shared" si="45"/>
        <v>50-70</v>
      </c>
      <c r="S628" s="11">
        <f t="shared" si="46"/>
        <v>14</v>
      </c>
      <c r="T628" s="11" t="str">
        <f t="shared" si="47"/>
        <v xml:space="preserve">Underweight </v>
      </c>
      <c r="U628" s="11">
        <f t="shared" si="48"/>
        <v>8</v>
      </c>
      <c r="V628" s="8" t="str">
        <f t="shared" si="49"/>
        <v>Good</v>
      </c>
      <c r="W628">
        <v>0</v>
      </c>
    </row>
    <row r="629" spans="1:23" x14ac:dyDescent="0.3">
      <c r="A629">
        <v>628</v>
      </c>
      <c r="B629">
        <v>59</v>
      </c>
      <c r="C629" s="1" t="s">
        <v>30</v>
      </c>
      <c r="D629" s="1" t="s">
        <v>52</v>
      </c>
      <c r="E629" s="2">
        <v>44044</v>
      </c>
      <c r="F629" s="1" t="s">
        <v>8</v>
      </c>
      <c r="G629" s="2">
        <v>44057</v>
      </c>
      <c r="H629" s="1" t="s">
        <v>10</v>
      </c>
      <c r="I629" s="1" t="s">
        <v>3</v>
      </c>
      <c r="J629">
        <v>29.1</v>
      </c>
      <c r="K629">
        <v>219</v>
      </c>
      <c r="L629">
        <v>0</v>
      </c>
      <c r="M629">
        <v>1</v>
      </c>
      <c r="N629">
        <v>0</v>
      </c>
      <c r="O629">
        <v>0</v>
      </c>
      <c r="P629" s="1" t="s">
        <v>42</v>
      </c>
      <c r="Q629" s="2">
        <v>44392</v>
      </c>
      <c r="R629" s="8" t="str">
        <f t="shared" si="45"/>
        <v>50-70</v>
      </c>
      <c r="S629" s="11">
        <f t="shared" si="46"/>
        <v>11</v>
      </c>
      <c r="T629" s="11" t="str">
        <f t="shared" si="47"/>
        <v>Overweight</v>
      </c>
      <c r="U629" s="11">
        <f t="shared" si="48"/>
        <v>13</v>
      </c>
      <c r="V629" s="8" t="str">
        <f t="shared" si="49"/>
        <v>Elevated</v>
      </c>
      <c r="W629">
        <v>0</v>
      </c>
    </row>
    <row r="630" spans="1:23" x14ac:dyDescent="0.3">
      <c r="A630">
        <v>629</v>
      </c>
      <c r="B630">
        <v>54</v>
      </c>
      <c r="C630" s="1" t="s">
        <v>30</v>
      </c>
      <c r="D630" s="1" t="s">
        <v>60</v>
      </c>
      <c r="E630" s="2">
        <v>45043</v>
      </c>
      <c r="F630" s="1" t="s">
        <v>9</v>
      </c>
      <c r="G630" s="2">
        <v>45045</v>
      </c>
      <c r="H630" s="1" t="s">
        <v>11</v>
      </c>
      <c r="I630" s="1" t="s">
        <v>1</v>
      </c>
      <c r="J630">
        <v>19.7</v>
      </c>
      <c r="K630">
        <v>217</v>
      </c>
      <c r="L630">
        <v>1</v>
      </c>
      <c r="M630">
        <v>1</v>
      </c>
      <c r="N630">
        <v>0</v>
      </c>
      <c r="O630">
        <v>0</v>
      </c>
      <c r="P630" s="1" t="s">
        <v>35</v>
      </c>
      <c r="Q630" s="2">
        <v>45465</v>
      </c>
      <c r="R630" s="8" t="str">
        <f t="shared" si="45"/>
        <v>50-70</v>
      </c>
      <c r="S630" s="11">
        <f t="shared" si="46"/>
        <v>13</v>
      </c>
      <c r="T630" s="11" t="str">
        <f t="shared" si="47"/>
        <v>Healthy</v>
      </c>
      <c r="U630" s="11">
        <f t="shared" si="48"/>
        <v>2</v>
      </c>
      <c r="V630" s="8" t="str">
        <f t="shared" si="49"/>
        <v>Elevated</v>
      </c>
      <c r="W630">
        <v>0</v>
      </c>
    </row>
    <row r="631" spans="1:23" x14ac:dyDescent="0.3">
      <c r="A631">
        <v>630</v>
      </c>
      <c r="B631">
        <v>45</v>
      </c>
      <c r="C631" s="1" t="s">
        <v>30</v>
      </c>
      <c r="D631" s="1" t="s">
        <v>61</v>
      </c>
      <c r="E631" s="2">
        <v>43343</v>
      </c>
      <c r="F631" s="1" t="s">
        <v>7</v>
      </c>
      <c r="G631" s="2">
        <v>43362</v>
      </c>
      <c r="H631" s="1" t="s">
        <v>11</v>
      </c>
      <c r="I631" s="1" t="s">
        <v>4</v>
      </c>
      <c r="J631">
        <v>34</v>
      </c>
      <c r="K631">
        <v>281</v>
      </c>
      <c r="L631">
        <v>1</v>
      </c>
      <c r="M631">
        <v>1</v>
      </c>
      <c r="N631">
        <v>0</v>
      </c>
      <c r="O631">
        <v>0</v>
      </c>
      <c r="P631" s="1" t="s">
        <v>35</v>
      </c>
      <c r="Q631" s="2">
        <v>43706</v>
      </c>
      <c r="R631" s="8" t="str">
        <f t="shared" si="45"/>
        <v>36-49</v>
      </c>
      <c r="S631" s="11">
        <f t="shared" si="46"/>
        <v>11</v>
      </c>
      <c r="T631" s="11" t="str">
        <f t="shared" si="47"/>
        <v>Obese</v>
      </c>
      <c r="U631" s="11">
        <f t="shared" si="48"/>
        <v>19</v>
      </c>
      <c r="V631" s="8" t="str">
        <f t="shared" si="49"/>
        <v>High</v>
      </c>
      <c r="W631">
        <v>1</v>
      </c>
    </row>
    <row r="632" spans="1:23" x14ac:dyDescent="0.3">
      <c r="A632">
        <v>631</v>
      </c>
      <c r="B632">
        <v>55</v>
      </c>
      <c r="C632" s="1" t="s">
        <v>30</v>
      </c>
      <c r="D632" s="1" t="s">
        <v>49</v>
      </c>
      <c r="E632" s="2">
        <v>44738</v>
      </c>
      <c r="F632" s="1" t="s">
        <v>8</v>
      </c>
      <c r="G632" s="2">
        <v>44739</v>
      </c>
      <c r="H632" s="1" t="s">
        <v>11</v>
      </c>
      <c r="I632" s="1" t="s">
        <v>2</v>
      </c>
      <c r="J632">
        <v>22.3</v>
      </c>
      <c r="K632">
        <v>208</v>
      </c>
      <c r="L632">
        <v>1</v>
      </c>
      <c r="M632">
        <v>1</v>
      </c>
      <c r="N632">
        <v>0</v>
      </c>
      <c r="O632">
        <v>0</v>
      </c>
      <c r="P632" s="1" t="s">
        <v>38</v>
      </c>
      <c r="Q632" s="2">
        <v>44947</v>
      </c>
      <c r="R632" s="8" t="str">
        <f t="shared" si="45"/>
        <v>50-70</v>
      </c>
      <c r="S632" s="11">
        <f t="shared" si="46"/>
        <v>6</v>
      </c>
      <c r="T632" s="11" t="str">
        <f t="shared" si="47"/>
        <v>Healthy</v>
      </c>
      <c r="U632" s="11">
        <f t="shared" si="48"/>
        <v>1</v>
      </c>
      <c r="V632" s="8" t="str">
        <f t="shared" si="49"/>
        <v>Elevated</v>
      </c>
      <c r="W632">
        <v>0</v>
      </c>
    </row>
    <row r="633" spans="1:23" x14ac:dyDescent="0.3">
      <c r="A633">
        <v>632</v>
      </c>
      <c r="B633">
        <v>70</v>
      </c>
      <c r="C633" s="1" t="s">
        <v>30</v>
      </c>
      <c r="D633" s="1" t="s">
        <v>50</v>
      </c>
      <c r="E633" s="2">
        <v>42285</v>
      </c>
      <c r="F633" s="1" t="s">
        <v>8</v>
      </c>
      <c r="G633" s="2">
        <v>42295</v>
      </c>
      <c r="H633" s="1" t="s">
        <v>10</v>
      </c>
      <c r="I633" s="1" t="s">
        <v>4</v>
      </c>
      <c r="J633">
        <v>31.4</v>
      </c>
      <c r="K633">
        <v>291</v>
      </c>
      <c r="L633">
        <v>1</v>
      </c>
      <c r="M633">
        <v>0</v>
      </c>
      <c r="N633">
        <v>0</v>
      </c>
      <c r="O633">
        <v>0</v>
      </c>
      <c r="P633" s="1" t="s">
        <v>42</v>
      </c>
      <c r="Q633" s="2">
        <v>42813</v>
      </c>
      <c r="R633" s="8" t="str">
        <f t="shared" si="45"/>
        <v>70-90</v>
      </c>
      <c r="S633" s="11">
        <f t="shared" si="46"/>
        <v>17</v>
      </c>
      <c r="T633" s="11" t="str">
        <f t="shared" si="47"/>
        <v>Obese</v>
      </c>
      <c r="U633" s="11">
        <f t="shared" si="48"/>
        <v>10</v>
      </c>
      <c r="V633" s="8" t="str">
        <f t="shared" si="49"/>
        <v>High</v>
      </c>
      <c r="W633">
        <v>0</v>
      </c>
    </row>
    <row r="634" spans="1:23" x14ac:dyDescent="0.3">
      <c r="A634">
        <v>633</v>
      </c>
      <c r="B634">
        <v>60</v>
      </c>
      <c r="C634" s="1" t="s">
        <v>30</v>
      </c>
      <c r="D634" s="1" t="s">
        <v>59</v>
      </c>
      <c r="E634" s="2">
        <v>43868</v>
      </c>
      <c r="F634" s="1" t="s">
        <v>9</v>
      </c>
      <c r="G634" s="2">
        <v>43870</v>
      </c>
      <c r="H634" s="1" t="s">
        <v>11</v>
      </c>
      <c r="I634" s="1" t="s">
        <v>4</v>
      </c>
      <c r="J634">
        <v>25.6</v>
      </c>
      <c r="K634">
        <v>191</v>
      </c>
      <c r="L634">
        <v>1</v>
      </c>
      <c r="M634">
        <v>0</v>
      </c>
      <c r="N634">
        <v>0</v>
      </c>
      <c r="O634">
        <v>1</v>
      </c>
      <c r="P634" s="1" t="s">
        <v>42</v>
      </c>
      <c r="Q634" s="2">
        <v>44165</v>
      </c>
      <c r="R634" s="8" t="str">
        <f t="shared" si="45"/>
        <v>50-70</v>
      </c>
      <c r="S634" s="11">
        <f t="shared" si="46"/>
        <v>9</v>
      </c>
      <c r="T634" s="11" t="str">
        <f t="shared" si="47"/>
        <v>Overweight</v>
      </c>
      <c r="U634" s="11">
        <f t="shared" si="48"/>
        <v>2</v>
      </c>
      <c r="V634" s="8" t="str">
        <f t="shared" si="49"/>
        <v>Good</v>
      </c>
      <c r="W634">
        <v>1</v>
      </c>
    </row>
    <row r="635" spans="1:23" x14ac:dyDescent="0.3">
      <c r="A635">
        <v>634</v>
      </c>
      <c r="B635">
        <v>37</v>
      </c>
      <c r="C635" s="1" t="s">
        <v>30</v>
      </c>
      <c r="D635" s="1" t="s">
        <v>60</v>
      </c>
      <c r="E635" s="2">
        <v>42333</v>
      </c>
      <c r="F635" s="1" t="s">
        <v>9</v>
      </c>
      <c r="G635" s="2">
        <v>42339</v>
      </c>
      <c r="H635" s="1" t="s">
        <v>11</v>
      </c>
      <c r="I635" s="1" t="s">
        <v>2</v>
      </c>
      <c r="J635">
        <v>22.1</v>
      </c>
      <c r="K635">
        <v>195</v>
      </c>
      <c r="L635">
        <v>1</v>
      </c>
      <c r="M635">
        <v>1</v>
      </c>
      <c r="N635">
        <v>0</v>
      </c>
      <c r="O635">
        <v>0</v>
      </c>
      <c r="P635" s="1" t="s">
        <v>32</v>
      </c>
      <c r="Q635" s="2">
        <v>42709</v>
      </c>
      <c r="R635" s="8" t="str">
        <f t="shared" si="45"/>
        <v>36-49</v>
      </c>
      <c r="S635" s="11">
        <f t="shared" si="46"/>
        <v>12</v>
      </c>
      <c r="T635" s="11" t="str">
        <f t="shared" si="47"/>
        <v>Healthy</v>
      </c>
      <c r="U635" s="11">
        <f t="shared" si="48"/>
        <v>6</v>
      </c>
      <c r="V635" s="8" t="str">
        <f t="shared" si="49"/>
        <v>Good</v>
      </c>
      <c r="W635">
        <v>0</v>
      </c>
    </row>
    <row r="636" spans="1:23" x14ac:dyDescent="0.3">
      <c r="A636">
        <v>635</v>
      </c>
      <c r="B636">
        <v>50</v>
      </c>
      <c r="C636" s="1" t="s">
        <v>33</v>
      </c>
      <c r="D636" s="1" t="s">
        <v>54</v>
      </c>
      <c r="E636" s="2">
        <v>42670</v>
      </c>
      <c r="F636" s="1" t="s">
        <v>8</v>
      </c>
      <c r="G636" s="2">
        <v>42683</v>
      </c>
      <c r="H636" s="1" t="s">
        <v>10</v>
      </c>
      <c r="I636" s="1" t="s">
        <v>4</v>
      </c>
      <c r="J636">
        <v>24.9</v>
      </c>
      <c r="K636">
        <v>180</v>
      </c>
      <c r="L636">
        <v>1</v>
      </c>
      <c r="M636">
        <v>1</v>
      </c>
      <c r="N636">
        <v>1</v>
      </c>
      <c r="O636">
        <v>0</v>
      </c>
      <c r="P636" s="1" t="s">
        <v>42</v>
      </c>
      <c r="Q636" s="2">
        <v>43394</v>
      </c>
      <c r="R636" s="8" t="str">
        <f t="shared" si="45"/>
        <v>50-70</v>
      </c>
      <c r="S636" s="11">
        <f t="shared" si="46"/>
        <v>23</v>
      </c>
      <c r="T636" s="11" t="str">
        <f t="shared" si="47"/>
        <v>Healthy</v>
      </c>
      <c r="U636" s="11">
        <f t="shared" si="48"/>
        <v>13</v>
      </c>
      <c r="V636" s="8" t="str">
        <f t="shared" si="49"/>
        <v>Good</v>
      </c>
      <c r="W636">
        <v>1</v>
      </c>
    </row>
    <row r="637" spans="1:23" x14ac:dyDescent="0.3">
      <c r="A637">
        <v>636</v>
      </c>
      <c r="B637">
        <v>32</v>
      </c>
      <c r="C637" s="1" t="s">
        <v>30</v>
      </c>
      <c r="D637" s="1" t="s">
        <v>41</v>
      </c>
      <c r="E637" s="2">
        <v>44943</v>
      </c>
      <c r="F637" s="1" t="s">
        <v>6</v>
      </c>
      <c r="G637" s="2">
        <v>44948</v>
      </c>
      <c r="H637" s="1" t="s">
        <v>10</v>
      </c>
      <c r="I637" s="1" t="s">
        <v>1</v>
      </c>
      <c r="J637">
        <v>21</v>
      </c>
      <c r="K637">
        <v>235</v>
      </c>
      <c r="L637">
        <v>0</v>
      </c>
      <c r="M637">
        <v>0</v>
      </c>
      <c r="N637">
        <v>0</v>
      </c>
      <c r="O637">
        <v>0</v>
      </c>
      <c r="P637" s="1" t="s">
        <v>32</v>
      </c>
      <c r="Q637" s="2">
        <v>45460</v>
      </c>
      <c r="R637" s="8" t="str">
        <f t="shared" si="45"/>
        <v>20-35</v>
      </c>
      <c r="S637" s="11">
        <f t="shared" si="46"/>
        <v>16</v>
      </c>
      <c r="T637" s="11" t="str">
        <f t="shared" si="47"/>
        <v>Healthy</v>
      </c>
      <c r="U637" s="11">
        <f t="shared" si="48"/>
        <v>5</v>
      </c>
      <c r="V637" s="8" t="str">
        <f t="shared" si="49"/>
        <v>Elevated</v>
      </c>
      <c r="W637">
        <v>0</v>
      </c>
    </row>
    <row r="638" spans="1:23" x14ac:dyDescent="0.3">
      <c r="A638">
        <v>637</v>
      </c>
      <c r="B638">
        <v>45</v>
      </c>
      <c r="C638" s="1" t="s">
        <v>33</v>
      </c>
      <c r="D638" s="1" t="s">
        <v>46</v>
      </c>
      <c r="E638" s="2">
        <v>42758</v>
      </c>
      <c r="F638" s="1" t="s">
        <v>6</v>
      </c>
      <c r="G638" s="2">
        <v>42759</v>
      </c>
      <c r="H638" s="1" t="s">
        <v>11</v>
      </c>
      <c r="I638" s="1" t="s">
        <v>1</v>
      </c>
      <c r="J638">
        <v>20.9</v>
      </c>
      <c r="K638">
        <v>150</v>
      </c>
      <c r="L638">
        <v>0</v>
      </c>
      <c r="M638">
        <v>1</v>
      </c>
      <c r="N638">
        <v>0</v>
      </c>
      <c r="O638">
        <v>0</v>
      </c>
      <c r="P638" s="1" t="s">
        <v>35</v>
      </c>
      <c r="Q638" s="2">
        <v>43114</v>
      </c>
      <c r="R638" s="8" t="str">
        <f t="shared" si="45"/>
        <v>36-49</v>
      </c>
      <c r="S638" s="11">
        <f t="shared" si="46"/>
        <v>11</v>
      </c>
      <c r="T638" s="11" t="str">
        <f t="shared" si="47"/>
        <v>Healthy</v>
      </c>
      <c r="U638" s="11">
        <f t="shared" si="48"/>
        <v>1</v>
      </c>
      <c r="V638" s="8" t="str">
        <f t="shared" si="49"/>
        <v>Good</v>
      </c>
      <c r="W638">
        <v>0</v>
      </c>
    </row>
    <row r="639" spans="1:23" x14ac:dyDescent="0.3">
      <c r="A639">
        <v>638</v>
      </c>
      <c r="B639">
        <v>67</v>
      </c>
      <c r="C639" s="1" t="s">
        <v>33</v>
      </c>
      <c r="D639" s="1" t="s">
        <v>58</v>
      </c>
      <c r="E639" s="2">
        <v>42957</v>
      </c>
      <c r="F639" s="1" t="s">
        <v>6</v>
      </c>
      <c r="G639" s="2">
        <v>42963</v>
      </c>
      <c r="H639" s="1" t="s">
        <v>11</v>
      </c>
      <c r="I639" s="1" t="s">
        <v>1</v>
      </c>
      <c r="J639">
        <v>23</v>
      </c>
      <c r="K639">
        <v>205</v>
      </c>
      <c r="L639">
        <v>1</v>
      </c>
      <c r="M639">
        <v>0</v>
      </c>
      <c r="N639">
        <v>0</v>
      </c>
      <c r="O639">
        <v>0</v>
      </c>
      <c r="P639" s="1" t="s">
        <v>32</v>
      </c>
      <c r="Q639" s="2">
        <v>43536</v>
      </c>
      <c r="R639" s="8" t="str">
        <f t="shared" si="45"/>
        <v>50-70</v>
      </c>
      <c r="S639" s="11">
        <f t="shared" si="46"/>
        <v>18</v>
      </c>
      <c r="T639" s="11" t="str">
        <f t="shared" si="47"/>
        <v>Healthy</v>
      </c>
      <c r="U639" s="11">
        <f t="shared" si="48"/>
        <v>6</v>
      </c>
      <c r="V639" s="8" t="str">
        <f t="shared" si="49"/>
        <v>Elevated</v>
      </c>
      <c r="W639">
        <v>0</v>
      </c>
    </row>
    <row r="640" spans="1:23" x14ac:dyDescent="0.3">
      <c r="A640">
        <v>639</v>
      </c>
      <c r="B640">
        <v>59</v>
      </c>
      <c r="C640" s="1" t="s">
        <v>33</v>
      </c>
      <c r="D640" s="1" t="s">
        <v>62</v>
      </c>
      <c r="E640" s="2">
        <v>43096</v>
      </c>
      <c r="F640" s="1" t="s">
        <v>8</v>
      </c>
      <c r="G640" s="2">
        <v>43110</v>
      </c>
      <c r="H640" s="1" t="s">
        <v>10</v>
      </c>
      <c r="I640" s="1" t="s">
        <v>2</v>
      </c>
      <c r="J640">
        <v>34.299999999999997</v>
      </c>
      <c r="K640">
        <v>294</v>
      </c>
      <c r="L640">
        <v>1</v>
      </c>
      <c r="M640">
        <v>0</v>
      </c>
      <c r="N640">
        <v>0</v>
      </c>
      <c r="O640">
        <v>0</v>
      </c>
      <c r="P640" s="1" t="s">
        <v>35</v>
      </c>
      <c r="Q640" s="2">
        <v>43467</v>
      </c>
      <c r="R640" s="8" t="str">
        <f t="shared" si="45"/>
        <v>50-70</v>
      </c>
      <c r="S640" s="11">
        <f t="shared" si="46"/>
        <v>11</v>
      </c>
      <c r="T640" s="11" t="str">
        <f t="shared" si="47"/>
        <v>Obese</v>
      </c>
      <c r="U640" s="11">
        <f t="shared" si="48"/>
        <v>14</v>
      </c>
      <c r="V640" s="8" t="str">
        <f t="shared" si="49"/>
        <v>High</v>
      </c>
      <c r="W640">
        <v>0</v>
      </c>
    </row>
    <row r="641" spans="1:23" x14ac:dyDescent="0.3">
      <c r="A641">
        <v>640</v>
      </c>
      <c r="B641">
        <v>55</v>
      </c>
      <c r="C641" s="1" t="s">
        <v>30</v>
      </c>
      <c r="D641" s="1" t="s">
        <v>45</v>
      </c>
      <c r="E641" s="2">
        <v>44590</v>
      </c>
      <c r="F641" s="1" t="s">
        <v>7</v>
      </c>
      <c r="G641" s="2">
        <v>44611</v>
      </c>
      <c r="H641" s="1" t="s">
        <v>10</v>
      </c>
      <c r="I641" s="1" t="s">
        <v>3</v>
      </c>
      <c r="J641">
        <v>29.1</v>
      </c>
      <c r="K641">
        <v>159</v>
      </c>
      <c r="L641">
        <v>1</v>
      </c>
      <c r="M641">
        <v>0</v>
      </c>
      <c r="N641">
        <v>1</v>
      </c>
      <c r="O641">
        <v>0</v>
      </c>
      <c r="P641" s="1" t="s">
        <v>38</v>
      </c>
      <c r="Q641" s="2">
        <v>45011</v>
      </c>
      <c r="R641" s="8" t="str">
        <f t="shared" si="45"/>
        <v>50-70</v>
      </c>
      <c r="S641" s="11">
        <f t="shared" si="46"/>
        <v>13</v>
      </c>
      <c r="T641" s="11" t="str">
        <f t="shared" si="47"/>
        <v>Overweight</v>
      </c>
      <c r="U641" s="11">
        <f t="shared" si="48"/>
        <v>21</v>
      </c>
      <c r="V641" s="8" t="str">
        <f t="shared" si="49"/>
        <v>Good</v>
      </c>
      <c r="W641">
        <v>0</v>
      </c>
    </row>
    <row r="642" spans="1:23" x14ac:dyDescent="0.3">
      <c r="A642">
        <v>641</v>
      </c>
      <c r="B642">
        <v>57</v>
      </c>
      <c r="C642" s="1" t="s">
        <v>33</v>
      </c>
      <c r="D642" s="1" t="s">
        <v>55</v>
      </c>
      <c r="E642" s="2">
        <v>45228</v>
      </c>
      <c r="F642" s="1" t="s">
        <v>9</v>
      </c>
      <c r="G642" s="2">
        <v>45235</v>
      </c>
      <c r="H642" s="1" t="s">
        <v>10</v>
      </c>
      <c r="I642" s="1" t="s">
        <v>4</v>
      </c>
      <c r="J642">
        <v>39.6</v>
      </c>
      <c r="K642">
        <v>280</v>
      </c>
      <c r="L642">
        <v>1</v>
      </c>
      <c r="M642">
        <v>0</v>
      </c>
      <c r="N642">
        <v>0</v>
      </c>
      <c r="O642">
        <v>0</v>
      </c>
      <c r="P642" s="1" t="s">
        <v>42</v>
      </c>
      <c r="Q642" s="2">
        <v>45425</v>
      </c>
      <c r="R642" s="8" t="str">
        <f t="shared" ref="R642:R705" si="50">IF(B642&lt;=35,"20-35",IF(AND(B642&gt;35,B642&lt;50),"36-49",IF(AND(B642&gt;=50,B642&lt;70),"50-70",IF(B642&gt;=70,"70-90","NaN"))))</f>
        <v>50-70</v>
      </c>
      <c r="S642" s="11">
        <f t="shared" ref="S642:S705" si="51">DATEDIF(G642,Q642,"M")</f>
        <v>6</v>
      </c>
      <c r="T642" s="11" t="str">
        <f t="shared" ref="T642:T705" si="52">IF(J642&lt;=18.5,"Underweight ",IF(AND(J642&gt;=18.5,J642&lt;=24.9),"Healthy",IF(AND(J642&gt;=25,J642&lt;=29.9),"Overweight",IF(AND(J642&gt;=30,J642&lt;=39.9),"Obese",IF(J642&gt;=40,"Severely obese")))))</f>
        <v>Obese</v>
      </c>
      <c r="U642" s="11">
        <f t="shared" ref="U642:U705" si="53">DATEDIF(E642,G642,"d")</f>
        <v>7</v>
      </c>
      <c r="V642" s="8" t="str">
        <f t="shared" ref="V642:V705" si="54">IF(K642&lt;200,"Good",IF(AND(K642&gt;200,K642&lt;239),"Elevated",IF(K642&gt;240,"High","non")))</f>
        <v>High</v>
      </c>
      <c r="W642">
        <v>0</v>
      </c>
    </row>
    <row r="643" spans="1:23" x14ac:dyDescent="0.3">
      <c r="A643">
        <v>642</v>
      </c>
      <c r="B643">
        <v>52</v>
      </c>
      <c r="C643" s="1" t="s">
        <v>30</v>
      </c>
      <c r="D643" s="1" t="s">
        <v>44</v>
      </c>
      <c r="E643" s="2">
        <v>43170</v>
      </c>
      <c r="F643" s="1" t="s">
        <v>9</v>
      </c>
      <c r="G643" s="2">
        <v>43171</v>
      </c>
      <c r="H643" s="1" t="s">
        <v>11</v>
      </c>
      <c r="I643" s="1" t="s">
        <v>1</v>
      </c>
      <c r="J643">
        <v>33.700000000000003</v>
      </c>
      <c r="K643">
        <v>259</v>
      </c>
      <c r="L643">
        <v>1</v>
      </c>
      <c r="M643">
        <v>0</v>
      </c>
      <c r="N643">
        <v>0</v>
      </c>
      <c r="O643">
        <v>0</v>
      </c>
      <c r="P643" s="1" t="s">
        <v>42</v>
      </c>
      <c r="Q643" s="2">
        <v>43537</v>
      </c>
      <c r="R643" s="8" t="str">
        <f t="shared" si="50"/>
        <v>50-70</v>
      </c>
      <c r="S643" s="11">
        <f t="shared" si="51"/>
        <v>12</v>
      </c>
      <c r="T643" s="11" t="str">
        <f t="shared" si="52"/>
        <v>Obese</v>
      </c>
      <c r="U643" s="11">
        <f t="shared" si="53"/>
        <v>1</v>
      </c>
      <c r="V643" s="8" t="str">
        <f t="shared" si="54"/>
        <v>High</v>
      </c>
      <c r="W643">
        <v>1</v>
      </c>
    </row>
    <row r="644" spans="1:23" x14ac:dyDescent="0.3">
      <c r="A644">
        <v>643</v>
      </c>
      <c r="B644">
        <v>47</v>
      </c>
      <c r="C644" s="1" t="s">
        <v>33</v>
      </c>
      <c r="D644" s="1" t="s">
        <v>58</v>
      </c>
      <c r="E644" s="2">
        <v>45112</v>
      </c>
      <c r="F644" s="1" t="s">
        <v>7</v>
      </c>
      <c r="G644" s="2">
        <v>45120</v>
      </c>
      <c r="H644" s="1" t="s">
        <v>11</v>
      </c>
      <c r="I644" s="1" t="s">
        <v>2</v>
      </c>
      <c r="J644">
        <v>33.799999999999997</v>
      </c>
      <c r="K644">
        <v>268</v>
      </c>
      <c r="L644">
        <v>0</v>
      </c>
      <c r="M644">
        <v>1</v>
      </c>
      <c r="N644">
        <v>0</v>
      </c>
      <c r="O644">
        <v>0</v>
      </c>
      <c r="P644" s="1" t="s">
        <v>38</v>
      </c>
      <c r="Q644" s="2">
        <v>45603</v>
      </c>
      <c r="R644" s="8" t="str">
        <f t="shared" si="50"/>
        <v>36-49</v>
      </c>
      <c r="S644" s="11">
        <f t="shared" si="51"/>
        <v>15</v>
      </c>
      <c r="T644" s="11" t="str">
        <f t="shared" si="52"/>
        <v>Obese</v>
      </c>
      <c r="U644" s="11">
        <f t="shared" si="53"/>
        <v>8</v>
      </c>
      <c r="V644" s="8" t="str">
        <f t="shared" si="54"/>
        <v>High</v>
      </c>
      <c r="W644">
        <v>0</v>
      </c>
    </row>
    <row r="645" spans="1:23" x14ac:dyDescent="0.3">
      <c r="A645">
        <v>644</v>
      </c>
      <c r="B645">
        <v>59</v>
      </c>
      <c r="C645" s="1" t="s">
        <v>33</v>
      </c>
      <c r="D645" s="1" t="s">
        <v>41</v>
      </c>
      <c r="E645" s="2">
        <v>42281</v>
      </c>
      <c r="F645" s="1" t="s">
        <v>6</v>
      </c>
      <c r="G645" s="2">
        <v>42292</v>
      </c>
      <c r="H645" s="1" t="s">
        <v>10</v>
      </c>
      <c r="I645" s="1" t="s">
        <v>1</v>
      </c>
      <c r="J645">
        <v>23.1</v>
      </c>
      <c r="K645">
        <v>160</v>
      </c>
      <c r="L645">
        <v>0</v>
      </c>
      <c r="M645">
        <v>0</v>
      </c>
      <c r="N645">
        <v>0</v>
      </c>
      <c r="O645">
        <v>0</v>
      </c>
      <c r="P645" s="1" t="s">
        <v>38</v>
      </c>
      <c r="Q645" s="2">
        <v>42721</v>
      </c>
      <c r="R645" s="8" t="str">
        <f t="shared" si="50"/>
        <v>50-70</v>
      </c>
      <c r="S645" s="11">
        <f t="shared" si="51"/>
        <v>14</v>
      </c>
      <c r="T645" s="11" t="str">
        <f t="shared" si="52"/>
        <v>Healthy</v>
      </c>
      <c r="U645" s="11">
        <f t="shared" si="53"/>
        <v>11</v>
      </c>
      <c r="V645" s="8" t="str">
        <f t="shared" si="54"/>
        <v>Good</v>
      </c>
      <c r="W645">
        <v>0</v>
      </c>
    </row>
    <row r="646" spans="1:23" x14ac:dyDescent="0.3">
      <c r="A646">
        <v>645</v>
      </c>
      <c r="B646">
        <v>58</v>
      </c>
      <c r="C646" s="1" t="s">
        <v>30</v>
      </c>
      <c r="D646" s="1" t="s">
        <v>53</v>
      </c>
      <c r="E646" s="2">
        <v>42190</v>
      </c>
      <c r="F646" s="1" t="s">
        <v>6</v>
      </c>
      <c r="G646" s="2">
        <v>42198</v>
      </c>
      <c r="H646" s="1" t="s">
        <v>10</v>
      </c>
      <c r="I646" s="1" t="s">
        <v>1</v>
      </c>
      <c r="J646">
        <v>22.1</v>
      </c>
      <c r="K646">
        <v>156</v>
      </c>
      <c r="L646">
        <v>0</v>
      </c>
      <c r="M646">
        <v>0</v>
      </c>
      <c r="N646">
        <v>0</v>
      </c>
      <c r="O646">
        <v>0</v>
      </c>
      <c r="P646" s="1" t="s">
        <v>32</v>
      </c>
      <c r="Q646" s="2">
        <v>42713</v>
      </c>
      <c r="R646" s="8" t="str">
        <f t="shared" si="50"/>
        <v>50-70</v>
      </c>
      <c r="S646" s="11">
        <f t="shared" si="51"/>
        <v>16</v>
      </c>
      <c r="T646" s="11" t="str">
        <f t="shared" si="52"/>
        <v>Healthy</v>
      </c>
      <c r="U646" s="11">
        <f t="shared" si="53"/>
        <v>8</v>
      </c>
      <c r="V646" s="8" t="str">
        <f t="shared" si="54"/>
        <v>Good</v>
      </c>
      <c r="W646">
        <v>0</v>
      </c>
    </row>
    <row r="647" spans="1:23" x14ac:dyDescent="0.3">
      <c r="A647">
        <v>646</v>
      </c>
      <c r="B647">
        <v>56</v>
      </c>
      <c r="C647" s="1" t="s">
        <v>33</v>
      </c>
      <c r="D647" s="1" t="s">
        <v>39</v>
      </c>
      <c r="E647" s="2">
        <v>43641</v>
      </c>
      <c r="F647" s="1" t="s">
        <v>9</v>
      </c>
      <c r="G647" s="2">
        <v>43648</v>
      </c>
      <c r="H647" s="1" t="s">
        <v>10</v>
      </c>
      <c r="I647" s="1" t="s">
        <v>4</v>
      </c>
      <c r="J647">
        <v>24.7</v>
      </c>
      <c r="K647">
        <v>161</v>
      </c>
      <c r="L647">
        <v>0</v>
      </c>
      <c r="M647">
        <v>1</v>
      </c>
      <c r="N647">
        <v>0</v>
      </c>
      <c r="O647">
        <v>0</v>
      </c>
      <c r="P647" s="1" t="s">
        <v>35</v>
      </c>
      <c r="Q647" s="2">
        <v>44169</v>
      </c>
      <c r="R647" s="8" t="str">
        <f t="shared" si="50"/>
        <v>50-70</v>
      </c>
      <c r="S647" s="11">
        <f t="shared" si="51"/>
        <v>17</v>
      </c>
      <c r="T647" s="11" t="str">
        <f t="shared" si="52"/>
        <v>Healthy</v>
      </c>
      <c r="U647" s="11">
        <f t="shared" si="53"/>
        <v>7</v>
      </c>
      <c r="V647" s="8" t="str">
        <f t="shared" si="54"/>
        <v>Good</v>
      </c>
      <c r="W647">
        <v>0</v>
      </c>
    </row>
    <row r="648" spans="1:23" x14ac:dyDescent="0.3">
      <c r="A648">
        <v>647</v>
      </c>
      <c r="B648">
        <v>67</v>
      </c>
      <c r="C648" s="1" t="s">
        <v>33</v>
      </c>
      <c r="D648" s="1" t="s">
        <v>58</v>
      </c>
      <c r="E648" s="2">
        <v>42067</v>
      </c>
      <c r="F648" s="1" t="s">
        <v>8</v>
      </c>
      <c r="G648" s="2">
        <v>42076</v>
      </c>
      <c r="H648" s="1" t="s">
        <v>10</v>
      </c>
      <c r="I648" s="1" t="s">
        <v>1</v>
      </c>
      <c r="J648">
        <v>23.2</v>
      </c>
      <c r="K648">
        <v>210</v>
      </c>
      <c r="L648">
        <v>1</v>
      </c>
      <c r="M648">
        <v>0</v>
      </c>
      <c r="N648">
        <v>0</v>
      </c>
      <c r="O648">
        <v>0</v>
      </c>
      <c r="P648" s="1" t="s">
        <v>35</v>
      </c>
      <c r="Q648" s="2">
        <v>42540</v>
      </c>
      <c r="R648" s="8" t="str">
        <f t="shared" si="50"/>
        <v>50-70</v>
      </c>
      <c r="S648" s="11">
        <f t="shared" si="51"/>
        <v>15</v>
      </c>
      <c r="T648" s="11" t="str">
        <f t="shared" si="52"/>
        <v>Healthy</v>
      </c>
      <c r="U648" s="11">
        <f t="shared" si="53"/>
        <v>9</v>
      </c>
      <c r="V648" s="8" t="str">
        <f t="shared" si="54"/>
        <v>Elevated</v>
      </c>
      <c r="W648">
        <v>1</v>
      </c>
    </row>
    <row r="649" spans="1:23" x14ac:dyDescent="0.3">
      <c r="A649">
        <v>648</v>
      </c>
      <c r="B649">
        <v>69</v>
      </c>
      <c r="C649" s="1" t="s">
        <v>30</v>
      </c>
      <c r="D649" s="1" t="s">
        <v>60</v>
      </c>
      <c r="E649" s="2">
        <v>43484</v>
      </c>
      <c r="F649" s="1" t="s">
        <v>8</v>
      </c>
      <c r="G649" s="2">
        <v>43486</v>
      </c>
      <c r="H649" s="1" t="s">
        <v>10</v>
      </c>
      <c r="I649" s="1" t="s">
        <v>3</v>
      </c>
      <c r="J649">
        <v>24.1</v>
      </c>
      <c r="K649">
        <v>164</v>
      </c>
      <c r="L649">
        <v>1</v>
      </c>
      <c r="M649">
        <v>0</v>
      </c>
      <c r="N649">
        <v>0</v>
      </c>
      <c r="O649">
        <v>0</v>
      </c>
      <c r="P649" s="1" t="s">
        <v>35</v>
      </c>
      <c r="Q649" s="2">
        <v>43814</v>
      </c>
      <c r="R649" s="8" t="str">
        <f t="shared" si="50"/>
        <v>50-70</v>
      </c>
      <c r="S649" s="11">
        <f t="shared" si="51"/>
        <v>10</v>
      </c>
      <c r="T649" s="11" t="str">
        <f t="shared" si="52"/>
        <v>Healthy</v>
      </c>
      <c r="U649" s="11">
        <f t="shared" si="53"/>
        <v>2</v>
      </c>
      <c r="V649" s="8" t="str">
        <f t="shared" si="54"/>
        <v>Good</v>
      </c>
      <c r="W649">
        <v>0</v>
      </c>
    </row>
    <row r="650" spans="1:23" x14ac:dyDescent="0.3">
      <c r="A650">
        <v>649</v>
      </c>
      <c r="B650">
        <v>49</v>
      </c>
      <c r="C650" s="1" t="s">
        <v>33</v>
      </c>
      <c r="D650" s="1" t="s">
        <v>36</v>
      </c>
      <c r="E650" s="2">
        <v>42546</v>
      </c>
      <c r="F650" s="1" t="s">
        <v>7</v>
      </c>
      <c r="G650" s="2">
        <v>42563</v>
      </c>
      <c r="H650" s="1" t="s">
        <v>10</v>
      </c>
      <c r="I650" s="1" t="s">
        <v>3</v>
      </c>
      <c r="J650">
        <v>20.8</v>
      </c>
      <c r="K650">
        <v>219</v>
      </c>
      <c r="L650">
        <v>1</v>
      </c>
      <c r="M650">
        <v>1</v>
      </c>
      <c r="N650">
        <v>0</v>
      </c>
      <c r="O650">
        <v>0</v>
      </c>
      <c r="P650" s="1" t="s">
        <v>35</v>
      </c>
      <c r="Q650" s="2">
        <v>43228</v>
      </c>
      <c r="R650" s="8" t="str">
        <f t="shared" si="50"/>
        <v>36-49</v>
      </c>
      <c r="S650" s="11">
        <f t="shared" si="51"/>
        <v>21</v>
      </c>
      <c r="T650" s="11" t="str">
        <f t="shared" si="52"/>
        <v>Healthy</v>
      </c>
      <c r="U650" s="11">
        <f t="shared" si="53"/>
        <v>17</v>
      </c>
      <c r="V650" s="8" t="str">
        <f t="shared" si="54"/>
        <v>Elevated</v>
      </c>
      <c r="W650">
        <v>1</v>
      </c>
    </row>
    <row r="651" spans="1:23" x14ac:dyDescent="0.3">
      <c r="A651">
        <v>650</v>
      </c>
      <c r="B651">
        <v>54</v>
      </c>
      <c r="C651" s="1" t="s">
        <v>33</v>
      </c>
      <c r="D651" s="1" t="s">
        <v>51</v>
      </c>
      <c r="E651" s="2">
        <v>44774</v>
      </c>
      <c r="F651" s="1" t="s">
        <v>7</v>
      </c>
      <c r="G651" s="2">
        <v>44788</v>
      </c>
      <c r="H651" s="1" t="s">
        <v>10</v>
      </c>
      <c r="I651" s="1" t="s">
        <v>4</v>
      </c>
      <c r="J651">
        <v>33.299999999999997</v>
      </c>
      <c r="K651">
        <v>247</v>
      </c>
      <c r="L651">
        <v>1</v>
      </c>
      <c r="M651">
        <v>1</v>
      </c>
      <c r="N651">
        <v>0</v>
      </c>
      <c r="O651">
        <v>0</v>
      </c>
      <c r="P651" s="1" t="s">
        <v>42</v>
      </c>
      <c r="Q651" s="2">
        <v>45307</v>
      </c>
      <c r="R651" s="8" t="str">
        <f t="shared" si="50"/>
        <v>50-70</v>
      </c>
      <c r="S651" s="11">
        <f t="shared" si="51"/>
        <v>17</v>
      </c>
      <c r="T651" s="11" t="str">
        <f t="shared" si="52"/>
        <v>Obese</v>
      </c>
      <c r="U651" s="11">
        <f t="shared" si="53"/>
        <v>14</v>
      </c>
      <c r="V651" s="8" t="str">
        <f t="shared" si="54"/>
        <v>High</v>
      </c>
      <c r="W651">
        <v>0</v>
      </c>
    </row>
    <row r="652" spans="1:23" x14ac:dyDescent="0.3">
      <c r="A652">
        <v>651</v>
      </c>
      <c r="B652">
        <v>55</v>
      </c>
      <c r="C652" s="1" t="s">
        <v>30</v>
      </c>
      <c r="D652" s="1" t="s">
        <v>46</v>
      </c>
      <c r="E652" s="2">
        <v>45123</v>
      </c>
      <c r="F652" s="1" t="s">
        <v>8</v>
      </c>
      <c r="G652" s="2">
        <v>45129</v>
      </c>
      <c r="H652" s="1" t="s">
        <v>11</v>
      </c>
      <c r="I652" s="1" t="s">
        <v>3</v>
      </c>
      <c r="J652">
        <v>34.9</v>
      </c>
      <c r="K652">
        <v>282</v>
      </c>
      <c r="L652">
        <v>1</v>
      </c>
      <c r="M652">
        <v>1</v>
      </c>
      <c r="N652">
        <v>1</v>
      </c>
      <c r="O652">
        <v>1</v>
      </c>
      <c r="P652" s="1" t="s">
        <v>42</v>
      </c>
      <c r="Q652" s="2">
        <v>45385</v>
      </c>
      <c r="R652" s="8" t="str">
        <f t="shared" si="50"/>
        <v>50-70</v>
      </c>
      <c r="S652" s="11">
        <f t="shared" si="51"/>
        <v>8</v>
      </c>
      <c r="T652" s="11" t="str">
        <f t="shared" si="52"/>
        <v>Obese</v>
      </c>
      <c r="U652" s="11">
        <f t="shared" si="53"/>
        <v>6</v>
      </c>
      <c r="V652" s="8" t="str">
        <f t="shared" si="54"/>
        <v>High</v>
      </c>
      <c r="W652">
        <v>0</v>
      </c>
    </row>
    <row r="653" spans="1:23" x14ac:dyDescent="0.3">
      <c r="A653">
        <v>652</v>
      </c>
      <c r="B653">
        <v>47</v>
      </c>
      <c r="C653" s="1" t="s">
        <v>30</v>
      </c>
      <c r="D653" s="1" t="s">
        <v>55</v>
      </c>
      <c r="E653" s="2">
        <v>42419</v>
      </c>
      <c r="F653" s="1" t="s">
        <v>7</v>
      </c>
      <c r="G653" s="2">
        <v>42427</v>
      </c>
      <c r="H653" s="1" t="s">
        <v>10</v>
      </c>
      <c r="I653" s="1" t="s">
        <v>1</v>
      </c>
      <c r="J653">
        <v>36.5</v>
      </c>
      <c r="K653">
        <v>291</v>
      </c>
      <c r="L653">
        <v>1</v>
      </c>
      <c r="M653">
        <v>1</v>
      </c>
      <c r="N653">
        <v>1</v>
      </c>
      <c r="O653">
        <v>0</v>
      </c>
      <c r="P653" s="1" t="s">
        <v>38</v>
      </c>
      <c r="Q653" s="2">
        <v>42916</v>
      </c>
      <c r="R653" s="8" t="str">
        <f t="shared" si="50"/>
        <v>36-49</v>
      </c>
      <c r="S653" s="11">
        <f t="shared" si="51"/>
        <v>16</v>
      </c>
      <c r="T653" s="11" t="str">
        <f t="shared" si="52"/>
        <v>Obese</v>
      </c>
      <c r="U653" s="11">
        <f t="shared" si="53"/>
        <v>8</v>
      </c>
      <c r="V653" s="8" t="str">
        <f t="shared" si="54"/>
        <v>High</v>
      </c>
      <c r="W653">
        <v>0</v>
      </c>
    </row>
    <row r="654" spans="1:23" x14ac:dyDescent="0.3">
      <c r="A654">
        <v>653</v>
      </c>
      <c r="B654">
        <v>68</v>
      </c>
      <c r="C654" s="1" t="s">
        <v>33</v>
      </c>
      <c r="D654" s="1" t="s">
        <v>58</v>
      </c>
      <c r="E654" s="2">
        <v>44825</v>
      </c>
      <c r="F654" s="1" t="s">
        <v>7</v>
      </c>
      <c r="G654" s="2">
        <v>44832</v>
      </c>
      <c r="H654" s="1" t="s">
        <v>11</v>
      </c>
      <c r="I654" s="1" t="s">
        <v>4</v>
      </c>
      <c r="J654">
        <v>41.3</v>
      </c>
      <c r="K654">
        <v>263</v>
      </c>
      <c r="L654">
        <v>1</v>
      </c>
      <c r="M654">
        <v>0</v>
      </c>
      <c r="N654">
        <v>1</v>
      </c>
      <c r="O654">
        <v>0</v>
      </c>
      <c r="P654" s="1" t="s">
        <v>38</v>
      </c>
      <c r="Q654" s="2">
        <v>45165</v>
      </c>
      <c r="R654" s="8" t="str">
        <f t="shared" si="50"/>
        <v>50-70</v>
      </c>
      <c r="S654" s="11">
        <f t="shared" si="51"/>
        <v>10</v>
      </c>
      <c r="T654" s="11" t="str">
        <f t="shared" si="52"/>
        <v>Severely obese</v>
      </c>
      <c r="U654" s="11">
        <f t="shared" si="53"/>
        <v>7</v>
      </c>
      <c r="V654" s="8" t="str">
        <f t="shared" si="54"/>
        <v>High</v>
      </c>
      <c r="W654">
        <v>0</v>
      </c>
    </row>
    <row r="655" spans="1:23" x14ac:dyDescent="0.3">
      <c r="A655">
        <v>654</v>
      </c>
      <c r="B655">
        <v>48</v>
      </c>
      <c r="C655" s="1" t="s">
        <v>33</v>
      </c>
      <c r="D655" s="1" t="s">
        <v>46</v>
      </c>
      <c r="E655" s="2">
        <v>44893</v>
      </c>
      <c r="F655" s="1" t="s">
        <v>9</v>
      </c>
      <c r="G655" s="2">
        <v>44900</v>
      </c>
      <c r="H655" s="1" t="s">
        <v>10</v>
      </c>
      <c r="I655" s="1" t="s">
        <v>1</v>
      </c>
      <c r="J655">
        <v>18.600000000000001</v>
      </c>
      <c r="K655">
        <v>158</v>
      </c>
      <c r="L655">
        <v>1</v>
      </c>
      <c r="M655">
        <v>0</v>
      </c>
      <c r="N655">
        <v>1</v>
      </c>
      <c r="O655">
        <v>0</v>
      </c>
      <c r="P655" s="1" t="s">
        <v>32</v>
      </c>
      <c r="Q655" s="2">
        <v>45249</v>
      </c>
      <c r="R655" s="8" t="str">
        <f t="shared" si="50"/>
        <v>36-49</v>
      </c>
      <c r="S655" s="11">
        <f t="shared" si="51"/>
        <v>11</v>
      </c>
      <c r="T655" s="11" t="str">
        <f t="shared" si="52"/>
        <v>Healthy</v>
      </c>
      <c r="U655" s="11">
        <f t="shared" si="53"/>
        <v>7</v>
      </c>
      <c r="V655" s="8" t="str">
        <f t="shared" si="54"/>
        <v>Good</v>
      </c>
      <c r="W655">
        <v>1</v>
      </c>
    </row>
    <row r="656" spans="1:23" x14ac:dyDescent="0.3">
      <c r="A656">
        <v>655</v>
      </c>
      <c r="B656">
        <v>46</v>
      </c>
      <c r="C656" s="1" t="s">
        <v>30</v>
      </c>
      <c r="D656" s="1" t="s">
        <v>61</v>
      </c>
      <c r="E656" s="2">
        <v>43937</v>
      </c>
      <c r="F656" s="1" t="s">
        <v>7</v>
      </c>
      <c r="G656" s="2">
        <v>43945</v>
      </c>
      <c r="H656" s="1" t="s">
        <v>11</v>
      </c>
      <c r="I656" s="1" t="s">
        <v>3</v>
      </c>
      <c r="J656">
        <v>29.7</v>
      </c>
      <c r="K656">
        <v>237</v>
      </c>
      <c r="L656">
        <v>0</v>
      </c>
      <c r="M656">
        <v>1</v>
      </c>
      <c r="N656">
        <v>1</v>
      </c>
      <c r="O656">
        <v>0</v>
      </c>
      <c r="P656" s="1" t="s">
        <v>32</v>
      </c>
      <c r="Q656" s="2">
        <v>44340</v>
      </c>
      <c r="R656" s="8" t="str">
        <f t="shared" si="50"/>
        <v>36-49</v>
      </c>
      <c r="S656" s="11">
        <f t="shared" si="51"/>
        <v>13</v>
      </c>
      <c r="T656" s="11" t="str">
        <f t="shared" si="52"/>
        <v>Overweight</v>
      </c>
      <c r="U656" s="11">
        <f t="shared" si="53"/>
        <v>8</v>
      </c>
      <c r="V656" s="8" t="str">
        <f t="shared" si="54"/>
        <v>Elevated</v>
      </c>
      <c r="W656">
        <v>0</v>
      </c>
    </row>
    <row r="657" spans="1:23" x14ac:dyDescent="0.3">
      <c r="A657">
        <v>656</v>
      </c>
      <c r="B657">
        <v>58</v>
      </c>
      <c r="C657" s="1" t="s">
        <v>30</v>
      </c>
      <c r="D657" s="1" t="s">
        <v>45</v>
      </c>
      <c r="E657" s="2">
        <v>44075</v>
      </c>
      <c r="F657" s="1" t="s">
        <v>8</v>
      </c>
      <c r="G657" s="2">
        <v>44077</v>
      </c>
      <c r="H657" s="1" t="s">
        <v>10</v>
      </c>
      <c r="I657" s="1" t="s">
        <v>3</v>
      </c>
      <c r="J657">
        <v>34.200000000000003</v>
      </c>
      <c r="K657">
        <v>270</v>
      </c>
      <c r="L657">
        <v>1</v>
      </c>
      <c r="M657">
        <v>0</v>
      </c>
      <c r="N657">
        <v>1</v>
      </c>
      <c r="O657">
        <v>1</v>
      </c>
      <c r="P657" s="1" t="s">
        <v>32</v>
      </c>
      <c r="Q657" s="2">
        <v>44381</v>
      </c>
      <c r="R657" s="8" t="str">
        <f t="shared" si="50"/>
        <v>50-70</v>
      </c>
      <c r="S657" s="11">
        <f t="shared" si="51"/>
        <v>10</v>
      </c>
      <c r="T657" s="11" t="str">
        <f t="shared" si="52"/>
        <v>Obese</v>
      </c>
      <c r="U657" s="11">
        <f t="shared" si="53"/>
        <v>2</v>
      </c>
      <c r="V657" s="8" t="str">
        <f t="shared" si="54"/>
        <v>High</v>
      </c>
      <c r="W657">
        <v>0</v>
      </c>
    </row>
    <row r="658" spans="1:23" x14ac:dyDescent="0.3">
      <c r="A658">
        <v>657</v>
      </c>
      <c r="B658">
        <v>35</v>
      </c>
      <c r="C658" s="1" t="s">
        <v>30</v>
      </c>
      <c r="D658" s="1" t="s">
        <v>52</v>
      </c>
      <c r="E658" s="2">
        <v>42588</v>
      </c>
      <c r="F658" s="1" t="s">
        <v>7</v>
      </c>
      <c r="G658" s="2">
        <v>42604</v>
      </c>
      <c r="H658" s="1" t="s">
        <v>11</v>
      </c>
      <c r="I658" s="1" t="s">
        <v>3</v>
      </c>
      <c r="J658">
        <v>28</v>
      </c>
      <c r="K658">
        <v>212</v>
      </c>
      <c r="L658">
        <v>1</v>
      </c>
      <c r="M658">
        <v>0</v>
      </c>
      <c r="N658">
        <v>0</v>
      </c>
      <c r="O658">
        <v>1</v>
      </c>
      <c r="P658" s="1" t="s">
        <v>38</v>
      </c>
      <c r="Q658" s="2">
        <v>42970</v>
      </c>
      <c r="R658" s="8" t="str">
        <f t="shared" si="50"/>
        <v>20-35</v>
      </c>
      <c r="S658" s="11">
        <f t="shared" si="51"/>
        <v>12</v>
      </c>
      <c r="T658" s="11" t="str">
        <f t="shared" si="52"/>
        <v>Overweight</v>
      </c>
      <c r="U658" s="11">
        <f t="shared" si="53"/>
        <v>16</v>
      </c>
      <c r="V658" s="8" t="str">
        <f t="shared" si="54"/>
        <v>Elevated</v>
      </c>
      <c r="W658">
        <v>0</v>
      </c>
    </row>
    <row r="659" spans="1:23" x14ac:dyDescent="0.3">
      <c r="A659">
        <v>658</v>
      </c>
      <c r="B659">
        <v>66</v>
      </c>
      <c r="C659" s="1" t="s">
        <v>30</v>
      </c>
      <c r="D659" s="1" t="s">
        <v>51</v>
      </c>
      <c r="E659" s="2">
        <v>41827</v>
      </c>
      <c r="F659" s="1" t="s">
        <v>7</v>
      </c>
      <c r="G659" s="2">
        <v>41842</v>
      </c>
      <c r="H659" s="1" t="s">
        <v>11</v>
      </c>
      <c r="I659" s="1" t="s">
        <v>4</v>
      </c>
      <c r="J659">
        <v>30.4</v>
      </c>
      <c r="K659">
        <v>277</v>
      </c>
      <c r="L659">
        <v>1</v>
      </c>
      <c r="M659">
        <v>1</v>
      </c>
      <c r="N659">
        <v>0</v>
      </c>
      <c r="O659">
        <v>0</v>
      </c>
      <c r="P659" s="1" t="s">
        <v>35</v>
      </c>
      <c r="Q659" s="2">
        <v>42233</v>
      </c>
      <c r="R659" s="8" t="str">
        <f t="shared" si="50"/>
        <v>50-70</v>
      </c>
      <c r="S659" s="11">
        <f t="shared" si="51"/>
        <v>12</v>
      </c>
      <c r="T659" s="11" t="str">
        <f t="shared" si="52"/>
        <v>Obese</v>
      </c>
      <c r="U659" s="11">
        <f t="shared" si="53"/>
        <v>15</v>
      </c>
      <c r="V659" s="8" t="str">
        <f t="shared" si="54"/>
        <v>High</v>
      </c>
      <c r="W659">
        <v>0</v>
      </c>
    </row>
    <row r="660" spans="1:23" x14ac:dyDescent="0.3">
      <c r="A660">
        <v>659</v>
      </c>
      <c r="B660">
        <v>56</v>
      </c>
      <c r="C660" s="1" t="s">
        <v>30</v>
      </c>
      <c r="D660" s="1" t="s">
        <v>43</v>
      </c>
      <c r="E660" s="2">
        <v>44192</v>
      </c>
      <c r="F660" s="1" t="s">
        <v>9</v>
      </c>
      <c r="G660" s="2">
        <v>44199</v>
      </c>
      <c r="H660" s="1" t="s">
        <v>10</v>
      </c>
      <c r="I660" s="1" t="s">
        <v>2</v>
      </c>
      <c r="J660">
        <v>44</v>
      </c>
      <c r="K660">
        <v>276</v>
      </c>
      <c r="L660">
        <v>1</v>
      </c>
      <c r="M660">
        <v>1</v>
      </c>
      <c r="N660">
        <v>1</v>
      </c>
      <c r="O660">
        <v>0</v>
      </c>
      <c r="P660" s="1" t="s">
        <v>35</v>
      </c>
      <c r="Q660" s="2">
        <v>44630</v>
      </c>
      <c r="R660" s="8" t="str">
        <f t="shared" si="50"/>
        <v>50-70</v>
      </c>
      <c r="S660" s="11">
        <f t="shared" si="51"/>
        <v>14</v>
      </c>
      <c r="T660" s="11" t="str">
        <f t="shared" si="52"/>
        <v>Severely obese</v>
      </c>
      <c r="U660" s="11">
        <f t="shared" si="53"/>
        <v>7</v>
      </c>
      <c r="V660" s="8" t="str">
        <f t="shared" si="54"/>
        <v>High</v>
      </c>
      <c r="W660">
        <v>0</v>
      </c>
    </row>
    <row r="661" spans="1:23" x14ac:dyDescent="0.3">
      <c r="A661">
        <v>660</v>
      </c>
      <c r="B661">
        <v>36</v>
      </c>
      <c r="C661" s="1" t="s">
        <v>30</v>
      </c>
      <c r="D661" s="1" t="s">
        <v>40</v>
      </c>
      <c r="E661" s="2">
        <v>45199</v>
      </c>
      <c r="F661" s="1" t="s">
        <v>8</v>
      </c>
      <c r="G661" s="2">
        <v>45204</v>
      </c>
      <c r="H661" s="1" t="s">
        <v>10</v>
      </c>
      <c r="I661" s="1" t="s">
        <v>4</v>
      </c>
      <c r="J661">
        <v>28.7</v>
      </c>
      <c r="K661">
        <v>190</v>
      </c>
      <c r="L661">
        <v>1</v>
      </c>
      <c r="M661">
        <v>1</v>
      </c>
      <c r="N661">
        <v>0</v>
      </c>
      <c r="O661">
        <v>0</v>
      </c>
      <c r="P661" s="1" t="s">
        <v>42</v>
      </c>
      <c r="Q661" s="2">
        <v>45732</v>
      </c>
      <c r="R661" s="8" t="str">
        <f t="shared" si="50"/>
        <v>36-49</v>
      </c>
      <c r="S661" s="11">
        <f t="shared" si="51"/>
        <v>17</v>
      </c>
      <c r="T661" s="11" t="str">
        <f t="shared" si="52"/>
        <v>Overweight</v>
      </c>
      <c r="U661" s="11">
        <f t="shared" si="53"/>
        <v>5</v>
      </c>
      <c r="V661" s="8" t="str">
        <f t="shared" si="54"/>
        <v>Good</v>
      </c>
      <c r="W661">
        <v>0</v>
      </c>
    </row>
    <row r="662" spans="1:23" x14ac:dyDescent="0.3">
      <c r="A662">
        <v>661</v>
      </c>
      <c r="B662">
        <v>54</v>
      </c>
      <c r="C662" s="1" t="s">
        <v>30</v>
      </c>
      <c r="D662" s="1" t="s">
        <v>51</v>
      </c>
      <c r="E662" s="2">
        <v>44600</v>
      </c>
      <c r="F662" s="1" t="s">
        <v>7</v>
      </c>
      <c r="G662" s="2">
        <v>44604</v>
      </c>
      <c r="H662" s="1" t="s">
        <v>11</v>
      </c>
      <c r="I662" s="1" t="s">
        <v>3</v>
      </c>
      <c r="J662">
        <v>26.5</v>
      </c>
      <c r="K662">
        <v>227</v>
      </c>
      <c r="L662">
        <v>1</v>
      </c>
      <c r="M662">
        <v>0</v>
      </c>
      <c r="N662">
        <v>1</v>
      </c>
      <c r="O662">
        <v>0</v>
      </c>
      <c r="P662" s="1" t="s">
        <v>35</v>
      </c>
      <c r="Q662" s="2">
        <v>45134</v>
      </c>
      <c r="R662" s="8" t="str">
        <f t="shared" si="50"/>
        <v>50-70</v>
      </c>
      <c r="S662" s="11">
        <f t="shared" si="51"/>
        <v>17</v>
      </c>
      <c r="T662" s="11" t="str">
        <f t="shared" si="52"/>
        <v>Overweight</v>
      </c>
      <c r="U662" s="11">
        <f t="shared" si="53"/>
        <v>4</v>
      </c>
      <c r="V662" s="8" t="str">
        <f t="shared" si="54"/>
        <v>Elevated</v>
      </c>
      <c r="W662">
        <v>0</v>
      </c>
    </row>
    <row r="663" spans="1:23" x14ac:dyDescent="0.3">
      <c r="A663">
        <v>662</v>
      </c>
      <c r="B663">
        <v>46</v>
      </c>
      <c r="C663" s="1" t="s">
        <v>33</v>
      </c>
      <c r="D663" s="1" t="s">
        <v>41</v>
      </c>
      <c r="E663" s="2">
        <v>43251</v>
      </c>
      <c r="F663" s="1" t="s">
        <v>7</v>
      </c>
      <c r="G663" s="2">
        <v>43266</v>
      </c>
      <c r="H663" s="1" t="s">
        <v>10</v>
      </c>
      <c r="I663" s="1" t="s">
        <v>2</v>
      </c>
      <c r="J663">
        <v>19</v>
      </c>
      <c r="K663">
        <v>181</v>
      </c>
      <c r="L663">
        <v>1</v>
      </c>
      <c r="M663">
        <v>0</v>
      </c>
      <c r="N663">
        <v>0</v>
      </c>
      <c r="O663">
        <v>1</v>
      </c>
      <c r="P663" s="1" t="s">
        <v>38</v>
      </c>
      <c r="Q663" s="2">
        <v>43640</v>
      </c>
      <c r="R663" s="8" t="str">
        <f t="shared" si="50"/>
        <v>36-49</v>
      </c>
      <c r="S663" s="11">
        <f t="shared" si="51"/>
        <v>12</v>
      </c>
      <c r="T663" s="11" t="str">
        <f t="shared" si="52"/>
        <v>Healthy</v>
      </c>
      <c r="U663" s="11">
        <f t="shared" si="53"/>
        <v>15</v>
      </c>
      <c r="V663" s="8" t="str">
        <f t="shared" si="54"/>
        <v>Good</v>
      </c>
      <c r="W663">
        <v>0</v>
      </c>
    </row>
    <row r="664" spans="1:23" x14ac:dyDescent="0.3">
      <c r="A664">
        <v>663</v>
      </c>
      <c r="B664">
        <v>53</v>
      </c>
      <c r="C664" s="1" t="s">
        <v>33</v>
      </c>
      <c r="D664" s="1" t="s">
        <v>62</v>
      </c>
      <c r="E664" s="2">
        <v>45355</v>
      </c>
      <c r="F664" s="1" t="s">
        <v>7</v>
      </c>
      <c r="G664" s="2">
        <v>45376</v>
      </c>
      <c r="H664" s="1" t="s">
        <v>11</v>
      </c>
      <c r="I664" s="1" t="s">
        <v>3</v>
      </c>
      <c r="J664">
        <v>24.5</v>
      </c>
      <c r="K664">
        <v>167</v>
      </c>
      <c r="L664">
        <v>1</v>
      </c>
      <c r="M664">
        <v>1</v>
      </c>
      <c r="N664">
        <v>1</v>
      </c>
      <c r="O664">
        <v>0</v>
      </c>
      <c r="P664" s="1" t="s">
        <v>32</v>
      </c>
      <c r="Q664" s="2">
        <v>45725</v>
      </c>
      <c r="R664" s="8" t="str">
        <f t="shared" si="50"/>
        <v>50-70</v>
      </c>
      <c r="S664" s="11">
        <f t="shared" si="51"/>
        <v>11</v>
      </c>
      <c r="T664" s="11" t="str">
        <f t="shared" si="52"/>
        <v>Healthy</v>
      </c>
      <c r="U664" s="11">
        <f t="shared" si="53"/>
        <v>21</v>
      </c>
      <c r="V664" s="8" t="str">
        <f t="shared" si="54"/>
        <v>Good</v>
      </c>
      <c r="W664">
        <v>0</v>
      </c>
    </row>
    <row r="665" spans="1:23" x14ac:dyDescent="0.3">
      <c r="A665">
        <v>664</v>
      </c>
      <c r="B665">
        <v>77</v>
      </c>
      <c r="C665" s="1" t="s">
        <v>30</v>
      </c>
      <c r="D665" s="1" t="s">
        <v>45</v>
      </c>
      <c r="E665" s="2">
        <v>41819</v>
      </c>
      <c r="F665" s="1" t="s">
        <v>7</v>
      </c>
      <c r="G665" s="2">
        <v>41823</v>
      </c>
      <c r="H665" s="1" t="s">
        <v>10</v>
      </c>
      <c r="I665" s="1" t="s">
        <v>2</v>
      </c>
      <c r="J665">
        <v>18.399999999999999</v>
      </c>
      <c r="K665">
        <v>160</v>
      </c>
      <c r="L665">
        <v>1</v>
      </c>
      <c r="M665">
        <v>1</v>
      </c>
      <c r="N665">
        <v>0</v>
      </c>
      <c r="O665">
        <v>0</v>
      </c>
      <c r="P665" s="1" t="s">
        <v>32</v>
      </c>
      <c r="Q665" s="2">
        <v>42347</v>
      </c>
      <c r="R665" s="8" t="str">
        <f t="shared" si="50"/>
        <v>70-90</v>
      </c>
      <c r="S665" s="11">
        <f t="shared" si="51"/>
        <v>17</v>
      </c>
      <c r="T665" s="11" t="str">
        <f t="shared" si="52"/>
        <v xml:space="preserve">Underweight </v>
      </c>
      <c r="U665" s="11">
        <f t="shared" si="53"/>
        <v>4</v>
      </c>
      <c r="V665" s="8" t="str">
        <f t="shared" si="54"/>
        <v>Good</v>
      </c>
      <c r="W665">
        <v>0</v>
      </c>
    </row>
    <row r="666" spans="1:23" x14ac:dyDescent="0.3">
      <c r="A666">
        <v>665</v>
      </c>
      <c r="B666">
        <v>52</v>
      </c>
      <c r="C666" s="1" t="s">
        <v>30</v>
      </c>
      <c r="D666" s="1" t="s">
        <v>44</v>
      </c>
      <c r="E666" s="2">
        <v>42260</v>
      </c>
      <c r="F666" s="1" t="s">
        <v>9</v>
      </c>
      <c r="G666" s="2">
        <v>42265</v>
      </c>
      <c r="H666" s="1" t="s">
        <v>10</v>
      </c>
      <c r="I666" s="1" t="s">
        <v>1</v>
      </c>
      <c r="J666">
        <v>22.1</v>
      </c>
      <c r="K666">
        <v>197</v>
      </c>
      <c r="L666">
        <v>0</v>
      </c>
      <c r="M666">
        <v>1</v>
      </c>
      <c r="N666">
        <v>0</v>
      </c>
      <c r="O666">
        <v>0</v>
      </c>
      <c r="P666" s="1" t="s">
        <v>42</v>
      </c>
      <c r="Q666" s="2">
        <v>42740</v>
      </c>
      <c r="R666" s="8" t="str">
        <f t="shared" si="50"/>
        <v>50-70</v>
      </c>
      <c r="S666" s="11">
        <f t="shared" si="51"/>
        <v>15</v>
      </c>
      <c r="T666" s="11" t="str">
        <f t="shared" si="52"/>
        <v>Healthy</v>
      </c>
      <c r="U666" s="11">
        <f t="shared" si="53"/>
        <v>5</v>
      </c>
      <c r="V666" s="8" t="str">
        <f t="shared" si="54"/>
        <v>Good</v>
      </c>
      <c r="W666">
        <v>0</v>
      </c>
    </row>
    <row r="667" spans="1:23" x14ac:dyDescent="0.3">
      <c r="A667">
        <v>666</v>
      </c>
      <c r="B667">
        <v>53</v>
      </c>
      <c r="C667" s="1" t="s">
        <v>33</v>
      </c>
      <c r="D667" s="1" t="s">
        <v>34</v>
      </c>
      <c r="E667" s="2">
        <v>42199</v>
      </c>
      <c r="F667" s="1" t="s">
        <v>8</v>
      </c>
      <c r="G667" s="2">
        <v>42207</v>
      </c>
      <c r="H667" s="1" t="s">
        <v>10</v>
      </c>
      <c r="I667" s="1" t="s">
        <v>1</v>
      </c>
      <c r="J667">
        <v>41.7</v>
      </c>
      <c r="K667">
        <v>266</v>
      </c>
      <c r="L667">
        <v>0</v>
      </c>
      <c r="M667">
        <v>0</v>
      </c>
      <c r="N667">
        <v>0</v>
      </c>
      <c r="O667">
        <v>0</v>
      </c>
      <c r="P667" s="1" t="s">
        <v>32</v>
      </c>
      <c r="Q667" s="2">
        <v>42905</v>
      </c>
      <c r="R667" s="8" t="str">
        <f t="shared" si="50"/>
        <v>50-70</v>
      </c>
      <c r="S667" s="11">
        <f t="shared" si="51"/>
        <v>22</v>
      </c>
      <c r="T667" s="11" t="str">
        <f t="shared" si="52"/>
        <v>Severely obese</v>
      </c>
      <c r="U667" s="11">
        <f t="shared" si="53"/>
        <v>8</v>
      </c>
      <c r="V667" s="8" t="str">
        <f t="shared" si="54"/>
        <v>High</v>
      </c>
      <c r="W667">
        <v>0</v>
      </c>
    </row>
    <row r="668" spans="1:23" x14ac:dyDescent="0.3">
      <c r="A668">
        <v>667</v>
      </c>
      <c r="B668">
        <v>47</v>
      </c>
      <c r="C668" s="1" t="s">
        <v>30</v>
      </c>
      <c r="D668" s="1" t="s">
        <v>36</v>
      </c>
      <c r="E668" s="2">
        <v>42448</v>
      </c>
      <c r="F668" s="1" t="s">
        <v>9</v>
      </c>
      <c r="G668" s="2">
        <v>42454</v>
      </c>
      <c r="H668" s="1" t="s">
        <v>11</v>
      </c>
      <c r="I668" s="1" t="s">
        <v>3</v>
      </c>
      <c r="J668">
        <v>17.2</v>
      </c>
      <c r="K668">
        <v>158</v>
      </c>
      <c r="L668">
        <v>0</v>
      </c>
      <c r="M668">
        <v>0</v>
      </c>
      <c r="N668">
        <v>0</v>
      </c>
      <c r="O668">
        <v>0</v>
      </c>
      <c r="P668" s="1" t="s">
        <v>35</v>
      </c>
      <c r="Q668" s="2">
        <v>43158</v>
      </c>
      <c r="R668" s="8" t="str">
        <f t="shared" si="50"/>
        <v>36-49</v>
      </c>
      <c r="S668" s="11">
        <f t="shared" si="51"/>
        <v>23</v>
      </c>
      <c r="T668" s="11" t="str">
        <f t="shared" si="52"/>
        <v xml:space="preserve">Underweight </v>
      </c>
      <c r="U668" s="11">
        <f t="shared" si="53"/>
        <v>6</v>
      </c>
      <c r="V668" s="8" t="str">
        <f t="shared" si="54"/>
        <v>Good</v>
      </c>
      <c r="W668">
        <v>0</v>
      </c>
    </row>
    <row r="669" spans="1:23" x14ac:dyDescent="0.3">
      <c r="A669">
        <v>668</v>
      </c>
      <c r="B669">
        <v>50</v>
      </c>
      <c r="C669" s="1" t="s">
        <v>33</v>
      </c>
      <c r="D669" s="1" t="s">
        <v>31</v>
      </c>
      <c r="E669" s="2">
        <v>45171</v>
      </c>
      <c r="F669" s="1" t="s">
        <v>8</v>
      </c>
      <c r="G669" s="2">
        <v>45179</v>
      </c>
      <c r="H669" s="1" t="s">
        <v>10</v>
      </c>
      <c r="I669" s="1" t="s">
        <v>4</v>
      </c>
      <c r="J669">
        <v>21.3</v>
      </c>
      <c r="K669">
        <v>166</v>
      </c>
      <c r="L669">
        <v>0</v>
      </c>
      <c r="M669">
        <v>0</v>
      </c>
      <c r="N669">
        <v>0</v>
      </c>
      <c r="O669">
        <v>0</v>
      </c>
      <c r="P669" s="1" t="s">
        <v>38</v>
      </c>
      <c r="Q669" s="2">
        <v>45722</v>
      </c>
      <c r="R669" s="8" t="str">
        <f t="shared" si="50"/>
        <v>50-70</v>
      </c>
      <c r="S669" s="11">
        <f t="shared" si="51"/>
        <v>17</v>
      </c>
      <c r="T669" s="11" t="str">
        <f t="shared" si="52"/>
        <v>Healthy</v>
      </c>
      <c r="U669" s="11">
        <f t="shared" si="53"/>
        <v>8</v>
      </c>
      <c r="V669" s="8" t="str">
        <f t="shared" si="54"/>
        <v>Good</v>
      </c>
      <c r="W669">
        <v>0</v>
      </c>
    </row>
    <row r="670" spans="1:23" x14ac:dyDescent="0.3">
      <c r="A670">
        <v>669</v>
      </c>
      <c r="B670">
        <v>58</v>
      </c>
      <c r="C670" s="1" t="s">
        <v>33</v>
      </c>
      <c r="D670" s="1" t="s">
        <v>55</v>
      </c>
      <c r="E670" s="2">
        <v>44282</v>
      </c>
      <c r="F670" s="1" t="s">
        <v>7</v>
      </c>
      <c r="G670" s="2">
        <v>44288</v>
      </c>
      <c r="H670" s="1" t="s">
        <v>10</v>
      </c>
      <c r="I670" s="1" t="s">
        <v>2</v>
      </c>
      <c r="J670">
        <v>34.1</v>
      </c>
      <c r="K670">
        <v>292</v>
      </c>
      <c r="L670">
        <v>1</v>
      </c>
      <c r="M670">
        <v>1</v>
      </c>
      <c r="N670">
        <v>0</v>
      </c>
      <c r="O670">
        <v>0</v>
      </c>
      <c r="P670" s="1" t="s">
        <v>32</v>
      </c>
      <c r="Q670" s="2">
        <v>44756</v>
      </c>
      <c r="R670" s="8" t="str">
        <f t="shared" si="50"/>
        <v>50-70</v>
      </c>
      <c r="S670" s="11">
        <f t="shared" si="51"/>
        <v>15</v>
      </c>
      <c r="T670" s="11" t="str">
        <f t="shared" si="52"/>
        <v>Obese</v>
      </c>
      <c r="U670" s="11">
        <f t="shared" si="53"/>
        <v>6</v>
      </c>
      <c r="V670" s="8" t="str">
        <f t="shared" si="54"/>
        <v>High</v>
      </c>
      <c r="W670">
        <v>0</v>
      </c>
    </row>
    <row r="671" spans="1:23" x14ac:dyDescent="0.3">
      <c r="A671">
        <v>670</v>
      </c>
      <c r="B671">
        <v>58</v>
      </c>
      <c r="C671" s="1" t="s">
        <v>33</v>
      </c>
      <c r="D671" s="1" t="s">
        <v>57</v>
      </c>
      <c r="E671" s="2">
        <v>44578</v>
      </c>
      <c r="F671" s="1" t="s">
        <v>9</v>
      </c>
      <c r="G671" s="2">
        <v>44583</v>
      </c>
      <c r="H671" s="1" t="s">
        <v>10</v>
      </c>
      <c r="I671" s="1" t="s">
        <v>2</v>
      </c>
      <c r="J671">
        <v>26.8</v>
      </c>
      <c r="K671">
        <v>194</v>
      </c>
      <c r="L671">
        <v>1</v>
      </c>
      <c r="M671">
        <v>0</v>
      </c>
      <c r="N671">
        <v>0</v>
      </c>
      <c r="O671">
        <v>0</v>
      </c>
      <c r="P671" s="1" t="s">
        <v>38</v>
      </c>
      <c r="Q671" s="2">
        <v>45001</v>
      </c>
      <c r="R671" s="8" t="str">
        <f t="shared" si="50"/>
        <v>50-70</v>
      </c>
      <c r="S671" s="11">
        <f t="shared" si="51"/>
        <v>13</v>
      </c>
      <c r="T671" s="11" t="str">
        <f t="shared" si="52"/>
        <v>Overweight</v>
      </c>
      <c r="U671" s="11">
        <f t="shared" si="53"/>
        <v>5</v>
      </c>
      <c r="V671" s="8" t="str">
        <f t="shared" si="54"/>
        <v>Good</v>
      </c>
      <c r="W671">
        <v>0</v>
      </c>
    </row>
    <row r="672" spans="1:23" x14ac:dyDescent="0.3">
      <c r="A672">
        <v>671</v>
      </c>
      <c r="B672">
        <v>34</v>
      </c>
      <c r="C672" s="1" t="s">
        <v>33</v>
      </c>
      <c r="D672" s="1" t="s">
        <v>56</v>
      </c>
      <c r="E672" s="2">
        <v>43200</v>
      </c>
      <c r="F672" s="1" t="s">
        <v>9</v>
      </c>
      <c r="G672" s="2">
        <v>43203</v>
      </c>
      <c r="H672" s="1" t="s">
        <v>10</v>
      </c>
      <c r="I672" s="1" t="s">
        <v>2</v>
      </c>
      <c r="J672">
        <v>32.4</v>
      </c>
      <c r="K672">
        <v>265</v>
      </c>
      <c r="L672">
        <v>0</v>
      </c>
      <c r="M672">
        <v>1</v>
      </c>
      <c r="N672">
        <v>0</v>
      </c>
      <c r="O672">
        <v>0</v>
      </c>
      <c r="P672" s="1" t="s">
        <v>32</v>
      </c>
      <c r="Q672" s="2">
        <v>43681</v>
      </c>
      <c r="R672" s="8" t="str">
        <f t="shared" si="50"/>
        <v>20-35</v>
      </c>
      <c r="S672" s="11">
        <f t="shared" si="51"/>
        <v>15</v>
      </c>
      <c r="T672" s="11" t="str">
        <f t="shared" si="52"/>
        <v>Obese</v>
      </c>
      <c r="U672" s="11">
        <f t="shared" si="53"/>
        <v>3</v>
      </c>
      <c r="V672" s="8" t="str">
        <f t="shared" si="54"/>
        <v>High</v>
      </c>
      <c r="W672">
        <v>0</v>
      </c>
    </row>
    <row r="673" spans="1:23" x14ac:dyDescent="0.3">
      <c r="A673">
        <v>672</v>
      </c>
      <c r="B673">
        <v>49</v>
      </c>
      <c r="C673" s="1" t="s">
        <v>33</v>
      </c>
      <c r="D673" s="1" t="s">
        <v>48</v>
      </c>
      <c r="E673" s="2">
        <v>42104</v>
      </c>
      <c r="F673" s="1" t="s">
        <v>6</v>
      </c>
      <c r="G673" s="2">
        <v>42127</v>
      </c>
      <c r="H673" s="1" t="s">
        <v>11</v>
      </c>
      <c r="I673" s="1" t="s">
        <v>3</v>
      </c>
      <c r="J673">
        <v>20.5</v>
      </c>
      <c r="K673">
        <v>229</v>
      </c>
      <c r="L673">
        <v>1</v>
      </c>
      <c r="M673">
        <v>0</v>
      </c>
      <c r="N673">
        <v>1</v>
      </c>
      <c r="O673">
        <v>0</v>
      </c>
      <c r="P673" s="1" t="s">
        <v>42</v>
      </c>
      <c r="Q673" s="2">
        <v>42811</v>
      </c>
      <c r="R673" s="8" t="str">
        <f t="shared" si="50"/>
        <v>36-49</v>
      </c>
      <c r="S673" s="11">
        <f t="shared" si="51"/>
        <v>22</v>
      </c>
      <c r="T673" s="11" t="str">
        <f t="shared" si="52"/>
        <v>Healthy</v>
      </c>
      <c r="U673" s="11">
        <f t="shared" si="53"/>
        <v>23</v>
      </c>
      <c r="V673" s="8" t="str">
        <f t="shared" si="54"/>
        <v>Elevated</v>
      </c>
      <c r="W673">
        <v>1</v>
      </c>
    </row>
    <row r="674" spans="1:23" x14ac:dyDescent="0.3">
      <c r="A674">
        <v>673</v>
      </c>
      <c r="B674">
        <v>53</v>
      </c>
      <c r="C674" s="1" t="s">
        <v>30</v>
      </c>
      <c r="D674" s="1" t="s">
        <v>40</v>
      </c>
      <c r="E674" s="2">
        <v>43609</v>
      </c>
      <c r="F674" s="1" t="s">
        <v>6</v>
      </c>
      <c r="G674" s="2">
        <v>43623</v>
      </c>
      <c r="H674" s="1" t="s">
        <v>11</v>
      </c>
      <c r="I674" s="1" t="s">
        <v>3</v>
      </c>
      <c r="J674">
        <v>24.9</v>
      </c>
      <c r="K674">
        <v>226</v>
      </c>
      <c r="L674">
        <v>0</v>
      </c>
      <c r="M674">
        <v>1</v>
      </c>
      <c r="N674">
        <v>0</v>
      </c>
      <c r="O674">
        <v>0</v>
      </c>
      <c r="P674" s="1" t="s">
        <v>35</v>
      </c>
      <c r="Q674" s="2">
        <v>44209</v>
      </c>
      <c r="R674" s="8" t="str">
        <f t="shared" si="50"/>
        <v>50-70</v>
      </c>
      <c r="S674" s="11">
        <f t="shared" si="51"/>
        <v>19</v>
      </c>
      <c r="T674" s="11" t="str">
        <f t="shared" si="52"/>
        <v>Healthy</v>
      </c>
      <c r="U674" s="11">
        <f t="shared" si="53"/>
        <v>14</v>
      </c>
      <c r="V674" s="8" t="str">
        <f t="shared" si="54"/>
        <v>Elevated</v>
      </c>
      <c r="W674">
        <v>0</v>
      </c>
    </row>
    <row r="675" spans="1:23" x14ac:dyDescent="0.3">
      <c r="A675">
        <v>674</v>
      </c>
      <c r="B675">
        <v>57</v>
      </c>
      <c r="C675" s="1" t="s">
        <v>33</v>
      </c>
      <c r="D675" s="1" t="s">
        <v>44</v>
      </c>
      <c r="E675" s="2">
        <v>43613</v>
      </c>
      <c r="F675" s="1" t="s">
        <v>8</v>
      </c>
      <c r="G675" s="2">
        <v>43625</v>
      </c>
      <c r="H675" s="1" t="s">
        <v>11</v>
      </c>
      <c r="I675" s="1" t="s">
        <v>3</v>
      </c>
      <c r="J675">
        <v>26.1</v>
      </c>
      <c r="K675">
        <v>179</v>
      </c>
      <c r="L675">
        <v>0</v>
      </c>
      <c r="M675">
        <v>0</v>
      </c>
      <c r="N675">
        <v>0</v>
      </c>
      <c r="O675">
        <v>0</v>
      </c>
      <c r="P675" s="1" t="s">
        <v>42</v>
      </c>
      <c r="Q675" s="2">
        <v>44054</v>
      </c>
      <c r="R675" s="8" t="str">
        <f t="shared" si="50"/>
        <v>50-70</v>
      </c>
      <c r="S675" s="11">
        <f t="shared" si="51"/>
        <v>14</v>
      </c>
      <c r="T675" s="11" t="str">
        <f t="shared" si="52"/>
        <v>Overweight</v>
      </c>
      <c r="U675" s="11">
        <f t="shared" si="53"/>
        <v>12</v>
      </c>
      <c r="V675" s="8" t="str">
        <f t="shared" si="54"/>
        <v>Good</v>
      </c>
      <c r="W675">
        <v>0</v>
      </c>
    </row>
    <row r="676" spans="1:23" x14ac:dyDescent="0.3">
      <c r="A676">
        <v>675</v>
      </c>
      <c r="B676">
        <v>51</v>
      </c>
      <c r="C676" s="1" t="s">
        <v>33</v>
      </c>
      <c r="D676" s="1" t="s">
        <v>55</v>
      </c>
      <c r="E676" s="2">
        <v>44912</v>
      </c>
      <c r="F676" s="1" t="s">
        <v>8</v>
      </c>
      <c r="G676" s="2">
        <v>44921</v>
      </c>
      <c r="H676" s="1" t="s">
        <v>11</v>
      </c>
      <c r="I676" s="1" t="s">
        <v>1</v>
      </c>
      <c r="J676">
        <v>18.8</v>
      </c>
      <c r="K676">
        <v>211</v>
      </c>
      <c r="L676">
        <v>0</v>
      </c>
      <c r="M676">
        <v>1</v>
      </c>
      <c r="N676">
        <v>0</v>
      </c>
      <c r="O676">
        <v>0</v>
      </c>
      <c r="P676" s="1" t="s">
        <v>35</v>
      </c>
      <c r="Q676" s="2">
        <v>45318</v>
      </c>
      <c r="R676" s="8" t="str">
        <f t="shared" si="50"/>
        <v>50-70</v>
      </c>
      <c r="S676" s="11">
        <f t="shared" si="51"/>
        <v>13</v>
      </c>
      <c r="T676" s="11" t="str">
        <f t="shared" si="52"/>
        <v>Healthy</v>
      </c>
      <c r="U676" s="11">
        <f t="shared" si="53"/>
        <v>9</v>
      </c>
      <c r="V676" s="8" t="str">
        <f t="shared" si="54"/>
        <v>Elevated</v>
      </c>
      <c r="W676">
        <v>0</v>
      </c>
    </row>
    <row r="677" spans="1:23" x14ac:dyDescent="0.3">
      <c r="A677">
        <v>676</v>
      </c>
      <c r="B677">
        <v>66</v>
      </c>
      <c r="C677" s="1" t="s">
        <v>30</v>
      </c>
      <c r="D677" s="1" t="s">
        <v>45</v>
      </c>
      <c r="E677" s="2">
        <v>44350</v>
      </c>
      <c r="F677" s="1" t="s">
        <v>7</v>
      </c>
      <c r="G677" s="2">
        <v>44368</v>
      </c>
      <c r="H677" s="1" t="s">
        <v>11</v>
      </c>
      <c r="I677" s="1" t="s">
        <v>1</v>
      </c>
      <c r="J677">
        <v>36.200000000000003</v>
      </c>
      <c r="K677">
        <v>287</v>
      </c>
      <c r="L677">
        <v>1</v>
      </c>
      <c r="M677">
        <v>1</v>
      </c>
      <c r="N677">
        <v>0</v>
      </c>
      <c r="O677">
        <v>0</v>
      </c>
      <c r="P677" s="1" t="s">
        <v>42</v>
      </c>
      <c r="Q677" s="2">
        <v>45012</v>
      </c>
      <c r="R677" s="8" t="str">
        <f t="shared" si="50"/>
        <v>50-70</v>
      </c>
      <c r="S677" s="11">
        <f t="shared" si="51"/>
        <v>21</v>
      </c>
      <c r="T677" s="11" t="str">
        <f t="shared" si="52"/>
        <v>Obese</v>
      </c>
      <c r="U677" s="11">
        <f t="shared" si="53"/>
        <v>18</v>
      </c>
      <c r="V677" s="8" t="str">
        <f t="shared" si="54"/>
        <v>High</v>
      </c>
      <c r="W677">
        <v>1</v>
      </c>
    </row>
    <row r="678" spans="1:23" x14ac:dyDescent="0.3">
      <c r="A678">
        <v>677</v>
      </c>
      <c r="B678">
        <v>61</v>
      </c>
      <c r="C678" s="1" t="s">
        <v>33</v>
      </c>
      <c r="D678" s="1" t="s">
        <v>62</v>
      </c>
      <c r="E678" s="2">
        <v>42871</v>
      </c>
      <c r="F678" s="1" t="s">
        <v>7</v>
      </c>
      <c r="G678" s="2">
        <v>42890</v>
      </c>
      <c r="H678" s="1" t="s">
        <v>10</v>
      </c>
      <c r="I678" s="1" t="s">
        <v>4</v>
      </c>
      <c r="J678">
        <v>39.200000000000003</v>
      </c>
      <c r="K678">
        <v>281</v>
      </c>
      <c r="L678">
        <v>1</v>
      </c>
      <c r="M678">
        <v>0</v>
      </c>
      <c r="N678">
        <v>0</v>
      </c>
      <c r="O678">
        <v>0</v>
      </c>
      <c r="P678" s="1" t="s">
        <v>42</v>
      </c>
      <c r="Q678" s="2">
        <v>43484</v>
      </c>
      <c r="R678" s="8" t="str">
        <f t="shared" si="50"/>
        <v>50-70</v>
      </c>
      <c r="S678" s="11">
        <f t="shared" si="51"/>
        <v>19</v>
      </c>
      <c r="T678" s="11" t="str">
        <f t="shared" si="52"/>
        <v>Obese</v>
      </c>
      <c r="U678" s="11">
        <f t="shared" si="53"/>
        <v>19</v>
      </c>
      <c r="V678" s="8" t="str">
        <f t="shared" si="54"/>
        <v>High</v>
      </c>
      <c r="W678">
        <v>0</v>
      </c>
    </row>
    <row r="679" spans="1:23" x14ac:dyDescent="0.3">
      <c r="A679">
        <v>678</v>
      </c>
      <c r="B679">
        <v>52</v>
      </c>
      <c r="C679" s="1" t="s">
        <v>30</v>
      </c>
      <c r="D679" s="1" t="s">
        <v>44</v>
      </c>
      <c r="E679" s="2">
        <v>45165</v>
      </c>
      <c r="F679" s="1" t="s">
        <v>6</v>
      </c>
      <c r="G679" s="2">
        <v>45185</v>
      </c>
      <c r="H679" s="1" t="s">
        <v>11</v>
      </c>
      <c r="I679" s="1" t="s">
        <v>2</v>
      </c>
      <c r="J679">
        <v>23.5</v>
      </c>
      <c r="K679">
        <v>184</v>
      </c>
      <c r="L679">
        <v>1</v>
      </c>
      <c r="M679">
        <v>0</v>
      </c>
      <c r="N679">
        <v>0</v>
      </c>
      <c r="O679">
        <v>1</v>
      </c>
      <c r="P679" s="1" t="s">
        <v>35</v>
      </c>
      <c r="Q679" s="2">
        <v>45756</v>
      </c>
      <c r="R679" s="8" t="str">
        <f t="shared" si="50"/>
        <v>50-70</v>
      </c>
      <c r="S679" s="11">
        <f t="shared" si="51"/>
        <v>18</v>
      </c>
      <c r="T679" s="11" t="str">
        <f t="shared" si="52"/>
        <v>Healthy</v>
      </c>
      <c r="U679" s="11">
        <f t="shared" si="53"/>
        <v>20</v>
      </c>
      <c r="V679" s="8" t="str">
        <f t="shared" si="54"/>
        <v>Good</v>
      </c>
      <c r="W679">
        <v>0</v>
      </c>
    </row>
    <row r="680" spans="1:23" x14ac:dyDescent="0.3">
      <c r="A680">
        <v>679</v>
      </c>
      <c r="B680">
        <v>57</v>
      </c>
      <c r="C680" s="1" t="s">
        <v>30</v>
      </c>
      <c r="D680" s="1" t="s">
        <v>61</v>
      </c>
      <c r="E680" s="2">
        <v>42772</v>
      </c>
      <c r="F680" s="1" t="s">
        <v>8</v>
      </c>
      <c r="G680" s="2">
        <v>42784</v>
      </c>
      <c r="H680" s="1" t="s">
        <v>11</v>
      </c>
      <c r="I680" s="1" t="s">
        <v>3</v>
      </c>
      <c r="J680">
        <v>42.5</v>
      </c>
      <c r="K680">
        <v>297</v>
      </c>
      <c r="L680">
        <v>1</v>
      </c>
      <c r="M680">
        <v>1</v>
      </c>
      <c r="N680">
        <v>0</v>
      </c>
      <c r="O680">
        <v>0</v>
      </c>
      <c r="P680" s="1" t="s">
        <v>32</v>
      </c>
      <c r="Q680" s="2">
        <v>43229</v>
      </c>
      <c r="R680" s="8" t="str">
        <f t="shared" si="50"/>
        <v>50-70</v>
      </c>
      <c r="S680" s="11">
        <f t="shared" si="51"/>
        <v>14</v>
      </c>
      <c r="T680" s="11" t="str">
        <f t="shared" si="52"/>
        <v>Severely obese</v>
      </c>
      <c r="U680" s="11">
        <f t="shared" si="53"/>
        <v>12</v>
      </c>
      <c r="V680" s="8" t="str">
        <f t="shared" si="54"/>
        <v>High</v>
      </c>
      <c r="W680">
        <v>1</v>
      </c>
    </row>
    <row r="681" spans="1:23" x14ac:dyDescent="0.3">
      <c r="A681">
        <v>680</v>
      </c>
      <c r="B681">
        <v>66</v>
      </c>
      <c r="C681" s="1" t="s">
        <v>33</v>
      </c>
      <c r="D681" s="1" t="s">
        <v>47</v>
      </c>
      <c r="E681" s="2">
        <v>44189</v>
      </c>
      <c r="F681" s="1" t="s">
        <v>8</v>
      </c>
      <c r="G681" s="2">
        <v>44197</v>
      </c>
      <c r="H681" s="1" t="s">
        <v>10</v>
      </c>
      <c r="I681" s="1" t="s">
        <v>3</v>
      </c>
      <c r="J681">
        <v>43.1</v>
      </c>
      <c r="K681">
        <v>257</v>
      </c>
      <c r="L681">
        <v>1</v>
      </c>
      <c r="M681">
        <v>1</v>
      </c>
      <c r="N681">
        <v>1</v>
      </c>
      <c r="O681">
        <v>0</v>
      </c>
      <c r="P681" s="1" t="s">
        <v>42</v>
      </c>
      <c r="Q681" s="2">
        <v>44833</v>
      </c>
      <c r="R681" s="8" t="str">
        <f t="shared" si="50"/>
        <v>50-70</v>
      </c>
      <c r="S681" s="11">
        <f t="shared" si="51"/>
        <v>20</v>
      </c>
      <c r="T681" s="11" t="str">
        <f t="shared" si="52"/>
        <v>Severely obese</v>
      </c>
      <c r="U681" s="11">
        <f t="shared" si="53"/>
        <v>8</v>
      </c>
      <c r="V681" s="8" t="str">
        <f t="shared" si="54"/>
        <v>High</v>
      </c>
      <c r="W681">
        <v>1</v>
      </c>
    </row>
    <row r="682" spans="1:23" x14ac:dyDescent="0.3">
      <c r="A682">
        <v>681</v>
      </c>
      <c r="B682">
        <v>42</v>
      </c>
      <c r="C682" s="1" t="s">
        <v>30</v>
      </c>
      <c r="D682" s="1" t="s">
        <v>60</v>
      </c>
      <c r="E682" s="2">
        <v>43700</v>
      </c>
      <c r="F682" s="1" t="s">
        <v>7</v>
      </c>
      <c r="G682" s="2">
        <v>43703</v>
      </c>
      <c r="H682" s="1" t="s">
        <v>10</v>
      </c>
      <c r="I682" s="1" t="s">
        <v>2</v>
      </c>
      <c r="J682">
        <v>19.3</v>
      </c>
      <c r="K682">
        <v>221</v>
      </c>
      <c r="L682">
        <v>1</v>
      </c>
      <c r="M682">
        <v>0</v>
      </c>
      <c r="N682">
        <v>0</v>
      </c>
      <c r="O682">
        <v>0</v>
      </c>
      <c r="P682" s="1" t="s">
        <v>32</v>
      </c>
      <c r="Q682" s="2">
        <v>44069</v>
      </c>
      <c r="R682" s="8" t="str">
        <f t="shared" si="50"/>
        <v>36-49</v>
      </c>
      <c r="S682" s="11">
        <f t="shared" si="51"/>
        <v>12</v>
      </c>
      <c r="T682" s="11" t="str">
        <f t="shared" si="52"/>
        <v>Healthy</v>
      </c>
      <c r="U682" s="11">
        <f t="shared" si="53"/>
        <v>3</v>
      </c>
      <c r="V682" s="8" t="str">
        <f t="shared" si="54"/>
        <v>Elevated</v>
      </c>
      <c r="W682">
        <v>0</v>
      </c>
    </row>
    <row r="683" spans="1:23" x14ac:dyDescent="0.3">
      <c r="A683">
        <v>682</v>
      </c>
      <c r="B683">
        <v>58</v>
      </c>
      <c r="C683" s="1" t="s">
        <v>33</v>
      </c>
      <c r="D683" s="1" t="s">
        <v>39</v>
      </c>
      <c r="E683" s="2">
        <v>42842</v>
      </c>
      <c r="F683" s="1" t="s">
        <v>7</v>
      </c>
      <c r="G683" s="2">
        <v>42851</v>
      </c>
      <c r="H683" s="1" t="s">
        <v>10</v>
      </c>
      <c r="I683" s="1" t="s">
        <v>1</v>
      </c>
      <c r="J683">
        <v>34.799999999999997</v>
      </c>
      <c r="K683">
        <v>258</v>
      </c>
      <c r="L683">
        <v>1</v>
      </c>
      <c r="M683">
        <v>1</v>
      </c>
      <c r="N683">
        <v>0</v>
      </c>
      <c r="O683">
        <v>0</v>
      </c>
      <c r="P683" s="1" t="s">
        <v>38</v>
      </c>
      <c r="Q683" s="2">
        <v>43242</v>
      </c>
      <c r="R683" s="8" t="str">
        <f t="shared" si="50"/>
        <v>50-70</v>
      </c>
      <c r="S683" s="11">
        <f t="shared" si="51"/>
        <v>12</v>
      </c>
      <c r="T683" s="11" t="str">
        <f t="shared" si="52"/>
        <v>Obese</v>
      </c>
      <c r="U683" s="11">
        <f t="shared" si="53"/>
        <v>9</v>
      </c>
      <c r="V683" s="8" t="str">
        <f t="shared" si="54"/>
        <v>High</v>
      </c>
      <c r="W683">
        <v>0</v>
      </c>
    </row>
    <row r="684" spans="1:23" x14ac:dyDescent="0.3">
      <c r="A684">
        <v>683</v>
      </c>
      <c r="B684">
        <v>57</v>
      </c>
      <c r="C684" s="1" t="s">
        <v>33</v>
      </c>
      <c r="D684" s="1" t="s">
        <v>36</v>
      </c>
      <c r="E684" s="2">
        <v>42279</v>
      </c>
      <c r="F684" s="1" t="s">
        <v>6</v>
      </c>
      <c r="G684" s="2">
        <v>42285</v>
      </c>
      <c r="H684" s="1" t="s">
        <v>10</v>
      </c>
      <c r="I684" s="1" t="s">
        <v>3</v>
      </c>
      <c r="J684">
        <v>37.200000000000003</v>
      </c>
      <c r="K684">
        <v>254</v>
      </c>
      <c r="L684">
        <v>1</v>
      </c>
      <c r="M684">
        <v>1</v>
      </c>
      <c r="N684">
        <v>0</v>
      </c>
      <c r="O684">
        <v>0</v>
      </c>
      <c r="P684" s="1" t="s">
        <v>35</v>
      </c>
      <c r="Q684" s="2">
        <v>42949</v>
      </c>
      <c r="R684" s="8" t="str">
        <f t="shared" si="50"/>
        <v>50-70</v>
      </c>
      <c r="S684" s="11">
        <f t="shared" si="51"/>
        <v>21</v>
      </c>
      <c r="T684" s="11" t="str">
        <f t="shared" si="52"/>
        <v>Obese</v>
      </c>
      <c r="U684" s="11">
        <f t="shared" si="53"/>
        <v>6</v>
      </c>
      <c r="V684" s="8" t="str">
        <f t="shared" si="54"/>
        <v>High</v>
      </c>
      <c r="W684">
        <v>1</v>
      </c>
    </row>
    <row r="685" spans="1:23" x14ac:dyDescent="0.3">
      <c r="A685">
        <v>684</v>
      </c>
      <c r="B685">
        <v>56</v>
      </c>
      <c r="C685" s="1" t="s">
        <v>33</v>
      </c>
      <c r="D685" s="1" t="s">
        <v>40</v>
      </c>
      <c r="E685" s="2">
        <v>42344</v>
      </c>
      <c r="F685" s="1" t="s">
        <v>8</v>
      </c>
      <c r="G685" s="2">
        <v>42350</v>
      </c>
      <c r="H685" s="1" t="s">
        <v>10</v>
      </c>
      <c r="I685" s="1" t="s">
        <v>1</v>
      </c>
      <c r="J685">
        <v>33.799999999999997</v>
      </c>
      <c r="K685">
        <v>258</v>
      </c>
      <c r="L685">
        <v>1</v>
      </c>
      <c r="M685">
        <v>0</v>
      </c>
      <c r="N685">
        <v>0</v>
      </c>
      <c r="O685">
        <v>0</v>
      </c>
      <c r="P685" s="1" t="s">
        <v>32</v>
      </c>
      <c r="Q685" s="2">
        <v>42904</v>
      </c>
      <c r="R685" s="8" t="str">
        <f t="shared" si="50"/>
        <v>50-70</v>
      </c>
      <c r="S685" s="11">
        <f t="shared" si="51"/>
        <v>18</v>
      </c>
      <c r="T685" s="11" t="str">
        <f t="shared" si="52"/>
        <v>Obese</v>
      </c>
      <c r="U685" s="11">
        <f t="shared" si="53"/>
        <v>6</v>
      </c>
      <c r="V685" s="8" t="str">
        <f t="shared" si="54"/>
        <v>High</v>
      </c>
      <c r="W685">
        <v>0</v>
      </c>
    </row>
    <row r="686" spans="1:23" x14ac:dyDescent="0.3">
      <c r="A686">
        <v>685</v>
      </c>
      <c r="B686">
        <v>65</v>
      </c>
      <c r="C686" s="1" t="s">
        <v>30</v>
      </c>
      <c r="D686" s="1" t="s">
        <v>36</v>
      </c>
      <c r="E686" s="2">
        <v>45000</v>
      </c>
      <c r="F686" s="1" t="s">
        <v>7</v>
      </c>
      <c r="G686" s="2">
        <v>45014</v>
      </c>
      <c r="H686" s="1" t="s">
        <v>10</v>
      </c>
      <c r="I686" s="1" t="s">
        <v>3</v>
      </c>
      <c r="J686">
        <v>26.8</v>
      </c>
      <c r="K686">
        <v>219</v>
      </c>
      <c r="L686">
        <v>0</v>
      </c>
      <c r="M686">
        <v>1</v>
      </c>
      <c r="N686">
        <v>0</v>
      </c>
      <c r="O686">
        <v>0</v>
      </c>
      <c r="P686" s="1" t="s">
        <v>35</v>
      </c>
      <c r="Q686" s="2">
        <v>45317</v>
      </c>
      <c r="R686" s="8" t="str">
        <f t="shared" si="50"/>
        <v>50-70</v>
      </c>
      <c r="S686" s="11">
        <f t="shared" si="51"/>
        <v>9</v>
      </c>
      <c r="T686" s="11" t="str">
        <f t="shared" si="52"/>
        <v>Overweight</v>
      </c>
      <c r="U686" s="11">
        <f t="shared" si="53"/>
        <v>14</v>
      </c>
      <c r="V686" s="8" t="str">
        <f t="shared" si="54"/>
        <v>Elevated</v>
      </c>
      <c r="W686">
        <v>0</v>
      </c>
    </row>
    <row r="687" spans="1:23" x14ac:dyDescent="0.3">
      <c r="A687">
        <v>686</v>
      </c>
      <c r="B687">
        <v>52</v>
      </c>
      <c r="C687" s="1" t="s">
        <v>30</v>
      </c>
      <c r="D687" s="1" t="s">
        <v>37</v>
      </c>
      <c r="E687" s="2">
        <v>43931</v>
      </c>
      <c r="F687" s="1" t="s">
        <v>8</v>
      </c>
      <c r="G687" s="2">
        <v>43940</v>
      </c>
      <c r="H687" s="1" t="s">
        <v>10</v>
      </c>
      <c r="I687" s="1" t="s">
        <v>1</v>
      </c>
      <c r="J687">
        <v>17.600000000000001</v>
      </c>
      <c r="K687">
        <v>230</v>
      </c>
      <c r="L687">
        <v>1</v>
      </c>
      <c r="M687">
        <v>1</v>
      </c>
      <c r="N687">
        <v>0</v>
      </c>
      <c r="O687">
        <v>0</v>
      </c>
      <c r="P687" s="1" t="s">
        <v>38</v>
      </c>
      <c r="Q687" s="2">
        <v>44646</v>
      </c>
      <c r="R687" s="8" t="str">
        <f t="shared" si="50"/>
        <v>50-70</v>
      </c>
      <c r="S687" s="11">
        <f t="shared" si="51"/>
        <v>23</v>
      </c>
      <c r="T687" s="11" t="str">
        <f t="shared" si="52"/>
        <v xml:space="preserve">Underweight </v>
      </c>
      <c r="U687" s="11">
        <f t="shared" si="53"/>
        <v>9</v>
      </c>
      <c r="V687" s="8" t="str">
        <f t="shared" si="54"/>
        <v>Elevated</v>
      </c>
      <c r="W687">
        <v>0</v>
      </c>
    </row>
    <row r="688" spans="1:23" x14ac:dyDescent="0.3">
      <c r="A688">
        <v>687</v>
      </c>
      <c r="B688">
        <v>57</v>
      </c>
      <c r="C688" s="1" t="s">
        <v>30</v>
      </c>
      <c r="D688" s="1" t="s">
        <v>57</v>
      </c>
      <c r="E688" s="2">
        <v>42406</v>
      </c>
      <c r="F688" s="1" t="s">
        <v>7</v>
      </c>
      <c r="G688" s="2">
        <v>42411</v>
      </c>
      <c r="H688" s="1" t="s">
        <v>10</v>
      </c>
      <c r="I688" s="1" t="s">
        <v>3</v>
      </c>
      <c r="J688">
        <v>34</v>
      </c>
      <c r="K688">
        <v>275</v>
      </c>
      <c r="L688">
        <v>0</v>
      </c>
      <c r="M688">
        <v>1</v>
      </c>
      <c r="N688">
        <v>0</v>
      </c>
      <c r="O688">
        <v>0</v>
      </c>
      <c r="P688" s="1" t="s">
        <v>38</v>
      </c>
      <c r="Q688" s="2">
        <v>42930</v>
      </c>
      <c r="R688" s="8" t="str">
        <f t="shared" si="50"/>
        <v>50-70</v>
      </c>
      <c r="S688" s="11">
        <f t="shared" si="51"/>
        <v>17</v>
      </c>
      <c r="T688" s="11" t="str">
        <f t="shared" si="52"/>
        <v>Obese</v>
      </c>
      <c r="U688" s="11">
        <f t="shared" si="53"/>
        <v>5</v>
      </c>
      <c r="V688" s="8" t="str">
        <f t="shared" si="54"/>
        <v>High</v>
      </c>
      <c r="W688">
        <v>0</v>
      </c>
    </row>
    <row r="689" spans="1:23" x14ac:dyDescent="0.3">
      <c r="A689">
        <v>688</v>
      </c>
      <c r="B689">
        <v>44</v>
      </c>
      <c r="C689" s="1" t="s">
        <v>33</v>
      </c>
      <c r="D689" s="1" t="s">
        <v>43</v>
      </c>
      <c r="E689" s="2">
        <v>42101</v>
      </c>
      <c r="F689" s="1" t="s">
        <v>9</v>
      </c>
      <c r="G689" s="2">
        <v>42104</v>
      </c>
      <c r="H689" s="1" t="s">
        <v>11</v>
      </c>
      <c r="I689" s="1" t="s">
        <v>2</v>
      </c>
      <c r="J689">
        <v>44.7</v>
      </c>
      <c r="K689">
        <v>245</v>
      </c>
      <c r="L689">
        <v>1</v>
      </c>
      <c r="M689">
        <v>1</v>
      </c>
      <c r="N689">
        <v>0</v>
      </c>
      <c r="O689">
        <v>0</v>
      </c>
      <c r="P689" s="1" t="s">
        <v>42</v>
      </c>
      <c r="Q689" s="2">
        <v>42611</v>
      </c>
      <c r="R689" s="8" t="str">
        <f t="shared" si="50"/>
        <v>36-49</v>
      </c>
      <c r="S689" s="11">
        <f t="shared" si="51"/>
        <v>16</v>
      </c>
      <c r="T689" s="11" t="str">
        <f t="shared" si="52"/>
        <v>Severely obese</v>
      </c>
      <c r="U689" s="11">
        <f t="shared" si="53"/>
        <v>3</v>
      </c>
      <c r="V689" s="8" t="str">
        <f t="shared" si="54"/>
        <v>High</v>
      </c>
      <c r="W689">
        <v>0</v>
      </c>
    </row>
    <row r="690" spans="1:23" x14ac:dyDescent="0.3">
      <c r="A690">
        <v>689</v>
      </c>
      <c r="B690">
        <v>39</v>
      </c>
      <c r="C690" s="1" t="s">
        <v>33</v>
      </c>
      <c r="D690" s="1" t="s">
        <v>43</v>
      </c>
      <c r="E690" s="2">
        <v>43260</v>
      </c>
      <c r="F690" s="1" t="s">
        <v>9</v>
      </c>
      <c r="G690" s="2">
        <v>43261</v>
      </c>
      <c r="H690" s="1" t="s">
        <v>10</v>
      </c>
      <c r="I690" s="1" t="s">
        <v>4</v>
      </c>
      <c r="J690">
        <v>36.6</v>
      </c>
      <c r="K690">
        <v>297</v>
      </c>
      <c r="L690">
        <v>1</v>
      </c>
      <c r="M690">
        <v>0</v>
      </c>
      <c r="N690">
        <v>1</v>
      </c>
      <c r="O690">
        <v>0</v>
      </c>
      <c r="P690" s="1" t="s">
        <v>42</v>
      </c>
      <c r="Q690" s="2">
        <v>43967</v>
      </c>
      <c r="R690" s="8" t="str">
        <f t="shared" si="50"/>
        <v>36-49</v>
      </c>
      <c r="S690" s="11">
        <f t="shared" si="51"/>
        <v>23</v>
      </c>
      <c r="T690" s="11" t="str">
        <f t="shared" si="52"/>
        <v>Obese</v>
      </c>
      <c r="U690" s="11">
        <f t="shared" si="53"/>
        <v>1</v>
      </c>
      <c r="V690" s="8" t="str">
        <f t="shared" si="54"/>
        <v>High</v>
      </c>
      <c r="W690">
        <v>0</v>
      </c>
    </row>
    <row r="691" spans="1:23" x14ac:dyDescent="0.3">
      <c r="A691">
        <v>690</v>
      </c>
      <c r="B691">
        <v>45</v>
      </c>
      <c r="C691" s="1" t="s">
        <v>33</v>
      </c>
      <c r="D691" s="1" t="s">
        <v>31</v>
      </c>
      <c r="E691" s="2">
        <v>45428</v>
      </c>
      <c r="F691" s="1" t="s">
        <v>9</v>
      </c>
      <c r="G691" s="2">
        <v>45434</v>
      </c>
      <c r="H691" s="1" t="s">
        <v>10</v>
      </c>
      <c r="I691" s="1" t="s">
        <v>3</v>
      </c>
      <c r="J691">
        <v>18.3</v>
      </c>
      <c r="K691">
        <v>226</v>
      </c>
      <c r="L691">
        <v>0</v>
      </c>
      <c r="M691">
        <v>0</v>
      </c>
      <c r="N691">
        <v>0</v>
      </c>
      <c r="O691">
        <v>0</v>
      </c>
      <c r="P691" s="1" t="s">
        <v>35</v>
      </c>
      <c r="Q691" s="2">
        <v>45615</v>
      </c>
      <c r="R691" s="8" t="str">
        <f t="shared" si="50"/>
        <v>36-49</v>
      </c>
      <c r="S691" s="11">
        <f t="shared" si="51"/>
        <v>5</v>
      </c>
      <c r="T691" s="11" t="str">
        <f t="shared" si="52"/>
        <v xml:space="preserve">Underweight </v>
      </c>
      <c r="U691" s="11">
        <f t="shared" si="53"/>
        <v>6</v>
      </c>
      <c r="V691" s="8" t="str">
        <f t="shared" si="54"/>
        <v>Elevated</v>
      </c>
      <c r="W691">
        <v>0</v>
      </c>
    </row>
    <row r="692" spans="1:23" x14ac:dyDescent="0.3">
      <c r="A692">
        <v>691</v>
      </c>
      <c r="B692">
        <v>34</v>
      </c>
      <c r="C692" s="1" t="s">
        <v>30</v>
      </c>
      <c r="D692" s="1" t="s">
        <v>47</v>
      </c>
      <c r="E692" s="2">
        <v>42909</v>
      </c>
      <c r="F692" s="1" t="s">
        <v>7</v>
      </c>
      <c r="G692" s="2">
        <v>42927</v>
      </c>
      <c r="H692" s="1" t="s">
        <v>11</v>
      </c>
      <c r="I692" s="1" t="s">
        <v>4</v>
      </c>
      <c r="J692">
        <v>20.2</v>
      </c>
      <c r="K692">
        <v>221</v>
      </c>
      <c r="L692">
        <v>1</v>
      </c>
      <c r="M692">
        <v>1</v>
      </c>
      <c r="N692">
        <v>0</v>
      </c>
      <c r="O692">
        <v>0</v>
      </c>
      <c r="P692" s="1" t="s">
        <v>38</v>
      </c>
      <c r="Q692" s="2">
        <v>43453</v>
      </c>
      <c r="R692" s="8" t="str">
        <f t="shared" si="50"/>
        <v>20-35</v>
      </c>
      <c r="S692" s="11">
        <f t="shared" si="51"/>
        <v>17</v>
      </c>
      <c r="T692" s="11" t="str">
        <f t="shared" si="52"/>
        <v>Healthy</v>
      </c>
      <c r="U692" s="11">
        <f t="shared" si="53"/>
        <v>18</v>
      </c>
      <c r="V692" s="8" t="str">
        <f t="shared" si="54"/>
        <v>Elevated</v>
      </c>
      <c r="W692">
        <v>0</v>
      </c>
    </row>
    <row r="693" spans="1:23" x14ac:dyDescent="0.3">
      <c r="A693">
        <v>692</v>
      </c>
      <c r="B693">
        <v>51</v>
      </c>
      <c r="C693" s="1" t="s">
        <v>33</v>
      </c>
      <c r="D693" s="1" t="s">
        <v>56</v>
      </c>
      <c r="E693" s="2">
        <v>45203</v>
      </c>
      <c r="F693" s="1" t="s">
        <v>6</v>
      </c>
      <c r="G693" s="2">
        <v>45221</v>
      </c>
      <c r="H693" s="1" t="s">
        <v>11</v>
      </c>
      <c r="I693" s="1" t="s">
        <v>1</v>
      </c>
      <c r="J693">
        <v>33.9</v>
      </c>
      <c r="K693">
        <v>296</v>
      </c>
      <c r="L693">
        <v>1</v>
      </c>
      <c r="M693">
        <v>1</v>
      </c>
      <c r="N693">
        <v>0</v>
      </c>
      <c r="O693">
        <v>0</v>
      </c>
      <c r="P693" s="1" t="s">
        <v>32</v>
      </c>
      <c r="Q693" s="2">
        <v>45698</v>
      </c>
      <c r="R693" s="8" t="str">
        <f t="shared" si="50"/>
        <v>50-70</v>
      </c>
      <c r="S693" s="11">
        <f t="shared" si="51"/>
        <v>15</v>
      </c>
      <c r="T693" s="11" t="str">
        <f t="shared" si="52"/>
        <v>Obese</v>
      </c>
      <c r="U693" s="11">
        <f t="shared" si="53"/>
        <v>18</v>
      </c>
      <c r="V693" s="8" t="str">
        <f t="shared" si="54"/>
        <v>High</v>
      </c>
      <c r="W693">
        <v>1</v>
      </c>
    </row>
    <row r="694" spans="1:23" x14ac:dyDescent="0.3">
      <c r="A694">
        <v>693</v>
      </c>
      <c r="B694">
        <v>48</v>
      </c>
      <c r="C694" s="1" t="s">
        <v>30</v>
      </c>
      <c r="D694" s="1" t="s">
        <v>34</v>
      </c>
      <c r="E694" s="2">
        <v>42695</v>
      </c>
      <c r="F694" s="1" t="s">
        <v>8</v>
      </c>
      <c r="G694" s="2">
        <v>42709</v>
      </c>
      <c r="H694" s="1" t="s">
        <v>10</v>
      </c>
      <c r="I694" s="1" t="s">
        <v>3</v>
      </c>
      <c r="J694">
        <v>37.1</v>
      </c>
      <c r="K694">
        <v>293</v>
      </c>
      <c r="L694">
        <v>1</v>
      </c>
      <c r="M694">
        <v>0</v>
      </c>
      <c r="N694">
        <v>0</v>
      </c>
      <c r="O694">
        <v>0</v>
      </c>
      <c r="P694" s="1" t="s">
        <v>32</v>
      </c>
      <c r="Q694" s="2">
        <v>42917</v>
      </c>
      <c r="R694" s="8" t="str">
        <f t="shared" si="50"/>
        <v>36-49</v>
      </c>
      <c r="S694" s="11">
        <f t="shared" si="51"/>
        <v>6</v>
      </c>
      <c r="T694" s="11" t="str">
        <f t="shared" si="52"/>
        <v>Obese</v>
      </c>
      <c r="U694" s="11">
        <f t="shared" si="53"/>
        <v>14</v>
      </c>
      <c r="V694" s="8" t="str">
        <f t="shared" si="54"/>
        <v>High</v>
      </c>
      <c r="W694">
        <v>0</v>
      </c>
    </row>
    <row r="695" spans="1:23" x14ac:dyDescent="0.3">
      <c r="A695">
        <v>694</v>
      </c>
      <c r="B695">
        <v>48</v>
      </c>
      <c r="C695" s="1" t="s">
        <v>33</v>
      </c>
      <c r="D695" s="1" t="s">
        <v>50</v>
      </c>
      <c r="E695" s="2">
        <v>42019</v>
      </c>
      <c r="F695" s="1" t="s">
        <v>8</v>
      </c>
      <c r="G695" s="2">
        <v>42023</v>
      </c>
      <c r="H695" s="1" t="s">
        <v>10</v>
      </c>
      <c r="I695" s="1" t="s">
        <v>2</v>
      </c>
      <c r="J695">
        <v>29.8</v>
      </c>
      <c r="K695">
        <v>153</v>
      </c>
      <c r="L695">
        <v>1</v>
      </c>
      <c r="M695">
        <v>0</v>
      </c>
      <c r="N695">
        <v>0</v>
      </c>
      <c r="O695">
        <v>1</v>
      </c>
      <c r="P695" s="1" t="s">
        <v>38</v>
      </c>
      <c r="Q695" s="2">
        <v>42442</v>
      </c>
      <c r="R695" s="8" t="str">
        <f t="shared" si="50"/>
        <v>36-49</v>
      </c>
      <c r="S695" s="11">
        <f t="shared" si="51"/>
        <v>13</v>
      </c>
      <c r="T695" s="11" t="str">
        <f t="shared" si="52"/>
        <v>Overweight</v>
      </c>
      <c r="U695" s="11">
        <f t="shared" si="53"/>
        <v>4</v>
      </c>
      <c r="V695" s="8" t="str">
        <f t="shared" si="54"/>
        <v>Good</v>
      </c>
      <c r="W695">
        <v>0</v>
      </c>
    </row>
    <row r="696" spans="1:23" x14ac:dyDescent="0.3">
      <c r="A696">
        <v>695</v>
      </c>
      <c r="B696">
        <v>48</v>
      </c>
      <c r="C696" s="1" t="s">
        <v>30</v>
      </c>
      <c r="D696" s="1" t="s">
        <v>57</v>
      </c>
      <c r="E696" s="2">
        <v>43961</v>
      </c>
      <c r="F696" s="1" t="s">
        <v>7</v>
      </c>
      <c r="G696" s="2">
        <v>43968</v>
      </c>
      <c r="H696" s="1" t="s">
        <v>10</v>
      </c>
      <c r="I696" s="1" t="s">
        <v>1</v>
      </c>
      <c r="J696">
        <v>43.7</v>
      </c>
      <c r="K696">
        <v>277</v>
      </c>
      <c r="L696">
        <v>1</v>
      </c>
      <c r="M696">
        <v>1</v>
      </c>
      <c r="N696">
        <v>1</v>
      </c>
      <c r="O696">
        <v>0</v>
      </c>
      <c r="P696" s="1" t="s">
        <v>32</v>
      </c>
      <c r="Q696" s="2">
        <v>44296</v>
      </c>
      <c r="R696" s="8" t="str">
        <f t="shared" si="50"/>
        <v>36-49</v>
      </c>
      <c r="S696" s="11">
        <f t="shared" si="51"/>
        <v>10</v>
      </c>
      <c r="T696" s="11" t="str">
        <f t="shared" si="52"/>
        <v>Severely obese</v>
      </c>
      <c r="U696" s="11">
        <f t="shared" si="53"/>
        <v>7</v>
      </c>
      <c r="V696" s="8" t="str">
        <f t="shared" si="54"/>
        <v>High</v>
      </c>
      <c r="W696">
        <v>0</v>
      </c>
    </row>
    <row r="697" spans="1:23" x14ac:dyDescent="0.3">
      <c r="A697">
        <v>696</v>
      </c>
      <c r="B697">
        <v>58</v>
      </c>
      <c r="C697" s="1" t="s">
        <v>33</v>
      </c>
      <c r="D697" s="1" t="s">
        <v>43</v>
      </c>
      <c r="E697" s="2">
        <v>43529</v>
      </c>
      <c r="F697" s="1" t="s">
        <v>7</v>
      </c>
      <c r="G697" s="2">
        <v>43534</v>
      </c>
      <c r="H697" s="1" t="s">
        <v>11</v>
      </c>
      <c r="I697" s="1" t="s">
        <v>3</v>
      </c>
      <c r="J697">
        <v>42.5</v>
      </c>
      <c r="K697">
        <v>295</v>
      </c>
      <c r="L697">
        <v>1</v>
      </c>
      <c r="M697">
        <v>0</v>
      </c>
      <c r="N697">
        <v>0</v>
      </c>
      <c r="O697">
        <v>0</v>
      </c>
      <c r="P697" s="1" t="s">
        <v>35</v>
      </c>
      <c r="Q697" s="2">
        <v>44015</v>
      </c>
      <c r="R697" s="8" t="str">
        <f t="shared" si="50"/>
        <v>50-70</v>
      </c>
      <c r="S697" s="11">
        <f t="shared" si="51"/>
        <v>15</v>
      </c>
      <c r="T697" s="11" t="str">
        <f t="shared" si="52"/>
        <v>Severely obese</v>
      </c>
      <c r="U697" s="11">
        <f t="shared" si="53"/>
        <v>5</v>
      </c>
      <c r="V697" s="8" t="str">
        <f t="shared" si="54"/>
        <v>High</v>
      </c>
      <c r="W697">
        <v>0</v>
      </c>
    </row>
    <row r="698" spans="1:23" x14ac:dyDescent="0.3">
      <c r="A698">
        <v>697</v>
      </c>
      <c r="B698">
        <v>67</v>
      </c>
      <c r="C698" s="1" t="s">
        <v>30</v>
      </c>
      <c r="D698" s="1" t="s">
        <v>47</v>
      </c>
      <c r="E698" s="2">
        <v>42407</v>
      </c>
      <c r="F698" s="1" t="s">
        <v>8</v>
      </c>
      <c r="G698" s="2">
        <v>42409</v>
      </c>
      <c r="H698" s="1" t="s">
        <v>10</v>
      </c>
      <c r="I698" s="1" t="s">
        <v>1</v>
      </c>
      <c r="J698">
        <v>28.2</v>
      </c>
      <c r="K698">
        <v>173</v>
      </c>
      <c r="L698">
        <v>1</v>
      </c>
      <c r="M698">
        <v>0</v>
      </c>
      <c r="N698">
        <v>0</v>
      </c>
      <c r="O698">
        <v>0</v>
      </c>
      <c r="P698" s="1" t="s">
        <v>32</v>
      </c>
      <c r="Q698" s="2">
        <v>42738</v>
      </c>
      <c r="R698" s="8" t="str">
        <f t="shared" si="50"/>
        <v>50-70</v>
      </c>
      <c r="S698" s="11">
        <f t="shared" si="51"/>
        <v>10</v>
      </c>
      <c r="T698" s="11" t="str">
        <f t="shared" si="52"/>
        <v>Overweight</v>
      </c>
      <c r="U698" s="11">
        <f t="shared" si="53"/>
        <v>2</v>
      </c>
      <c r="V698" s="8" t="str">
        <f t="shared" si="54"/>
        <v>Good</v>
      </c>
      <c r="W698">
        <v>0</v>
      </c>
    </row>
    <row r="699" spans="1:23" x14ac:dyDescent="0.3">
      <c r="A699">
        <v>698</v>
      </c>
      <c r="B699">
        <v>52</v>
      </c>
      <c r="C699" s="1" t="s">
        <v>30</v>
      </c>
      <c r="D699" s="1" t="s">
        <v>41</v>
      </c>
      <c r="E699" s="2">
        <v>43635</v>
      </c>
      <c r="F699" s="1" t="s">
        <v>7</v>
      </c>
      <c r="G699" s="2">
        <v>43652</v>
      </c>
      <c r="H699" s="1" t="s">
        <v>11</v>
      </c>
      <c r="I699" s="1" t="s">
        <v>4</v>
      </c>
      <c r="J699">
        <v>41.1</v>
      </c>
      <c r="K699">
        <v>256</v>
      </c>
      <c r="L699">
        <v>1</v>
      </c>
      <c r="M699">
        <v>1</v>
      </c>
      <c r="N699">
        <v>0</v>
      </c>
      <c r="O699">
        <v>0</v>
      </c>
      <c r="P699" s="1" t="s">
        <v>42</v>
      </c>
      <c r="Q699" s="2">
        <v>44136</v>
      </c>
      <c r="R699" s="8" t="str">
        <f t="shared" si="50"/>
        <v>50-70</v>
      </c>
      <c r="S699" s="11">
        <f t="shared" si="51"/>
        <v>15</v>
      </c>
      <c r="T699" s="11" t="str">
        <f t="shared" si="52"/>
        <v>Severely obese</v>
      </c>
      <c r="U699" s="11">
        <f t="shared" si="53"/>
        <v>17</v>
      </c>
      <c r="V699" s="8" t="str">
        <f t="shared" si="54"/>
        <v>High</v>
      </c>
      <c r="W699">
        <v>0</v>
      </c>
    </row>
    <row r="700" spans="1:23" x14ac:dyDescent="0.3">
      <c r="A700">
        <v>699</v>
      </c>
      <c r="B700">
        <v>49</v>
      </c>
      <c r="C700" s="1" t="s">
        <v>33</v>
      </c>
      <c r="D700" s="1" t="s">
        <v>57</v>
      </c>
      <c r="E700" s="2">
        <v>43484</v>
      </c>
      <c r="F700" s="1" t="s">
        <v>9</v>
      </c>
      <c r="G700" s="2">
        <v>43491</v>
      </c>
      <c r="H700" s="1" t="s">
        <v>10</v>
      </c>
      <c r="I700" s="1" t="s">
        <v>3</v>
      </c>
      <c r="J700">
        <v>24.9</v>
      </c>
      <c r="K700">
        <v>236</v>
      </c>
      <c r="L700">
        <v>0</v>
      </c>
      <c r="M700">
        <v>1</v>
      </c>
      <c r="N700">
        <v>0</v>
      </c>
      <c r="O700">
        <v>0</v>
      </c>
      <c r="P700" s="1" t="s">
        <v>42</v>
      </c>
      <c r="Q700" s="2">
        <v>44001</v>
      </c>
      <c r="R700" s="8" t="str">
        <f t="shared" si="50"/>
        <v>36-49</v>
      </c>
      <c r="S700" s="11">
        <f t="shared" si="51"/>
        <v>16</v>
      </c>
      <c r="T700" s="11" t="str">
        <f t="shared" si="52"/>
        <v>Healthy</v>
      </c>
      <c r="U700" s="11">
        <f t="shared" si="53"/>
        <v>7</v>
      </c>
      <c r="V700" s="8" t="str">
        <f t="shared" si="54"/>
        <v>Elevated</v>
      </c>
      <c r="W700">
        <v>0</v>
      </c>
    </row>
    <row r="701" spans="1:23" x14ac:dyDescent="0.3">
      <c r="A701">
        <v>700</v>
      </c>
      <c r="B701">
        <v>53</v>
      </c>
      <c r="C701" s="1" t="s">
        <v>33</v>
      </c>
      <c r="D701" s="1" t="s">
        <v>59</v>
      </c>
      <c r="E701" s="2">
        <v>42905</v>
      </c>
      <c r="F701" s="1" t="s">
        <v>7</v>
      </c>
      <c r="G701" s="2">
        <v>42912</v>
      </c>
      <c r="H701" s="1" t="s">
        <v>10</v>
      </c>
      <c r="I701" s="1" t="s">
        <v>4</v>
      </c>
      <c r="J701">
        <v>35.6</v>
      </c>
      <c r="K701">
        <v>267</v>
      </c>
      <c r="L701">
        <v>1</v>
      </c>
      <c r="M701">
        <v>1</v>
      </c>
      <c r="N701">
        <v>0</v>
      </c>
      <c r="O701">
        <v>0</v>
      </c>
      <c r="P701" s="1" t="s">
        <v>42</v>
      </c>
      <c r="Q701" s="2">
        <v>43415</v>
      </c>
      <c r="R701" s="8" t="str">
        <f t="shared" si="50"/>
        <v>50-70</v>
      </c>
      <c r="S701" s="11">
        <f t="shared" si="51"/>
        <v>16</v>
      </c>
      <c r="T701" s="11" t="str">
        <f t="shared" si="52"/>
        <v>Obese</v>
      </c>
      <c r="U701" s="11">
        <f t="shared" si="53"/>
        <v>7</v>
      </c>
      <c r="V701" s="8" t="str">
        <f t="shared" si="54"/>
        <v>High</v>
      </c>
      <c r="W701">
        <v>1</v>
      </c>
    </row>
    <row r="702" spans="1:23" x14ac:dyDescent="0.3">
      <c r="A702">
        <v>701</v>
      </c>
      <c r="B702">
        <v>75</v>
      </c>
      <c r="C702" s="1" t="s">
        <v>30</v>
      </c>
      <c r="D702" s="1" t="s">
        <v>31</v>
      </c>
      <c r="E702" s="2">
        <v>44086</v>
      </c>
      <c r="F702" s="1" t="s">
        <v>6</v>
      </c>
      <c r="G702" s="2">
        <v>44099</v>
      </c>
      <c r="H702" s="1" t="s">
        <v>10</v>
      </c>
      <c r="I702" s="1" t="s">
        <v>4</v>
      </c>
      <c r="J702">
        <v>23.5</v>
      </c>
      <c r="K702">
        <v>226</v>
      </c>
      <c r="L702">
        <v>1</v>
      </c>
      <c r="M702">
        <v>1</v>
      </c>
      <c r="N702">
        <v>0</v>
      </c>
      <c r="O702">
        <v>0</v>
      </c>
      <c r="P702" s="1" t="s">
        <v>35</v>
      </c>
      <c r="Q702" s="2">
        <v>44628</v>
      </c>
      <c r="R702" s="8" t="str">
        <f t="shared" si="50"/>
        <v>70-90</v>
      </c>
      <c r="S702" s="11">
        <f t="shared" si="51"/>
        <v>17</v>
      </c>
      <c r="T702" s="11" t="str">
        <f t="shared" si="52"/>
        <v>Healthy</v>
      </c>
      <c r="U702" s="11">
        <f t="shared" si="53"/>
        <v>13</v>
      </c>
      <c r="V702" s="8" t="str">
        <f t="shared" si="54"/>
        <v>Elevated</v>
      </c>
      <c r="W702">
        <v>0</v>
      </c>
    </row>
    <row r="703" spans="1:23" x14ac:dyDescent="0.3">
      <c r="A703">
        <v>702</v>
      </c>
      <c r="B703">
        <v>43</v>
      </c>
      <c r="C703" s="1" t="s">
        <v>30</v>
      </c>
      <c r="D703" s="1" t="s">
        <v>57</v>
      </c>
      <c r="E703" s="2">
        <v>42472</v>
      </c>
      <c r="F703" s="1" t="s">
        <v>6</v>
      </c>
      <c r="G703" s="2">
        <v>42488</v>
      </c>
      <c r="H703" s="1" t="s">
        <v>11</v>
      </c>
      <c r="I703" s="1" t="s">
        <v>2</v>
      </c>
      <c r="J703">
        <v>38.700000000000003</v>
      </c>
      <c r="K703">
        <v>264</v>
      </c>
      <c r="L703">
        <v>1</v>
      </c>
      <c r="M703">
        <v>1</v>
      </c>
      <c r="N703">
        <v>0</v>
      </c>
      <c r="O703">
        <v>0</v>
      </c>
      <c r="P703" s="1" t="s">
        <v>32</v>
      </c>
      <c r="Q703" s="2">
        <v>43022</v>
      </c>
      <c r="R703" s="8" t="str">
        <f t="shared" si="50"/>
        <v>36-49</v>
      </c>
      <c r="S703" s="11">
        <f t="shared" si="51"/>
        <v>17</v>
      </c>
      <c r="T703" s="11" t="str">
        <f t="shared" si="52"/>
        <v>Obese</v>
      </c>
      <c r="U703" s="11">
        <f t="shared" si="53"/>
        <v>16</v>
      </c>
      <c r="V703" s="8" t="str">
        <f t="shared" si="54"/>
        <v>High</v>
      </c>
      <c r="W703">
        <v>0</v>
      </c>
    </row>
    <row r="704" spans="1:23" x14ac:dyDescent="0.3">
      <c r="A704">
        <v>703</v>
      </c>
      <c r="B704">
        <v>34</v>
      </c>
      <c r="C704" s="1" t="s">
        <v>30</v>
      </c>
      <c r="D704" s="1" t="s">
        <v>54</v>
      </c>
      <c r="E704" s="2">
        <v>41857</v>
      </c>
      <c r="F704" s="1" t="s">
        <v>8</v>
      </c>
      <c r="G704" s="2">
        <v>41860</v>
      </c>
      <c r="H704" s="1" t="s">
        <v>11</v>
      </c>
      <c r="I704" s="1" t="s">
        <v>1</v>
      </c>
      <c r="J704">
        <v>26.1</v>
      </c>
      <c r="K704">
        <v>204</v>
      </c>
      <c r="L704">
        <v>1</v>
      </c>
      <c r="M704">
        <v>0</v>
      </c>
      <c r="N704">
        <v>1</v>
      </c>
      <c r="O704">
        <v>0</v>
      </c>
      <c r="P704" s="1" t="s">
        <v>42</v>
      </c>
      <c r="Q704" s="2">
        <v>42398</v>
      </c>
      <c r="R704" s="8" t="str">
        <f t="shared" si="50"/>
        <v>20-35</v>
      </c>
      <c r="S704" s="11">
        <f t="shared" si="51"/>
        <v>17</v>
      </c>
      <c r="T704" s="11" t="str">
        <f t="shared" si="52"/>
        <v>Overweight</v>
      </c>
      <c r="U704" s="11">
        <f t="shared" si="53"/>
        <v>3</v>
      </c>
      <c r="V704" s="8" t="str">
        <f t="shared" si="54"/>
        <v>Elevated</v>
      </c>
      <c r="W704">
        <v>1</v>
      </c>
    </row>
    <row r="705" spans="1:23" x14ac:dyDescent="0.3">
      <c r="A705">
        <v>704</v>
      </c>
      <c r="B705">
        <v>65</v>
      </c>
      <c r="C705" s="1" t="s">
        <v>30</v>
      </c>
      <c r="D705" s="1" t="s">
        <v>41</v>
      </c>
      <c r="E705" s="2">
        <v>42626</v>
      </c>
      <c r="F705" s="1" t="s">
        <v>9</v>
      </c>
      <c r="G705" s="2">
        <v>42633</v>
      </c>
      <c r="H705" s="1" t="s">
        <v>10</v>
      </c>
      <c r="I705" s="1" t="s">
        <v>4</v>
      </c>
      <c r="J705">
        <v>16.8</v>
      </c>
      <c r="K705">
        <v>223</v>
      </c>
      <c r="L705">
        <v>0</v>
      </c>
      <c r="M705">
        <v>1</v>
      </c>
      <c r="N705">
        <v>0</v>
      </c>
      <c r="O705">
        <v>0</v>
      </c>
      <c r="P705" s="1" t="s">
        <v>42</v>
      </c>
      <c r="Q705" s="2">
        <v>42878</v>
      </c>
      <c r="R705" s="8" t="str">
        <f t="shared" si="50"/>
        <v>50-70</v>
      </c>
      <c r="S705" s="11">
        <f t="shared" si="51"/>
        <v>8</v>
      </c>
      <c r="T705" s="11" t="str">
        <f t="shared" si="52"/>
        <v xml:space="preserve">Underweight </v>
      </c>
      <c r="U705" s="11">
        <f t="shared" si="53"/>
        <v>7</v>
      </c>
      <c r="V705" s="8" t="str">
        <f t="shared" si="54"/>
        <v>Elevated</v>
      </c>
      <c r="W705">
        <v>0</v>
      </c>
    </row>
    <row r="706" spans="1:23" x14ac:dyDescent="0.3">
      <c r="A706">
        <v>705</v>
      </c>
      <c r="B706">
        <v>43</v>
      </c>
      <c r="C706" s="1" t="s">
        <v>33</v>
      </c>
      <c r="D706" s="1" t="s">
        <v>34</v>
      </c>
      <c r="E706" s="2">
        <v>44669</v>
      </c>
      <c r="F706" s="1" t="s">
        <v>6</v>
      </c>
      <c r="G706" s="2">
        <v>44672</v>
      </c>
      <c r="H706" s="1" t="s">
        <v>11</v>
      </c>
      <c r="I706" s="1" t="s">
        <v>1</v>
      </c>
      <c r="J706">
        <v>39.700000000000003</v>
      </c>
      <c r="K706">
        <v>241</v>
      </c>
      <c r="L706">
        <v>0</v>
      </c>
      <c r="M706">
        <v>0</v>
      </c>
      <c r="N706">
        <v>0</v>
      </c>
      <c r="O706">
        <v>0</v>
      </c>
      <c r="P706" s="1" t="s">
        <v>42</v>
      </c>
      <c r="Q706" s="2">
        <v>45099</v>
      </c>
      <c r="R706" s="8" t="str">
        <f t="shared" ref="R706:R769" si="55">IF(B706&lt;=35,"20-35",IF(AND(B706&gt;35,B706&lt;50),"36-49",IF(AND(B706&gt;=50,B706&lt;70),"50-70",IF(B706&gt;=70,"70-90","NaN"))))</f>
        <v>36-49</v>
      </c>
      <c r="S706" s="11">
        <f t="shared" ref="S706:S769" si="56">DATEDIF(G706,Q706,"M")</f>
        <v>14</v>
      </c>
      <c r="T706" s="11" t="str">
        <f t="shared" ref="T706:T769" si="57">IF(J706&lt;=18.5,"Underweight ",IF(AND(J706&gt;=18.5,J706&lt;=24.9),"Healthy",IF(AND(J706&gt;=25,J706&lt;=29.9),"Overweight",IF(AND(J706&gt;=30,J706&lt;=39.9),"Obese",IF(J706&gt;=40,"Severely obese")))))</f>
        <v>Obese</v>
      </c>
      <c r="U706" s="11">
        <f t="shared" ref="U706:U769" si="58">DATEDIF(E706,G706,"d")</f>
        <v>3</v>
      </c>
      <c r="V706" s="8" t="str">
        <f t="shared" ref="V706:V769" si="59">IF(K706&lt;200,"Good",IF(AND(K706&gt;200,K706&lt;239),"Elevated",IF(K706&gt;240,"High","non")))</f>
        <v>High</v>
      </c>
      <c r="W706">
        <v>0</v>
      </c>
    </row>
    <row r="707" spans="1:23" x14ac:dyDescent="0.3">
      <c r="A707">
        <v>706</v>
      </c>
      <c r="B707">
        <v>61</v>
      </c>
      <c r="C707" s="1" t="s">
        <v>33</v>
      </c>
      <c r="D707" s="1" t="s">
        <v>55</v>
      </c>
      <c r="E707" s="2">
        <v>45075</v>
      </c>
      <c r="F707" s="1" t="s">
        <v>8</v>
      </c>
      <c r="G707" s="2">
        <v>45089</v>
      </c>
      <c r="H707" s="1" t="s">
        <v>11</v>
      </c>
      <c r="I707" s="1" t="s">
        <v>1</v>
      </c>
      <c r="J707">
        <v>37.4</v>
      </c>
      <c r="K707">
        <v>277</v>
      </c>
      <c r="L707">
        <v>1</v>
      </c>
      <c r="M707">
        <v>1</v>
      </c>
      <c r="N707">
        <v>0</v>
      </c>
      <c r="O707">
        <v>0</v>
      </c>
      <c r="P707" s="1" t="s">
        <v>42</v>
      </c>
      <c r="Q707" s="2">
        <v>45597</v>
      </c>
      <c r="R707" s="8" t="str">
        <f t="shared" si="55"/>
        <v>50-70</v>
      </c>
      <c r="S707" s="11">
        <f t="shared" si="56"/>
        <v>16</v>
      </c>
      <c r="T707" s="11" t="str">
        <f t="shared" si="57"/>
        <v>Obese</v>
      </c>
      <c r="U707" s="11">
        <f t="shared" si="58"/>
        <v>14</v>
      </c>
      <c r="V707" s="8" t="str">
        <f t="shared" si="59"/>
        <v>High</v>
      </c>
      <c r="W707">
        <v>0</v>
      </c>
    </row>
    <row r="708" spans="1:23" x14ac:dyDescent="0.3">
      <c r="A708">
        <v>707</v>
      </c>
      <c r="B708">
        <v>61</v>
      </c>
      <c r="C708" s="1" t="s">
        <v>30</v>
      </c>
      <c r="D708" s="1" t="s">
        <v>53</v>
      </c>
      <c r="E708" s="2">
        <v>43521</v>
      </c>
      <c r="F708" s="1" t="s">
        <v>6</v>
      </c>
      <c r="G708" s="2">
        <v>43535</v>
      </c>
      <c r="H708" s="1" t="s">
        <v>10</v>
      </c>
      <c r="I708" s="1" t="s">
        <v>4</v>
      </c>
      <c r="J708">
        <v>25.4</v>
      </c>
      <c r="K708">
        <v>201</v>
      </c>
      <c r="L708">
        <v>1</v>
      </c>
      <c r="M708">
        <v>0</v>
      </c>
      <c r="N708">
        <v>1</v>
      </c>
      <c r="O708">
        <v>0</v>
      </c>
      <c r="P708" s="1" t="s">
        <v>38</v>
      </c>
      <c r="Q708" s="2">
        <v>44099</v>
      </c>
      <c r="R708" s="8" t="str">
        <f t="shared" si="55"/>
        <v>50-70</v>
      </c>
      <c r="S708" s="11">
        <f t="shared" si="56"/>
        <v>18</v>
      </c>
      <c r="T708" s="11" t="str">
        <f t="shared" si="57"/>
        <v>Overweight</v>
      </c>
      <c r="U708" s="11">
        <f t="shared" si="58"/>
        <v>14</v>
      </c>
      <c r="V708" s="8" t="str">
        <f t="shared" si="59"/>
        <v>Elevated</v>
      </c>
      <c r="W708">
        <v>1</v>
      </c>
    </row>
    <row r="709" spans="1:23" x14ac:dyDescent="0.3">
      <c r="A709">
        <v>708</v>
      </c>
      <c r="B709">
        <v>47</v>
      </c>
      <c r="C709" s="1" t="s">
        <v>33</v>
      </c>
      <c r="D709" s="1" t="s">
        <v>40</v>
      </c>
      <c r="E709" s="2">
        <v>44863</v>
      </c>
      <c r="F709" s="1" t="s">
        <v>6</v>
      </c>
      <c r="G709" s="2">
        <v>44880</v>
      </c>
      <c r="H709" s="1" t="s">
        <v>11</v>
      </c>
      <c r="I709" s="1" t="s">
        <v>4</v>
      </c>
      <c r="J709">
        <v>29.3</v>
      </c>
      <c r="K709">
        <v>178</v>
      </c>
      <c r="L709">
        <v>1</v>
      </c>
      <c r="M709">
        <v>1</v>
      </c>
      <c r="N709">
        <v>0</v>
      </c>
      <c r="O709">
        <v>0</v>
      </c>
      <c r="P709" s="1" t="s">
        <v>42</v>
      </c>
      <c r="Q709" s="2">
        <v>45533</v>
      </c>
      <c r="R709" s="8" t="str">
        <f t="shared" si="55"/>
        <v>36-49</v>
      </c>
      <c r="S709" s="11">
        <f t="shared" si="56"/>
        <v>21</v>
      </c>
      <c r="T709" s="11" t="str">
        <f t="shared" si="57"/>
        <v>Overweight</v>
      </c>
      <c r="U709" s="11">
        <f t="shared" si="58"/>
        <v>17</v>
      </c>
      <c r="V709" s="8" t="str">
        <f t="shared" si="59"/>
        <v>Good</v>
      </c>
      <c r="W709">
        <v>0</v>
      </c>
    </row>
    <row r="710" spans="1:23" x14ac:dyDescent="0.3">
      <c r="A710">
        <v>709</v>
      </c>
      <c r="B710">
        <v>45</v>
      </c>
      <c r="C710" s="1" t="s">
        <v>30</v>
      </c>
      <c r="D710" s="1" t="s">
        <v>37</v>
      </c>
      <c r="E710" s="2">
        <v>45364</v>
      </c>
      <c r="F710" s="1" t="s">
        <v>7</v>
      </c>
      <c r="G710" s="2">
        <v>45373</v>
      </c>
      <c r="H710" s="1" t="s">
        <v>11</v>
      </c>
      <c r="I710" s="1" t="s">
        <v>1</v>
      </c>
      <c r="J710">
        <v>19</v>
      </c>
      <c r="K710">
        <v>197</v>
      </c>
      <c r="L710">
        <v>1</v>
      </c>
      <c r="M710">
        <v>0</v>
      </c>
      <c r="N710">
        <v>0</v>
      </c>
      <c r="O710">
        <v>0</v>
      </c>
      <c r="P710" s="1" t="s">
        <v>32</v>
      </c>
      <c r="Q710" s="2">
        <v>45861</v>
      </c>
      <c r="R710" s="8" t="str">
        <f t="shared" si="55"/>
        <v>36-49</v>
      </c>
      <c r="S710" s="11">
        <f t="shared" si="56"/>
        <v>16</v>
      </c>
      <c r="T710" s="11" t="str">
        <f t="shared" si="57"/>
        <v>Healthy</v>
      </c>
      <c r="U710" s="11">
        <f t="shared" si="58"/>
        <v>9</v>
      </c>
      <c r="V710" s="8" t="str">
        <f t="shared" si="59"/>
        <v>Good</v>
      </c>
      <c r="W710">
        <v>0</v>
      </c>
    </row>
    <row r="711" spans="1:23" x14ac:dyDescent="0.3">
      <c r="A711">
        <v>710</v>
      </c>
      <c r="B711">
        <v>51</v>
      </c>
      <c r="C711" s="1" t="s">
        <v>30</v>
      </c>
      <c r="D711" s="1" t="s">
        <v>51</v>
      </c>
      <c r="E711" s="2">
        <v>43440</v>
      </c>
      <c r="F711" s="1" t="s">
        <v>8</v>
      </c>
      <c r="G711" s="2">
        <v>43453</v>
      </c>
      <c r="H711" s="1" t="s">
        <v>10</v>
      </c>
      <c r="I711" s="1" t="s">
        <v>2</v>
      </c>
      <c r="J711">
        <v>42.2</v>
      </c>
      <c r="K711">
        <v>246</v>
      </c>
      <c r="L711">
        <v>1</v>
      </c>
      <c r="M711">
        <v>1</v>
      </c>
      <c r="N711">
        <v>0</v>
      </c>
      <c r="O711">
        <v>0</v>
      </c>
      <c r="P711" s="1" t="s">
        <v>38</v>
      </c>
      <c r="Q711" s="2">
        <v>43834</v>
      </c>
      <c r="R711" s="8" t="str">
        <f t="shared" si="55"/>
        <v>50-70</v>
      </c>
      <c r="S711" s="11">
        <f t="shared" si="56"/>
        <v>12</v>
      </c>
      <c r="T711" s="11" t="str">
        <f t="shared" si="57"/>
        <v>Severely obese</v>
      </c>
      <c r="U711" s="11">
        <f t="shared" si="58"/>
        <v>13</v>
      </c>
      <c r="V711" s="8" t="str">
        <f t="shared" si="59"/>
        <v>High</v>
      </c>
      <c r="W711">
        <v>0</v>
      </c>
    </row>
    <row r="712" spans="1:23" x14ac:dyDescent="0.3">
      <c r="A712">
        <v>711</v>
      </c>
      <c r="B712">
        <v>74</v>
      </c>
      <c r="C712" s="1" t="s">
        <v>33</v>
      </c>
      <c r="D712" s="1" t="s">
        <v>40</v>
      </c>
      <c r="E712" s="2">
        <v>43752</v>
      </c>
      <c r="F712" s="1" t="s">
        <v>7</v>
      </c>
      <c r="G712" s="2">
        <v>43758</v>
      </c>
      <c r="H712" s="1" t="s">
        <v>10</v>
      </c>
      <c r="I712" s="1" t="s">
        <v>4</v>
      </c>
      <c r="J712">
        <v>30.2</v>
      </c>
      <c r="K712">
        <v>260</v>
      </c>
      <c r="L712">
        <v>1</v>
      </c>
      <c r="M712">
        <v>0</v>
      </c>
      <c r="N712">
        <v>1</v>
      </c>
      <c r="O712">
        <v>1</v>
      </c>
      <c r="P712" s="1" t="s">
        <v>42</v>
      </c>
      <c r="Q712" s="2">
        <v>44325</v>
      </c>
      <c r="R712" s="8" t="str">
        <f t="shared" si="55"/>
        <v>70-90</v>
      </c>
      <c r="S712" s="11">
        <f t="shared" si="56"/>
        <v>18</v>
      </c>
      <c r="T712" s="11" t="str">
        <f t="shared" si="57"/>
        <v>Obese</v>
      </c>
      <c r="U712" s="11">
        <f t="shared" si="58"/>
        <v>6</v>
      </c>
      <c r="V712" s="8" t="str">
        <f t="shared" si="59"/>
        <v>High</v>
      </c>
      <c r="W712">
        <v>1</v>
      </c>
    </row>
    <row r="713" spans="1:23" x14ac:dyDescent="0.3">
      <c r="A713">
        <v>712</v>
      </c>
      <c r="B713">
        <v>57</v>
      </c>
      <c r="C713" s="1" t="s">
        <v>30</v>
      </c>
      <c r="D713" s="1" t="s">
        <v>61</v>
      </c>
      <c r="E713" s="2">
        <v>43793</v>
      </c>
      <c r="F713" s="1" t="s">
        <v>6</v>
      </c>
      <c r="G713" s="2">
        <v>43801</v>
      </c>
      <c r="H713" s="1" t="s">
        <v>10</v>
      </c>
      <c r="I713" s="1" t="s">
        <v>2</v>
      </c>
      <c r="J713">
        <v>39.200000000000003</v>
      </c>
      <c r="K713">
        <v>296</v>
      </c>
      <c r="L713">
        <v>1</v>
      </c>
      <c r="M713">
        <v>1</v>
      </c>
      <c r="N713">
        <v>0</v>
      </c>
      <c r="O713">
        <v>0</v>
      </c>
      <c r="P713" s="1" t="s">
        <v>35</v>
      </c>
      <c r="Q713" s="2">
        <v>44444</v>
      </c>
      <c r="R713" s="8" t="str">
        <f t="shared" si="55"/>
        <v>50-70</v>
      </c>
      <c r="S713" s="11">
        <f t="shared" si="56"/>
        <v>21</v>
      </c>
      <c r="T713" s="11" t="str">
        <f t="shared" si="57"/>
        <v>Obese</v>
      </c>
      <c r="U713" s="11">
        <f t="shared" si="58"/>
        <v>8</v>
      </c>
      <c r="V713" s="8" t="str">
        <f t="shared" si="59"/>
        <v>High</v>
      </c>
      <c r="W713">
        <v>0</v>
      </c>
    </row>
    <row r="714" spans="1:23" x14ac:dyDescent="0.3">
      <c r="A714">
        <v>713</v>
      </c>
      <c r="B714">
        <v>50</v>
      </c>
      <c r="C714" s="1" t="s">
        <v>33</v>
      </c>
      <c r="D714" s="1" t="s">
        <v>44</v>
      </c>
      <c r="E714" s="2">
        <v>45092</v>
      </c>
      <c r="F714" s="1" t="s">
        <v>7</v>
      </c>
      <c r="G714" s="2">
        <v>45103</v>
      </c>
      <c r="H714" s="1" t="s">
        <v>10</v>
      </c>
      <c r="I714" s="1" t="s">
        <v>4</v>
      </c>
      <c r="J714">
        <v>16.8</v>
      </c>
      <c r="K714">
        <v>217</v>
      </c>
      <c r="L714">
        <v>1</v>
      </c>
      <c r="M714">
        <v>1</v>
      </c>
      <c r="N714">
        <v>0</v>
      </c>
      <c r="O714">
        <v>0</v>
      </c>
      <c r="P714" s="1" t="s">
        <v>32</v>
      </c>
      <c r="Q714" s="2">
        <v>45314</v>
      </c>
      <c r="R714" s="8" t="str">
        <f t="shared" si="55"/>
        <v>50-70</v>
      </c>
      <c r="S714" s="11">
        <f t="shared" si="56"/>
        <v>6</v>
      </c>
      <c r="T714" s="11" t="str">
        <f t="shared" si="57"/>
        <v xml:space="preserve">Underweight </v>
      </c>
      <c r="U714" s="11">
        <f t="shared" si="58"/>
        <v>11</v>
      </c>
      <c r="V714" s="8" t="str">
        <f t="shared" si="59"/>
        <v>Elevated</v>
      </c>
      <c r="W714">
        <v>0</v>
      </c>
    </row>
    <row r="715" spans="1:23" x14ac:dyDescent="0.3">
      <c r="A715">
        <v>714</v>
      </c>
      <c r="B715">
        <v>45</v>
      </c>
      <c r="C715" s="1" t="s">
        <v>30</v>
      </c>
      <c r="D715" s="1" t="s">
        <v>48</v>
      </c>
      <c r="E715" s="2">
        <v>45074</v>
      </c>
      <c r="F715" s="1" t="s">
        <v>9</v>
      </c>
      <c r="G715" s="2">
        <v>45078</v>
      </c>
      <c r="H715" s="1" t="s">
        <v>10</v>
      </c>
      <c r="I715" s="1" t="s">
        <v>1</v>
      </c>
      <c r="J715">
        <v>41.5</v>
      </c>
      <c r="K715">
        <v>244</v>
      </c>
      <c r="L715">
        <v>1</v>
      </c>
      <c r="M715">
        <v>0</v>
      </c>
      <c r="N715">
        <v>1</v>
      </c>
      <c r="O715">
        <v>1</v>
      </c>
      <c r="P715" s="1" t="s">
        <v>35</v>
      </c>
      <c r="Q715" s="2">
        <v>45706</v>
      </c>
      <c r="R715" s="8" t="str">
        <f t="shared" si="55"/>
        <v>36-49</v>
      </c>
      <c r="S715" s="11">
        <f t="shared" si="56"/>
        <v>20</v>
      </c>
      <c r="T715" s="11" t="str">
        <f t="shared" si="57"/>
        <v>Severely obese</v>
      </c>
      <c r="U715" s="11">
        <f t="shared" si="58"/>
        <v>4</v>
      </c>
      <c r="V715" s="8" t="str">
        <f t="shared" si="59"/>
        <v>High</v>
      </c>
      <c r="W715">
        <v>0</v>
      </c>
    </row>
    <row r="716" spans="1:23" x14ac:dyDescent="0.3">
      <c r="A716">
        <v>715</v>
      </c>
      <c r="B716">
        <v>63</v>
      </c>
      <c r="C716" s="1" t="s">
        <v>33</v>
      </c>
      <c r="D716" s="1" t="s">
        <v>39</v>
      </c>
      <c r="E716" s="2">
        <v>44671</v>
      </c>
      <c r="F716" s="1" t="s">
        <v>6</v>
      </c>
      <c r="G716" s="2">
        <v>44685</v>
      </c>
      <c r="H716" s="1" t="s">
        <v>10</v>
      </c>
      <c r="I716" s="1" t="s">
        <v>3</v>
      </c>
      <c r="J716">
        <v>40.1</v>
      </c>
      <c r="K716">
        <v>251</v>
      </c>
      <c r="L716">
        <v>1</v>
      </c>
      <c r="M716">
        <v>0</v>
      </c>
      <c r="N716">
        <v>0</v>
      </c>
      <c r="O716">
        <v>0</v>
      </c>
      <c r="P716" s="1" t="s">
        <v>42</v>
      </c>
      <c r="Q716" s="2">
        <v>45065</v>
      </c>
      <c r="R716" s="8" t="str">
        <f t="shared" si="55"/>
        <v>50-70</v>
      </c>
      <c r="S716" s="11">
        <f t="shared" si="56"/>
        <v>12</v>
      </c>
      <c r="T716" s="11" t="str">
        <f t="shared" si="57"/>
        <v>Severely obese</v>
      </c>
      <c r="U716" s="11">
        <f t="shared" si="58"/>
        <v>14</v>
      </c>
      <c r="V716" s="8" t="str">
        <f t="shared" si="59"/>
        <v>High</v>
      </c>
      <c r="W716">
        <v>1</v>
      </c>
    </row>
    <row r="717" spans="1:23" x14ac:dyDescent="0.3">
      <c r="A717">
        <v>716</v>
      </c>
      <c r="B717">
        <v>52</v>
      </c>
      <c r="C717" s="1" t="s">
        <v>30</v>
      </c>
      <c r="D717" s="1" t="s">
        <v>49</v>
      </c>
      <c r="E717" s="2">
        <v>42738</v>
      </c>
      <c r="F717" s="1" t="s">
        <v>6</v>
      </c>
      <c r="G717" s="2">
        <v>42759</v>
      </c>
      <c r="H717" s="1" t="s">
        <v>10</v>
      </c>
      <c r="I717" s="1" t="s">
        <v>2</v>
      </c>
      <c r="J717">
        <v>25.1</v>
      </c>
      <c r="K717">
        <v>221</v>
      </c>
      <c r="L717">
        <v>0</v>
      </c>
      <c r="M717">
        <v>0</v>
      </c>
      <c r="N717">
        <v>0</v>
      </c>
      <c r="O717">
        <v>0</v>
      </c>
      <c r="P717" s="1" t="s">
        <v>32</v>
      </c>
      <c r="Q717" s="2">
        <v>43113</v>
      </c>
      <c r="R717" s="8" t="str">
        <f t="shared" si="55"/>
        <v>50-70</v>
      </c>
      <c r="S717" s="11">
        <f t="shared" si="56"/>
        <v>11</v>
      </c>
      <c r="T717" s="11" t="str">
        <f t="shared" si="57"/>
        <v>Overweight</v>
      </c>
      <c r="U717" s="11">
        <f t="shared" si="58"/>
        <v>21</v>
      </c>
      <c r="V717" s="8" t="str">
        <f t="shared" si="59"/>
        <v>Elevated</v>
      </c>
      <c r="W717">
        <v>0</v>
      </c>
    </row>
    <row r="718" spans="1:23" x14ac:dyDescent="0.3">
      <c r="A718">
        <v>717</v>
      </c>
      <c r="B718">
        <v>50</v>
      </c>
      <c r="C718" s="1" t="s">
        <v>30</v>
      </c>
      <c r="D718" s="1" t="s">
        <v>62</v>
      </c>
      <c r="E718" s="2">
        <v>45323</v>
      </c>
      <c r="F718" s="1" t="s">
        <v>6</v>
      </c>
      <c r="G718" s="2">
        <v>45335</v>
      </c>
      <c r="H718" s="1" t="s">
        <v>10</v>
      </c>
      <c r="I718" s="1" t="s">
        <v>1</v>
      </c>
      <c r="J718">
        <v>33.700000000000003</v>
      </c>
      <c r="K718">
        <v>280</v>
      </c>
      <c r="L718">
        <v>1</v>
      </c>
      <c r="M718">
        <v>1</v>
      </c>
      <c r="N718">
        <v>0</v>
      </c>
      <c r="O718">
        <v>0</v>
      </c>
      <c r="P718" s="1" t="s">
        <v>38</v>
      </c>
      <c r="Q718" s="2">
        <v>45635</v>
      </c>
      <c r="R718" s="8" t="str">
        <f t="shared" si="55"/>
        <v>50-70</v>
      </c>
      <c r="S718" s="11">
        <f t="shared" si="56"/>
        <v>9</v>
      </c>
      <c r="T718" s="11" t="str">
        <f t="shared" si="57"/>
        <v>Obese</v>
      </c>
      <c r="U718" s="11">
        <f t="shared" si="58"/>
        <v>12</v>
      </c>
      <c r="V718" s="8" t="str">
        <f t="shared" si="59"/>
        <v>High</v>
      </c>
      <c r="W718">
        <v>1</v>
      </c>
    </row>
    <row r="719" spans="1:23" x14ac:dyDescent="0.3">
      <c r="A719">
        <v>718</v>
      </c>
      <c r="B719">
        <v>38</v>
      </c>
      <c r="C719" s="1" t="s">
        <v>33</v>
      </c>
      <c r="D719" s="1" t="s">
        <v>55</v>
      </c>
      <c r="E719" s="2">
        <v>44775</v>
      </c>
      <c r="F719" s="1" t="s">
        <v>8</v>
      </c>
      <c r="G719" s="2">
        <v>44784</v>
      </c>
      <c r="H719" s="1" t="s">
        <v>10</v>
      </c>
      <c r="I719" s="1" t="s">
        <v>2</v>
      </c>
      <c r="J719">
        <v>32.799999999999997</v>
      </c>
      <c r="K719">
        <v>244</v>
      </c>
      <c r="L719">
        <v>0</v>
      </c>
      <c r="M719">
        <v>0</v>
      </c>
      <c r="N719">
        <v>1</v>
      </c>
      <c r="O719">
        <v>0</v>
      </c>
      <c r="P719" s="1" t="s">
        <v>38</v>
      </c>
      <c r="Q719" s="2">
        <v>45216</v>
      </c>
      <c r="R719" s="8" t="str">
        <f t="shared" si="55"/>
        <v>36-49</v>
      </c>
      <c r="S719" s="11">
        <f t="shared" si="56"/>
        <v>14</v>
      </c>
      <c r="T719" s="11" t="str">
        <f t="shared" si="57"/>
        <v>Obese</v>
      </c>
      <c r="U719" s="11">
        <f t="shared" si="58"/>
        <v>9</v>
      </c>
      <c r="V719" s="8" t="str">
        <f t="shared" si="59"/>
        <v>High</v>
      </c>
      <c r="W719">
        <v>1</v>
      </c>
    </row>
    <row r="720" spans="1:23" x14ac:dyDescent="0.3">
      <c r="A720">
        <v>719</v>
      </c>
      <c r="B720">
        <v>32</v>
      </c>
      <c r="C720" s="1" t="s">
        <v>30</v>
      </c>
      <c r="D720" s="1" t="s">
        <v>61</v>
      </c>
      <c r="E720" s="2">
        <v>43702</v>
      </c>
      <c r="F720" s="1" t="s">
        <v>7</v>
      </c>
      <c r="G720" s="2">
        <v>43706</v>
      </c>
      <c r="H720" s="1" t="s">
        <v>10</v>
      </c>
      <c r="I720" s="1" t="s">
        <v>4</v>
      </c>
      <c r="J720">
        <v>23.3</v>
      </c>
      <c r="K720">
        <v>186</v>
      </c>
      <c r="L720">
        <v>1</v>
      </c>
      <c r="M720">
        <v>0</v>
      </c>
      <c r="N720">
        <v>0</v>
      </c>
      <c r="O720">
        <v>0</v>
      </c>
      <c r="P720" s="1" t="s">
        <v>42</v>
      </c>
      <c r="Q720" s="2">
        <v>44343</v>
      </c>
      <c r="R720" s="8" t="str">
        <f t="shared" si="55"/>
        <v>20-35</v>
      </c>
      <c r="S720" s="11">
        <f t="shared" si="56"/>
        <v>20</v>
      </c>
      <c r="T720" s="11" t="str">
        <f t="shared" si="57"/>
        <v>Healthy</v>
      </c>
      <c r="U720" s="11">
        <f t="shared" si="58"/>
        <v>4</v>
      </c>
      <c r="V720" s="8" t="str">
        <f t="shared" si="59"/>
        <v>Good</v>
      </c>
      <c r="W720">
        <v>0</v>
      </c>
    </row>
    <row r="721" spans="1:23" x14ac:dyDescent="0.3">
      <c r="A721">
        <v>720</v>
      </c>
      <c r="B721">
        <v>63</v>
      </c>
      <c r="C721" s="1" t="s">
        <v>30</v>
      </c>
      <c r="D721" s="1" t="s">
        <v>59</v>
      </c>
      <c r="E721" s="2">
        <v>41949</v>
      </c>
      <c r="F721" s="1" t="s">
        <v>7</v>
      </c>
      <c r="G721" s="2">
        <v>41954</v>
      </c>
      <c r="H721" s="1" t="s">
        <v>11</v>
      </c>
      <c r="I721" s="1" t="s">
        <v>3</v>
      </c>
      <c r="J721">
        <v>27.7</v>
      </c>
      <c r="K721">
        <v>236</v>
      </c>
      <c r="L721">
        <v>1</v>
      </c>
      <c r="M721">
        <v>0</v>
      </c>
      <c r="N721">
        <v>0</v>
      </c>
      <c r="O721">
        <v>0</v>
      </c>
      <c r="P721" s="1" t="s">
        <v>38</v>
      </c>
      <c r="Q721" s="2">
        <v>42412</v>
      </c>
      <c r="R721" s="8" t="str">
        <f t="shared" si="55"/>
        <v>50-70</v>
      </c>
      <c r="S721" s="11">
        <f t="shared" si="56"/>
        <v>15</v>
      </c>
      <c r="T721" s="11" t="str">
        <f t="shared" si="57"/>
        <v>Overweight</v>
      </c>
      <c r="U721" s="11">
        <f t="shared" si="58"/>
        <v>5</v>
      </c>
      <c r="V721" s="8" t="str">
        <f t="shared" si="59"/>
        <v>Elevated</v>
      </c>
      <c r="W721">
        <v>0</v>
      </c>
    </row>
    <row r="722" spans="1:23" x14ac:dyDescent="0.3">
      <c r="A722">
        <v>721</v>
      </c>
      <c r="B722">
        <v>61</v>
      </c>
      <c r="C722" s="1" t="s">
        <v>30</v>
      </c>
      <c r="D722" s="1" t="s">
        <v>54</v>
      </c>
      <c r="E722" s="2">
        <v>41851</v>
      </c>
      <c r="F722" s="1" t="s">
        <v>7</v>
      </c>
      <c r="G722" s="2">
        <v>41862</v>
      </c>
      <c r="H722" s="1" t="s">
        <v>10</v>
      </c>
      <c r="I722" s="1" t="s">
        <v>2</v>
      </c>
      <c r="J722">
        <v>28.5</v>
      </c>
      <c r="K722">
        <v>240</v>
      </c>
      <c r="L722">
        <v>1</v>
      </c>
      <c r="M722">
        <v>1</v>
      </c>
      <c r="N722">
        <v>1</v>
      </c>
      <c r="O722">
        <v>0</v>
      </c>
      <c r="P722" s="1" t="s">
        <v>32</v>
      </c>
      <c r="Q722" s="2">
        <v>42226</v>
      </c>
      <c r="R722" s="8" t="str">
        <f t="shared" si="55"/>
        <v>50-70</v>
      </c>
      <c r="S722" s="11">
        <f t="shared" si="56"/>
        <v>11</v>
      </c>
      <c r="T722" s="11" t="str">
        <f t="shared" si="57"/>
        <v>Overweight</v>
      </c>
      <c r="U722" s="11">
        <f t="shared" si="58"/>
        <v>11</v>
      </c>
      <c r="V722" s="8" t="str">
        <f t="shared" si="59"/>
        <v>non</v>
      </c>
      <c r="W722">
        <v>1</v>
      </c>
    </row>
    <row r="723" spans="1:23" x14ac:dyDescent="0.3">
      <c r="A723">
        <v>722</v>
      </c>
      <c r="B723">
        <v>28</v>
      </c>
      <c r="C723" s="1" t="s">
        <v>33</v>
      </c>
      <c r="D723" s="1" t="s">
        <v>49</v>
      </c>
      <c r="E723" s="2">
        <v>42747</v>
      </c>
      <c r="F723" s="1" t="s">
        <v>7</v>
      </c>
      <c r="G723" s="2">
        <v>42749</v>
      </c>
      <c r="H723" s="1" t="s">
        <v>10</v>
      </c>
      <c r="I723" s="1" t="s">
        <v>4</v>
      </c>
      <c r="J723">
        <v>42.4</v>
      </c>
      <c r="K723">
        <v>268</v>
      </c>
      <c r="L723">
        <v>0</v>
      </c>
      <c r="M723">
        <v>0</v>
      </c>
      <c r="N723">
        <v>0</v>
      </c>
      <c r="O723">
        <v>0</v>
      </c>
      <c r="P723" s="1" t="s">
        <v>35</v>
      </c>
      <c r="Q723" s="2">
        <v>43370</v>
      </c>
      <c r="R723" s="8" t="str">
        <f t="shared" si="55"/>
        <v>20-35</v>
      </c>
      <c r="S723" s="11">
        <f t="shared" si="56"/>
        <v>20</v>
      </c>
      <c r="T723" s="11" t="str">
        <f t="shared" si="57"/>
        <v>Severely obese</v>
      </c>
      <c r="U723" s="11">
        <f t="shared" si="58"/>
        <v>2</v>
      </c>
      <c r="V723" s="8" t="str">
        <f t="shared" si="59"/>
        <v>High</v>
      </c>
      <c r="W723">
        <v>1</v>
      </c>
    </row>
    <row r="724" spans="1:23" x14ac:dyDescent="0.3">
      <c r="A724">
        <v>723</v>
      </c>
      <c r="B724">
        <v>60</v>
      </c>
      <c r="C724" s="1" t="s">
        <v>33</v>
      </c>
      <c r="D724" s="1" t="s">
        <v>43</v>
      </c>
      <c r="E724" s="2">
        <v>41896</v>
      </c>
      <c r="F724" s="1" t="s">
        <v>9</v>
      </c>
      <c r="G724" s="2">
        <v>41897</v>
      </c>
      <c r="H724" s="1" t="s">
        <v>10</v>
      </c>
      <c r="I724" s="1" t="s">
        <v>2</v>
      </c>
      <c r="J724">
        <v>21.1</v>
      </c>
      <c r="K724">
        <v>188</v>
      </c>
      <c r="L724">
        <v>1</v>
      </c>
      <c r="M724">
        <v>0</v>
      </c>
      <c r="N724">
        <v>0</v>
      </c>
      <c r="O724">
        <v>0</v>
      </c>
      <c r="P724" s="1" t="s">
        <v>38</v>
      </c>
      <c r="Q724" s="2">
        <v>42114</v>
      </c>
      <c r="R724" s="8" t="str">
        <f t="shared" si="55"/>
        <v>50-70</v>
      </c>
      <c r="S724" s="11">
        <f t="shared" si="56"/>
        <v>7</v>
      </c>
      <c r="T724" s="11" t="str">
        <f t="shared" si="57"/>
        <v>Healthy</v>
      </c>
      <c r="U724" s="11">
        <f t="shared" si="58"/>
        <v>1</v>
      </c>
      <c r="V724" s="8" t="str">
        <f t="shared" si="59"/>
        <v>Good</v>
      </c>
      <c r="W724">
        <v>1</v>
      </c>
    </row>
    <row r="725" spans="1:23" x14ac:dyDescent="0.3">
      <c r="A725">
        <v>724</v>
      </c>
      <c r="B725">
        <v>64</v>
      </c>
      <c r="C725" s="1" t="s">
        <v>33</v>
      </c>
      <c r="D725" s="1" t="s">
        <v>52</v>
      </c>
      <c r="E725" s="2">
        <v>43936</v>
      </c>
      <c r="F725" s="1" t="s">
        <v>8</v>
      </c>
      <c r="G725" s="2">
        <v>43948</v>
      </c>
      <c r="H725" s="1" t="s">
        <v>10</v>
      </c>
      <c r="I725" s="1" t="s">
        <v>3</v>
      </c>
      <c r="J725">
        <v>29.4</v>
      </c>
      <c r="K725">
        <v>235</v>
      </c>
      <c r="L725">
        <v>0</v>
      </c>
      <c r="M725">
        <v>1</v>
      </c>
      <c r="N725">
        <v>0</v>
      </c>
      <c r="O725">
        <v>0</v>
      </c>
      <c r="P725" s="1" t="s">
        <v>35</v>
      </c>
      <c r="Q725" s="2">
        <v>44305</v>
      </c>
      <c r="R725" s="8" t="str">
        <f t="shared" si="55"/>
        <v>50-70</v>
      </c>
      <c r="S725" s="11">
        <f t="shared" si="56"/>
        <v>11</v>
      </c>
      <c r="T725" s="11" t="str">
        <f t="shared" si="57"/>
        <v>Overweight</v>
      </c>
      <c r="U725" s="11">
        <f t="shared" si="58"/>
        <v>12</v>
      </c>
      <c r="V725" s="8" t="str">
        <f t="shared" si="59"/>
        <v>Elevated</v>
      </c>
      <c r="W725">
        <v>0</v>
      </c>
    </row>
    <row r="726" spans="1:23" x14ac:dyDescent="0.3">
      <c r="A726">
        <v>725</v>
      </c>
      <c r="B726">
        <v>46</v>
      </c>
      <c r="C726" s="1" t="s">
        <v>33</v>
      </c>
      <c r="D726" s="1" t="s">
        <v>62</v>
      </c>
      <c r="E726" s="2">
        <v>42568</v>
      </c>
      <c r="F726" s="1" t="s">
        <v>8</v>
      </c>
      <c r="G726" s="2">
        <v>42580</v>
      </c>
      <c r="H726" s="1" t="s">
        <v>11</v>
      </c>
      <c r="I726" s="1" t="s">
        <v>1</v>
      </c>
      <c r="J726">
        <v>38.200000000000003</v>
      </c>
      <c r="K726">
        <v>289</v>
      </c>
      <c r="L726">
        <v>1</v>
      </c>
      <c r="M726">
        <v>0</v>
      </c>
      <c r="N726">
        <v>0</v>
      </c>
      <c r="O726">
        <v>1</v>
      </c>
      <c r="P726" s="1" t="s">
        <v>35</v>
      </c>
      <c r="Q726" s="2">
        <v>42946</v>
      </c>
      <c r="R726" s="8" t="str">
        <f t="shared" si="55"/>
        <v>36-49</v>
      </c>
      <c r="S726" s="11">
        <f t="shared" si="56"/>
        <v>12</v>
      </c>
      <c r="T726" s="11" t="str">
        <f t="shared" si="57"/>
        <v>Obese</v>
      </c>
      <c r="U726" s="11">
        <f t="shared" si="58"/>
        <v>12</v>
      </c>
      <c r="V726" s="8" t="str">
        <f t="shared" si="59"/>
        <v>High</v>
      </c>
      <c r="W726">
        <v>0</v>
      </c>
    </row>
    <row r="727" spans="1:23" x14ac:dyDescent="0.3">
      <c r="A727">
        <v>726</v>
      </c>
      <c r="B727">
        <v>48</v>
      </c>
      <c r="C727" s="1" t="s">
        <v>33</v>
      </c>
      <c r="D727" s="1" t="s">
        <v>46</v>
      </c>
      <c r="E727" s="2">
        <v>42658</v>
      </c>
      <c r="F727" s="1" t="s">
        <v>9</v>
      </c>
      <c r="G727" s="2">
        <v>42662</v>
      </c>
      <c r="H727" s="1" t="s">
        <v>11</v>
      </c>
      <c r="I727" s="1" t="s">
        <v>2</v>
      </c>
      <c r="J727">
        <v>24.9</v>
      </c>
      <c r="K727">
        <v>181</v>
      </c>
      <c r="L727">
        <v>1</v>
      </c>
      <c r="M727">
        <v>1</v>
      </c>
      <c r="N727">
        <v>1</v>
      </c>
      <c r="O727">
        <v>0</v>
      </c>
      <c r="P727" s="1" t="s">
        <v>42</v>
      </c>
      <c r="Q727" s="2">
        <v>43032</v>
      </c>
      <c r="R727" s="8" t="str">
        <f t="shared" si="55"/>
        <v>36-49</v>
      </c>
      <c r="S727" s="11">
        <f t="shared" si="56"/>
        <v>12</v>
      </c>
      <c r="T727" s="11" t="str">
        <f t="shared" si="57"/>
        <v>Healthy</v>
      </c>
      <c r="U727" s="11">
        <f t="shared" si="58"/>
        <v>4</v>
      </c>
      <c r="V727" s="8" t="str">
        <f t="shared" si="59"/>
        <v>Good</v>
      </c>
      <c r="W727">
        <v>1</v>
      </c>
    </row>
    <row r="728" spans="1:23" x14ac:dyDescent="0.3">
      <c r="A728">
        <v>727</v>
      </c>
      <c r="B728">
        <v>44</v>
      </c>
      <c r="C728" s="1" t="s">
        <v>33</v>
      </c>
      <c r="D728" s="1" t="s">
        <v>39</v>
      </c>
      <c r="E728" s="2">
        <v>42923</v>
      </c>
      <c r="F728" s="1" t="s">
        <v>8</v>
      </c>
      <c r="G728" s="2">
        <v>42933</v>
      </c>
      <c r="H728" s="1" t="s">
        <v>10</v>
      </c>
      <c r="I728" s="1" t="s">
        <v>3</v>
      </c>
      <c r="J728">
        <v>43.8</v>
      </c>
      <c r="K728">
        <v>275</v>
      </c>
      <c r="L728">
        <v>0</v>
      </c>
      <c r="M728">
        <v>1</v>
      </c>
      <c r="N728">
        <v>0</v>
      </c>
      <c r="O728">
        <v>0</v>
      </c>
      <c r="P728" s="1" t="s">
        <v>38</v>
      </c>
      <c r="Q728" s="2">
        <v>43390</v>
      </c>
      <c r="R728" s="8" t="str">
        <f t="shared" si="55"/>
        <v>36-49</v>
      </c>
      <c r="S728" s="11">
        <f t="shared" si="56"/>
        <v>15</v>
      </c>
      <c r="T728" s="11" t="str">
        <f t="shared" si="57"/>
        <v>Severely obese</v>
      </c>
      <c r="U728" s="11">
        <f t="shared" si="58"/>
        <v>10</v>
      </c>
      <c r="V728" s="8" t="str">
        <f t="shared" si="59"/>
        <v>High</v>
      </c>
      <c r="W728">
        <v>0</v>
      </c>
    </row>
    <row r="729" spans="1:23" x14ac:dyDescent="0.3">
      <c r="A729">
        <v>728</v>
      </c>
      <c r="B729">
        <v>41</v>
      </c>
      <c r="C729" s="1" t="s">
        <v>30</v>
      </c>
      <c r="D729" s="1" t="s">
        <v>61</v>
      </c>
      <c r="E729" s="2">
        <v>42293</v>
      </c>
      <c r="F729" s="1" t="s">
        <v>9</v>
      </c>
      <c r="G729" s="2">
        <v>42299</v>
      </c>
      <c r="H729" s="1" t="s">
        <v>10</v>
      </c>
      <c r="I729" s="1" t="s">
        <v>4</v>
      </c>
      <c r="J729">
        <v>20.7</v>
      </c>
      <c r="K729">
        <v>223</v>
      </c>
      <c r="L729">
        <v>0</v>
      </c>
      <c r="M729">
        <v>0</v>
      </c>
      <c r="N729">
        <v>0</v>
      </c>
      <c r="O729">
        <v>0</v>
      </c>
      <c r="P729" s="1" t="s">
        <v>38</v>
      </c>
      <c r="Q729" s="2">
        <v>42672</v>
      </c>
      <c r="R729" s="8" t="str">
        <f t="shared" si="55"/>
        <v>36-49</v>
      </c>
      <c r="S729" s="11">
        <f t="shared" si="56"/>
        <v>12</v>
      </c>
      <c r="T729" s="11" t="str">
        <f t="shared" si="57"/>
        <v>Healthy</v>
      </c>
      <c r="U729" s="11">
        <f t="shared" si="58"/>
        <v>6</v>
      </c>
      <c r="V729" s="8" t="str">
        <f t="shared" si="59"/>
        <v>Elevated</v>
      </c>
      <c r="W729">
        <v>0</v>
      </c>
    </row>
    <row r="730" spans="1:23" x14ac:dyDescent="0.3">
      <c r="A730">
        <v>729</v>
      </c>
      <c r="B730">
        <v>64</v>
      </c>
      <c r="C730" s="1" t="s">
        <v>30</v>
      </c>
      <c r="D730" s="1" t="s">
        <v>36</v>
      </c>
      <c r="E730" s="2">
        <v>42576</v>
      </c>
      <c r="F730" s="1" t="s">
        <v>8</v>
      </c>
      <c r="G730" s="2">
        <v>42585</v>
      </c>
      <c r="H730" s="1" t="s">
        <v>10</v>
      </c>
      <c r="I730" s="1" t="s">
        <v>1</v>
      </c>
      <c r="J730">
        <v>24.9</v>
      </c>
      <c r="K730">
        <v>185</v>
      </c>
      <c r="L730">
        <v>1</v>
      </c>
      <c r="M730">
        <v>1</v>
      </c>
      <c r="N730">
        <v>0</v>
      </c>
      <c r="O730">
        <v>1</v>
      </c>
      <c r="P730" s="1" t="s">
        <v>38</v>
      </c>
      <c r="Q730" s="2">
        <v>42956</v>
      </c>
      <c r="R730" s="8" t="str">
        <f t="shared" si="55"/>
        <v>50-70</v>
      </c>
      <c r="S730" s="11">
        <f t="shared" si="56"/>
        <v>12</v>
      </c>
      <c r="T730" s="11" t="str">
        <f t="shared" si="57"/>
        <v>Healthy</v>
      </c>
      <c r="U730" s="11">
        <f t="shared" si="58"/>
        <v>9</v>
      </c>
      <c r="V730" s="8" t="str">
        <f t="shared" si="59"/>
        <v>Good</v>
      </c>
      <c r="W730">
        <v>0</v>
      </c>
    </row>
    <row r="731" spans="1:23" x14ac:dyDescent="0.3">
      <c r="A731">
        <v>730</v>
      </c>
      <c r="B731">
        <v>52</v>
      </c>
      <c r="C731" s="1" t="s">
        <v>33</v>
      </c>
      <c r="D731" s="1" t="s">
        <v>52</v>
      </c>
      <c r="E731" s="2">
        <v>42500</v>
      </c>
      <c r="F731" s="1" t="s">
        <v>6</v>
      </c>
      <c r="G731" s="2">
        <v>42520</v>
      </c>
      <c r="H731" s="1" t="s">
        <v>11</v>
      </c>
      <c r="I731" s="1" t="s">
        <v>4</v>
      </c>
      <c r="J731">
        <v>23.6</v>
      </c>
      <c r="K731">
        <v>191</v>
      </c>
      <c r="L731">
        <v>1</v>
      </c>
      <c r="M731">
        <v>1</v>
      </c>
      <c r="N731">
        <v>0</v>
      </c>
      <c r="O731">
        <v>0</v>
      </c>
      <c r="P731" s="1" t="s">
        <v>42</v>
      </c>
      <c r="Q731" s="2">
        <v>42850</v>
      </c>
      <c r="R731" s="8" t="str">
        <f t="shared" si="55"/>
        <v>50-70</v>
      </c>
      <c r="S731" s="11">
        <f t="shared" si="56"/>
        <v>10</v>
      </c>
      <c r="T731" s="11" t="str">
        <f t="shared" si="57"/>
        <v>Healthy</v>
      </c>
      <c r="U731" s="11">
        <f t="shared" si="58"/>
        <v>20</v>
      </c>
      <c r="V731" s="8" t="str">
        <f t="shared" si="59"/>
        <v>Good</v>
      </c>
      <c r="W731">
        <v>0</v>
      </c>
    </row>
    <row r="732" spans="1:23" x14ac:dyDescent="0.3">
      <c r="A732">
        <v>731</v>
      </c>
      <c r="B732">
        <v>55</v>
      </c>
      <c r="C732" s="1" t="s">
        <v>30</v>
      </c>
      <c r="D732" s="1" t="s">
        <v>60</v>
      </c>
      <c r="E732" s="2">
        <v>42293</v>
      </c>
      <c r="F732" s="1" t="s">
        <v>7</v>
      </c>
      <c r="G732" s="2">
        <v>42294</v>
      </c>
      <c r="H732" s="1" t="s">
        <v>11</v>
      </c>
      <c r="I732" s="1" t="s">
        <v>1</v>
      </c>
      <c r="J732">
        <v>28.2</v>
      </c>
      <c r="K732">
        <v>176</v>
      </c>
      <c r="L732">
        <v>0</v>
      </c>
      <c r="M732">
        <v>0</v>
      </c>
      <c r="N732">
        <v>0</v>
      </c>
      <c r="O732">
        <v>0</v>
      </c>
      <c r="P732" s="1" t="s">
        <v>32</v>
      </c>
      <c r="Q732" s="2">
        <v>42777</v>
      </c>
      <c r="R732" s="8" t="str">
        <f t="shared" si="55"/>
        <v>50-70</v>
      </c>
      <c r="S732" s="11">
        <f t="shared" si="56"/>
        <v>15</v>
      </c>
      <c r="T732" s="11" t="str">
        <f t="shared" si="57"/>
        <v>Overweight</v>
      </c>
      <c r="U732" s="11">
        <f t="shared" si="58"/>
        <v>1</v>
      </c>
      <c r="V732" s="8" t="str">
        <f t="shared" si="59"/>
        <v>Good</v>
      </c>
      <c r="W732">
        <v>0</v>
      </c>
    </row>
    <row r="733" spans="1:23" x14ac:dyDescent="0.3">
      <c r="A733">
        <v>732</v>
      </c>
      <c r="B733">
        <v>65</v>
      </c>
      <c r="C733" s="1" t="s">
        <v>33</v>
      </c>
      <c r="D733" s="1" t="s">
        <v>36</v>
      </c>
      <c r="E733" s="2">
        <v>43390</v>
      </c>
      <c r="F733" s="1" t="s">
        <v>8</v>
      </c>
      <c r="G733" s="2">
        <v>43404</v>
      </c>
      <c r="H733" s="1" t="s">
        <v>11</v>
      </c>
      <c r="I733" s="1" t="s">
        <v>1</v>
      </c>
      <c r="J733">
        <v>21.4</v>
      </c>
      <c r="K733">
        <v>203</v>
      </c>
      <c r="L733">
        <v>1</v>
      </c>
      <c r="M733">
        <v>1</v>
      </c>
      <c r="N733">
        <v>1</v>
      </c>
      <c r="O733">
        <v>0</v>
      </c>
      <c r="P733" s="1" t="s">
        <v>35</v>
      </c>
      <c r="Q733" s="2">
        <v>43828</v>
      </c>
      <c r="R733" s="8" t="str">
        <f t="shared" si="55"/>
        <v>50-70</v>
      </c>
      <c r="S733" s="11">
        <f t="shared" si="56"/>
        <v>13</v>
      </c>
      <c r="T733" s="11" t="str">
        <f t="shared" si="57"/>
        <v>Healthy</v>
      </c>
      <c r="U733" s="11">
        <f t="shared" si="58"/>
        <v>14</v>
      </c>
      <c r="V733" s="8" t="str">
        <f t="shared" si="59"/>
        <v>Elevated</v>
      </c>
      <c r="W733">
        <v>0</v>
      </c>
    </row>
    <row r="734" spans="1:23" x14ac:dyDescent="0.3">
      <c r="A734">
        <v>733</v>
      </c>
      <c r="B734">
        <v>41</v>
      </c>
      <c r="C734" s="1" t="s">
        <v>30</v>
      </c>
      <c r="D734" s="1" t="s">
        <v>34</v>
      </c>
      <c r="E734" s="2">
        <v>41984</v>
      </c>
      <c r="F734" s="1" t="s">
        <v>9</v>
      </c>
      <c r="G734" s="2">
        <v>41991</v>
      </c>
      <c r="H734" s="1" t="s">
        <v>10</v>
      </c>
      <c r="I734" s="1" t="s">
        <v>1</v>
      </c>
      <c r="J734">
        <v>31.2</v>
      </c>
      <c r="K734">
        <v>258</v>
      </c>
      <c r="L734">
        <v>1</v>
      </c>
      <c r="M734">
        <v>0</v>
      </c>
      <c r="N734">
        <v>0</v>
      </c>
      <c r="O734">
        <v>0</v>
      </c>
      <c r="P734" s="1" t="s">
        <v>42</v>
      </c>
      <c r="Q734" s="2">
        <v>42489</v>
      </c>
      <c r="R734" s="8" t="str">
        <f t="shared" si="55"/>
        <v>36-49</v>
      </c>
      <c r="S734" s="11">
        <f t="shared" si="56"/>
        <v>16</v>
      </c>
      <c r="T734" s="11" t="str">
        <f t="shared" si="57"/>
        <v>Obese</v>
      </c>
      <c r="U734" s="11">
        <f t="shared" si="58"/>
        <v>7</v>
      </c>
      <c r="V734" s="8" t="str">
        <f t="shared" si="59"/>
        <v>High</v>
      </c>
      <c r="W734">
        <v>0</v>
      </c>
    </row>
    <row r="735" spans="1:23" x14ac:dyDescent="0.3">
      <c r="A735">
        <v>734</v>
      </c>
      <c r="B735">
        <v>65</v>
      </c>
      <c r="C735" s="1" t="s">
        <v>30</v>
      </c>
      <c r="D735" s="1" t="s">
        <v>56</v>
      </c>
      <c r="E735" s="2">
        <v>42840</v>
      </c>
      <c r="F735" s="1" t="s">
        <v>8</v>
      </c>
      <c r="G735" s="2">
        <v>42849</v>
      </c>
      <c r="H735" s="1" t="s">
        <v>11</v>
      </c>
      <c r="I735" s="1" t="s">
        <v>3</v>
      </c>
      <c r="J735">
        <v>17</v>
      </c>
      <c r="K735">
        <v>219</v>
      </c>
      <c r="L735">
        <v>1</v>
      </c>
      <c r="M735">
        <v>0</v>
      </c>
      <c r="N735">
        <v>0</v>
      </c>
      <c r="O735">
        <v>0</v>
      </c>
      <c r="P735" s="1" t="s">
        <v>38</v>
      </c>
      <c r="Q735" s="2">
        <v>43131</v>
      </c>
      <c r="R735" s="8" t="str">
        <f t="shared" si="55"/>
        <v>50-70</v>
      </c>
      <c r="S735" s="11">
        <f t="shared" si="56"/>
        <v>9</v>
      </c>
      <c r="T735" s="11" t="str">
        <f t="shared" si="57"/>
        <v xml:space="preserve">Underweight </v>
      </c>
      <c r="U735" s="11">
        <f t="shared" si="58"/>
        <v>9</v>
      </c>
      <c r="V735" s="8" t="str">
        <f t="shared" si="59"/>
        <v>Elevated</v>
      </c>
      <c r="W735">
        <v>1</v>
      </c>
    </row>
    <row r="736" spans="1:23" x14ac:dyDescent="0.3">
      <c r="A736">
        <v>735</v>
      </c>
      <c r="B736">
        <v>49</v>
      </c>
      <c r="C736" s="1" t="s">
        <v>30</v>
      </c>
      <c r="D736" s="1" t="s">
        <v>50</v>
      </c>
      <c r="E736" s="2">
        <v>43238</v>
      </c>
      <c r="F736" s="1" t="s">
        <v>8</v>
      </c>
      <c r="G736" s="2">
        <v>43248</v>
      </c>
      <c r="H736" s="1" t="s">
        <v>11</v>
      </c>
      <c r="I736" s="1" t="s">
        <v>1</v>
      </c>
      <c r="J736">
        <v>23.3</v>
      </c>
      <c r="K736">
        <v>219</v>
      </c>
      <c r="L736">
        <v>1</v>
      </c>
      <c r="M736">
        <v>1</v>
      </c>
      <c r="N736">
        <v>0</v>
      </c>
      <c r="O736">
        <v>0</v>
      </c>
      <c r="P736" s="1" t="s">
        <v>38</v>
      </c>
      <c r="Q736" s="2">
        <v>43544</v>
      </c>
      <c r="R736" s="8" t="str">
        <f t="shared" si="55"/>
        <v>36-49</v>
      </c>
      <c r="S736" s="11">
        <f t="shared" si="56"/>
        <v>9</v>
      </c>
      <c r="T736" s="11" t="str">
        <f t="shared" si="57"/>
        <v>Healthy</v>
      </c>
      <c r="U736" s="11">
        <f t="shared" si="58"/>
        <v>10</v>
      </c>
      <c r="V736" s="8" t="str">
        <f t="shared" si="59"/>
        <v>Elevated</v>
      </c>
      <c r="W736">
        <v>0</v>
      </c>
    </row>
    <row r="737" spans="1:23" x14ac:dyDescent="0.3">
      <c r="A737">
        <v>736</v>
      </c>
      <c r="B737">
        <v>36</v>
      </c>
      <c r="C737" s="1" t="s">
        <v>33</v>
      </c>
      <c r="D737" s="1" t="s">
        <v>53</v>
      </c>
      <c r="E737" s="2">
        <v>44353</v>
      </c>
      <c r="F737" s="1" t="s">
        <v>7</v>
      </c>
      <c r="G737" s="2">
        <v>44366</v>
      </c>
      <c r="H737" s="1" t="s">
        <v>11</v>
      </c>
      <c r="I737" s="1" t="s">
        <v>1</v>
      </c>
      <c r="J737">
        <v>30.9</v>
      </c>
      <c r="K737">
        <v>297</v>
      </c>
      <c r="L737">
        <v>1</v>
      </c>
      <c r="M737">
        <v>1</v>
      </c>
      <c r="N737">
        <v>0</v>
      </c>
      <c r="O737">
        <v>0</v>
      </c>
      <c r="P737" s="1" t="s">
        <v>42</v>
      </c>
      <c r="Q737" s="2">
        <v>44798</v>
      </c>
      <c r="R737" s="8" t="str">
        <f t="shared" si="55"/>
        <v>36-49</v>
      </c>
      <c r="S737" s="11">
        <f t="shared" si="56"/>
        <v>14</v>
      </c>
      <c r="T737" s="11" t="str">
        <f t="shared" si="57"/>
        <v>Obese</v>
      </c>
      <c r="U737" s="11">
        <f t="shared" si="58"/>
        <v>13</v>
      </c>
      <c r="V737" s="8" t="str">
        <f t="shared" si="59"/>
        <v>High</v>
      </c>
      <c r="W737">
        <v>0</v>
      </c>
    </row>
    <row r="738" spans="1:23" x14ac:dyDescent="0.3">
      <c r="A738">
        <v>737</v>
      </c>
      <c r="B738">
        <v>50</v>
      </c>
      <c r="C738" s="1" t="s">
        <v>30</v>
      </c>
      <c r="D738" s="1" t="s">
        <v>44</v>
      </c>
      <c r="E738" s="2">
        <v>41815</v>
      </c>
      <c r="F738" s="1" t="s">
        <v>8</v>
      </c>
      <c r="G738" s="2">
        <v>41820</v>
      </c>
      <c r="H738" s="1" t="s">
        <v>10</v>
      </c>
      <c r="I738" s="1" t="s">
        <v>1</v>
      </c>
      <c r="J738">
        <v>23.3</v>
      </c>
      <c r="K738">
        <v>206</v>
      </c>
      <c r="L738">
        <v>1</v>
      </c>
      <c r="M738">
        <v>1</v>
      </c>
      <c r="N738">
        <v>1</v>
      </c>
      <c r="O738">
        <v>0</v>
      </c>
      <c r="P738" s="1" t="s">
        <v>42</v>
      </c>
      <c r="Q738" s="2">
        <v>42158</v>
      </c>
      <c r="R738" s="8" t="str">
        <f t="shared" si="55"/>
        <v>50-70</v>
      </c>
      <c r="S738" s="11">
        <f t="shared" si="56"/>
        <v>11</v>
      </c>
      <c r="T738" s="11" t="str">
        <f t="shared" si="57"/>
        <v>Healthy</v>
      </c>
      <c r="U738" s="11">
        <f t="shared" si="58"/>
        <v>5</v>
      </c>
      <c r="V738" s="8" t="str">
        <f t="shared" si="59"/>
        <v>Elevated</v>
      </c>
      <c r="W738">
        <v>0</v>
      </c>
    </row>
    <row r="739" spans="1:23" x14ac:dyDescent="0.3">
      <c r="A739">
        <v>738</v>
      </c>
      <c r="B739">
        <v>54</v>
      </c>
      <c r="C739" s="1" t="s">
        <v>33</v>
      </c>
      <c r="D739" s="1" t="s">
        <v>47</v>
      </c>
      <c r="E739" s="2">
        <v>42720</v>
      </c>
      <c r="F739" s="1" t="s">
        <v>8</v>
      </c>
      <c r="G739" s="2">
        <v>42721</v>
      </c>
      <c r="H739" s="1" t="s">
        <v>10</v>
      </c>
      <c r="I739" s="1" t="s">
        <v>2</v>
      </c>
      <c r="J739">
        <v>41.7</v>
      </c>
      <c r="K739">
        <v>243</v>
      </c>
      <c r="L739">
        <v>0</v>
      </c>
      <c r="M739">
        <v>0</v>
      </c>
      <c r="N739">
        <v>0</v>
      </c>
      <c r="O739">
        <v>0</v>
      </c>
      <c r="P739" s="1" t="s">
        <v>32</v>
      </c>
      <c r="Q739" s="2">
        <v>43009</v>
      </c>
      <c r="R739" s="8" t="str">
        <f t="shared" si="55"/>
        <v>50-70</v>
      </c>
      <c r="S739" s="11">
        <f t="shared" si="56"/>
        <v>9</v>
      </c>
      <c r="T739" s="11" t="str">
        <f t="shared" si="57"/>
        <v>Severely obese</v>
      </c>
      <c r="U739" s="11">
        <f t="shared" si="58"/>
        <v>1</v>
      </c>
      <c r="V739" s="8" t="str">
        <f t="shared" si="59"/>
        <v>High</v>
      </c>
      <c r="W739">
        <v>0</v>
      </c>
    </row>
    <row r="740" spans="1:23" x14ac:dyDescent="0.3">
      <c r="A740">
        <v>739</v>
      </c>
      <c r="B740">
        <v>66</v>
      </c>
      <c r="C740" s="1" t="s">
        <v>33</v>
      </c>
      <c r="D740" s="1" t="s">
        <v>58</v>
      </c>
      <c r="E740" s="2">
        <v>44448</v>
      </c>
      <c r="F740" s="1" t="s">
        <v>8</v>
      </c>
      <c r="G740" s="2">
        <v>44457</v>
      </c>
      <c r="H740" s="1" t="s">
        <v>11</v>
      </c>
      <c r="I740" s="1" t="s">
        <v>1</v>
      </c>
      <c r="J740">
        <v>40.299999999999997</v>
      </c>
      <c r="K740">
        <v>271</v>
      </c>
      <c r="L740">
        <v>0</v>
      </c>
      <c r="M740">
        <v>1</v>
      </c>
      <c r="N740">
        <v>1</v>
      </c>
      <c r="O740">
        <v>0</v>
      </c>
      <c r="P740" s="1" t="s">
        <v>38</v>
      </c>
      <c r="Q740" s="2">
        <v>44895</v>
      </c>
      <c r="R740" s="8" t="str">
        <f t="shared" si="55"/>
        <v>50-70</v>
      </c>
      <c r="S740" s="11">
        <f t="shared" si="56"/>
        <v>14</v>
      </c>
      <c r="T740" s="11" t="str">
        <f t="shared" si="57"/>
        <v>Severely obese</v>
      </c>
      <c r="U740" s="11">
        <f t="shared" si="58"/>
        <v>9</v>
      </c>
      <c r="V740" s="8" t="str">
        <f t="shared" si="59"/>
        <v>High</v>
      </c>
      <c r="W740">
        <v>0</v>
      </c>
    </row>
    <row r="741" spans="1:23" x14ac:dyDescent="0.3">
      <c r="A741">
        <v>740</v>
      </c>
      <c r="B741">
        <v>61</v>
      </c>
      <c r="C741" s="1" t="s">
        <v>33</v>
      </c>
      <c r="D741" s="1" t="s">
        <v>44</v>
      </c>
      <c r="E741" s="2">
        <v>44162</v>
      </c>
      <c r="F741" s="1" t="s">
        <v>9</v>
      </c>
      <c r="G741" s="2">
        <v>44168</v>
      </c>
      <c r="H741" s="1" t="s">
        <v>11</v>
      </c>
      <c r="I741" s="1" t="s">
        <v>1</v>
      </c>
      <c r="J741">
        <v>38.5</v>
      </c>
      <c r="K741">
        <v>282</v>
      </c>
      <c r="L741">
        <v>0</v>
      </c>
      <c r="M741">
        <v>1</v>
      </c>
      <c r="N741">
        <v>0</v>
      </c>
      <c r="O741">
        <v>0</v>
      </c>
      <c r="P741" s="1" t="s">
        <v>35</v>
      </c>
      <c r="Q741" s="2">
        <v>44561</v>
      </c>
      <c r="R741" s="8" t="str">
        <f t="shared" si="55"/>
        <v>50-70</v>
      </c>
      <c r="S741" s="11">
        <f t="shared" si="56"/>
        <v>12</v>
      </c>
      <c r="T741" s="11" t="str">
        <f t="shared" si="57"/>
        <v>Obese</v>
      </c>
      <c r="U741" s="11">
        <f t="shared" si="58"/>
        <v>6</v>
      </c>
      <c r="V741" s="8" t="str">
        <f t="shared" si="59"/>
        <v>High</v>
      </c>
      <c r="W741">
        <v>0</v>
      </c>
    </row>
    <row r="742" spans="1:23" x14ac:dyDescent="0.3">
      <c r="A742">
        <v>741</v>
      </c>
      <c r="B742">
        <v>42</v>
      </c>
      <c r="C742" s="1" t="s">
        <v>30</v>
      </c>
      <c r="D742" s="1" t="s">
        <v>37</v>
      </c>
      <c r="E742" s="2">
        <v>42106</v>
      </c>
      <c r="F742" s="1" t="s">
        <v>8</v>
      </c>
      <c r="G742" s="2">
        <v>42112</v>
      </c>
      <c r="H742" s="1" t="s">
        <v>11</v>
      </c>
      <c r="I742" s="1" t="s">
        <v>2</v>
      </c>
      <c r="J742">
        <v>23.9</v>
      </c>
      <c r="K742">
        <v>234</v>
      </c>
      <c r="L742">
        <v>1</v>
      </c>
      <c r="M742">
        <v>1</v>
      </c>
      <c r="N742">
        <v>0</v>
      </c>
      <c r="O742">
        <v>0</v>
      </c>
      <c r="P742" s="1" t="s">
        <v>32</v>
      </c>
      <c r="Q742" s="2">
        <v>42616</v>
      </c>
      <c r="R742" s="8" t="str">
        <f t="shared" si="55"/>
        <v>36-49</v>
      </c>
      <c r="S742" s="11">
        <f t="shared" si="56"/>
        <v>16</v>
      </c>
      <c r="T742" s="11" t="str">
        <f t="shared" si="57"/>
        <v>Healthy</v>
      </c>
      <c r="U742" s="11">
        <f t="shared" si="58"/>
        <v>6</v>
      </c>
      <c r="V742" s="8" t="str">
        <f t="shared" si="59"/>
        <v>Elevated</v>
      </c>
      <c r="W742">
        <v>0</v>
      </c>
    </row>
    <row r="743" spans="1:23" x14ac:dyDescent="0.3">
      <c r="A743">
        <v>742</v>
      </c>
      <c r="B743">
        <v>52</v>
      </c>
      <c r="C743" s="1" t="s">
        <v>33</v>
      </c>
      <c r="D743" s="1" t="s">
        <v>34</v>
      </c>
      <c r="E743" s="2">
        <v>44706</v>
      </c>
      <c r="F743" s="1" t="s">
        <v>6</v>
      </c>
      <c r="G743" s="2">
        <v>44717</v>
      </c>
      <c r="H743" s="1" t="s">
        <v>10</v>
      </c>
      <c r="I743" s="1" t="s">
        <v>2</v>
      </c>
      <c r="J743">
        <v>16.100000000000001</v>
      </c>
      <c r="K743">
        <v>201</v>
      </c>
      <c r="L743">
        <v>1</v>
      </c>
      <c r="M743">
        <v>0</v>
      </c>
      <c r="N743">
        <v>0</v>
      </c>
      <c r="O743">
        <v>0</v>
      </c>
      <c r="P743" s="1" t="s">
        <v>38</v>
      </c>
      <c r="Q743" s="2">
        <v>45185</v>
      </c>
      <c r="R743" s="8" t="str">
        <f t="shared" si="55"/>
        <v>50-70</v>
      </c>
      <c r="S743" s="11">
        <f t="shared" si="56"/>
        <v>15</v>
      </c>
      <c r="T743" s="11" t="str">
        <f t="shared" si="57"/>
        <v xml:space="preserve">Underweight </v>
      </c>
      <c r="U743" s="11">
        <f t="shared" si="58"/>
        <v>11</v>
      </c>
      <c r="V743" s="8" t="str">
        <f t="shared" si="59"/>
        <v>Elevated</v>
      </c>
      <c r="W743">
        <v>0</v>
      </c>
    </row>
    <row r="744" spans="1:23" x14ac:dyDescent="0.3">
      <c r="A744">
        <v>743</v>
      </c>
      <c r="B744">
        <v>60</v>
      </c>
      <c r="C744" s="1" t="s">
        <v>33</v>
      </c>
      <c r="D744" s="1" t="s">
        <v>31</v>
      </c>
      <c r="E744" s="2">
        <v>44118</v>
      </c>
      <c r="F744" s="1" t="s">
        <v>6</v>
      </c>
      <c r="G744" s="2">
        <v>44145</v>
      </c>
      <c r="H744" s="1" t="s">
        <v>10</v>
      </c>
      <c r="I744" s="1" t="s">
        <v>4</v>
      </c>
      <c r="J744">
        <v>31.5</v>
      </c>
      <c r="K744">
        <v>263</v>
      </c>
      <c r="L744">
        <v>1</v>
      </c>
      <c r="M744">
        <v>1</v>
      </c>
      <c r="N744">
        <v>0</v>
      </c>
      <c r="O744">
        <v>0</v>
      </c>
      <c r="P744" s="1" t="s">
        <v>35</v>
      </c>
      <c r="Q744" s="2">
        <v>44533</v>
      </c>
      <c r="R744" s="8" t="str">
        <f t="shared" si="55"/>
        <v>50-70</v>
      </c>
      <c r="S744" s="11">
        <f t="shared" si="56"/>
        <v>12</v>
      </c>
      <c r="T744" s="11" t="str">
        <f t="shared" si="57"/>
        <v>Obese</v>
      </c>
      <c r="U744" s="11">
        <f t="shared" si="58"/>
        <v>27</v>
      </c>
      <c r="V744" s="8" t="str">
        <f t="shared" si="59"/>
        <v>High</v>
      </c>
      <c r="W744">
        <v>0</v>
      </c>
    </row>
    <row r="745" spans="1:23" x14ac:dyDescent="0.3">
      <c r="A745">
        <v>744</v>
      </c>
      <c r="B745">
        <v>58</v>
      </c>
      <c r="C745" s="1" t="s">
        <v>30</v>
      </c>
      <c r="D745" s="1" t="s">
        <v>51</v>
      </c>
      <c r="E745" s="2">
        <v>44695</v>
      </c>
      <c r="F745" s="1" t="s">
        <v>9</v>
      </c>
      <c r="G745" s="2">
        <v>44698</v>
      </c>
      <c r="H745" s="1" t="s">
        <v>10</v>
      </c>
      <c r="I745" s="1" t="s">
        <v>3</v>
      </c>
      <c r="J745">
        <v>28.3</v>
      </c>
      <c r="K745">
        <v>233</v>
      </c>
      <c r="L745">
        <v>1</v>
      </c>
      <c r="M745">
        <v>0</v>
      </c>
      <c r="N745">
        <v>1</v>
      </c>
      <c r="O745">
        <v>0</v>
      </c>
      <c r="P745" s="1" t="s">
        <v>32</v>
      </c>
      <c r="Q745" s="2">
        <v>44989</v>
      </c>
      <c r="R745" s="8" t="str">
        <f t="shared" si="55"/>
        <v>50-70</v>
      </c>
      <c r="S745" s="11">
        <f t="shared" si="56"/>
        <v>9</v>
      </c>
      <c r="T745" s="11" t="str">
        <f t="shared" si="57"/>
        <v>Overweight</v>
      </c>
      <c r="U745" s="11">
        <f t="shared" si="58"/>
        <v>3</v>
      </c>
      <c r="V745" s="8" t="str">
        <f t="shared" si="59"/>
        <v>Elevated</v>
      </c>
      <c r="W745">
        <v>1</v>
      </c>
    </row>
    <row r="746" spans="1:23" x14ac:dyDescent="0.3">
      <c r="A746">
        <v>745</v>
      </c>
      <c r="B746">
        <v>65</v>
      </c>
      <c r="C746" s="1" t="s">
        <v>30</v>
      </c>
      <c r="D746" s="1" t="s">
        <v>41</v>
      </c>
      <c r="E746" s="2">
        <v>42808</v>
      </c>
      <c r="F746" s="1" t="s">
        <v>8</v>
      </c>
      <c r="G746" s="2">
        <v>42811</v>
      </c>
      <c r="H746" s="1" t="s">
        <v>10</v>
      </c>
      <c r="I746" s="1" t="s">
        <v>2</v>
      </c>
      <c r="J746">
        <v>32.700000000000003</v>
      </c>
      <c r="K746">
        <v>267</v>
      </c>
      <c r="L746">
        <v>1</v>
      </c>
      <c r="M746">
        <v>1</v>
      </c>
      <c r="N746">
        <v>0</v>
      </c>
      <c r="O746">
        <v>0</v>
      </c>
      <c r="P746" s="1" t="s">
        <v>42</v>
      </c>
      <c r="Q746" s="2">
        <v>43221</v>
      </c>
      <c r="R746" s="8" t="str">
        <f t="shared" si="55"/>
        <v>50-70</v>
      </c>
      <c r="S746" s="11">
        <f t="shared" si="56"/>
        <v>13</v>
      </c>
      <c r="T746" s="11" t="str">
        <f t="shared" si="57"/>
        <v>Obese</v>
      </c>
      <c r="U746" s="11">
        <f t="shared" si="58"/>
        <v>3</v>
      </c>
      <c r="V746" s="8" t="str">
        <f t="shared" si="59"/>
        <v>High</v>
      </c>
      <c r="W746">
        <v>1</v>
      </c>
    </row>
    <row r="747" spans="1:23" x14ac:dyDescent="0.3">
      <c r="A747">
        <v>746</v>
      </c>
      <c r="B747">
        <v>56</v>
      </c>
      <c r="C747" s="1" t="s">
        <v>30</v>
      </c>
      <c r="D747" s="1" t="s">
        <v>36</v>
      </c>
      <c r="E747" s="2">
        <v>44793</v>
      </c>
      <c r="F747" s="1" t="s">
        <v>6</v>
      </c>
      <c r="G747" s="2">
        <v>44795</v>
      </c>
      <c r="H747" s="1" t="s">
        <v>10</v>
      </c>
      <c r="I747" s="1" t="s">
        <v>1</v>
      </c>
      <c r="J747">
        <v>18.8</v>
      </c>
      <c r="K747">
        <v>159</v>
      </c>
      <c r="L747">
        <v>0</v>
      </c>
      <c r="M747">
        <v>0</v>
      </c>
      <c r="N747">
        <v>0</v>
      </c>
      <c r="O747">
        <v>0</v>
      </c>
      <c r="P747" s="1" t="s">
        <v>42</v>
      </c>
      <c r="Q747" s="2">
        <v>45212</v>
      </c>
      <c r="R747" s="8" t="str">
        <f t="shared" si="55"/>
        <v>50-70</v>
      </c>
      <c r="S747" s="11">
        <f t="shared" si="56"/>
        <v>13</v>
      </c>
      <c r="T747" s="11" t="str">
        <f t="shared" si="57"/>
        <v>Healthy</v>
      </c>
      <c r="U747" s="11">
        <f t="shared" si="58"/>
        <v>2</v>
      </c>
      <c r="V747" s="8" t="str">
        <f t="shared" si="59"/>
        <v>Good</v>
      </c>
      <c r="W747">
        <v>0</v>
      </c>
    </row>
    <row r="748" spans="1:23" x14ac:dyDescent="0.3">
      <c r="A748">
        <v>747</v>
      </c>
      <c r="B748">
        <v>62</v>
      </c>
      <c r="C748" s="1" t="s">
        <v>33</v>
      </c>
      <c r="D748" s="1" t="s">
        <v>55</v>
      </c>
      <c r="E748" s="2">
        <v>44089</v>
      </c>
      <c r="F748" s="1" t="s">
        <v>8</v>
      </c>
      <c r="G748" s="2">
        <v>44101</v>
      </c>
      <c r="H748" s="1" t="s">
        <v>10</v>
      </c>
      <c r="I748" s="1" t="s">
        <v>2</v>
      </c>
      <c r="J748">
        <v>24.4</v>
      </c>
      <c r="K748">
        <v>209</v>
      </c>
      <c r="L748">
        <v>1</v>
      </c>
      <c r="M748">
        <v>0</v>
      </c>
      <c r="N748">
        <v>0</v>
      </c>
      <c r="O748">
        <v>0</v>
      </c>
      <c r="P748" s="1" t="s">
        <v>35</v>
      </c>
      <c r="Q748" s="2">
        <v>44530</v>
      </c>
      <c r="R748" s="8" t="str">
        <f t="shared" si="55"/>
        <v>50-70</v>
      </c>
      <c r="S748" s="11">
        <f t="shared" si="56"/>
        <v>14</v>
      </c>
      <c r="T748" s="11" t="str">
        <f t="shared" si="57"/>
        <v>Healthy</v>
      </c>
      <c r="U748" s="11">
        <f t="shared" si="58"/>
        <v>12</v>
      </c>
      <c r="V748" s="8" t="str">
        <f t="shared" si="59"/>
        <v>Elevated</v>
      </c>
      <c r="W748">
        <v>0</v>
      </c>
    </row>
    <row r="749" spans="1:23" x14ac:dyDescent="0.3">
      <c r="A749">
        <v>748</v>
      </c>
      <c r="B749">
        <v>60</v>
      </c>
      <c r="C749" s="1" t="s">
        <v>33</v>
      </c>
      <c r="D749" s="1" t="s">
        <v>46</v>
      </c>
      <c r="E749" s="2">
        <v>42474</v>
      </c>
      <c r="F749" s="1" t="s">
        <v>7</v>
      </c>
      <c r="G749" s="2">
        <v>42475</v>
      </c>
      <c r="H749" s="1" t="s">
        <v>10</v>
      </c>
      <c r="I749" s="1" t="s">
        <v>1</v>
      </c>
      <c r="J749">
        <v>43.1</v>
      </c>
      <c r="K749">
        <v>258</v>
      </c>
      <c r="L749">
        <v>1</v>
      </c>
      <c r="M749">
        <v>0</v>
      </c>
      <c r="N749">
        <v>1</v>
      </c>
      <c r="O749">
        <v>0</v>
      </c>
      <c r="P749" s="1" t="s">
        <v>42</v>
      </c>
      <c r="Q749" s="2">
        <v>42939</v>
      </c>
      <c r="R749" s="8" t="str">
        <f t="shared" si="55"/>
        <v>50-70</v>
      </c>
      <c r="S749" s="11">
        <f t="shared" si="56"/>
        <v>15</v>
      </c>
      <c r="T749" s="11" t="str">
        <f t="shared" si="57"/>
        <v>Severely obese</v>
      </c>
      <c r="U749" s="11">
        <f t="shared" si="58"/>
        <v>1</v>
      </c>
      <c r="V749" s="8" t="str">
        <f t="shared" si="59"/>
        <v>High</v>
      </c>
      <c r="W749">
        <v>0</v>
      </c>
    </row>
    <row r="750" spans="1:23" x14ac:dyDescent="0.3">
      <c r="A750">
        <v>749</v>
      </c>
      <c r="B750">
        <v>74</v>
      </c>
      <c r="C750" s="1" t="s">
        <v>33</v>
      </c>
      <c r="D750" s="1" t="s">
        <v>31</v>
      </c>
      <c r="E750" s="2">
        <v>43334</v>
      </c>
      <c r="F750" s="1" t="s">
        <v>7</v>
      </c>
      <c r="G750" s="2">
        <v>43352</v>
      </c>
      <c r="H750" s="1" t="s">
        <v>11</v>
      </c>
      <c r="I750" s="1" t="s">
        <v>1</v>
      </c>
      <c r="J750">
        <v>38.799999999999997</v>
      </c>
      <c r="K750">
        <v>274</v>
      </c>
      <c r="L750">
        <v>1</v>
      </c>
      <c r="M750">
        <v>0</v>
      </c>
      <c r="N750">
        <v>1</v>
      </c>
      <c r="O750">
        <v>0</v>
      </c>
      <c r="P750" s="1" t="s">
        <v>32</v>
      </c>
      <c r="Q750" s="2">
        <v>43731</v>
      </c>
      <c r="R750" s="8" t="str">
        <f t="shared" si="55"/>
        <v>70-90</v>
      </c>
      <c r="S750" s="11">
        <f t="shared" si="56"/>
        <v>12</v>
      </c>
      <c r="T750" s="11" t="str">
        <f t="shared" si="57"/>
        <v>Obese</v>
      </c>
      <c r="U750" s="11">
        <f t="shared" si="58"/>
        <v>18</v>
      </c>
      <c r="V750" s="8" t="str">
        <f t="shared" si="59"/>
        <v>High</v>
      </c>
      <c r="W750">
        <v>0</v>
      </c>
    </row>
    <row r="751" spans="1:23" x14ac:dyDescent="0.3">
      <c r="A751">
        <v>750</v>
      </c>
      <c r="B751">
        <v>40</v>
      </c>
      <c r="C751" s="1" t="s">
        <v>30</v>
      </c>
      <c r="D751" s="1" t="s">
        <v>44</v>
      </c>
      <c r="E751" s="2">
        <v>44409</v>
      </c>
      <c r="F751" s="1" t="s">
        <v>6</v>
      </c>
      <c r="G751" s="2">
        <v>44438</v>
      </c>
      <c r="H751" s="1" t="s">
        <v>11</v>
      </c>
      <c r="I751" s="1" t="s">
        <v>3</v>
      </c>
      <c r="J751">
        <v>44</v>
      </c>
      <c r="K751">
        <v>275</v>
      </c>
      <c r="L751">
        <v>0</v>
      </c>
      <c r="M751">
        <v>0</v>
      </c>
      <c r="N751">
        <v>1</v>
      </c>
      <c r="O751">
        <v>0</v>
      </c>
      <c r="P751" s="1" t="s">
        <v>35</v>
      </c>
      <c r="Q751" s="2">
        <v>44705</v>
      </c>
      <c r="R751" s="8" t="str">
        <f t="shared" si="55"/>
        <v>36-49</v>
      </c>
      <c r="S751" s="11">
        <f t="shared" si="56"/>
        <v>8</v>
      </c>
      <c r="T751" s="11" t="str">
        <f t="shared" si="57"/>
        <v>Severely obese</v>
      </c>
      <c r="U751" s="11">
        <f t="shared" si="58"/>
        <v>29</v>
      </c>
      <c r="V751" s="8" t="str">
        <f t="shared" si="59"/>
        <v>High</v>
      </c>
      <c r="W751">
        <v>0</v>
      </c>
    </row>
    <row r="752" spans="1:23" x14ac:dyDescent="0.3">
      <c r="A752">
        <v>751</v>
      </c>
      <c r="B752">
        <v>67</v>
      </c>
      <c r="C752" s="1" t="s">
        <v>30</v>
      </c>
      <c r="D752" s="1" t="s">
        <v>52</v>
      </c>
      <c r="E752" s="2">
        <v>44009</v>
      </c>
      <c r="F752" s="1" t="s">
        <v>9</v>
      </c>
      <c r="G752" s="2">
        <v>44011</v>
      </c>
      <c r="H752" s="1" t="s">
        <v>11</v>
      </c>
      <c r="I752" s="1" t="s">
        <v>3</v>
      </c>
      <c r="J752">
        <v>39.5</v>
      </c>
      <c r="K752">
        <v>267</v>
      </c>
      <c r="L752">
        <v>1</v>
      </c>
      <c r="M752">
        <v>0</v>
      </c>
      <c r="N752">
        <v>0</v>
      </c>
      <c r="O752">
        <v>0</v>
      </c>
      <c r="P752" s="1" t="s">
        <v>35</v>
      </c>
      <c r="Q752" s="2">
        <v>44494</v>
      </c>
      <c r="R752" s="8" t="str">
        <f t="shared" si="55"/>
        <v>50-70</v>
      </c>
      <c r="S752" s="11">
        <f t="shared" si="56"/>
        <v>15</v>
      </c>
      <c r="T752" s="11" t="str">
        <f t="shared" si="57"/>
        <v>Obese</v>
      </c>
      <c r="U752" s="11">
        <f t="shared" si="58"/>
        <v>2</v>
      </c>
      <c r="V752" s="8" t="str">
        <f t="shared" si="59"/>
        <v>High</v>
      </c>
      <c r="W752">
        <v>1</v>
      </c>
    </row>
    <row r="753" spans="1:23" x14ac:dyDescent="0.3">
      <c r="A753">
        <v>752</v>
      </c>
      <c r="B753">
        <v>46</v>
      </c>
      <c r="C753" s="1" t="s">
        <v>30</v>
      </c>
      <c r="D753" s="1" t="s">
        <v>40</v>
      </c>
      <c r="E753" s="2">
        <v>43380</v>
      </c>
      <c r="F753" s="1" t="s">
        <v>9</v>
      </c>
      <c r="G753" s="2">
        <v>43381</v>
      </c>
      <c r="H753" s="1" t="s">
        <v>10</v>
      </c>
      <c r="I753" s="1" t="s">
        <v>4</v>
      </c>
      <c r="J753">
        <v>25.8</v>
      </c>
      <c r="K753">
        <v>169</v>
      </c>
      <c r="L753">
        <v>1</v>
      </c>
      <c r="M753">
        <v>0</v>
      </c>
      <c r="N753">
        <v>1</v>
      </c>
      <c r="O753">
        <v>0</v>
      </c>
      <c r="P753" s="1" t="s">
        <v>42</v>
      </c>
      <c r="Q753" s="2">
        <v>43780</v>
      </c>
      <c r="R753" s="8" t="str">
        <f t="shared" si="55"/>
        <v>36-49</v>
      </c>
      <c r="S753" s="11">
        <f t="shared" si="56"/>
        <v>13</v>
      </c>
      <c r="T753" s="11" t="str">
        <f t="shared" si="57"/>
        <v>Overweight</v>
      </c>
      <c r="U753" s="11">
        <f t="shared" si="58"/>
        <v>1</v>
      </c>
      <c r="V753" s="8" t="str">
        <f t="shared" si="59"/>
        <v>Good</v>
      </c>
      <c r="W753">
        <v>0</v>
      </c>
    </row>
    <row r="754" spans="1:23" x14ac:dyDescent="0.3">
      <c r="A754">
        <v>753</v>
      </c>
      <c r="B754">
        <v>61</v>
      </c>
      <c r="C754" s="1" t="s">
        <v>33</v>
      </c>
      <c r="D754" s="1" t="s">
        <v>31</v>
      </c>
      <c r="E754" s="2">
        <v>42646</v>
      </c>
      <c r="F754" s="1" t="s">
        <v>9</v>
      </c>
      <c r="G754" s="2">
        <v>42649</v>
      </c>
      <c r="H754" s="1" t="s">
        <v>10</v>
      </c>
      <c r="I754" s="1" t="s">
        <v>1</v>
      </c>
      <c r="J754">
        <v>36.700000000000003</v>
      </c>
      <c r="K754">
        <v>297</v>
      </c>
      <c r="L754">
        <v>1</v>
      </c>
      <c r="M754">
        <v>0</v>
      </c>
      <c r="N754">
        <v>0</v>
      </c>
      <c r="O754">
        <v>0</v>
      </c>
      <c r="P754" s="1" t="s">
        <v>38</v>
      </c>
      <c r="Q754" s="2">
        <v>42985</v>
      </c>
      <c r="R754" s="8" t="str">
        <f t="shared" si="55"/>
        <v>50-70</v>
      </c>
      <c r="S754" s="11">
        <f t="shared" si="56"/>
        <v>11</v>
      </c>
      <c r="T754" s="11" t="str">
        <f t="shared" si="57"/>
        <v>Obese</v>
      </c>
      <c r="U754" s="11">
        <f t="shared" si="58"/>
        <v>3</v>
      </c>
      <c r="V754" s="8" t="str">
        <f t="shared" si="59"/>
        <v>High</v>
      </c>
      <c r="W754">
        <v>1</v>
      </c>
    </row>
    <row r="755" spans="1:23" x14ac:dyDescent="0.3">
      <c r="A755">
        <v>754</v>
      </c>
      <c r="B755">
        <v>60</v>
      </c>
      <c r="C755" s="1" t="s">
        <v>33</v>
      </c>
      <c r="D755" s="1" t="s">
        <v>52</v>
      </c>
      <c r="E755" s="2">
        <v>44376</v>
      </c>
      <c r="F755" s="1" t="s">
        <v>7</v>
      </c>
      <c r="G755" s="2">
        <v>44379</v>
      </c>
      <c r="H755" s="1" t="s">
        <v>11</v>
      </c>
      <c r="I755" s="1" t="s">
        <v>1</v>
      </c>
      <c r="J755">
        <v>41.9</v>
      </c>
      <c r="K755">
        <v>283</v>
      </c>
      <c r="L755">
        <v>1</v>
      </c>
      <c r="M755">
        <v>1</v>
      </c>
      <c r="N755">
        <v>0</v>
      </c>
      <c r="O755">
        <v>0</v>
      </c>
      <c r="P755" s="1" t="s">
        <v>32</v>
      </c>
      <c r="Q755" s="2">
        <v>44780</v>
      </c>
      <c r="R755" s="8" t="str">
        <f t="shared" si="55"/>
        <v>50-70</v>
      </c>
      <c r="S755" s="11">
        <f t="shared" si="56"/>
        <v>13</v>
      </c>
      <c r="T755" s="11" t="str">
        <f t="shared" si="57"/>
        <v>Severely obese</v>
      </c>
      <c r="U755" s="11">
        <f t="shared" si="58"/>
        <v>3</v>
      </c>
      <c r="V755" s="8" t="str">
        <f t="shared" si="59"/>
        <v>High</v>
      </c>
      <c r="W755">
        <v>0</v>
      </c>
    </row>
    <row r="756" spans="1:23" x14ac:dyDescent="0.3">
      <c r="A756">
        <v>755</v>
      </c>
      <c r="B756">
        <v>65</v>
      </c>
      <c r="C756" s="1" t="s">
        <v>33</v>
      </c>
      <c r="D756" s="1" t="s">
        <v>40</v>
      </c>
      <c r="E756" s="2">
        <v>42467</v>
      </c>
      <c r="F756" s="1" t="s">
        <v>9</v>
      </c>
      <c r="G756" s="2">
        <v>42470</v>
      </c>
      <c r="H756" s="1" t="s">
        <v>10</v>
      </c>
      <c r="I756" s="1" t="s">
        <v>3</v>
      </c>
      <c r="J756">
        <v>35.1</v>
      </c>
      <c r="K756">
        <v>244</v>
      </c>
      <c r="L756">
        <v>1</v>
      </c>
      <c r="M756">
        <v>1</v>
      </c>
      <c r="N756">
        <v>1</v>
      </c>
      <c r="O756">
        <v>0</v>
      </c>
      <c r="P756" s="1" t="s">
        <v>38</v>
      </c>
      <c r="Q756" s="2">
        <v>42700</v>
      </c>
      <c r="R756" s="8" t="str">
        <f t="shared" si="55"/>
        <v>50-70</v>
      </c>
      <c r="S756" s="11">
        <f t="shared" si="56"/>
        <v>7</v>
      </c>
      <c r="T756" s="11" t="str">
        <f t="shared" si="57"/>
        <v>Obese</v>
      </c>
      <c r="U756" s="11">
        <f t="shared" si="58"/>
        <v>3</v>
      </c>
      <c r="V756" s="8" t="str">
        <f t="shared" si="59"/>
        <v>High</v>
      </c>
      <c r="W756">
        <v>0</v>
      </c>
    </row>
    <row r="757" spans="1:23" x14ac:dyDescent="0.3">
      <c r="A757">
        <v>756</v>
      </c>
      <c r="B757">
        <v>25</v>
      </c>
      <c r="C757" s="1" t="s">
        <v>33</v>
      </c>
      <c r="D757" s="1" t="s">
        <v>52</v>
      </c>
      <c r="E757" s="2">
        <v>43614</v>
      </c>
      <c r="F757" s="1" t="s">
        <v>7</v>
      </c>
      <c r="G757" s="2">
        <v>43625</v>
      </c>
      <c r="H757" s="1" t="s">
        <v>10</v>
      </c>
      <c r="I757" s="1" t="s">
        <v>2</v>
      </c>
      <c r="J757">
        <v>34.4</v>
      </c>
      <c r="K757">
        <v>253</v>
      </c>
      <c r="L757">
        <v>1</v>
      </c>
      <c r="M757">
        <v>0</v>
      </c>
      <c r="N757">
        <v>1</v>
      </c>
      <c r="O757">
        <v>0</v>
      </c>
      <c r="P757" s="1" t="s">
        <v>35</v>
      </c>
      <c r="Q757" s="2">
        <v>43912</v>
      </c>
      <c r="R757" s="8" t="str">
        <f t="shared" si="55"/>
        <v>20-35</v>
      </c>
      <c r="S757" s="11">
        <f t="shared" si="56"/>
        <v>9</v>
      </c>
      <c r="T757" s="11" t="str">
        <f t="shared" si="57"/>
        <v>Obese</v>
      </c>
      <c r="U757" s="11">
        <f t="shared" si="58"/>
        <v>11</v>
      </c>
      <c r="V757" s="8" t="str">
        <f t="shared" si="59"/>
        <v>High</v>
      </c>
      <c r="W757">
        <v>0</v>
      </c>
    </row>
    <row r="758" spans="1:23" x14ac:dyDescent="0.3">
      <c r="A758">
        <v>757</v>
      </c>
      <c r="B758">
        <v>37</v>
      </c>
      <c r="C758" s="1" t="s">
        <v>33</v>
      </c>
      <c r="D758" s="1" t="s">
        <v>53</v>
      </c>
      <c r="E758" s="2">
        <v>44232</v>
      </c>
      <c r="F758" s="1" t="s">
        <v>8</v>
      </c>
      <c r="G758" s="2">
        <v>44236</v>
      </c>
      <c r="H758" s="1" t="s">
        <v>11</v>
      </c>
      <c r="I758" s="1" t="s">
        <v>1</v>
      </c>
      <c r="J758">
        <v>38.200000000000003</v>
      </c>
      <c r="K758">
        <v>244</v>
      </c>
      <c r="L758">
        <v>1</v>
      </c>
      <c r="M758">
        <v>1</v>
      </c>
      <c r="N758">
        <v>0</v>
      </c>
      <c r="O758">
        <v>0</v>
      </c>
      <c r="P758" s="1" t="s">
        <v>38</v>
      </c>
      <c r="Q758" s="2">
        <v>44608</v>
      </c>
      <c r="R758" s="8" t="str">
        <f t="shared" si="55"/>
        <v>36-49</v>
      </c>
      <c r="S758" s="11">
        <f t="shared" si="56"/>
        <v>12</v>
      </c>
      <c r="T758" s="11" t="str">
        <f t="shared" si="57"/>
        <v>Obese</v>
      </c>
      <c r="U758" s="11">
        <f t="shared" si="58"/>
        <v>4</v>
      </c>
      <c r="V758" s="8" t="str">
        <f t="shared" si="59"/>
        <v>High</v>
      </c>
      <c r="W758">
        <v>0</v>
      </c>
    </row>
    <row r="759" spans="1:23" x14ac:dyDescent="0.3">
      <c r="A759">
        <v>758</v>
      </c>
      <c r="B759">
        <v>50</v>
      </c>
      <c r="C759" s="1" t="s">
        <v>30</v>
      </c>
      <c r="D759" s="1" t="s">
        <v>34</v>
      </c>
      <c r="E759" s="2">
        <v>41868</v>
      </c>
      <c r="F759" s="1" t="s">
        <v>6</v>
      </c>
      <c r="G759" s="2">
        <v>41877</v>
      </c>
      <c r="H759" s="1" t="s">
        <v>11</v>
      </c>
      <c r="I759" s="1" t="s">
        <v>1</v>
      </c>
      <c r="J759">
        <v>27.1</v>
      </c>
      <c r="K759">
        <v>186</v>
      </c>
      <c r="L759">
        <v>1</v>
      </c>
      <c r="M759">
        <v>0</v>
      </c>
      <c r="N759">
        <v>0</v>
      </c>
      <c r="O759">
        <v>0</v>
      </c>
      <c r="P759" s="1" t="s">
        <v>32</v>
      </c>
      <c r="Q759" s="2">
        <v>42144</v>
      </c>
      <c r="R759" s="8" t="str">
        <f t="shared" si="55"/>
        <v>50-70</v>
      </c>
      <c r="S759" s="11">
        <f t="shared" si="56"/>
        <v>8</v>
      </c>
      <c r="T759" s="11" t="str">
        <f t="shared" si="57"/>
        <v>Overweight</v>
      </c>
      <c r="U759" s="11">
        <f t="shared" si="58"/>
        <v>9</v>
      </c>
      <c r="V759" s="8" t="str">
        <f t="shared" si="59"/>
        <v>Good</v>
      </c>
      <c r="W759">
        <v>0</v>
      </c>
    </row>
    <row r="760" spans="1:23" x14ac:dyDescent="0.3">
      <c r="A760">
        <v>759</v>
      </c>
      <c r="B760">
        <v>41</v>
      </c>
      <c r="C760" s="1" t="s">
        <v>33</v>
      </c>
      <c r="D760" s="1" t="s">
        <v>36</v>
      </c>
      <c r="E760" s="2">
        <v>45431</v>
      </c>
      <c r="F760" s="1" t="s">
        <v>8</v>
      </c>
      <c r="G760" s="2">
        <v>45443</v>
      </c>
      <c r="H760" s="1" t="s">
        <v>11</v>
      </c>
      <c r="I760" s="1" t="s">
        <v>1</v>
      </c>
      <c r="J760">
        <v>25.6</v>
      </c>
      <c r="K760">
        <v>175</v>
      </c>
      <c r="L760">
        <v>0</v>
      </c>
      <c r="M760">
        <v>0</v>
      </c>
      <c r="N760">
        <v>0</v>
      </c>
      <c r="O760">
        <v>0</v>
      </c>
      <c r="P760" s="1" t="s">
        <v>35</v>
      </c>
      <c r="Q760" s="2">
        <v>45646</v>
      </c>
      <c r="R760" s="8" t="str">
        <f t="shared" si="55"/>
        <v>36-49</v>
      </c>
      <c r="S760" s="11">
        <f t="shared" si="56"/>
        <v>6</v>
      </c>
      <c r="T760" s="11" t="str">
        <f t="shared" si="57"/>
        <v>Overweight</v>
      </c>
      <c r="U760" s="11">
        <f t="shared" si="58"/>
        <v>12</v>
      </c>
      <c r="V760" s="8" t="str">
        <f t="shared" si="59"/>
        <v>Good</v>
      </c>
      <c r="W760">
        <v>0</v>
      </c>
    </row>
    <row r="761" spans="1:23" x14ac:dyDescent="0.3">
      <c r="A761">
        <v>760</v>
      </c>
      <c r="B761">
        <v>70</v>
      </c>
      <c r="C761" s="1" t="s">
        <v>30</v>
      </c>
      <c r="D761" s="1" t="s">
        <v>45</v>
      </c>
      <c r="E761" s="2">
        <v>44475</v>
      </c>
      <c r="F761" s="1" t="s">
        <v>9</v>
      </c>
      <c r="G761" s="2">
        <v>44477</v>
      </c>
      <c r="H761" s="1" t="s">
        <v>10</v>
      </c>
      <c r="I761" s="1" t="s">
        <v>2</v>
      </c>
      <c r="J761">
        <v>17.7</v>
      </c>
      <c r="K761">
        <v>219</v>
      </c>
      <c r="L761">
        <v>1</v>
      </c>
      <c r="M761">
        <v>1</v>
      </c>
      <c r="N761">
        <v>0</v>
      </c>
      <c r="O761">
        <v>0</v>
      </c>
      <c r="P761" s="1" t="s">
        <v>32</v>
      </c>
      <c r="Q761" s="2">
        <v>45012</v>
      </c>
      <c r="R761" s="8" t="str">
        <f t="shared" si="55"/>
        <v>70-90</v>
      </c>
      <c r="S761" s="11">
        <f t="shared" si="56"/>
        <v>17</v>
      </c>
      <c r="T761" s="11" t="str">
        <f t="shared" si="57"/>
        <v xml:space="preserve">Underweight </v>
      </c>
      <c r="U761" s="11">
        <f t="shared" si="58"/>
        <v>2</v>
      </c>
      <c r="V761" s="8" t="str">
        <f t="shared" si="59"/>
        <v>Elevated</v>
      </c>
      <c r="W761">
        <v>1</v>
      </c>
    </row>
    <row r="762" spans="1:23" x14ac:dyDescent="0.3">
      <c r="A762">
        <v>761</v>
      </c>
      <c r="B762">
        <v>90</v>
      </c>
      <c r="C762" s="1" t="s">
        <v>30</v>
      </c>
      <c r="D762" s="1" t="s">
        <v>61</v>
      </c>
      <c r="E762" s="2">
        <v>45125</v>
      </c>
      <c r="F762" s="1" t="s">
        <v>9</v>
      </c>
      <c r="G762" s="2">
        <v>45132</v>
      </c>
      <c r="H762" s="1" t="s">
        <v>11</v>
      </c>
      <c r="I762" s="1" t="s">
        <v>2</v>
      </c>
      <c r="J762">
        <v>25.1</v>
      </c>
      <c r="K762">
        <v>166</v>
      </c>
      <c r="L762">
        <v>1</v>
      </c>
      <c r="M762">
        <v>1</v>
      </c>
      <c r="N762">
        <v>0</v>
      </c>
      <c r="O762">
        <v>0</v>
      </c>
      <c r="P762" s="1" t="s">
        <v>42</v>
      </c>
      <c r="Q762" s="2">
        <v>45531</v>
      </c>
      <c r="R762" s="8" t="str">
        <f t="shared" si="55"/>
        <v>70-90</v>
      </c>
      <c r="S762" s="11">
        <f t="shared" si="56"/>
        <v>13</v>
      </c>
      <c r="T762" s="11" t="str">
        <f t="shared" si="57"/>
        <v>Overweight</v>
      </c>
      <c r="U762" s="11">
        <f t="shared" si="58"/>
        <v>7</v>
      </c>
      <c r="V762" s="8" t="str">
        <f t="shared" si="59"/>
        <v>Good</v>
      </c>
      <c r="W762">
        <v>0</v>
      </c>
    </row>
    <row r="763" spans="1:23" x14ac:dyDescent="0.3">
      <c r="A763">
        <v>762</v>
      </c>
      <c r="B763">
        <v>59</v>
      </c>
      <c r="C763" s="1" t="s">
        <v>30</v>
      </c>
      <c r="D763" s="1" t="s">
        <v>59</v>
      </c>
      <c r="E763" s="2">
        <v>42921</v>
      </c>
      <c r="F763" s="1" t="s">
        <v>8</v>
      </c>
      <c r="G763" s="2">
        <v>42923</v>
      </c>
      <c r="H763" s="1" t="s">
        <v>11</v>
      </c>
      <c r="I763" s="1" t="s">
        <v>4</v>
      </c>
      <c r="J763">
        <v>41.4</v>
      </c>
      <c r="K763">
        <v>285</v>
      </c>
      <c r="L763">
        <v>0</v>
      </c>
      <c r="M763">
        <v>0</v>
      </c>
      <c r="N763">
        <v>0</v>
      </c>
      <c r="O763">
        <v>0</v>
      </c>
      <c r="P763" s="1" t="s">
        <v>32</v>
      </c>
      <c r="Q763" s="2">
        <v>43394</v>
      </c>
      <c r="R763" s="8" t="str">
        <f t="shared" si="55"/>
        <v>50-70</v>
      </c>
      <c r="S763" s="11">
        <f t="shared" si="56"/>
        <v>15</v>
      </c>
      <c r="T763" s="11" t="str">
        <f t="shared" si="57"/>
        <v>Severely obese</v>
      </c>
      <c r="U763" s="11">
        <f t="shared" si="58"/>
        <v>2</v>
      </c>
      <c r="V763" s="8" t="str">
        <f t="shared" si="59"/>
        <v>High</v>
      </c>
      <c r="W763">
        <v>0</v>
      </c>
    </row>
    <row r="764" spans="1:23" x14ac:dyDescent="0.3">
      <c r="A764">
        <v>763</v>
      </c>
      <c r="B764">
        <v>35</v>
      </c>
      <c r="C764" s="1" t="s">
        <v>33</v>
      </c>
      <c r="D764" s="1" t="s">
        <v>45</v>
      </c>
      <c r="E764" s="2">
        <v>42871</v>
      </c>
      <c r="F764" s="1" t="s">
        <v>8</v>
      </c>
      <c r="G764" s="2">
        <v>42879</v>
      </c>
      <c r="H764" s="1" t="s">
        <v>11</v>
      </c>
      <c r="I764" s="1" t="s">
        <v>2</v>
      </c>
      <c r="J764">
        <v>40.5</v>
      </c>
      <c r="K764">
        <v>253</v>
      </c>
      <c r="L764">
        <v>1</v>
      </c>
      <c r="M764">
        <v>0</v>
      </c>
      <c r="N764">
        <v>0</v>
      </c>
      <c r="O764">
        <v>0</v>
      </c>
      <c r="P764" s="1" t="s">
        <v>42</v>
      </c>
      <c r="Q764" s="2">
        <v>43383</v>
      </c>
      <c r="R764" s="8" t="str">
        <f t="shared" si="55"/>
        <v>20-35</v>
      </c>
      <c r="S764" s="11">
        <f t="shared" si="56"/>
        <v>16</v>
      </c>
      <c r="T764" s="11" t="str">
        <f t="shared" si="57"/>
        <v>Severely obese</v>
      </c>
      <c r="U764" s="11">
        <f t="shared" si="58"/>
        <v>8</v>
      </c>
      <c r="V764" s="8" t="str">
        <f t="shared" si="59"/>
        <v>High</v>
      </c>
      <c r="W764">
        <v>0</v>
      </c>
    </row>
    <row r="765" spans="1:23" x14ac:dyDescent="0.3">
      <c r="A765">
        <v>764</v>
      </c>
      <c r="B765">
        <v>54</v>
      </c>
      <c r="C765" s="1" t="s">
        <v>30</v>
      </c>
      <c r="D765" s="1" t="s">
        <v>47</v>
      </c>
      <c r="E765" s="2">
        <v>42136</v>
      </c>
      <c r="F765" s="1" t="s">
        <v>9</v>
      </c>
      <c r="G765" s="2">
        <v>42137</v>
      </c>
      <c r="H765" s="1" t="s">
        <v>10</v>
      </c>
      <c r="I765" s="1" t="s">
        <v>1</v>
      </c>
      <c r="J765">
        <v>42</v>
      </c>
      <c r="K765">
        <v>255</v>
      </c>
      <c r="L765">
        <v>1</v>
      </c>
      <c r="M765">
        <v>0</v>
      </c>
      <c r="N765">
        <v>0</v>
      </c>
      <c r="O765">
        <v>0</v>
      </c>
      <c r="P765" s="1" t="s">
        <v>35</v>
      </c>
      <c r="Q765" s="2">
        <v>42666</v>
      </c>
      <c r="R765" s="8" t="str">
        <f t="shared" si="55"/>
        <v>50-70</v>
      </c>
      <c r="S765" s="11">
        <f t="shared" si="56"/>
        <v>17</v>
      </c>
      <c r="T765" s="11" t="str">
        <f t="shared" si="57"/>
        <v>Severely obese</v>
      </c>
      <c r="U765" s="11">
        <f t="shared" si="58"/>
        <v>1</v>
      </c>
      <c r="V765" s="8" t="str">
        <f t="shared" si="59"/>
        <v>High</v>
      </c>
      <c r="W765">
        <v>1</v>
      </c>
    </row>
    <row r="766" spans="1:23" x14ac:dyDescent="0.3">
      <c r="A766">
        <v>765</v>
      </c>
      <c r="B766">
        <v>45</v>
      </c>
      <c r="C766" s="1" t="s">
        <v>30</v>
      </c>
      <c r="D766" s="1" t="s">
        <v>39</v>
      </c>
      <c r="E766" s="2">
        <v>42929</v>
      </c>
      <c r="F766" s="1" t="s">
        <v>7</v>
      </c>
      <c r="G766" s="2">
        <v>42941</v>
      </c>
      <c r="H766" s="1" t="s">
        <v>11</v>
      </c>
      <c r="I766" s="1" t="s">
        <v>3</v>
      </c>
      <c r="J766">
        <v>32.6</v>
      </c>
      <c r="K766">
        <v>269</v>
      </c>
      <c r="L766">
        <v>1</v>
      </c>
      <c r="M766">
        <v>0</v>
      </c>
      <c r="N766">
        <v>0</v>
      </c>
      <c r="O766">
        <v>0</v>
      </c>
      <c r="P766" s="1" t="s">
        <v>38</v>
      </c>
      <c r="Q766" s="2">
        <v>43441</v>
      </c>
      <c r="R766" s="8" t="str">
        <f t="shared" si="55"/>
        <v>36-49</v>
      </c>
      <c r="S766" s="11">
        <f t="shared" si="56"/>
        <v>16</v>
      </c>
      <c r="T766" s="11" t="str">
        <f t="shared" si="57"/>
        <v>Obese</v>
      </c>
      <c r="U766" s="11">
        <f t="shared" si="58"/>
        <v>12</v>
      </c>
      <c r="V766" s="8" t="str">
        <f t="shared" si="59"/>
        <v>High</v>
      </c>
      <c r="W766">
        <v>0</v>
      </c>
    </row>
    <row r="767" spans="1:23" x14ac:dyDescent="0.3">
      <c r="A767">
        <v>766</v>
      </c>
      <c r="B767">
        <v>49</v>
      </c>
      <c r="C767" s="1" t="s">
        <v>33</v>
      </c>
      <c r="D767" s="1" t="s">
        <v>57</v>
      </c>
      <c r="E767" s="2">
        <v>44516</v>
      </c>
      <c r="F767" s="1" t="s">
        <v>6</v>
      </c>
      <c r="G767" s="2">
        <v>44518</v>
      </c>
      <c r="H767" s="1" t="s">
        <v>10</v>
      </c>
      <c r="I767" s="1" t="s">
        <v>3</v>
      </c>
      <c r="J767">
        <v>31</v>
      </c>
      <c r="K767">
        <v>260</v>
      </c>
      <c r="L767">
        <v>1</v>
      </c>
      <c r="M767">
        <v>0</v>
      </c>
      <c r="N767">
        <v>0</v>
      </c>
      <c r="O767">
        <v>0</v>
      </c>
      <c r="P767" s="1" t="s">
        <v>35</v>
      </c>
      <c r="Q767" s="2">
        <v>45071</v>
      </c>
      <c r="R767" s="8" t="str">
        <f t="shared" si="55"/>
        <v>36-49</v>
      </c>
      <c r="S767" s="11">
        <f t="shared" si="56"/>
        <v>18</v>
      </c>
      <c r="T767" s="11" t="str">
        <f t="shared" si="57"/>
        <v>Obese</v>
      </c>
      <c r="U767" s="11">
        <f t="shared" si="58"/>
        <v>2</v>
      </c>
      <c r="V767" s="8" t="str">
        <f t="shared" si="59"/>
        <v>High</v>
      </c>
      <c r="W767">
        <v>1</v>
      </c>
    </row>
    <row r="768" spans="1:23" x14ac:dyDescent="0.3">
      <c r="A768">
        <v>767</v>
      </c>
      <c r="B768">
        <v>34</v>
      </c>
      <c r="C768" s="1" t="s">
        <v>33</v>
      </c>
      <c r="D768" s="1" t="s">
        <v>46</v>
      </c>
      <c r="E768" s="2">
        <v>44260</v>
      </c>
      <c r="F768" s="1" t="s">
        <v>6</v>
      </c>
      <c r="G768" s="2">
        <v>44272</v>
      </c>
      <c r="H768" s="1" t="s">
        <v>11</v>
      </c>
      <c r="I768" s="1" t="s">
        <v>3</v>
      </c>
      <c r="J768">
        <v>41.4</v>
      </c>
      <c r="K768">
        <v>268</v>
      </c>
      <c r="L768">
        <v>1</v>
      </c>
      <c r="M768">
        <v>1</v>
      </c>
      <c r="N768">
        <v>1</v>
      </c>
      <c r="O768">
        <v>0</v>
      </c>
      <c r="P768" s="1" t="s">
        <v>35</v>
      </c>
      <c r="Q768" s="2">
        <v>44806</v>
      </c>
      <c r="R768" s="8" t="str">
        <f t="shared" si="55"/>
        <v>20-35</v>
      </c>
      <c r="S768" s="11">
        <f t="shared" si="56"/>
        <v>17</v>
      </c>
      <c r="T768" s="11" t="str">
        <f t="shared" si="57"/>
        <v>Severely obese</v>
      </c>
      <c r="U768" s="11">
        <f t="shared" si="58"/>
        <v>12</v>
      </c>
      <c r="V768" s="8" t="str">
        <f t="shared" si="59"/>
        <v>High</v>
      </c>
      <c r="W768">
        <v>0</v>
      </c>
    </row>
    <row r="769" spans="1:23" x14ac:dyDescent="0.3">
      <c r="A769">
        <v>768</v>
      </c>
      <c r="B769">
        <v>65</v>
      </c>
      <c r="C769" s="1" t="s">
        <v>33</v>
      </c>
      <c r="D769" s="1" t="s">
        <v>54</v>
      </c>
      <c r="E769" s="2">
        <v>43157</v>
      </c>
      <c r="F769" s="1" t="s">
        <v>9</v>
      </c>
      <c r="G769" s="2">
        <v>43159</v>
      </c>
      <c r="H769" s="1" t="s">
        <v>10</v>
      </c>
      <c r="I769" s="1" t="s">
        <v>1</v>
      </c>
      <c r="J769">
        <v>44.2</v>
      </c>
      <c r="K769">
        <v>241</v>
      </c>
      <c r="L769">
        <v>0</v>
      </c>
      <c r="M769">
        <v>1</v>
      </c>
      <c r="N769">
        <v>0</v>
      </c>
      <c r="O769">
        <v>0</v>
      </c>
      <c r="P769" s="1" t="s">
        <v>35</v>
      </c>
      <c r="Q769" s="2">
        <v>43680</v>
      </c>
      <c r="R769" s="8" t="str">
        <f t="shared" si="55"/>
        <v>50-70</v>
      </c>
      <c r="S769" s="11">
        <f t="shared" si="56"/>
        <v>17</v>
      </c>
      <c r="T769" s="11" t="str">
        <f t="shared" si="57"/>
        <v>Severely obese</v>
      </c>
      <c r="U769" s="11">
        <f t="shared" si="58"/>
        <v>2</v>
      </c>
      <c r="V769" s="8" t="str">
        <f t="shared" si="59"/>
        <v>High</v>
      </c>
      <c r="W769">
        <v>0</v>
      </c>
    </row>
    <row r="770" spans="1:23" x14ac:dyDescent="0.3">
      <c r="A770">
        <v>769</v>
      </c>
      <c r="B770">
        <v>69</v>
      </c>
      <c r="C770" s="1" t="s">
        <v>30</v>
      </c>
      <c r="D770" s="1" t="s">
        <v>43</v>
      </c>
      <c r="E770" s="2">
        <v>44012</v>
      </c>
      <c r="F770" s="1" t="s">
        <v>9</v>
      </c>
      <c r="G770" s="2">
        <v>44014</v>
      </c>
      <c r="H770" s="1" t="s">
        <v>11</v>
      </c>
      <c r="I770" s="1" t="s">
        <v>2</v>
      </c>
      <c r="J770">
        <v>40.9</v>
      </c>
      <c r="K770">
        <v>280</v>
      </c>
      <c r="L770">
        <v>1</v>
      </c>
      <c r="M770">
        <v>1</v>
      </c>
      <c r="N770">
        <v>1</v>
      </c>
      <c r="O770">
        <v>0</v>
      </c>
      <c r="P770" s="1" t="s">
        <v>32</v>
      </c>
      <c r="Q770" s="2">
        <v>44364</v>
      </c>
      <c r="R770" s="8" t="str">
        <f t="shared" ref="R770:R833" si="60">IF(B770&lt;=35,"20-35",IF(AND(B770&gt;35,B770&lt;50),"36-49",IF(AND(B770&gt;=50,B770&lt;70),"50-70",IF(B770&gt;=70,"70-90","NaN"))))</f>
        <v>50-70</v>
      </c>
      <c r="S770" s="11">
        <f t="shared" ref="S770:S833" si="61">DATEDIF(G770,Q770,"M")</f>
        <v>11</v>
      </c>
      <c r="T770" s="11" t="str">
        <f t="shared" ref="T770:T833" si="62">IF(J770&lt;=18.5,"Underweight ",IF(AND(J770&gt;=18.5,J770&lt;=24.9),"Healthy",IF(AND(J770&gt;=25,J770&lt;=29.9),"Overweight",IF(AND(J770&gt;=30,J770&lt;=39.9),"Obese",IF(J770&gt;=40,"Severely obese")))))</f>
        <v>Severely obese</v>
      </c>
      <c r="U770" s="11">
        <f t="shared" ref="U770:U833" si="63">DATEDIF(E770,G770,"d")</f>
        <v>2</v>
      </c>
      <c r="V770" s="8" t="str">
        <f t="shared" ref="V770:V833" si="64">IF(K770&lt;200,"Good",IF(AND(K770&gt;200,K770&lt;239),"Elevated",IF(K770&gt;240,"High","non")))</f>
        <v>High</v>
      </c>
      <c r="W770">
        <v>0</v>
      </c>
    </row>
    <row r="771" spans="1:23" x14ac:dyDescent="0.3">
      <c r="A771">
        <v>770</v>
      </c>
      <c r="B771">
        <v>44</v>
      </c>
      <c r="C771" s="1" t="s">
        <v>33</v>
      </c>
      <c r="D771" s="1" t="s">
        <v>39</v>
      </c>
      <c r="E771" s="2">
        <v>45267</v>
      </c>
      <c r="F771" s="1" t="s">
        <v>9</v>
      </c>
      <c r="G771" s="2">
        <v>45268</v>
      </c>
      <c r="H771" s="1" t="s">
        <v>11</v>
      </c>
      <c r="I771" s="1" t="s">
        <v>3</v>
      </c>
      <c r="J771">
        <v>32.4</v>
      </c>
      <c r="K771">
        <v>268</v>
      </c>
      <c r="L771">
        <v>0</v>
      </c>
      <c r="M771">
        <v>0</v>
      </c>
      <c r="N771">
        <v>0</v>
      </c>
      <c r="O771">
        <v>0</v>
      </c>
      <c r="P771" s="1" t="s">
        <v>32</v>
      </c>
      <c r="Q771" s="2">
        <v>45452</v>
      </c>
      <c r="R771" s="8" t="str">
        <f t="shared" si="60"/>
        <v>36-49</v>
      </c>
      <c r="S771" s="11">
        <f t="shared" si="61"/>
        <v>6</v>
      </c>
      <c r="T771" s="11" t="str">
        <f t="shared" si="62"/>
        <v>Obese</v>
      </c>
      <c r="U771" s="11">
        <f t="shared" si="63"/>
        <v>1</v>
      </c>
      <c r="V771" s="8" t="str">
        <f t="shared" si="64"/>
        <v>High</v>
      </c>
      <c r="W771">
        <v>1</v>
      </c>
    </row>
    <row r="772" spans="1:23" x14ac:dyDescent="0.3">
      <c r="A772">
        <v>771</v>
      </c>
      <c r="B772">
        <v>38</v>
      </c>
      <c r="C772" s="1" t="s">
        <v>33</v>
      </c>
      <c r="D772" s="1" t="s">
        <v>48</v>
      </c>
      <c r="E772" s="2">
        <v>44162</v>
      </c>
      <c r="F772" s="1" t="s">
        <v>8</v>
      </c>
      <c r="G772" s="2">
        <v>44172</v>
      </c>
      <c r="H772" s="1" t="s">
        <v>10</v>
      </c>
      <c r="I772" s="1" t="s">
        <v>2</v>
      </c>
      <c r="J772">
        <v>29.6</v>
      </c>
      <c r="K772">
        <v>150</v>
      </c>
      <c r="L772">
        <v>1</v>
      </c>
      <c r="M772">
        <v>1</v>
      </c>
      <c r="N772">
        <v>0</v>
      </c>
      <c r="O772">
        <v>0</v>
      </c>
      <c r="P772" s="1" t="s">
        <v>32</v>
      </c>
      <c r="Q772" s="2">
        <v>44865</v>
      </c>
      <c r="R772" s="8" t="str">
        <f t="shared" si="60"/>
        <v>36-49</v>
      </c>
      <c r="S772" s="11">
        <f t="shared" si="61"/>
        <v>22</v>
      </c>
      <c r="T772" s="11" t="str">
        <f t="shared" si="62"/>
        <v>Overweight</v>
      </c>
      <c r="U772" s="11">
        <f t="shared" si="63"/>
        <v>10</v>
      </c>
      <c r="V772" s="8" t="str">
        <f t="shared" si="64"/>
        <v>Good</v>
      </c>
      <c r="W772">
        <v>0</v>
      </c>
    </row>
    <row r="773" spans="1:23" x14ac:dyDescent="0.3">
      <c r="A773">
        <v>772</v>
      </c>
      <c r="B773">
        <v>63</v>
      </c>
      <c r="C773" s="1" t="s">
        <v>33</v>
      </c>
      <c r="D773" s="1" t="s">
        <v>49</v>
      </c>
      <c r="E773" s="2">
        <v>45233</v>
      </c>
      <c r="F773" s="1" t="s">
        <v>8</v>
      </c>
      <c r="G773" s="2">
        <v>45245</v>
      </c>
      <c r="H773" s="1" t="s">
        <v>11</v>
      </c>
      <c r="I773" s="1" t="s">
        <v>2</v>
      </c>
      <c r="J773">
        <v>43.1</v>
      </c>
      <c r="K773">
        <v>273</v>
      </c>
      <c r="L773">
        <v>1</v>
      </c>
      <c r="M773">
        <v>1</v>
      </c>
      <c r="N773">
        <v>0</v>
      </c>
      <c r="O773">
        <v>0</v>
      </c>
      <c r="P773" s="1" t="s">
        <v>38</v>
      </c>
      <c r="Q773" s="2">
        <v>45485</v>
      </c>
      <c r="R773" s="8" t="str">
        <f t="shared" si="60"/>
        <v>50-70</v>
      </c>
      <c r="S773" s="11">
        <f t="shared" si="61"/>
        <v>7</v>
      </c>
      <c r="T773" s="11" t="str">
        <f t="shared" si="62"/>
        <v>Severely obese</v>
      </c>
      <c r="U773" s="11">
        <f t="shared" si="63"/>
        <v>12</v>
      </c>
      <c r="V773" s="8" t="str">
        <f t="shared" si="64"/>
        <v>High</v>
      </c>
      <c r="W773">
        <v>0</v>
      </c>
    </row>
    <row r="774" spans="1:23" x14ac:dyDescent="0.3">
      <c r="A774">
        <v>773</v>
      </c>
      <c r="B774">
        <v>49</v>
      </c>
      <c r="C774" s="1" t="s">
        <v>33</v>
      </c>
      <c r="D774" s="1" t="s">
        <v>62</v>
      </c>
      <c r="E774" s="2">
        <v>42744</v>
      </c>
      <c r="F774" s="1" t="s">
        <v>7</v>
      </c>
      <c r="G774" s="2">
        <v>42748</v>
      </c>
      <c r="H774" s="1" t="s">
        <v>11</v>
      </c>
      <c r="I774" s="1" t="s">
        <v>3</v>
      </c>
      <c r="J774">
        <v>36.799999999999997</v>
      </c>
      <c r="K774">
        <v>258</v>
      </c>
      <c r="L774">
        <v>1</v>
      </c>
      <c r="M774">
        <v>0</v>
      </c>
      <c r="N774">
        <v>0</v>
      </c>
      <c r="O774">
        <v>1</v>
      </c>
      <c r="P774" s="1" t="s">
        <v>35</v>
      </c>
      <c r="Q774" s="2">
        <v>43054</v>
      </c>
      <c r="R774" s="8" t="str">
        <f t="shared" si="60"/>
        <v>36-49</v>
      </c>
      <c r="S774" s="11">
        <f t="shared" si="61"/>
        <v>10</v>
      </c>
      <c r="T774" s="11" t="str">
        <f t="shared" si="62"/>
        <v>Obese</v>
      </c>
      <c r="U774" s="11">
        <f t="shared" si="63"/>
        <v>4</v>
      </c>
      <c r="V774" s="8" t="str">
        <f t="shared" si="64"/>
        <v>High</v>
      </c>
      <c r="W774">
        <v>0</v>
      </c>
    </row>
    <row r="775" spans="1:23" x14ac:dyDescent="0.3">
      <c r="A775">
        <v>774</v>
      </c>
      <c r="B775">
        <v>41</v>
      </c>
      <c r="C775" s="1" t="s">
        <v>33</v>
      </c>
      <c r="D775" s="1" t="s">
        <v>40</v>
      </c>
      <c r="E775" s="2">
        <v>45334</v>
      </c>
      <c r="F775" s="1" t="s">
        <v>9</v>
      </c>
      <c r="G775" s="2">
        <v>45335</v>
      </c>
      <c r="H775" s="1" t="s">
        <v>10</v>
      </c>
      <c r="I775" s="1" t="s">
        <v>3</v>
      </c>
      <c r="J775">
        <v>39.9</v>
      </c>
      <c r="K775">
        <v>289</v>
      </c>
      <c r="L775">
        <v>1</v>
      </c>
      <c r="M775">
        <v>1</v>
      </c>
      <c r="N775">
        <v>0</v>
      </c>
      <c r="O775">
        <v>0</v>
      </c>
      <c r="P775" s="1" t="s">
        <v>42</v>
      </c>
      <c r="Q775" s="2">
        <v>45792</v>
      </c>
      <c r="R775" s="8" t="str">
        <f t="shared" si="60"/>
        <v>36-49</v>
      </c>
      <c r="S775" s="11">
        <f t="shared" si="61"/>
        <v>15</v>
      </c>
      <c r="T775" s="11" t="str">
        <f t="shared" si="62"/>
        <v>Obese</v>
      </c>
      <c r="U775" s="11">
        <f t="shared" si="63"/>
        <v>1</v>
      </c>
      <c r="V775" s="8" t="str">
        <f t="shared" si="64"/>
        <v>High</v>
      </c>
      <c r="W775">
        <v>1</v>
      </c>
    </row>
    <row r="776" spans="1:23" x14ac:dyDescent="0.3">
      <c r="A776">
        <v>775</v>
      </c>
      <c r="B776">
        <v>66</v>
      </c>
      <c r="C776" s="1" t="s">
        <v>33</v>
      </c>
      <c r="D776" s="1" t="s">
        <v>41</v>
      </c>
      <c r="E776" s="2">
        <v>43915</v>
      </c>
      <c r="F776" s="1" t="s">
        <v>9</v>
      </c>
      <c r="G776" s="2">
        <v>43920</v>
      </c>
      <c r="H776" s="1" t="s">
        <v>11</v>
      </c>
      <c r="I776" s="1" t="s">
        <v>2</v>
      </c>
      <c r="J776">
        <v>25.1</v>
      </c>
      <c r="K776">
        <v>193</v>
      </c>
      <c r="L776">
        <v>1</v>
      </c>
      <c r="M776">
        <v>0</v>
      </c>
      <c r="N776">
        <v>0</v>
      </c>
      <c r="O776">
        <v>0</v>
      </c>
      <c r="P776" s="1" t="s">
        <v>42</v>
      </c>
      <c r="Q776" s="2">
        <v>44602</v>
      </c>
      <c r="R776" s="8" t="str">
        <f t="shared" si="60"/>
        <v>50-70</v>
      </c>
      <c r="S776" s="11">
        <f t="shared" si="61"/>
        <v>22</v>
      </c>
      <c r="T776" s="11" t="str">
        <f t="shared" si="62"/>
        <v>Overweight</v>
      </c>
      <c r="U776" s="11">
        <f t="shared" si="63"/>
        <v>5</v>
      </c>
      <c r="V776" s="8" t="str">
        <f t="shared" si="64"/>
        <v>Good</v>
      </c>
      <c r="W776">
        <v>1</v>
      </c>
    </row>
    <row r="777" spans="1:23" x14ac:dyDescent="0.3">
      <c r="A777">
        <v>776</v>
      </c>
      <c r="B777">
        <v>66</v>
      </c>
      <c r="C777" s="1" t="s">
        <v>33</v>
      </c>
      <c r="D777" s="1" t="s">
        <v>60</v>
      </c>
      <c r="E777" s="2">
        <v>45032</v>
      </c>
      <c r="F777" s="1" t="s">
        <v>9</v>
      </c>
      <c r="G777" s="2">
        <v>45039</v>
      </c>
      <c r="H777" s="1" t="s">
        <v>11</v>
      </c>
      <c r="I777" s="1" t="s">
        <v>3</v>
      </c>
      <c r="J777">
        <v>37.700000000000003</v>
      </c>
      <c r="K777">
        <v>277</v>
      </c>
      <c r="L777">
        <v>0</v>
      </c>
      <c r="M777">
        <v>0</v>
      </c>
      <c r="N777">
        <v>0</v>
      </c>
      <c r="O777">
        <v>0</v>
      </c>
      <c r="P777" s="1" t="s">
        <v>38</v>
      </c>
      <c r="Q777" s="2">
        <v>45337</v>
      </c>
      <c r="R777" s="8" t="str">
        <f t="shared" si="60"/>
        <v>50-70</v>
      </c>
      <c r="S777" s="11">
        <f t="shared" si="61"/>
        <v>9</v>
      </c>
      <c r="T777" s="11" t="str">
        <f t="shared" si="62"/>
        <v>Obese</v>
      </c>
      <c r="U777" s="11">
        <f t="shared" si="63"/>
        <v>7</v>
      </c>
      <c r="V777" s="8" t="str">
        <f t="shared" si="64"/>
        <v>High</v>
      </c>
      <c r="W777">
        <v>0</v>
      </c>
    </row>
    <row r="778" spans="1:23" x14ac:dyDescent="0.3">
      <c r="A778">
        <v>777</v>
      </c>
      <c r="B778">
        <v>55</v>
      </c>
      <c r="C778" s="1" t="s">
        <v>30</v>
      </c>
      <c r="D778" s="1" t="s">
        <v>43</v>
      </c>
      <c r="E778" s="2">
        <v>41942</v>
      </c>
      <c r="F778" s="1" t="s">
        <v>6</v>
      </c>
      <c r="G778" s="2">
        <v>41953</v>
      </c>
      <c r="H778" s="1" t="s">
        <v>11</v>
      </c>
      <c r="I778" s="1" t="s">
        <v>2</v>
      </c>
      <c r="J778">
        <v>34.200000000000003</v>
      </c>
      <c r="K778">
        <v>288</v>
      </c>
      <c r="L778">
        <v>1</v>
      </c>
      <c r="M778">
        <v>0</v>
      </c>
      <c r="N778">
        <v>0</v>
      </c>
      <c r="O778">
        <v>0</v>
      </c>
      <c r="P778" s="1" t="s">
        <v>42</v>
      </c>
      <c r="Q778" s="2">
        <v>42408</v>
      </c>
      <c r="R778" s="8" t="str">
        <f t="shared" si="60"/>
        <v>50-70</v>
      </c>
      <c r="S778" s="11">
        <f t="shared" si="61"/>
        <v>14</v>
      </c>
      <c r="T778" s="11" t="str">
        <f t="shared" si="62"/>
        <v>Obese</v>
      </c>
      <c r="U778" s="11">
        <f t="shared" si="63"/>
        <v>11</v>
      </c>
      <c r="V778" s="8" t="str">
        <f t="shared" si="64"/>
        <v>High</v>
      </c>
      <c r="W778">
        <v>0</v>
      </c>
    </row>
    <row r="779" spans="1:23" x14ac:dyDescent="0.3">
      <c r="A779">
        <v>778</v>
      </c>
      <c r="B779">
        <v>47</v>
      </c>
      <c r="C779" s="1" t="s">
        <v>33</v>
      </c>
      <c r="D779" s="1" t="s">
        <v>39</v>
      </c>
      <c r="E779" s="2">
        <v>44206</v>
      </c>
      <c r="F779" s="1" t="s">
        <v>9</v>
      </c>
      <c r="G779" s="2">
        <v>44210</v>
      </c>
      <c r="H779" s="1" t="s">
        <v>10</v>
      </c>
      <c r="I779" s="1" t="s">
        <v>2</v>
      </c>
      <c r="J779">
        <v>18.7</v>
      </c>
      <c r="K779">
        <v>181</v>
      </c>
      <c r="L779">
        <v>1</v>
      </c>
      <c r="M779">
        <v>0</v>
      </c>
      <c r="N779">
        <v>0</v>
      </c>
      <c r="O779">
        <v>0</v>
      </c>
      <c r="P779" s="1" t="s">
        <v>38</v>
      </c>
      <c r="Q779" s="2">
        <v>44615</v>
      </c>
      <c r="R779" s="8" t="str">
        <f t="shared" si="60"/>
        <v>36-49</v>
      </c>
      <c r="S779" s="11">
        <f t="shared" si="61"/>
        <v>13</v>
      </c>
      <c r="T779" s="11" t="str">
        <f t="shared" si="62"/>
        <v>Healthy</v>
      </c>
      <c r="U779" s="11">
        <f t="shared" si="63"/>
        <v>4</v>
      </c>
      <c r="V779" s="8" t="str">
        <f t="shared" si="64"/>
        <v>Good</v>
      </c>
      <c r="W779">
        <v>0</v>
      </c>
    </row>
    <row r="780" spans="1:23" x14ac:dyDescent="0.3">
      <c r="A780">
        <v>779</v>
      </c>
      <c r="B780">
        <v>50</v>
      </c>
      <c r="C780" s="1" t="s">
        <v>33</v>
      </c>
      <c r="D780" s="1" t="s">
        <v>54</v>
      </c>
      <c r="E780" s="2">
        <v>44094</v>
      </c>
      <c r="F780" s="1" t="s">
        <v>9</v>
      </c>
      <c r="G780" s="2">
        <v>44096</v>
      </c>
      <c r="H780" s="1" t="s">
        <v>11</v>
      </c>
      <c r="I780" s="1" t="s">
        <v>3</v>
      </c>
      <c r="J780">
        <v>34.700000000000003</v>
      </c>
      <c r="K780">
        <v>272</v>
      </c>
      <c r="L780">
        <v>1</v>
      </c>
      <c r="M780">
        <v>1</v>
      </c>
      <c r="N780">
        <v>1</v>
      </c>
      <c r="O780">
        <v>1</v>
      </c>
      <c r="P780" s="1" t="s">
        <v>38</v>
      </c>
      <c r="Q780" s="2">
        <v>44318</v>
      </c>
      <c r="R780" s="8" t="str">
        <f t="shared" si="60"/>
        <v>50-70</v>
      </c>
      <c r="S780" s="11">
        <f t="shared" si="61"/>
        <v>7</v>
      </c>
      <c r="T780" s="11" t="str">
        <f t="shared" si="62"/>
        <v>Obese</v>
      </c>
      <c r="U780" s="11">
        <f t="shared" si="63"/>
        <v>2</v>
      </c>
      <c r="V780" s="8" t="str">
        <f t="shared" si="64"/>
        <v>High</v>
      </c>
      <c r="W780">
        <v>0</v>
      </c>
    </row>
    <row r="781" spans="1:23" x14ac:dyDescent="0.3">
      <c r="A781">
        <v>780</v>
      </c>
      <c r="B781">
        <v>62</v>
      </c>
      <c r="C781" s="1" t="s">
        <v>30</v>
      </c>
      <c r="D781" s="1" t="s">
        <v>52</v>
      </c>
      <c r="E781" s="2">
        <v>43593</v>
      </c>
      <c r="F781" s="1" t="s">
        <v>7</v>
      </c>
      <c r="G781" s="2">
        <v>43610</v>
      </c>
      <c r="H781" s="1" t="s">
        <v>10</v>
      </c>
      <c r="I781" s="1" t="s">
        <v>4</v>
      </c>
      <c r="J781">
        <v>35.5</v>
      </c>
      <c r="K781">
        <v>258</v>
      </c>
      <c r="L781">
        <v>1</v>
      </c>
      <c r="M781">
        <v>1</v>
      </c>
      <c r="N781">
        <v>0</v>
      </c>
      <c r="O781">
        <v>0</v>
      </c>
      <c r="P781" s="1" t="s">
        <v>42</v>
      </c>
      <c r="Q781" s="2">
        <v>44290</v>
      </c>
      <c r="R781" s="8" t="str">
        <f t="shared" si="60"/>
        <v>50-70</v>
      </c>
      <c r="S781" s="11">
        <f t="shared" si="61"/>
        <v>22</v>
      </c>
      <c r="T781" s="11" t="str">
        <f t="shared" si="62"/>
        <v>Obese</v>
      </c>
      <c r="U781" s="11">
        <f t="shared" si="63"/>
        <v>17</v>
      </c>
      <c r="V781" s="8" t="str">
        <f t="shared" si="64"/>
        <v>High</v>
      </c>
      <c r="W781">
        <v>1</v>
      </c>
    </row>
    <row r="782" spans="1:23" x14ac:dyDescent="0.3">
      <c r="A782">
        <v>781</v>
      </c>
      <c r="B782">
        <v>46</v>
      </c>
      <c r="C782" s="1" t="s">
        <v>30</v>
      </c>
      <c r="D782" s="1" t="s">
        <v>59</v>
      </c>
      <c r="E782" s="2">
        <v>44342</v>
      </c>
      <c r="F782" s="1" t="s">
        <v>6</v>
      </c>
      <c r="G782" s="2">
        <v>44372</v>
      </c>
      <c r="H782" s="1" t="s">
        <v>11</v>
      </c>
      <c r="I782" s="1" t="s">
        <v>2</v>
      </c>
      <c r="J782">
        <v>19.3</v>
      </c>
      <c r="K782">
        <v>166</v>
      </c>
      <c r="L782">
        <v>0</v>
      </c>
      <c r="M782">
        <v>1</v>
      </c>
      <c r="N782">
        <v>1</v>
      </c>
      <c r="O782">
        <v>0</v>
      </c>
      <c r="P782" s="1" t="s">
        <v>38</v>
      </c>
      <c r="Q782" s="2">
        <v>44708</v>
      </c>
      <c r="R782" s="8" t="str">
        <f t="shared" si="60"/>
        <v>36-49</v>
      </c>
      <c r="S782" s="11">
        <f t="shared" si="61"/>
        <v>11</v>
      </c>
      <c r="T782" s="11" t="str">
        <f t="shared" si="62"/>
        <v>Healthy</v>
      </c>
      <c r="U782" s="11">
        <f t="shared" si="63"/>
        <v>30</v>
      </c>
      <c r="V782" s="8" t="str">
        <f t="shared" si="64"/>
        <v>Good</v>
      </c>
      <c r="W782">
        <v>0</v>
      </c>
    </row>
    <row r="783" spans="1:23" x14ac:dyDescent="0.3">
      <c r="A783">
        <v>782</v>
      </c>
      <c r="B783">
        <v>47</v>
      </c>
      <c r="C783" s="1" t="s">
        <v>30</v>
      </c>
      <c r="D783" s="1" t="s">
        <v>58</v>
      </c>
      <c r="E783" s="2">
        <v>43242</v>
      </c>
      <c r="F783" s="1" t="s">
        <v>8</v>
      </c>
      <c r="G783" s="2">
        <v>43245</v>
      </c>
      <c r="H783" s="1" t="s">
        <v>10</v>
      </c>
      <c r="I783" s="1" t="s">
        <v>1</v>
      </c>
      <c r="J783">
        <v>16.899999999999999</v>
      </c>
      <c r="K783">
        <v>203</v>
      </c>
      <c r="L783">
        <v>1</v>
      </c>
      <c r="M783">
        <v>1</v>
      </c>
      <c r="N783">
        <v>0</v>
      </c>
      <c r="O783">
        <v>0</v>
      </c>
      <c r="P783" s="1" t="s">
        <v>42</v>
      </c>
      <c r="Q783" s="2">
        <v>43705</v>
      </c>
      <c r="R783" s="8" t="str">
        <f t="shared" si="60"/>
        <v>36-49</v>
      </c>
      <c r="S783" s="11">
        <f t="shared" si="61"/>
        <v>15</v>
      </c>
      <c r="T783" s="11" t="str">
        <f t="shared" si="62"/>
        <v xml:space="preserve">Underweight </v>
      </c>
      <c r="U783" s="11">
        <f t="shared" si="63"/>
        <v>3</v>
      </c>
      <c r="V783" s="8" t="str">
        <f t="shared" si="64"/>
        <v>Elevated</v>
      </c>
      <c r="W783">
        <v>1</v>
      </c>
    </row>
    <row r="784" spans="1:23" x14ac:dyDescent="0.3">
      <c r="A784">
        <v>783</v>
      </c>
      <c r="B784">
        <v>50</v>
      </c>
      <c r="C784" s="1" t="s">
        <v>30</v>
      </c>
      <c r="D784" s="1" t="s">
        <v>55</v>
      </c>
      <c r="E784" s="2">
        <v>43561</v>
      </c>
      <c r="F784" s="1" t="s">
        <v>9</v>
      </c>
      <c r="G784" s="2">
        <v>43568</v>
      </c>
      <c r="H784" s="1" t="s">
        <v>11</v>
      </c>
      <c r="I784" s="1" t="s">
        <v>4</v>
      </c>
      <c r="J784">
        <v>20.399999999999999</v>
      </c>
      <c r="K784">
        <v>228</v>
      </c>
      <c r="L784">
        <v>1</v>
      </c>
      <c r="M784">
        <v>0</v>
      </c>
      <c r="N784">
        <v>1</v>
      </c>
      <c r="O784">
        <v>0</v>
      </c>
      <c r="P784" s="1" t="s">
        <v>32</v>
      </c>
      <c r="Q784" s="2">
        <v>43884</v>
      </c>
      <c r="R784" s="8" t="str">
        <f t="shared" si="60"/>
        <v>50-70</v>
      </c>
      <c r="S784" s="11">
        <f t="shared" si="61"/>
        <v>10</v>
      </c>
      <c r="T784" s="11" t="str">
        <f t="shared" si="62"/>
        <v>Healthy</v>
      </c>
      <c r="U784" s="11">
        <f t="shared" si="63"/>
        <v>7</v>
      </c>
      <c r="V784" s="8" t="str">
        <f t="shared" si="64"/>
        <v>Elevated</v>
      </c>
      <c r="W784">
        <v>1</v>
      </c>
    </row>
    <row r="785" spans="1:23" x14ac:dyDescent="0.3">
      <c r="A785">
        <v>784</v>
      </c>
      <c r="B785">
        <v>40</v>
      </c>
      <c r="C785" s="1" t="s">
        <v>30</v>
      </c>
      <c r="D785" s="1" t="s">
        <v>51</v>
      </c>
      <c r="E785" s="2">
        <v>44455</v>
      </c>
      <c r="F785" s="1" t="s">
        <v>6</v>
      </c>
      <c r="G785" s="2">
        <v>44481</v>
      </c>
      <c r="H785" s="1" t="s">
        <v>11</v>
      </c>
      <c r="I785" s="1" t="s">
        <v>3</v>
      </c>
      <c r="J785">
        <v>17.5</v>
      </c>
      <c r="K785">
        <v>191</v>
      </c>
      <c r="L785">
        <v>1</v>
      </c>
      <c r="M785">
        <v>1</v>
      </c>
      <c r="N785">
        <v>1</v>
      </c>
      <c r="O785">
        <v>0</v>
      </c>
      <c r="P785" s="1" t="s">
        <v>42</v>
      </c>
      <c r="Q785" s="2">
        <v>44907</v>
      </c>
      <c r="R785" s="8" t="str">
        <f t="shared" si="60"/>
        <v>36-49</v>
      </c>
      <c r="S785" s="11">
        <f t="shared" si="61"/>
        <v>14</v>
      </c>
      <c r="T785" s="11" t="str">
        <f t="shared" si="62"/>
        <v xml:space="preserve">Underweight </v>
      </c>
      <c r="U785" s="11">
        <f t="shared" si="63"/>
        <v>26</v>
      </c>
      <c r="V785" s="8" t="str">
        <f t="shared" si="64"/>
        <v>Good</v>
      </c>
      <c r="W785">
        <v>0</v>
      </c>
    </row>
    <row r="786" spans="1:23" x14ac:dyDescent="0.3">
      <c r="A786">
        <v>785</v>
      </c>
      <c r="B786">
        <v>45</v>
      </c>
      <c r="C786" s="1" t="s">
        <v>33</v>
      </c>
      <c r="D786" s="1" t="s">
        <v>57</v>
      </c>
      <c r="E786" s="2">
        <v>41836</v>
      </c>
      <c r="F786" s="1" t="s">
        <v>9</v>
      </c>
      <c r="G786" s="2">
        <v>41843</v>
      </c>
      <c r="H786" s="1" t="s">
        <v>11</v>
      </c>
      <c r="I786" s="1" t="s">
        <v>3</v>
      </c>
      <c r="J786">
        <v>30.6</v>
      </c>
      <c r="K786">
        <v>295</v>
      </c>
      <c r="L786">
        <v>1</v>
      </c>
      <c r="M786">
        <v>0</v>
      </c>
      <c r="N786">
        <v>0</v>
      </c>
      <c r="O786">
        <v>1</v>
      </c>
      <c r="P786" s="1" t="s">
        <v>35</v>
      </c>
      <c r="Q786" s="2">
        <v>42338</v>
      </c>
      <c r="R786" s="8" t="str">
        <f t="shared" si="60"/>
        <v>36-49</v>
      </c>
      <c r="S786" s="11">
        <f t="shared" si="61"/>
        <v>16</v>
      </c>
      <c r="T786" s="11" t="str">
        <f t="shared" si="62"/>
        <v>Obese</v>
      </c>
      <c r="U786" s="11">
        <f t="shared" si="63"/>
        <v>7</v>
      </c>
      <c r="V786" s="8" t="str">
        <f t="shared" si="64"/>
        <v>High</v>
      </c>
      <c r="W786">
        <v>0</v>
      </c>
    </row>
    <row r="787" spans="1:23" x14ac:dyDescent="0.3">
      <c r="A787">
        <v>786</v>
      </c>
      <c r="B787">
        <v>61</v>
      </c>
      <c r="C787" s="1" t="s">
        <v>33</v>
      </c>
      <c r="D787" s="1" t="s">
        <v>31</v>
      </c>
      <c r="E787" s="2">
        <v>43802</v>
      </c>
      <c r="F787" s="1" t="s">
        <v>8</v>
      </c>
      <c r="G787" s="2">
        <v>43808</v>
      </c>
      <c r="H787" s="1" t="s">
        <v>11</v>
      </c>
      <c r="I787" s="1" t="s">
        <v>1</v>
      </c>
      <c r="J787">
        <v>44.5</v>
      </c>
      <c r="K787">
        <v>287</v>
      </c>
      <c r="L787">
        <v>1</v>
      </c>
      <c r="M787">
        <v>1</v>
      </c>
      <c r="N787">
        <v>0</v>
      </c>
      <c r="O787">
        <v>0</v>
      </c>
      <c r="P787" s="1" t="s">
        <v>35</v>
      </c>
      <c r="Q787" s="2">
        <v>44284</v>
      </c>
      <c r="R787" s="8" t="str">
        <f t="shared" si="60"/>
        <v>50-70</v>
      </c>
      <c r="S787" s="11">
        <f t="shared" si="61"/>
        <v>15</v>
      </c>
      <c r="T787" s="11" t="str">
        <f t="shared" si="62"/>
        <v>Severely obese</v>
      </c>
      <c r="U787" s="11">
        <f t="shared" si="63"/>
        <v>6</v>
      </c>
      <c r="V787" s="8" t="str">
        <f t="shared" si="64"/>
        <v>High</v>
      </c>
      <c r="W787">
        <v>0</v>
      </c>
    </row>
    <row r="788" spans="1:23" x14ac:dyDescent="0.3">
      <c r="A788">
        <v>787</v>
      </c>
      <c r="B788">
        <v>52</v>
      </c>
      <c r="C788" s="1" t="s">
        <v>30</v>
      </c>
      <c r="D788" s="1" t="s">
        <v>62</v>
      </c>
      <c r="E788" s="2">
        <v>45201</v>
      </c>
      <c r="F788" s="1" t="s">
        <v>8</v>
      </c>
      <c r="G788" s="2">
        <v>45208</v>
      </c>
      <c r="H788" s="1" t="s">
        <v>10</v>
      </c>
      <c r="I788" s="1" t="s">
        <v>4</v>
      </c>
      <c r="J788">
        <v>17.899999999999999</v>
      </c>
      <c r="K788">
        <v>155</v>
      </c>
      <c r="L788">
        <v>1</v>
      </c>
      <c r="M788">
        <v>1</v>
      </c>
      <c r="N788">
        <v>0</v>
      </c>
      <c r="O788">
        <v>0</v>
      </c>
      <c r="P788" s="1" t="s">
        <v>38</v>
      </c>
      <c r="Q788" s="2">
        <v>45732</v>
      </c>
      <c r="R788" s="8" t="str">
        <f t="shared" si="60"/>
        <v>50-70</v>
      </c>
      <c r="S788" s="11">
        <f t="shared" si="61"/>
        <v>17</v>
      </c>
      <c r="T788" s="11" t="str">
        <f t="shared" si="62"/>
        <v xml:space="preserve">Underweight </v>
      </c>
      <c r="U788" s="11">
        <f t="shared" si="63"/>
        <v>7</v>
      </c>
      <c r="V788" s="8" t="str">
        <f t="shared" si="64"/>
        <v>Good</v>
      </c>
      <c r="W788">
        <v>1</v>
      </c>
    </row>
    <row r="789" spans="1:23" x14ac:dyDescent="0.3">
      <c r="A789">
        <v>788</v>
      </c>
      <c r="B789">
        <v>37</v>
      </c>
      <c r="C789" s="1" t="s">
        <v>30</v>
      </c>
      <c r="D789" s="1" t="s">
        <v>43</v>
      </c>
      <c r="E789" s="2">
        <v>44786</v>
      </c>
      <c r="F789" s="1" t="s">
        <v>9</v>
      </c>
      <c r="G789" s="2">
        <v>44793</v>
      </c>
      <c r="H789" s="1" t="s">
        <v>10</v>
      </c>
      <c r="I789" s="1" t="s">
        <v>2</v>
      </c>
      <c r="J789">
        <v>19.7</v>
      </c>
      <c r="K789">
        <v>159</v>
      </c>
      <c r="L789">
        <v>0</v>
      </c>
      <c r="M789">
        <v>0</v>
      </c>
      <c r="N789">
        <v>0</v>
      </c>
      <c r="O789">
        <v>0</v>
      </c>
      <c r="P789" s="1" t="s">
        <v>42</v>
      </c>
      <c r="Q789" s="2">
        <v>45132</v>
      </c>
      <c r="R789" s="8" t="str">
        <f t="shared" si="60"/>
        <v>36-49</v>
      </c>
      <c r="S789" s="11">
        <f t="shared" si="61"/>
        <v>11</v>
      </c>
      <c r="T789" s="11" t="str">
        <f t="shared" si="62"/>
        <v>Healthy</v>
      </c>
      <c r="U789" s="11">
        <f t="shared" si="63"/>
        <v>7</v>
      </c>
      <c r="V789" s="8" t="str">
        <f t="shared" si="64"/>
        <v>Good</v>
      </c>
      <c r="W789">
        <v>0</v>
      </c>
    </row>
    <row r="790" spans="1:23" x14ac:dyDescent="0.3">
      <c r="A790">
        <v>789</v>
      </c>
      <c r="B790">
        <v>66</v>
      </c>
      <c r="C790" s="1" t="s">
        <v>30</v>
      </c>
      <c r="D790" s="1" t="s">
        <v>44</v>
      </c>
      <c r="E790" s="2">
        <v>44345</v>
      </c>
      <c r="F790" s="1" t="s">
        <v>8</v>
      </c>
      <c r="G790" s="2">
        <v>44347</v>
      </c>
      <c r="H790" s="1" t="s">
        <v>11</v>
      </c>
      <c r="I790" s="1" t="s">
        <v>2</v>
      </c>
      <c r="J790">
        <v>18</v>
      </c>
      <c r="K790">
        <v>192</v>
      </c>
      <c r="L790">
        <v>1</v>
      </c>
      <c r="M790">
        <v>1</v>
      </c>
      <c r="N790">
        <v>0</v>
      </c>
      <c r="O790">
        <v>0</v>
      </c>
      <c r="P790" s="1" t="s">
        <v>42</v>
      </c>
      <c r="Q790" s="2">
        <v>44824</v>
      </c>
      <c r="R790" s="8" t="str">
        <f t="shared" si="60"/>
        <v>50-70</v>
      </c>
      <c r="S790" s="11">
        <f t="shared" si="61"/>
        <v>15</v>
      </c>
      <c r="T790" s="11" t="str">
        <f t="shared" si="62"/>
        <v xml:space="preserve">Underweight </v>
      </c>
      <c r="U790" s="11">
        <f t="shared" si="63"/>
        <v>2</v>
      </c>
      <c r="V790" s="8" t="str">
        <f t="shared" si="64"/>
        <v>Good</v>
      </c>
      <c r="W790">
        <v>0</v>
      </c>
    </row>
    <row r="791" spans="1:23" x14ac:dyDescent="0.3">
      <c r="A791">
        <v>790</v>
      </c>
      <c r="B791">
        <v>62</v>
      </c>
      <c r="C791" s="1" t="s">
        <v>30</v>
      </c>
      <c r="D791" s="1" t="s">
        <v>43</v>
      </c>
      <c r="E791" s="2">
        <v>44859</v>
      </c>
      <c r="F791" s="1" t="s">
        <v>6</v>
      </c>
      <c r="G791" s="2">
        <v>44862</v>
      </c>
      <c r="H791" s="1" t="s">
        <v>10</v>
      </c>
      <c r="I791" s="1" t="s">
        <v>1</v>
      </c>
      <c r="J791">
        <v>42</v>
      </c>
      <c r="K791">
        <v>290</v>
      </c>
      <c r="L791">
        <v>1</v>
      </c>
      <c r="M791">
        <v>0</v>
      </c>
      <c r="N791">
        <v>1</v>
      </c>
      <c r="O791">
        <v>0</v>
      </c>
      <c r="P791" s="1" t="s">
        <v>38</v>
      </c>
      <c r="Q791" s="2">
        <v>45411</v>
      </c>
      <c r="R791" s="8" t="str">
        <f t="shared" si="60"/>
        <v>50-70</v>
      </c>
      <c r="S791" s="11">
        <f t="shared" si="61"/>
        <v>18</v>
      </c>
      <c r="T791" s="11" t="str">
        <f t="shared" si="62"/>
        <v>Severely obese</v>
      </c>
      <c r="U791" s="11">
        <f t="shared" si="63"/>
        <v>3</v>
      </c>
      <c r="V791" s="8" t="str">
        <f t="shared" si="64"/>
        <v>High</v>
      </c>
      <c r="W791">
        <v>1</v>
      </c>
    </row>
    <row r="792" spans="1:23" x14ac:dyDescent="0.3">
      <c r="A792">
        <v>791</v>
      </c>
      <c r="B792">
        <v>62</v>
      </c>
      <c r="C792" s="1" t="s">
        <v>33</v>
      </c>
      <c r="D792" s="1" t="s">
        <v>60</v>
      </c>
      <c r="E792" s="2">
        <v>44954</v>
      </c>
      <c r="F792" s="1" t="s">
        <v>6</v>
      </c>
      <c r="G792" s="2">
        <v>44956</v>
      </c>
      <c r="H792" s="1" t="s">
        <v>10</v>
      </c>
      <c r="I792" s="1" t="s">
        <v>3</v>
      </c>
      <c r="J792">
        <v>17.7</v>
      </c>
      <c r="K792">
        <v>215</v>
      </c>
      <c r="L792">
        <v>1</v>
      </c>
      <c r="M792">
        <v>1</v>
      </c>
      <c r="N792">
        <v>1</v>
      </c>
      <c r="O792">
        <v>0</v>
      </c>
      <c r="P792" s="1" t="s">
        <v>38</v>
      </c>
      <c r="Q792" s="2">
        <v>45672</v>
      </c>
      <c r="R792" s="8" t="str">
        <f t="shared" si="60"/>
        <v>50-70</v>
      </c>
      <c r="S792" s="11">
        <f t="shared" si="61"/>
        <v>23</v>
      </c>
      <c r="T792" s="11" t="str">
        <f t="shared" si="62"/>
        <v xml:space="preserve">Underweight </v>
      </c>
      <c r="U792" s="11">
        <f t="shared" si="63"/>
        <v>2</v>
      </c>
      <c r="V792" s="8" t="str">
        <f t="shared" si="64"/>
        <v>Elevated</v>
      </c>
      <c r="W792">
        <v>0</v>
      </c>
    </row>
    <row r="793" spans="1:23" x14ac:dyDescent="0.3">
      <c r="A793">
        <v>792</v>
      </c>
      <c r="B793">
        <v>53</v>
      </c>
      <c r="C793" s="1" t="s">
        <v>30</v>
      </c>
      <c r="D793" s="1" t="s">
        <v>51</v>
      </c>
      <c r="E793" s="2">
        <v>42253</v>
      </c>
      <c r="F793" s="1" t="s">
        <v>9</v>
      </c>
      <c r="G793" s="2">
        <v>42259</v>
      </c>
      <c r="H793" s="1" t="s">
        <v>11</v>
      </c>
      <c r="I793" s="1" t="s">
        <v>1</v>
      </c>
      <c r="J793">
        <v>44.2</v>
      </c>
      <c r="K793">
        <v>297</v>
      </c>
      <c r="L793">
        <v>1</v>
      </c>
      <c r="M793">
        <v>0</v>
      </c>
      <c r="N793">
        <v>0</v>
      </c>
      <c r="O793">
        <v>1</v>
      </c>
      <c r="P793" s="1" t="s">
        <v>38</v>
      </c>
      <c r="Q793" s="2">
        <v>42516</v>
      </c>
      <c r="R793" s="8" t="str">
        <f t="shared" si="60"/>
        <v>50-70</v>
      </c>
      <c r="S793" s="11">
        <f t="shared" si="61"/>
        <v>8</v>
      </c>
      <c r="T793" s="11" t="str">
        <f t="shared" si="62"/>
        <v>Severely obese</v>
      </c>
      <c r="U793" s="11">
        <f t="shared" si="63"/>
        <v>6</v>
      </c>
      <c r="V793" s="8" t="str">
        <f t="shared" si="64"/>
        <v>High</v>
      </c>
      <c r="W793">
        <v>0</v>
      </c>
    </row>
    <row r="794" spans="1:23" x14ac:dyDescent="0.3">
      <c r="A794">
        <v>793</v>
      </c>
      <c r="B794">
        <v>61</v>
      </c>
      <c r="C794" s="1" t="s">
        <v>30</v>
      </c>
      <c r="D794" s="1" t="s">
        <v>45</v>
      </c>
      <c r="E794" s="2">
        <v>42206</v>
      </c>
      <c r="F794" s="1" t="s">
        <v>6</v>
      </c>
      <c r="G794" s="2">
        <v>42233</v>
      </c>
      <c r="H794" s="1" t="s">
        <v>10</v>
      </c>
      <c r="I794" s="1" t="s">
        <v>2</v>
      </c>
      <c r="J794">
        <v>28.9</v>
      </c>
      <c r="K794">
        <v>184</v>
      </c>
      <c r="L794">
        <v>1</v>
      </c>
      <c r="M794">
        <v>1</v>
      </c>
      <c r="N794">
        <v>0</v>
      </c>
      <c r="O794">
        <v>0</v>
      </c>
      <c r="P794" s="1" t="s">
        <v>32</v>
      </c>
      <c r="Q794" s="2">
        <v>42662</v>
      </c>
      <c r="R794" s="8" t="str">
        <f t="shared" si="60"/>
        <v>50-70</v>
      </c>
      <c r="S794" s="11">
        <f t="shared" si="61"/>
        <v>14</v>
      </c>
      <c r="T794" s="11" t="str">
        <f t="shared" si="62"/>
        <v>Overweight</v>
      </c>
      <c r="U794" s="11">
        <f t="shared" si="63"/>
        <v>27</v>
      </c>
      <c r="V794" s="8" t="str">
        <f t="shared" si="64"/>
        <v>Good</v>
      </c>
      <c r="W794">
        <v>0</v>
      </c>
    </row>
    <row r="795" spans="1:23" x14ac:dyDescent="0.3">
      <c r="A795">
        <v>794</v>
      </c>
      <c r="B795">
        <v>56</v>
      </c>
      <c r="C795" s="1" t="s">
        <v>30</v>
      </c>
      <c r="D795" s="1" t="s">
        <v>39</v>
      </c>
      <c r="E795" s="2">
        <v>42143</v>
      </c>
      <c r="F795" s="1" t="s">
        <v>8</v>
      </c>
      <c r="G795" s="2">
        <v>42155</v>
      </c>
      <c r="H795" s="1" t="s">
        <v>11</v>
      </c>
      <c r="I795" s="1" t="s">
        <v>3</v>
      </c>
      <c r="J795">
        <v>43.5</v>
      </c>
      <c r="K795">
        <v>266</v>
      </c>
      <c r="L795">
        <v>1</v>
      </c>
      <c r="M795">
        <v>1</v>
      </c>
      <c r="N795">
        <v>0</v>
      </c>
      <c r="O795">
        <v>0</v>
      </c>
      <c r="P795" s="1" t="s">
        <v>38</v>
      </c>
      <c r="Q795" s="2">
        <v>42603</v>
      </c>
      <c r="R795" s="8" t="str">
        <f t="shared" si="60"/>
        <v>50-70</v>
      </c>
      <c r="S795" s="11">
        <f t="shared" si="61"/>
        <v>14</v>
      </c>
      <c r="T795" s="11" t="str">
        <f t="shared" si="62"/>
        <v>Severely obese</v>
      </c>
      <c r="U795" s="11">
        <f t="shared" si="63"/>
        <v>12</v>
      </c>
      <c r="V795" s="8" t="str">
        <f t="shared" si="64"/>
        <v>High</v>
      </c>
      <c r="W795">
        <v>0</v>
      </c>
    </row>
    <row r="796" spans="1:23" x14ac:dyDescent="0.3">
      <c r="A796">
        <v>795</v>
      </c>
      <c r="B796">
        <v>55</v>
      </c>
      <c r="C796" s="1" t="s">
        <v>33</v>
      </c>
      <c r="D796" s="1" t="s">
        <v>34</v>
      </c>
      <c r="E796" s="2">
        <v>42270</v>
      </c>
      <c r="F796" s="1" t="s">
        <v>9</v>
      </c>
      <c r="G796" s="2">
        <v>42271</v>
      </c>
      <c r="H796" s="1" t="s">
        <v>10</v>
      </c>
      <c r="I796" s="1" t="s">
        <v>3</v>
      </c>
      <c r="J796">
        <v>18.3</v>
      </c>
      <c r="K796">
        <v>184</v>
      </c>
      <c r="L796">
        <v>0</v>
      </c>
      <c r="M796">
        <v>1</v>
      </c>
      <c r="N796">
        <v>0</v>
      </c>
      <c r="O796">
        <v>0</v>
      </c>
      <c r="P796" s="1" t="s">
        <v>32</v>
      </c>
      <c r="Q796" s="2">
        <v>42754</v>
      </c>
      <c r="R796" s="8" t="str">
        <f t="shared" si="60"/>
        <v>50-70</v>
      </c>
      <c r="S796" s="11">
        <f t="shared" si="61"/>
        <v>15</v>
      </c>
      <c r="T796" s="11" t="str">
        <f t="shared" si="62"/>
        <v xml:space="preserve">Underweight </v>
      </c>
      <c r="U796" s="11">
        <f t="shared" si="63"/>
        <v>1</v>
      </c>
      <c r="V796" s="8" t="str">
        <f t="shared" si="64"/>
        <v>Good</v>
      </c>
      <c r="W796">
        <v>1</v>
      </c>
    </row>
    <row r="797" spans="1:23" x14ac:dyDescent="0.3">
      <c r="A797">
        <v>796</v>
      </c>
      <c r="B797">
        <v>42</v>
      </c>
      <c r="C797" s="1" t="s">
        <v>30</v>
      </c>
      <c r="D797" s="1" t="s">
        <v>54</v>
      </c>
      <c r="E797" s="2">
        <v>44220</v>
      </c>
      <c r="F797" s="1" t="s">
        <v>6</v>
      </c>
      <c r="G797" s="2">
        <v>44222</v>
      </c>
      <c r="H797" s="1" t="s">
        <v>10</v>
      </c>
      <c r="I797" s="1" t="s">
        <v>2</v>
      </c>
      <c r="J797">
        <v>27.3</v>
      </c>
      <c r="K797">
        <v>159</v>
      </c>
      <c r="L797">
        <v>1</v>
      </c>
      <c r="M797">
        <v>0</v>
      </c>
      <c r="N797">
        <v>0</v>
      </c>
      <c r="O797">
        <v>0</v>
      </c>
      <c r="P797" s="1" t="s">
        <v>42</v>
      </c>
      <c r="Q797" s="2">
        <v>44697</v>
      </c>
      <c r="R797" s="8" t="str">
        <f t="shared" si="60"/>
        <v>36-49</v>
      </c>
      <c r="S797" s="11">
        <f t="shared" si="61"/>
        <v>15</v>
      </c>
      <c r="T797" s="11" t="str">
        <f t="shared" si="62"/>
        <v>Overweight</v>
      </c>
      <c r="U797" s="11">
        <f t="shared" si="63"/>
        <v>2</v>
      </c>
      <c r="V797" s="8" t="str">
        <f t="shared" si="64"/>
        <v>Good</v>
      </c>
      <c r="W797">
        <v>0</v>
      </c>
    </row>
    <row r="798" spans="1:23" x14ac:dyDescent="0.3">
      <c r="A798">
        <v>797</v>
      </c>
      <c r="B798">
        <v>64</v>
      </c>
      <c r="C798" s="1" t="s">
        <v>30</v>
      </c>
      <c r="D798" s="1" t="s">
        <v>61</v>
      </c>
      <c r="E798" s="2">
        <v>43818</v>
      </c>
      <c r="F798" s="1" t="s">
        <v>9</v>
      </c>
      <c r="G798" s="2">
        <v>43821</v>
      </c>
      <c r="H798" s="1" t="s">
        <v>10</v>
      </c>
      <c r="I798" s="1" t="s">
        <v>3</v>
      </c>
      <c r="J798">
        <v>33.6</v>
      </c>
      <c r="K798">
        <v>262</v>
      </c>
      <c r="L798">
        <v>1</v>
      </c>
      <c r="M798">
        <v>0</v>
      </c>
      <c r="N798">
        <v>1</v>
      </c>
      <c r="O798">
        <v>0</v>
      </c>
      <c r="P798" s="1" t="s">
        <v>38</v>
      </c>
      <c r="Q798" s="2">
        <v>44494</v>
      </c>
      <c r="R798" s="8" t="str">
        <f t="shared" si="60"/>
        <v>50-70</v>
      </c>
      <c r="S798" s="11">
        <f t="shared" si="61"/>
        <v>22</v>
      </c>
      <c r="T798" s="11" t="str">
        <f t="shared" si="62"/>
        <v>Obese</v>
      </c>
      <c r="U798" s="11">
        <f t="shared" si="63"/>
        <v>3</v>
      </c>
      <c r="V798" s="8" t="str">
        <f t="shared" si="64"/>
        <v>High</v>
      </c>
      <c r="W798">
        <v>0</v>
      </c>
    </row>
    <row r="799" spans="1:23" x14ac:dyDescent="0.3">
      <c r="A799">
        <v>798</v>
      </c>
      <c r="B799">
        <v>55</v>
      </c>
      <c r="C799" s="1" t="s">
        <v>30</v>
      </c>
      <c r="D799" s="1" t="s">
        <v>52</v>
      </c>
      <c r="E799" s="2">
        <v>44368</v>
      </c>
      <c r="F799" s="1" t="s">
        <v>9</v>
      </c>
      <c r="G799" s="2">
        <v>44373</v>
      </c>
      <c r="H799" s="1" t="s">
        <v>10</v>
      </c>
      <c r="I799" s="1" t="s">
        <v>3</v>
      </c>
      <c r="J799">
        <v>29</v>
      </c>
      <c r="K799">
        <v>232</v>
      </c>
      <c r="L799">
        <v>1</v>
      </c>
      <c r="M799">
        <v>1</v>
      </c>
      <c r="N799">
        <v>1</v>
      </c>
      <c r="O799">
        <v>0</v>
      </c>
      <c r="P799" s="1" t="s">
        <v>42</v>
      </c>
      <c r="Q799" s="2">
        <v>44913</v>
      </c>
      <c r="R799" s="8" t="str">
        <f t="shared" si="60"/>
        <v>50-70</v>
      </c>
      <c r="S799" s="11">
        <f t="shared" si="61"/>
        <v>17</v>
      </c>
      <c r="T799" s="11" t="str">
        <f t="shared" si="62"/>
        <v>Overweight</v>
      </c>
      <c r="U799" s="11">
        <f t="shared" si="63"/>
        <v>5</v>
      </c>
      <c r="V799" s="8" t="str">
        <f t="shared" si="64"/>
        <v>Elevated</v>
      </c>
      <c r="W799">
        <v>0</v>
      </c>
    </row>
    <row r="800" spans="1:23" x14ac:dyDescent="0.3">
      <c r="A800">
        <v>799</v>
      </c>
      <c r="B800">
        <v>54</v>
      </c>
      <c r="C800" s="1" t="s">
        <v>30</v>
      </c>
      <c r="D800" s="1" t="s">
        <v>57</v>
      </c>
      <c r="E800" s="2">
        <v>45123</v>
      </c>
      <c r="F800" s="1" t="s">
        <v>9</v>
      </c>
      <c r="G800" s="2">
        <v>45129</v>
      </c>
      <c r="H800" s="1" t="s">
        <v>11</v>
      </c>
      <c r="I800" s="1" t="s">
        <v>4</v>
      </c>
      <c r="J800">
        <v>35</v>
      </c>
      <c r="K800">
        <v>293</v>
      </c>
      <c r="L800">
        <v>1</v>
      </c>
      <c r="M800">
        <v>0</v>
      </c>
      <c r="N800">
        <v>1</v>
      </c>
      <c r="O800">
        <v>0</v>
      </c>
      <c r="P800" s="1" t="s">
        <v>38</v>
      </c>
      <c r="Q800" s="2">
        <v>45459</v>
      </c>
      <c r="R800" s="8" t="str">
        <f t="shared" si="60"/>
        <v>50-70</v>
      </c>
      <c r="S800" s="11">
        <f t="shared" si="61"/>
        <v>10</v>
      </c>
      <c r="T800" s="11" t="str">
        <f t="shared" si="62"/>
        <v>Obese</v>
      </c>
      <c r="U800" s="11">
        <f t="shared" si="63"/>
        <v>6</v>
      </c>
      <c r="V800" s="8" t="str">
        <f t="shared" si="64"/>
        <v>High</v>
      </c>
      <c r="W800">
        <v>0</v>
      </c>
    </row>
    <row r="801" spans="1:23" x14ac:dyDescent="0.3">
      <c r="A801">
        <v>800</v>
      </c>
      <c r="B801">
        <v>57</v>
      </c>
      <c r="C801" s="1" t="s">
        <v>30</v>
      </c>
      <c r="D801" s="1" t="s">
        <v>41</v>
      </c>
      <c r="E801" s="2">
        <v>42164</v>
      </c>
      <c r="F801" s="1" t="s">
        <v>8</v>
      </c>
      <c r="G801" s="2">
        <v>42166</v>
      </c>
      <c r="H801" s="1" t="s">
        <v>11</v>
      </c>
      <c r="I801" s="1" t="s">
        <v>2</v>
      </c>
      <c r="J801">
        <v>40.200000000000003</v>
      </c>
      <c r="K801">
        <v>299</v>
      </c>
      <c r="L801">
        <v>1</v>
      </c>
      <c r="M801">
        <v>1</v>
      </c>
      <c r="N801">
        <v>0</v>
      </c>
      <c r="O801">
        <v>0</v>
      </c>
      <c r="P801" s="1" t="s">
        <v>35</v>
      </c>
      <c r="Q801" s="2">
        <v>42467</v>
      </c>
      <c r="R801" s="8" t="str">
        <f t="shared" si="60"/>
        <v>50-70</v>
      </c>
      <c r="S801" s="11">
        <f t="shared" si="61"/>
        <v>9</v>
      </c>
      <c r="T801" s="11" t="str">
        <f t="shared" si="62"/>
        <v>Severely obese</v>
      </c>
      <c r="U801" s="11">
        <f t="shared" si="63"/>
        <v>2</v>
      </c>
      <c r="V801" s="8" t="str">
        <f t="shared" si="64"/>
        <v>High</v>
      </c>
      <c r="W801">
        <v>0</v>
      </c>
    </row>
    <row r="802" spans="1:23" x14ac:dyDescent="0.3">
      <c r="A802">
        <v>801</v>
      </c>
      <c r="B802">
        <v>72</v>
      </c>
      <c r="C802" s="1" t="s">
        <v>30</v>
      </c>
      <c r="D802" s="1" t="s">
        <v>31</v>
      </c>
      <c r="E802" s="2">
        <v>43460</v>
      </c>
      <c r="F802" s="1" t="s">
        <v>9</v>
      </c>
      <c r="G802" s="2">
        <v>43463</v>
      </c>
      <c r="H802" s="1" t="s">
        <v>10</v>
      </c>
      <c r="I802" s="1" t="s">
        <v>2</v>
      </c>
      <c r="J802">
        <v>16.3</v>
      </c>
      <c r="K802">
        <v>166</v>
      </c>
      <c r="L802">
        <v>1</v>
      </c>
      <c r="M802">
        <v>1</v>
      </c>
      <c r="N802">
        <v>0</v>
      </c>
      <c r="O802">
        <v>0</v>
      </c>
      <c r="P802" s="1" t="s">
        <v>32</v>
      </c>
      <c r="Q802" s="2">
        <v>43753</v>
      </c>
      <c r="R802" s="8" t="str">
        <f t="shared" si="60"/>
        <v>70-90</v>
      </c>
      <c r="S802" s="11">
        <f t="shared" si="61"/>
        <v>9</v>
      </c>
      <c r="T802" s="11" t="str">
        <f t="shared" si="62"/>
        <v xml:space="preserve">Underweight </v>
      </c>
      <c r="U802" s="11">
        <f t="shared" si="63"/>
        <v>3</v>
      </c>
      <c r="V802" s="8" t="str">
        <f t="shared" si="64"/>
        <v>Good</v>
      </c>
      <c r="W802">
        <v>0</v>
      </c>
    </row>
    <row r="803" spans="1:23" x14ac:dyDescent="0.3">
      <c r="A803">
        <v>802</v>
      </c>
      <c r="B803">
        <v>41</v>
      </c>
      <c r="C803" s="1" t="s">
        <v>33</v>
      </c>
      <c r="D803" s="1" t="s">
        <v>55</v>
      </c>
      <c r="E803" s="2">
        <v>43673</v>
      </c>
      <c r="F803" s="1" t="s">
        <v>7</v>
      </c>
      <c r="G803" s="2">
        <v>43689</v>
      </c>
      <c r="H803" s="1" t="s">
        <v>11</v>
      </c>
      <c r="I803" s="1" t="s">
        <v>3</v>
      </c>
      <c r="J803">
        <v>23.5</v>
      </c>
      <c r="K803">
        <v>230</v>
      </c>
      <c r="L803">
        <v>1</v>
      </c>
      <c r="M803">
        <v>1</v>
      </c>
      <c r="N803">
        <v>0</v>
      </c>
      <c r="O803">
        <v>0</v>
      </c>
      <c r="P803" s="1" t="s">
        <v>38</v>
      </c>
      <c r="Q803" s="2">
        <v>43860</v>
      </c>
      <c r="R803" s="8" t="str">
        <f t="shared" si="60"/>
        <v>36-49</v>
      </c>
      <c r="S803" s="11">
        <f t="shared" si="61"/>
        <v>5</v>
      </c>
      <c r="T803" s="11" t="str">
        <f t="shared" si="62"/>
        <v>Healthy</v>
      </c>
      <c r="U803" s="11">
        <f t="shared" si="63"/>
        <v>16</v>
      </c>
      <c r="V803" s="8" t="str">
        <f t="shared" si="64"/>
        <v>Elevated</v>
      </c>
      <c r="W803">
        <v>0</v>
      </c>
    </row>
    <row r="804" spans="1:23" x14ac:dyDescent="0.3">
      <c r="A804">
        <v>803</v>
      </c>
      <c r="B804">
        <v>55</v>
      </c>
      <c r="C804" s="1" t="s">
        <v>33</v>
      </c>
      <c r="D804" s="1" t="s">
        <v>51</v>
      </c>
      <c r="E804" s="2">
        <v>42303</v>
      </c>
      <c r="F804" s="1" t="s">
        <v>9</v>
      </c>
      <c r="G804" s="2">
        <v>42309</v>
      </c>
      <c r="H804" s="1" t="s">
        <v>11</v>
      </c>
      <c r="I804" s="1" t="s">
        <v>4</v>
      </c>
      <c r="J804">
        <v>18.899999999999999</v>
      </c>
      <c r="K804">
        <v>162</v>
      </c>
      <c r="L804">
        <v>1</v>
      </c>
      <c r="M804">
        <v>1</v>
      </c>
      <c r="N804">
        <v>0</v>
      </c>
      <c r="O804">
        <v>0</v>
      </c>
      <c r="P804" s="1" t="s">
        <v>38</v>
      </c>
      <c r="Q804" s="2">
        <v>42823</v>
      </c>
      <c r="R804" s="8" t="str">
        <f t="shared" si="60"/>
        <v>50-70</v>
      </c>
      <c r="S804" s="11">
        <f t="shared" si="61"/>
        <v>16</v>
      </c>
      <c r="T804" s="11" t="str">
        <f t="shared" si="62"/>
        <v>Healthy</v>
      </c>
      <c r="U804" s="11">
        <f t="shared" si="63"/>
        <v>6</v>
      </c>
      <c r="V804" s="8" t="str">
        <f t="shared" si="64"/>
        <v>Good</v>
      </c>
      <c r="W804">
        <v>0</v>
      </c>
    </row>
    <row r="805" spans="1:23" x14ac:dyDescent="0.3">
      <c r="A805">
        <v>804</v>
      </c>
      <c r="B805">
        <v>42</v>
      </c>
      <c r="C805" s="1" t="s">
        <v>30</v>
      </c>
      <c r="D805" s="1" t="s">
        <v>58</v>
      </c>
      <c r="E805" s="2">
        <v>45413</v>
      </c>
      <c r="F805" s="1" t="s">
        <v>9</v>
      </c>
      <c r="G805" s="2">
        <v>45420</v>
      </c>
      <c r="H805" s="1" t="s">
        <v>11</v>
      </c>
      <c r="I805" s="1" t="s">
        <v>4</v>
      </c>
      <c r="J805">
        <v>44.2</v>
      </c>
      <c r="K805">
        <v>250</v>
      </c>
      <c r="L805">
        <v>1</v>
      </c>
      <c r="M805">
        <v>1</v>
      </c>
      <c r="N805">
        <v>0</v>
      </c>
      <c r="O805">
        <v>0</v>
      </c>
      <c r="P805" s="1" t="s">
        <v>35</v>
      </c>
      <c r="Q805" s="2">
        <v>45938</v>
      </c>
      <c r="R805" s="8" t="str">
        <f t="shared" si="60"/>
        <v>36-49</v>
      </c>
      <c r="S805" s="11">
        <f t="shared" si="61"/>
        <v>17</v>
      </c>
      <c r="T805" s="11" t="str">
        <f t="shared" si="62"/>
        <v>Severely obese</v>
      </c>
      <c r="U805" s="11">
        <f t="shared" si="63"/>
        <v>7</v>
      </c>
      <c r="V805" s="8" t="str">
        <f t="shared" si="64"/>
        <v>High</v>
      </c>
      <c r="W805">
        <v>1</v>
      </c>
    </row>
    <row r="806" spans="1:23" x14ac:dyDescent="0.3">
      <c r="A806">
        <v>805</v>
      </c>
      <c r="B806">
        <v>53</v>
      </c>
      <c r="C806" s="1" t="s">
        <v>30</v>
      </c>
      <c r="D806" s="1" t="s">
        <v>40</v>
      </c>
      <c r="E806" s="2">
        <v>42024</v>
      </c>
      <c r="F806" s="1" t="s">
        <v>6</v>
      </c>
      <c r="G806" s="2">
        <v>42047</v>
      </c>
      <c r="H806" s="1" t="s">
        <v>11</v>
      </c>
      <c r="I806" s="1" t="s">
        <v>4</v>
      </c>
      <c r="J806">
        <v>17</v>
      </c>
      <c r="K806">
        <v>181</v>
      </c>
      <c r="L806">
        <v>0</v>
      </c>
      <c r="M806">
        <v>0</v>
      </c>
      <c r="N806">
        <v>1</v>
      </c>
      <c r="O806">
        <v>0</v>
      </c>
      <c r="P806" s="1" t="s">
        <v>38</v>
      </c>
      <c r="Q806" s="2">
        <v>42532</v>
      </c>
      <c r="R806" s="8" t="str">
        <f t="shared" si="60"/>
        <v>50-70</v>
      </c>
      <c r="S806" s="11">
        <f t="shared" si="61"/>
        <v>15</v>
      </c>
      <c r="T806" s="11" t="str">
        <f t="shared" si="62"/>
        <v xml:space="preserve">Underweight </v>
      </c>
      <c r="U806" s="11">
        <f t="shared" si="63"/>
        <v>23</v>
      </c>
      <c r="V806" s="8" t="str">
        <f t="shared" si="64"/>
        <v>Good</v>
      </c>
      <c r="W806">
        <v>0</v>
      </c>
    </row>
    <row r="807" spans="1:23" x14ac:dyDescent="0.3">
      <c r="A807">
        <v>806</v>
      </c>
      <c r="B807">
        <v>45</v>
      </c>
      <c r="C807" s="1" t="s">
        <v>30</v>
      </c>
      <c r="D807" s="1" t="s">
        <v>54</v>
      </c>
      <c r="E807" s="2">
        <v>42112</v>
      </c>
      <c r="F807" s="1" t="s">
        <v>7</v>
      </c>
      <c r="G807" s="2">
        <v>42115</v>
      </c>
      <c r="H807" s="1" t="s">
        <v>10</v>
      </c>
      <c r="I807" s="1" t="s">
        <v>3</v>
      </c>
      <c r="J807">
        <v>18.7</v>
      </c>
      <c r="K807">
        <v>240</v>
      </c>
      <c r="L807">
        <v>1</v>
      </c>
      <c r="M807">
        <v>1</v>
      </c>
      <c r="N807">
        <v>0</v>
      </c>
      <c r="O807">
        <v>0</v>
      </c>
      <c r="P807" s="1" t="s">
        <v>32</v>
      </c>
      <c r="Q807" s="2">
        <v>42694</v>
      </c>
      <c r="R807" s="8" t="str">
        <f t="shared" si="60"/>
        <v>36-49</v>
      </c>
      <c r="S807" s="11">
        <f t="shared" si="61"/>
        <v>18</v>
      </c>
      <c r="T807" s="11" t="str">
        <f t="shared" si="62"/>
        <v>Healthy</v>
      </c>
      <c r="U807" s="11">
        <f t="shared" si="63"/>
        <v>3</v>
      </c>
      <c r="V807" s="8" t="str">
        <f t="shared" si="64"/>
        <v>non</v>
      </c>
      <c r="W807">
        <v>1</v>
      </c>
    </row>
    <row r="808" spans="1:23" x14ac:dyDescent="0.3">
      <c r="A808">
        <v>807</v>
      </c>
      <c r="B808">
        <v>62</v>
      </c>
      <c r="C808" s="1" t="s">
        <v>30</v>
      </c>
      <c r="D808" s="1" t="s">
        <v>49</v>
      </c>
      <c r="E808" s="2">
        <v>45097</v>
      </c>
      <c r="F808" s="1" t="s">
        <v>7</v>
      </c>
      <c r="G808" s="2">
        <v>45102</v>
      </c>
      <c r="H808" s="1" t="s">
        <v>10</v>
      </c>
      <c r="I808" s="1" t="s">
        <v>3</v>
      </c>
      <c r="J808">
        <v>41.9</v>
      </c>
      <c r="K808">
        <v>245</v>
      </c>
      <c r="L808">
        <v>1</v>
      </c>
      <c r="M808">
        <v>1</v>
      </c>
      <c r="N808">
        <v>1</v>
      </c>
      <c r="O808">
        <v>0</v>
      </c>
      <c r="P808" s="1" t="s">
        <v>38</v>
      </c>
      <c r="Q808" s="2">
        <v>45298</v>
      </c>
      <c r="R808" s="8" t="str">
        <f t="shared" si="60"/>
        <v>50-70</v>
      </c>
      <c r="S808" s="11">
        <f t="shared" si="61"/>
        <v>6</v>
      </c>
      <c r="T808" s="11" t="str">
        <f t="shared" si="62"/>
        <v>Severely obese</v>
      </c>
      <c r="U808" s="11">
        <f t="shared" si="63"/>
        <v>5</v>
      </c>
      <c r="V808" s="8" t="str">
        <f t="shared" si="64"/>
        <v>High</v>
      </c>
      <c r="W808">
        <v>0</v>
      </c>
    </row>
    <row r="809" spans="1:23" x14ac:dyDescent="0.3">
      <c r="A809">
        <v>808</v>
      </c>
      <c r="B809">
        <v>38</v>
      </c>
      <c r="C809" s="1" t="s">
        <v>33</v>
      </c>
      <c r="D809" s="1" t="s">
        <v>50</v>
      </c>
      <c r="E809" s="2">
        <v>43306</v>
      </c>
      <c r="F809" s="1" t="s">
        <v>6</v>
      </c>
      <c r="G809" s="2">
        <v>43316</v>
      </c>
      <c r="H809" s="1" t="s">
        <v>11</v>
      </c>
      <c r="I809" s="1" t="s">
        <v>4</v>
      </c>
      <c r="J809">
        <v>43.2</v>
      </c>
      <c r="K809">
        <v>300</v>
      </c>
      <c r="L809">
        <v>1</v>
      </c>
      <c r="M809">
        <v>1</v>
      </c>
      <c r="N809">
        <v>0</v>
      </c>
      <c r="O809">
        <v>0</v>
      </c>
      <c r="P809" s="1" t="s">
        <v>32</v>
      </c>
      <c r="Q809" s="2">
        <v>43989</v>
      </c>
      <c r="R809" s="8" t="str">
        <f t="shared" si="60"/>
        <v>36-49</v>
      </c>
      <c r="S809" s="11">
        <f t="shared" si="61"/>
        <v>22</v>
      </c>
      <c r="T809" s="11" t="str">
        <f t="shared" si="62"/>
        <v>Severely obese</v>
      </c>
      <c r="U809" s="11">
        <f t="shared" si="63"/>
        <v>10</v>
      </c>
      <c r="V809" s="8" t="str">
        <f t="shared" si="64"/>
        <v>High</v>
      </c>
      <c r="W809">
        <v>0</v>
      </c>
    </row>
    <row r="810" spans="1:23" x14ac:dyDescent="0.3">
      <c r="A810">
        <v>809</v>
      </c>
      <c r="B810">
        <v>43</v>
      </c>
      <c r="C810" s="1" t="s">
        <v>30</v>
      </c>
      <c r="D810" s="1" t="s">
        <v>61</v>
      </c>
      <c r="E810" s="2">
        <v>43893</v>
      </c>
      <c r="F810" s="1" t="s">
        <v>6</v>
      </c>
      <c r="G810" s="2">
        <v>43920</v>
      </c>
      <c r="H810" s="1" t="s">
        <v>11</v>
      </c>
      <c r="I810" s="1" t="s">
        <v>4</v>
      </c>
      <c r="J810">
        <v>22.1</v>
      </c>
      <c r="K810">
        <v>205</v>
      </c>
      <c r="L810">
        <v>0</v>
      </c>
      <c r="M810">
        <v>1</v>
      </c>
      <c r="N810">
        <v>1</v>
      </c>
      <c r="O810">
        <v>0</v>
      </c>
      <c r="P810" s="1" t="s">
        <v>38</v>
      </c>
      <c r="Q810" s="2">
        <v>44522</v>
      </c>
      <c r="R810" s="8" t="str">
        <f t="shared" si="60"/>
        <v>36-49</v>
      </c>
      <c r="S810" s="11">
        <f t="shared" si="61"/>
        <v>19</v>
      </c>
      <c r="T810" s="11" t="str">
        <f t="shared" si="62"/>
        <v>Healthy</v>
      </c>
      <c r="U810" s="11">
        <f t="shared" si="63"/>
        <v>27</v>
      </c>
      <c r="V810" s="8" t="str">
        <f t="shared" si="64"/>
        <v>Elevated</v>
      </c>
      <c r="W810">
        <v>0</v>
      </c>
    </row>
    <row r="811" spans="1:23" x14ac:dyDescent="0.3">
      <c r="A811">
        <v>810</v>
      </c>
      <c r="B811">
        <v>68</v>
      </c>
      <c r="C811" s="1" t="s">
        <v>33</v>
      </c>
      <c r="D811" s="1" t="s">
        <v>59</v>
      </c>
      <c r="E811" s="2">
        <v>42304</v>
      </c>
      <c r="F811" s="1" t="s">
        <v>6</v>
      </c>
      <c r="G811" s="2">
        <v>42311</v>
      </c>
      <c r="H811" s="1" t="s">
        <v>11</v>
      </c>
      <c r="I811" s="1" t="s">
        <v>3</v>
      </c>
      <c r="J811">
        <v>34.1</v>
      </c>
      <c r="K811">
        <v>267</v>
      </c>
      <c r="L811">
        <v>1</v>
      </c>
      <c r="M811">
        <v>0</v>
      </c>
      <c r="N811">
        <v>1</v>
      </c>
      <c r="O811">
        <v>0</v>
      </c>
      <c r="P811" s="1" t="s">
        <v>35</v>
      </c>
      <c r="Q811" s="2">
        <v>42780</v>
      </c>
      <c r="R811" s="8" t="str">
        <f t="shared" si="60"/>
        <v>50-70</v>
      </c>
      <c r="S811" s="11">
        <f t="shared" si="61"/>
        <v>15</v>
      </c>
      <c r="T811" s="11" t="str">
        <f t="shared" si="62"/>
        <v>Obese</v>
      </c>
      <c r="U811" s="11">
        <f t="shared" si="63"/>
        <v>7</v>
      </c>
      <c r="V811" s="8" t="str">
        <f t="shared" si="64"/>
        <v>High</v>
      </c>
      <c r="W811">
        <v>1</v>
      </c>
    </row>
    <row r="812" spans="1:23" x14ac:dyDescent="0.3">
      <c r="A812">
        <v>811</v>
      </c>
      <c r="B812">
        <v>72</v>
      </c>
      <c r="C812" s="1" t="s">
        <v>30</v>
      </c>
      <c r="D812" s="1" t="s">
        <v>48</v>
      </c>
      <c r="E812" s="2">
        <v>44024</v>
      </c>
      <c r="F812" s="1" t="s">
        <v>9</v>
      </c>
      <c r="G812" s="2">
        <v>44028</v>
      </c>
      <c r="H812" s="1" t="s">
        <v>11</v>
      </c>
      <c r="I812" s="1" t="s">
        <v>3</v>
      </c>
      <c r="J812">
        <v>33.9</v>
      </c>
      <c r="K812">
        <v>283</v>
      </c>
      <c r="L812">
        <v>1</v>
      </c>
      <c r="M812">
        <v>1</v>
      </c>
      <c r="N812">
        <v>1</v>
      </c>
      <c r="O812">
        <v>0</v>
      </c>
      <c r="P812" s="1" t="s">
        <v>42</v>
      </c>
      <c r="Q812" s="2">
        <v>44564</v>
      </c>
      <c r="R812" s="8" t="str">
        <f t="shared" si="60"/>
        <v>70-90</v>
      </c>
      <c r="S812" s="11">
        <f t="shared" si="61"/>
        <v>17</v>
      </c>
      <c r="T812" s="11" t="str">
        <f t="shared" si="62"/>
        <v>Obese</v>
      </c>
      <c r="U812" s="11">
        <f t="shared" si="63"/>
        <v>4</v>
      </c>
      <c r="V812" s="8" t="str">
        <f t="shared" si="64"/>
        <v>High</v>
      </c>
      <c r="W812">
        <v>0</v>
      </c>
    </row>
    <row r="813" spans="1:23" x14ac:dyDescent="0.3">
      <c r="A813">
        <v>812</v>
      </c>
      <c r="B813">
        <v>64</v>
      </c>
      <c r="C813" s="1" t="s">
        <v>33</v>
      </c>
      <c r="D813" s="1" t="s">
        <v>50</v>
      </c>
      <c r="E813" s="2">
        <v>42652</v>
      </c>
      <c r="F813" s="1" t="s">
        <v>6</v>
      </c>
      <c r="G813" s="2">
        <v>42660</v>
      </c>
      <c r="H813" s="1" t="s">
        <v>11</v>
      </c>
      <c r="I813" s="1" t="s">
        <v>2</v>
      </c>
      <c r="J813">
        <v>43.6</v>
      </c>
      <c r="K813">
        <v>297</v>
      </c>
      <c r="L813">
        <v>1</v>
      </c>
      <c r="M813">
        <v>1</v>
      </c>
      <c r="N813">
        <v>0</v>
      </c>
      <c r="O813">
        <v>0</v>
      </c>
      <c r="P813" s="1" t="s">
        <v>38</v>
      </c>
      <c r="Q813" s="2">
        <v>43148</v>
      </c>
      <c r="R813" s="8" t="str">
        <f t="shared" si="60"/>
        <v>50-70</v>
      </c>
      <c r="S813" s="11">
        <f t="shared" si="61"/>
        <v>16</v>
      </c>
      <c r="T813" s="11" t="str">
        <f t="shared" si="62"/>
        <v>Severely obese</v>
      </c>
      <c r="U813" s="11">
        <f t="shared" si="63"/>
        <v>8</v>
      </c>
      <c r="V813" s="8" t="str">
        <f t="shared" si="64"/>
        <v>High</v>
      </c>
      <c r="W813">
        <v>1</v>
      </c>
    </row>
    <row r="814" spans="1:23" x14ac:dyDescent="0.3">
      <c r="A814">
        <v>813</v>
      </c>
      <c r="B814">
        <v>64</v>
      </c>
      <c r="C814" s="1" t="s">
        <v>33</v>
      </c>
      <c r="D814" s="1" t="s">
        <v>46</v>
      </c>
      <c r="E814" s="2">
        <v>42224</v>
      </c>
      <c r="F814" s="1" t="s">
        <v>8</v>
      </c>
      <c r="G814" s="2">
        <v>42228</v>
      </c>
      <c r="H814" s="1" t="s">
        <v>10</v>
      </c>
      <c r="I814" s="1" t="s">
        <v>4</v>
      </c>
      <c r="J814">
        <v>30.1</v>
      </c>
      <c r="K814">
        <v>247</v>
      </c>
      <c r="L814">
        <v>0</v>
      </c>
      <c r="M814">
        <v>1</v>
      </c>
      <c r="N814">
        <v>0</v>
      </c>
      <c r="O814">
        <v>0</v>
      </c>
      <c r="P814" s="1" t="s">
        <v>38</v>
      </c>
      <c r="Q814" s="2">
        <v>42879</v>
      </c>
      <c r="R814" s="8" t="str">
        <f t="shared" si="60"/>
        <v>50-70</v>
      </c>
      <c r="S814" s="11">
        <f t="shared" si="61"/>
        <v>21</v>
      </c>
      <c r="T814" s="11" t="str">
        <f t="shared" si="62"/>
        <v>Obese</v>
      </c>
      <c r="U814" s="11">
        <f t="shared" si="63"/>
        <v>4</v>
      </c>
      <c r="V814" s="8" t="str">
        <f t="shared" si="64"/>
        <v>High</v>
      </c>
      <c r="W814">
        <v>0</v>
      </c>
    </row>
    <row r="815" spans="1:23" x14ac:dyDescent="0.3">
      <c r="A815">
        <v>814</v>
      </c>
      <c r="B815">
        <v>63</v>
      </c>
      <c r="C815" s="1" t="s">
        <v>33</v>
      </c>
      <c r="D815" s="1" t="s">
        <v>61</v>
      </c>
      <c r="E815" s="2">
        <v>43849</v>
      </c>
      <c r="F815" s="1" t="s">
        <v>7</v>
      </c>
      <c r="G815" s="2">
        <v>43851</v>
      </c>
      <c r="H815" s="1" t="s">
        <v>10</v>
      </c>
      <c r="I815" s="1" t="s">
        <v>4</v>
      </c>
      <c r="J815">
        <v>35.799999999999997</v>
      </c>
      <c r="K815">
        <v>283</v>
      </c>
      <c r="L815">
        <v>1</v>
      </c>
      <c r="M815">
        <v>0</v>
      </c>
      <c r="N815">
        <v>1</v>
      </c>
      <c r="O815">
        <v>1</v>
      </c>
      <c r="P815" s="1" t="s">
        <v>38</v>
      </c>
      <c r="Q815" s="2">
        <v>44262</v>
      </c>
      <c r="R815" s="8" t="str">
        <f t="shared" si="60"/>
        <v>50-70</v>
      </c>
      <c r="S815" s="11">
        <f t="shared" si="61"/>
        <v>13</v>
      </c>
      <c r="T815" s="11" t="str">
        <f t="shared" si="62"/>
        <v>Obese</v>
      </c>
      <c r="U815" s="11">
        <f t="shared" si="63"/>
        <v>2</v>
      </c>
      <c r="V815" s="8" t="str">
        <f t="shared" si="64"/>
        <v>High</v>
      </c>
      <c r="W815">
        <v>1</v>
      </c>
    </row>
    <row r="816" spans="1:23" x14ac:dyDescent="0.3">
      <c r="A816">
        <v>815</v>
      </c>
      <c r="B816">
        <v>84</v>
      </c>
      <c r="C816" s="1" t="s">
        <v>33</v>
      </c>
      <c r="D816" s="1" t="s">
        <v>62</v>
      </c>
      <c r="E816" s="2">
        <v>44388</v>
      </c>
      <c r="F816" s="1" t="s">
        <v>6</v>
      </c>
      <c r="G816" s="2">
        <v>44394</v>
      </c>
      <c r="H816" s="1" t="s">
        <v>11</v>
      </c>
      <c r="I816" s="1" t="s">
        <v>3</v>
      </c>
      <c r="J816">
        <v>37.9</v>
      </c>
      <c r="K816">
        <v>281</v>
      </c>
      <c r="L816">
        <v>1</v>
      </c>
      <c r="M816">
        <v>0</v>
      </c>
      <c r="N816">
        <v>0</v>
      </c>
      <c r="O816">
        <v>1</v>
      </c>
      <c r="P816" s="1" t="s">
        <v>35</v>
      </c>
      <c r="Q816" s="2">
        <v>44827</v>
      </c>
      <c r="R816" s="8" t="str">
        <f t="shared" si="60"/>
        <v>70-90</v>
      </c>
      <c r="S816" s="11">
        <f t="shared" si="61"/>
        <v>14</v>
      </c>
      <c r="T816" s="11" t="str">
        <f t="shared" si="62"/>
        <v>Obese</v>
      </c>
      <c r="U816" s="11">
        <f t="shared" si="63"/>
        <v>6</v>
      </c>
      <c r="V816" s="8" t="str">
        <f t="shared" si="64"/>
        <v>High</v>
      </c>
      <c r="W816">
        <v>0</v>
      </c>
    </row>
    <row r="817" spans="1:23" x14ac:dyDescent="0.3">
      <c r="A817">
        <v>816</v>
      </c>
      <c r="B817">
        <v>70</v>
      </c>
      <c r="C817" s="1" t="s">
        <v>30</v>
      </c>
      <c r="D817" s="1" t="s">
        <v>56</v>
      </c>
      <c r="E817" s="2">
        <v>42623</v>
      </c>
      <c r="F817" s="1" t="s">
        <v>8</v>
      </c>
      <c r="G817" s="2">
        <v>42637</v>
      </c>
      <c r="H817" s="1" t="s">
        <v>10</v>
      </c>
      <c r="I817" s="1" t="s">
        <v>1</v>
      </c>
      <c r="J817">
        <v>18.5</v>
      </c>
      <c r="K817">
        <v>223</v>
      </c>
      <c r="L817">
        <v>0</v>
      </c>
      <c r="M817">
        <v>0</v>
      </c>
      <c r="N817">
        <v>0</v>
      </c>
      <c r="O817">
        <v>0</v>
      </c>
      <c r="P817" s="1" t="s">
        <v>38</v>
      </c>
      <c r="Q817" s="2">
        <v>43264</v>
      </c>
      <c r="R817" s="8" t="str">
        <f t="shared" si="60"/>
        <v>70-90</v>
      </c>
      <c r="S817" s="11">
        <f t="shared" si="61"/>
        <v>20</v>
      </c>
      <c r="T817" s="11" t="str">
        <f t="shared" si="62"/>
        <v xml:space="preserve">Underweight </v>
      </c>
      <c r="U817" s="11">
        <f t="shared" si="63"/>
        <v>14</v>
      </c>
      <c r="V817" s="8" t="str">
        <f t="shared" si="64"/>
        <v>Elevated</v>
      </c>
      <c r="W817">
        <v>0</v>
      </c>
    </row>
    <row r="818" spans="1:23" x14ac:dyDescent="0.3">
      <c r="A818">
        <v>817</v>
      </c>
      <c r="B818">
        <v>54</v>
      </c>
      <c r="C818" s="1" t="s">
        <v>30</v>
      </c>
      <c r="D818" s="1" t="s">
        <v>41</v>
      </c>
      <c r="E818" s="2">
        <v>44295</v>
      </c>
      <c r="F818" s="1" t="s">
        <v>7</v>
      </c>
      <c r="G818" s="2">
        <v>44307</v>
      </c>
      <c r="H818" s="1" t="s">
        <v>10</v>
      </c>
      <c r="I818" s="1" t="s">
        <v>3</v>
      </c>
      <c r="J818">
        <v>22</v>
      </c>
      <c r="K818">
        <v>181</v>
      </c>
      <c r="L818">
        <v>0</v>
      </c>
      <c r="M818">
        <v>0</v>
      </c>
      <c r="N818">
        <v>0</v>
      </c>
      <c r="O818">
        <v>0</v>
      </c>
      <c r="P818" s="1" t="s">
        <v>32</v>
      </c>
      <c r="Q818" s="2">
        <v>44804</v>
      </c>
      <c r="R818" s="8" t="str">
        <f t="shared" si="60"/>
        <v>50-70</v>
      </c>
      <c r="S818" s="11">
        <f t="shared" si="61"/>
        <v>16</v>
      </c>
      <c r="T818" s="11" t="str">
        <f t="shared" si="62"/>
        <v>Healthy</v>
      </c>
      <c r="U818" s="11">
        <f t="shared" si="63"/>
        <v>12</v>
      </c>
      <c r="V818" s="8" t="str">
        <f t="shared" si="64"/>
        <v>Good</v>
      </c>
      <c r="W818">
        <v>0</v>
      </c>
    </row>
    <row r="819" spans="1:23" x14ac:dyDescent="0.3">
      <c r="A819">
        <v>818</v>
      </c>
      <c r="B819">
        <v>49</v>
      </c>
      <c r="C819" s="1" t="s">
        <v>33</v>
      </c>
      <c r="D819" s="1" t="s">
        <v>58</v>
      </c>
      <c r="E819" s="2">
        <v>44452</v>
      </c>
      <c r="F819" s="1" t="s">
        <v>8</v>
      </c>
      <c r="G819" s="2">
        <v>44458</v>
      </c>
      <c r="H819" s="1" t="s">
        <v>10</v>
      </c>
      <c r="I819" s="1" t="s">
        <v>4</v>
      </c>
      <c r="J819">
        <v>21.1</v>
      </c>
      <c r="K819">
        <v>166</v>
      </c>
      <c r="L819">
        <v>0</v>
      </c>
      <c r="M819">
        <v>1</v>
      </c>
      <c r="N819">
        <v>0</v>
      </c>
      <c r="O819">
        <v>0</v>
      </c>
      <c r="P819" s="1" t="s">
        <v>42</v>
      </c>
      <c r="Q819" s="2">
        <v>44838</v>
      </c>
      <c r="R819" s="8" t="str">
        <f t="shared" si="60"/>
        <v>36-49</v>
      </c>
      <c r="S819" s="11">
        <f t="shared" si="61"/>
        <v>12</v>
      </c>
      <c r="T819" s="11" t="str">
        <f t="shared" si="62"/>
        <v>Healthy</v>
      </c>
      <c r="U819" s="11">
        <f t="shared" si="63"/>
        <v>6</v>
      </c>
      <c r="V819" s="8" t="str">
        <f t="shared" si="64"/>
        <v>Good</v>
      </c>
      <c r="W819">
        <v>0</v>
      </c>
    </row>
    <row r="820" spans="1:23" x14ac:dyDescent="0.3">
      <c r="A820">
        <v>819</v>
      </c>
      <c r="B820">
        <v>61</v>
      </c>
      <c r="C820" s="1" t="s">
        <v>30</v>
      </c>
      <c r="D820" s="1" t="s">
        <v>36</v>
      </c>
      <c r="E820" s="2">
        <v>43192</v>
      </c>
      <c r="F820" s="1" t="s">
        <v>7</v>
      </c>
      <c r="G820" s="2">
        <v>43206</v>
      </c>
      <c r="H820" s="1" t="s">
        <v>11</v>
      </c>
      <c r="I820" s="1" t="s">
        <v>4</v>
      </c>
      <c r="J820">
        <v>24.2</v>
      </c>
      <c r="K820">
        <v>211</v>
      </c>
      <c r="L820">
        <v>1</v>
      </c>
      <c r="M820">
        <v>0</v>
      </c>
      <c r="N820">
        <v>1</v>
      </c>
      <c r="O820">
        <v>0</v>
      </c>
      <c r="P820" s="1" t="s">
        <v>38</v>
      </c>
      <c r="Q820" s="2">
        <v>43465</v>
      </c>
      <c r="R820" s="8" t="str">
        <f t="shared" si="60"/>
        <v>50-70</v>
      </c>
      <c r="S820" s="11">
        <f t="shared" si="61"/>
        <v>8</v>
      </c>
      <c r="T820" s="11" t="str">
        <f t="shared" si="62"/>
        <v>Healthy</v>
      </c>
      <c r="U820" s="11">
        <f t="shared" si="63"/>
        <v>14</v>
      </c>
      <c r="V820" s="8" t="str">
        <f t="shared" si="64"/>
        <v>Elevated</v>
      </c>
      <c r="W820">
        <v>0</v>
      </c>
    </row>
    <row r="821" spans="1:23" x14ac:dyDescent="0.3">
      <c r="A821">
        <v>820</v>
      </c>
      <c r="B821">
        <v>39</v>
      </c>
      <c r="C821" s="1" t="s">
        <v>33</v>
      </c>
      <c r="D821" s="1" t="s">
        <v>36</v>
      </c>
      <c r="E821" s="2">
        <v>44630</v>
      </c>
      <c r="F821" s="1" t="s">
        <v>9</v>
      </c>
      <c r="G821" s="2">
        <v>44634</v>
      </c>
      <c r="H821" s="1" t="s">
        <v>10</v>
      </c>
      <c r="I821" s="1" t="s">
        <v>1</v>
      </c>
      <c r="J821">
        <v>18.899999999999999</v>
      </c>
      <c r="K821">
        <v>206</v>
      </c>
      <c r="L821">
        <v>1</v>
      </c>
      <c r="M821">
        <v>0</v>
      </c>
      <c r="N821">
        <v>0</v>
      </c>
      <c r="O821">
        <v>0</v>
      </c>
      <c r="P821" s="1" t="s">
        <v>35</v>
      </c>
      <c r="Q821" s="2">
        <v>44819</v>
      </c>
      <c r="R821" s="8" t="str">
        <f t="shared" si="60"/>
        <v>36-49</v>
      </c>
      <c r="S821" s="11">
        <f t="shared" si="61"/>
        <v>6</v>
      </c>
      <c r="T821" s="11" t="str">
        <f t="shared" si="62"/>
        <v>Healthy</v>
      </c>
      <c r="U821" s="11">
        <f t="shared" si="63"/>
        <v>4</v>
      </c>
      <c r="V821" s="8" t="str">
        <f t="shared" si="64"/>
        <v>Elevated</v>
      </c>
      <c r="W821">
        <v>0</v>
      </c>
    </row>
    <row r="822" spans="1:23" x14ac:dyDescent="0.3">
      <c r="A822">
        <v>821</v>
      </c>
      <c r="B822">
        <v>46</v>
      </c>
      <c r="C822" s="1" t="s">
        <v>33</v>
      </c>
      <c r="D822" s="1" t="s">
        <v>53</v>
      </c>
      <c r="E822" s="2">
        <v>43136</v>
      </c>
      <c r="F822" s="1" t="s">
        <v>6</v>
      </c>
      <c r="G822" s="2">
        <v>43160</v>
      </c>
      <c r="H822" s="1" t="s">
        <v>10</v>
      </c>
      <c r="I822" s="1" t="s">
        <v>2</v>
      </c>
      <c r="J822">
        <v>42.5</v>
      </c>
      <c r="K822">
        <v>244</v>
      </c>
      <c r="L822">
        <v>1</v>
      </c>
      <c r="M822">
        <v>1</v>
      </c>
      <c r="N822">
        <v>0</v>
      </c>
      <c r="O822">
        <v>0</v>
      </c>
      <c r="P822" s="1" t="s">
        <v>35</v>
      </c>
      <c r="Q822" s="2">
        <v>43824</v>
      </c>
      <c r="R822" s="8" t="str">
        <f t="shared" si="60"/>
        <v>36-49</v>
      </c>
      <c r="S822" s="11">
        <f t="shared" si="61"/>
        <v>21</v>
      </c>
      <c r="T822" s="11" t="str">
        <f t="shared" si="62"/>
        <v>Severely obese</v>
      </c>
      <c r="U822" s="11">
        <f t="shared" si="63"/>
        <v>24</v>
      </c>
      <c r="V822" s="8" t="str">
        <f t="shared" si="64"/>
        <v>High</v>
      </c>
      <c r="W822">
        <v>0</v>
      </c>
    </row>
    <row r="823" spans="1:23" x14ac:dyDescent="0.3">
      <c r="A823">
        <v>822</v>
      </c>
      <c r="B823">
        <v>58</v>
      </c>
      <c r="C823" s="1" t="s">
        <v>33</v>
      </c>
      <c r="D823" s="1" t="s">
        <v>31</v>
      </c>
      <c r="E823" s="2">
        <v>42629</v>
      </c>
      <c r="F823" s="1" t="s">
        <v>8</v>
      </c>
      <c r="G823" s="2">
        <v>42641</v>
      </c>
      <c r="H823" s="1" t="s">
        <v>10</v>
      </c>
      <c r="I823" s="1" t="s">
        <v>4</v>
      </c>
      <c r="J823">
        <v>36.6</v>
      </c>
      <c r="K823">
        <v>250</v>
      </c>
      <c r="L823">
        <v>1</v>
      </c>
      <c r="M823">
        <v>1</v>
      </c>
      <c r="N823">
        <v>0</v>
      </c>
      <c r="O823">
        <v>0</v>
      </c>
      <c r="P823" s="1" t="s">
        <v>38</v>
      </c>
      <c r="Q823" s="2">
        <v>43117</v>
      </c>
      <c r="R823" s="8" t="str">
        <f t="shared" si="60"/>
        <v>50-70</v>
      </c>
      <c r="S823" s="11">
        <f t="shared" si="61"/>
        <v>15</v>
      </c>
      <c r="T823" s="11" t="str">
        <f t="shared" si="62"/>
        <v>Obese</v>
      </c>
      <c r="U823" s="11">
        <f t="shared" si="63"/>
        <v>12</v>
      </c>
      <c r="V823" s="8" t="str">
        <f t="shared" si="64"/>
        <v>High</v>
      </c>
      <c r="W823">
        <v>0</v>
      </c>
    </row>
    <row r="824" spans="1:23" x14ac:dyDescent="0.3">
      <c r="A824">
        <v>823</v>
      </c>
      <c r="B824">
        <v>45</v>
      </c>
      <c r="C824" s="1" t="s">
        <v>30</v>
      </c>
      <c r="D824" s="1" t="s">
        <v>56</v>
      </c>
      <c r="E824" s="2">
        <v>44015</v>
      </c>
      <c r="F824" s="1" t="s">
        <v>9</v>
      </c>
      <c r="G824" s="2">
        <v>44021</v>
      </c>
      <c r="H824" s="1" t="s">
        <v>11</v>
      </c>
      <c r="I824" s="1" t="s">
        <v>3</v>
      </c>
      <c r="J824">
        <v>42.4</v>
      </c>
      <c r="K824">
        <v>251</v>
      </c>
      <c r="L824">
        <v>1</v>
      </c>
      <c r="M824">
        <v>1</v>
      </c>
      <c r="N824">
        <v>1</v>
      </c>
      <c r="O824">
        <v>0</v>
      </c>
      <c r="P824" s="1" t="s">
        <v>42</v>
      </c>
      <c r="Q824" s="2">
        <v>44371</v>
      </c>
      <c r="R824" s="8" t="str">
        <f t="shared" si="60"/>
        <v>36-49</v>
      </c>
      <c r="S824" s="11">
        <f t="shared" si="61"/>
        <v>11</v>
      </c>
      <c r="T824" s="11" t="str">
        <f t="shared" si="62"/>
        <v>Severely obese</v>
      </c>
      <c r="U824" s="11">
        <f t="shared" si="63"/>
        <v>6</v>
      </c>
      <c r="V824" s="8" t="str">
        <f t="shared" si="64"/>
        <v>High</v>
      </c>
      <c r="W824">
        <v>0</v>
      </c>
    </row>
    <row r="825" spans="1:23" x14ac:dyDescent="0.3">
      <c r="A825">
        <v>824</v>
      </c>
      <c r="B825">
        <v>81</v>
      </c>
      <c r="C825" s="1" t="s">
        <v>33</v>
      </c>
      <c r="D825" s="1" t="s">
        <v>56</v>
      </c>
      <c r="E825" s="2">
        <v>45318</v>
      </c>
      <c r="F825" s="1" t="s">
        <v>6</v>
      </c>
      <c r="G825" s="2">
        <v>45332</v>
      </c>
      <c r="H825" s="1" t="s">
        <v>10</v>
      </c>
      <c r="I825" s="1" t="s">
        <v>2</v>
      </c>
      <c r="J825">
        <v>36.5</v>
      </c>
      <c r="K825">
        <v>277</v>
      </c>
      <c r="L825">
        <v>1</v>
      </c>
      <c r="M825">
        <v>1</v>
      </c>
      <c r="N825">
        <v>0</v>
      </c>
      <c r="O825">
        <v>0</v>
      </c>
      <c r="P825" s="1" t="s">
        <v>35</v>
      </c>
      <c r="Q825" s="2">
        <v>45908</v>
      </c>
      <c r="R825" s="8" t="str">
        <f t="shared" si="60"/>
        <v>70-90</v>
      </c>
      <c r="S825" s="11">
        <f t="shared" si="61"/>
        <v>18</v>
      </c>
      <c r="T825" s="11" t="str">
        <f t="shared" si="62"/>
        <v>Obese</v>
      </c>
      <c r="U825" s="11">
        <f t="shared" si="63"/>
        <v>14</v>
      </c>
      <c r="V825" s="8" t="str">
        <f t="shared" si="64"/>
        <v>High</v>
      </c>
      <c r="W825">
        <v>0</v>
      </c>
    </row>
    <row r="826" spans="1:23" x14ac:dyDescent="0.3">
      <c r="A826">
        <v>825</v>
      </c>
      <c r="B826">
        <v>67</v>
      </c>
      <c r="C826" s="1" t="s">
        <v>30</v>
      </c>
      <c r="D826" s="1" t="s">
        <v>51</v>
      </c>
      <c r="E826" s="2">
        <v>43551</v>
      </c>
      <c r="F826" s="1" t="s">
        <v>6</v>
      </c>
      <c r="G826" s="2">
        <v>43560</v>
      </c>
      <c r="H826" s="1" t="s">
        <v>11</v>
      </c>
      <c r="I826" s="1" t="s">
        <v>3</v>
      </c>
      <c r="J826">
        <v>38.5</v>
      </c>
      <c r="K826">
        <v>285</v>
      </c>
      <c r="L826">
        <v>1</v>
      </c>
      <c r="M826">
        <v>1</v>
      </c>
      <c r="N826">
        <v>0</v>
      </c>
      <c r="O826">
        <v>0</v>
      </c>
      <c r="P826" s="1" t="s">
        <v>35</v>
      </c>
      <c r="Q826" s="2">
        <v>43974</v>
      </c>
      <c r="R826" s="8" t="str">
        <f t="shared" si="60"/>
        <v>50-70</v>
      </c>
      <c r="S826" s="11">
        <f t="shared" si="61"/>
        <v>13</v>
      </c>
      <c r="T826" s="11" t="str">
        <f t="shared" si="62"/>
        <v>Obese</v>
      </c>
      <c r="U826" s="11">
        <f t="shared" si="63"/>
        <v>9</v>
      </c>
      <c r="V826" s="8" t="str">
        <f t="shared" si="64"/>
        <v>High</v>
      </c>
      <c r="W826">
        <v>0</v>
      </c>
    </row>
    <row r="827" spans="1:23" x14ac:dyDescent="0.3">
      <c r="A827">
        <v>826</v>
      </c>
      <c r="B827">
        <v>64</v>
      </c>
      <c r="C827" s="1" t="s">
        <v>30</v>
      </c>
      <c r="D827" s="1" t="s">
        <v>53</v>
      </c>
      <c r="E827" s="2">
        <v>43285</v>
      </c>
      <c r="F827" s="1" t="s">
        <v>8</v>
      </c>
      <c r="G827" s="2">
        <v>43297</v>
      </c>
      <c r="H827" s="1" t="s">
        <v>11</v>
      </c>
      <c r="I827" s="1" t="s">
        <v>4</v>
      </c>
      <c r="J827">
        <v>35.5</v>
      </c>
      <c r="K827">
        <v>289</v>
      </c>
      <c r="L827">
        <v>1</v>
      </c>
      <c r="M827">
        <v>1</v>
      </c>
      <c r="N827">
        <v>0</v>
      </c>
      <c r="O827">
        <v>0</v>
      </c>
      <c r="P827" s="1" t="s">
        <v>35</v>
      </c>
      <c r="Q827" s="2">
        <v>43699</v>
      </c>
      <c r="R827" s="8" t="str">
        <f t="shared" si="60"/>
        <v>50-70</v>
      </c>
      <c r="S827" s="11">
        <f t="shared" si="61"/>
        <v>13</v>
      </c>
      <c r="T827" s="11" t="str">
        <f t="shared" si="62"/>
        <v>Obese</v>
      </c>
      <c r="U827" s="11">
        <f t="shared" si="63"/>
        <v>12</v>
      </c>
      <c r="V827" s="8" t="str">
        <f t="shared" si="64"/>
        <v>High</v>
      </c>
      <c r="W827">
        <v>0</v>
      </c>
    </row>
    <row r="828" spans="1:23" x14ac:dyDescent="0.3">
      <c r="A828">
        <v>827</v>
      </c>
      <c r="B828">
        <v>58</v>
      </c>
      <c r="C828" s="1" t="s">
        <v>33</v>
      </c>
      <c r="D828" s="1" t="s">
        <v>54</v>
      </c>
      <c r="E828" s="2">
        <v>44460</v>
      </c>
      <c r="F828" s="1" t="s">
        <v>7</v>
      </c>
      <c r="G828" s="2">
        <v>44465</v>
      </c>
      <c r="H828" s="1" t="s">
        <v>11</v>
      </c>
      <c r="I828" s="1" t="s">
        <v>4</v>
      </c>
      <c r="J828">
        <v>31.9</v>
      </c>
      <c r="K828">
        <v>259</v>
      </c>
      <c r="L828">
        <v>1</v>
      </c>
      <c r="M828">
        <v>0</v>
      </c>
      <c r="N828">
        <v>0</v>
      </c>
      <c r="O828">
        <v>0</v>
      </c>
      <c r="P828" s="1" t="s">
        <v>38</v>
      </c>
      <c r="Q828" s="2">
        <v>44700</v>
      </c>
      <c r="R828" s="8" t="str">
        <f t="shared" si="60"/>
        <v>50-70</v>
      </c>
      <c r="S828" s="11">
        <f t="shared" si="61"/>
        <v>7</v>
      </c>
      <c r="T828" s="11" t="str">
        <f t="shared" si="62"/>
        <v>Obese</v>
      </c>
      <c r="U828" s="11">
        <f t="shared" si="63"/>
        <v>5</v>
      </c>
      <c r="V828" s="8" t="str">
        <f t="shared" si="64"/>
        <v>High</v>
      </c>
      <c r="W828">
        <v>0</v>
      </c>
    </row>
    <row r="829" spans="1:23" x14ac:dyDescent="0.3">
      <c r="A829">
        <v>828</v>
      </c>
      <c r="B829">
        <v>51</v>
      </c>
      <c r="C829" s="1" t="s">
        <v>30</v>
      </c>
      <c r="D829" s="1" t="s">
        <v>45</v>
      </c>
      <c r="E829" s="2">
        <v>42330</v>
      </c>
      <c r="F829" s="1" t="s">
        <v>6</v>
      </c>
      <c r="G829" s="2">
        <v>42355</v>
      </c>
      <c r="H829" s="1" t="s">
        <v>10</v>
      </c>
      <c r="I829" s="1" t="s">
        <v>1</v>
      </c>
      <c r="J829">
        <v>17.600000000000001</v>
      </c>
      <c r="K829">
        <v>236</v>
      </c>
      <c r="L829">
        <v>1</v>
      </c>
      <c r="M829">
        <v>1</v>
      </c>
      <c r="N829">
        <v>0</v>
      </c>
      <c r="O829">
        <v>0</v>
      </c>
      <c r="P829" s="1" t="s">
        <v>32</v>
      </c>
      <c r="Q829" s="2">
        <v>42753</v>
      </c>
      <c r="R829" s="8" t="str">
        <f t="shared" si="60"/>
        <v>50-70</v>
      </c>
      <c r="S829" s="11">
        <f t="shared" si="61"/>
        <v>13</v>
      </c>
      <c r="T829" s="11" t="str">
        <f t="shared" si="62"/>
        <v xml:space="preserve">Underweight </v>
      </c>
      <c r="U829" s="11">
        <f t="shared" si="63"/>
        <v>25</v>
      </c>
      <c r="V829" s="8" t="str">
        <f t="shared" si="64"/>
        <v>Elevated</v>
      </c>
      <c r="W829">
        <v>0</v>
      </c>
    </row>
    <row r="830" spans="1:23" x14ac:dyDescent="0.3">
      <c r="A830">
        <v>829</v>
      </c>
      <c r="B830">
        <v>39</v>
      </c>
      <c r="C830" s="1" t="s">
        <v>33</v>
      </c>
      <c r="D830" s="1" t="s">
        <v>60</v>
      </c>
      <c r="E830" s="2">
        <v>42784</v>
      </c>
      <c r="F830" s="1" t="s">
        <v>8</v>
      </c>
      <c r="G830" s="2">
        <v>42797</v>
      </c>
      <c r="H830" s="1" t="s">
        <v>10</v>
      </c>
      <c r="I830" s="1" t="s">
        <v>3</v>
      </c>
      <c r="J830">
        <v>30</v>
      </c>
      <c r="K830">
        <v>234</v>
      </c>
      <c r="L830">
        <v>0</v>
      </c>
      <c r="M830">
        <v>0</v>
      </c>
      <c r="N830">
        <v>0</v>
      </c>
      <c r="O830">
        <v>0</v>
      </c>
      <c r="P830" s="1" t="s">
        <v>35</v>
      </c>
      <c r="Q830" s="2">
        <v>43509</v>
      </c>
      <c r="R830" s="8" t="str">
        <f t="shared" si="60"/>
        <v>36-49</v>
      </c>
      <c r="S830" s="11">
        <f t="shared" si="61"/>
        <v>23</v>
      </c>
      <c r="T830" s="11" t="str">
        <f t="shared" si="62"/>
        <v>Obese</v>
      </c>
      <c r="U830" s="11">
        <f t="shared" si="63"/>
        <v>13</v>
      </c>
      <c r="V830" s="8" t="str">
        <f t="shared" si="64"/>
        <v>Elevated</v>
      </c>
      <c r="W830">
        <v>0</v>
      </c>
    </row>
    <row r="831" spans="1:23" x14ac:dyDescent="0.3">
      <c r="A831">
        <v>830</v>
      </c>
      <c r="B831">
        <v>55</v>
      </c>
      <c r="C831" s="1" t="s">
        <v>30</v>
      </c>
      <c r="D831" s="1" t="s">
        <v>31</v>
      </c>
      <c r="E831" s="2">
        <v>43744</v>
      </c>
      <c r="F831" s="1" t="s">
        <v>6</v>
      </c>
      <c r="G831" s="2">
        <v>43770</v>
      </c>
      <c r="H831" s="1" t="s">
        <v>10</v>
      </c>
      <c r="I831" s="1" t="s">
        <v>1</v>
      </c>
      <c r="J831">
        <v>18.7</v>
      </c>
      <c r="K831">
        <v>215</v>
      </c>
      <c r="L831">
        <v>1</v>
      </c>
      <c r="M831">
        <v>1</v>
      </c>
      <c r="N831">
        <v>0</v>
      </c>
      <c r="O831">
        <v>0</v>
      </c>
      <c r="P831" s="1" t="s">
        <v>42</v>
      </c>
      <c r="Q831" s="2">
        <v>44194</v>
      </c>
      <c r="R831" s="8" t="str">
        <f t="shared" si="60"/>
        <v>50-70</v>
      </c>
      <c r="S831" s="11">
        <f t="shared" si="61"/>
        <v>13</v>
      </c>
      <c r="T831" s="11" t="str">
        <f t="shared" si="62"/>
        <v>Healthy</v>
      </c>
      <c r="U831" s="11">
        <f t="shared" si="63"/>
        <v>26</v>
      </c>
      <c r="V831" s="8" t="str">
        <f t="shared" si="64"/>
        <v>Elevated</v>
      </c>
      <c r="W831">
        <v>0</v>
      </c>
    </row>
    <row r="832" spans="1:23" x14ac:dyDescent="0.3">
      <c r="A832">
        <v>831</v>
      </c>
      <c r="B832">
        <v>52</v>
      </c>
      <c r="C832" s="1" t="s">
        <v>30</v>
      </c>
      <c r="D832" s="1" t="s">
        <v>49</v>
      </c>
      <c r="E832" s="2">
        <v>44192</v>
      </c>
      <c r="F832" s="1" t="s">
        <v>6</v>
      </c>
      <c r="G832" s="2">
        <v>44201</v>
      </c>
      <c r="H832" s="1" t="s">
        <v>10</v>
      </c>
      <c r="I832" s="1" t="s">
        <v>1</v>
      </c>
      <c r="J832">
        <v>36.200000000000003</v>
      </c>
      <c r="K832">
        <v>277</v>
      </c>
      <c r="L832">
        <v>1</v>
      </c>
      <c r="M832">
        <v>0</v>
      </c>
      <c r="N832">
        <v>0</v>
      </c>
      <c r="O832">
        <v>0</v>
      </c>
      <c r="P832" s="1" t="s">
        <v>42</v>
      </c>
      <c r="Q832" s="2">
        <v>44921</v>
      </c>
      <c r="R832" s="8" t="str">
        <f t="shared" si="60"/>
        <v>50-70</v>
      </c>
      <c r="S832" s="11">
        <f t="shared" si="61"/>
        <v>23</v>
      </c>
      <c r="T832" s="11" t="str">
        <f t="shared" si="62"/>
        <v>Obese</v>
      </c>
      <c r="U832" s="11">
        <f t="shared" si="63"/>
        <v>9</v>
      </c>
      <c r="V832" s="8" t="str">
        <f t="shared" si="64"/>
        <v>High</v>
      </c>
      <c r="W832">
        <v>0</v>
      </c>
    </row>
    <row r="833" spans="1:23" x14ac:dyDescent="0.3">
      <c r="A833">
        <v>832</v>
      </c>
      <c r="B833">
        <v>61</v>
      </c>
      <c r="C833" s="1" t="s">
        <v>30</v>
      </c>
      <c r="D833" s="1" t="s">
        <v>57</v>
      </c>
      <c r="E833" s="2">
        <v>45258</v>
      </c>
      <c r="F833" s="1" t="s">
        <v>8</v>
      </c>
      <c r="G833" s="2">
        <v>45261</v>
      </c>
      <c r="H833" s="1" t="s">
        <v>11</v>
      </c>
      <c r="I833" s="1" t="s">
        <v>4</v>
      </c>
      <c r="J833">
        <v>35.6</v>
      </c>
      <c r="K833">
        <v>275</v>
      </c>
      <c r="L833">
        <v>1</v>
      </c>
      <c r="M833">
        <v>0</v>
      </c>
      <c r="N833">
        <v>1</v>
      </c>
      <c r="O833">
        <v>0</v>
      </c>
      <c r="P833" s="1" t="s">
        <v>38</v>
      </c>
      <c r="Q833" s="2">
        <v>45557</v>
      </c>
      <c r="R833" s="8" t="str">
        <f t="shared" si="60"/>
        <v>50-70</v>
      </c>
      <c r="S833" s="11">
        <f t="shared" si="61"/>
        <v>9</v>
      </c>
      <c r="T833" s="11" t="str">
        <f t="shared" si="62"/>
        <v>Obese</v>
      </c>
      <c r="U833" s="11">
        <f t="shared" si="63"/>
        <v>3</v>
      </c>
      <c r="V833" s="8" t="str">
        <f t="shared" si="64"/>
        <v>High</v>
      </c>
      <c r="W833">
        <v>0</v>
      </c>
    </row>
    <row r="834" spans="1:23" x14ac:dyDescent="0.3">
      <c r="A834">
        <v>833</v>
      </c>
      <c r="B834">
        <v>46</v>
      </c>
      <c r="C834" s="1" t="s">
        <v>30</v>
      </c>
      <c r="D834" s="1" t="s">
        <v>51</v>
      </c>
      <c r="E834" s="2">
        <v>42688</v>
      </c>
      <c r="F834" s="1" t="s">
        <v>6</v>
      </c>
      <c r="G834" s="2">
        <v>42707</v>
      </c>
      <c r="H834" s="1" t="s">
        <v>10</v>
      </c>
      <c r="I834" s="1" t="s">
        <v>3</v>
      </c>
      <c r="J834">
        <v>28.1</v>
      </c>
      <c r="K834">
        <v>169</v>
      </c>
      <c r="L834">
        <v>0</v>
      </c>
      <c r="M834">
        <v>0</v>
      </c>
      <c r="N834">
        <v>1</v>
      </c>
      <c r="O834">
        <v>0</v>
      </c>
      <c r="P834" s="1" t="s">
        <v>38</v>
      </c>
      <c r="Q834" s="2">
        <v>43065</v>
      </c>
      <c r="R834" s="8" t="str">
        <f t="shared" ref="R834:R897" si="65">IF(B834&lt;=35,"20-35",IF(AND(B834&gt;35,B834&lt;50),"36-49",IF(AND(B834&gt;=50,B834&lt;70),"50-70",IF(B834&gt;=70,"70-90","NaN"))))</f>
        <v>36-49</v>
      </c>
      <c r="S834" s="11">
        <f t="shared" ref="S834:S897" si="66">DATEDIF(G834,Q834,"M")</f>
        <v>11</v>
      </c>
      <c r="T834" s="11" t="str">
        <f t="shared" ref="T834:T897" si="67">IF(J834&lt;=18.5,"Underweight ",IF(AND(J834&gt;=18.5,J834&lt;=24.9),"Healthy",IF(AND(J834&gt;=25,J834&lt;=29.9),"Overweight",IF(AND(J834&gt;=30,J834&lt;=39.9),"Obese",IF(J834&gt;=40,"Severely obese")))))</f>
        <v>Overweight</v>
      </c>
      <c r="U834" s="11">
        <f t="shared" ref="U834:U897" si="68">DATEDIF(E834,G834,"d")</f>
        <v>19</v>
      </c>
      <c r="V834" s="8" t="str">
        <f t="shared" ref="V834:V897" si="69">IF(K834&lt;200,"Good",IF(AND(K834&gt;200,K834&lt;239),"Elevated",IF(K834&gt;240,"High","non")))</f>
        <v>Good</v>
      </c>
      <c r="W834">
        <v>0</v>
      </c>
    </row>
    <row r="835" spans="1:23" x14ac:dyDescent="0.3">
      <c r="A835">
        <v>834</v>
      </c>
      <c r="B835">
        <v>49</v>
      </c>
      <c r="C835" s="1" t="s">
        <v>33</v>
      </c>
      <c r="D835" s="1" t="s">
        <v>34</v>
      </c>
      <c r="E835" s="2">
        <v>42013</v>
      </c>
      <c r="F835" s="1" t="s">
        <v>9</v>
      </c>
      <c r="G835" s="2">
        <v>42018</v>
      </c>
      <c r="H835" s="1" t="s">
        <v>11</v>
      </c>
      <c r="I835" s="1" t="s">
        <v>2</v>
      </c>
      <c r="J835">
        <v>16.100000000000001</v>
      </c>
      <c r="K835">
        <v>184</v>
      </c>
      <c r="L835">
        <v>1</v>
      </c>
      <c r="M835">
        <v>0</v>
      </c>
      <c r="N835">
        <v>1</v>
      </c>
      <c r="O835">
        <v>0</v>
      </c>
      <c r="P835" s="1" t="s">
        <v>38</v>
      </c>
      <c r="Q835" s="2">
        <v>42454</v>
      </c>
      <c r="R835" s="8" t="str">
        <f t="shared" si="65"/>
        <v>36-49</v>
      </c>
      <c r="S835" s="11">
        <f t="shared" si="66"/>
        <v>14</v>
      </c>
      <c r="T835" s="11" t="str">
        <f t="shared" si="67"/>
        <v xml:space="preserve">Underweight </v>
      </c>
      <c r="U835" s="11">
        <f t="shared" si="68"/>
        <v>5</v>
      </c>
      <c r="V835" s="8" t="str">
        <f t="shared" si="69"/>
        <v>Good</v>
      </c>
      <c r="W835">
        <v>1</v>
      </c>
    </row>
    <row r="836" spans="1:23" x14ac:dyDescent="0.3">
      <c r="A836">
        <v>835</v>
      </c>
      <c r="B836">
        <v>48</v>
      </c>
      <c r="C836" s="1" t="s">
        <v>33</v>
      </c>
      <c r="D836" s="1" t="s">
        <v>43</v>
      </c>
      <c r="E836" s="2">
        <v>43725</v>
      </c>
      <c r="F836" s="1" t="s">
        <v>7</v>
      </c>
      <c r="G836" s="2">
        <v>43734</v>
      </c>
      <c r="H836" s="1" t="s">
        <v>11</v>
      </c>
      <c r="I836" s="1" t="s">
        <v>3</v>
      </c>
      <c r="J836">
        <v>33.4</v>
      </c>
      <c r="K836">
        <v>287</v>
      </c>
      <c r="L836">
        <v>0</v>
      </c>
      <c r="M836">
        <v>1</v>
      </c>
      <c r="N836">
        <v>1</v>
      </c>
      <c r="O836">
        <v>0</v>
      </c>
      <c r="P836" s="1" t="s">
        <v>38</v>
      </c>
      <c r="Q836" s="2">
        <v>44005</v>
      </c>
      <c r="R836" s="8" t="str">
        <f t="shared" si="65"/>
        <v>36-49</v>
      </c>
      <c r="S836" s="11">
        <f t="shared" si="66"/>
        <v>8</v>
      </c>
      <c r="T836" s="11" t="str">
        <f t="shared" si="67"/>
        <v>Obese</v>
      </c>
      <c r="U836" s="11">
        <f t="shared" si="68"/>
        <v>9</v>
      </c>
      <c r="V836" s="8" t="str">
        <f t="shared" si="69"/>
        <v>High</v>
      </c>
      <c r="W836">
        <v>0</v>
      </c>
    </row>
    <row r="837" spans="1:23" x14ac:dyDescent="0.3">
      <c r="A837">
        <v>836</v>
      </c>
      <c r="B837">
        <v>48</v>
      </c>
      <c r="C837" s="1" t="s">
        <v>33</v>
      </c>
      <c r="D837" s="1" t="s">
        <v>61</v>
      </c>
      <c r="E837" s="2">
        <v>44889</v>
      </c>
      <c r="F837" s="1" t="s">
        <v>8</v>
      </c>
      <c r="G837" s="2">
        <v>44897</v>
      </c>
      <c r="H837" s="1" t="s">
        <v>10</v>
      </c>
      <c r="I837" s="1" t="s">
        <v>3</v>
      </c>
      <c r="J837">
        <v>25.9</v>
      </c>
      <c r="K837">
        <v>220</v>
      </c>
      <c r="L837">
        <v>1</v>
      </c>
      <c r="M837">
        <v>1</v>
      </c>
      <c r="N837">
        <v>1</v>
      </c>
      <c r="O837">
        <v>0</v>
      </c>
      <c r="P837" s="1" t="s">
        <v>32</v>
      </c>
      <c r="Q837" s="2">
        <v>45238</v>
      </c>
      <c r="R837" s="8" t="str">
        <f t="shared" si="65"/>
        <v>36-49</v>
      </c>
      <c r="S837" s="11">
        <f t="shared" si="66"/>
        <v>11</v>
      </c>
      <c r="T837" s="11" t="str">
        <f t="shared" si="67"/>
        <v>Overweight</v>
      </c>
      <c r="U837" s="11">
        <f t="shared" si="68"/>
        <v>8</v>
      </c>
      <c r="V837" s="8" t="str">
        <f t="shared" si="69"/>
        <v>Elevated</v>
      </c>
      <c r="W837">
        <v>0</v>
      </c>
    </row>
    <row r="838" spans="1:23" x14ac:dyDescent="0.3">
      <c r="A838">
        <v>837</v>
      </c>
      <c r="B838">
        <v>64</v>
      </c>
      <c r="C838" s="1" t="s">
        <v>30</v>
      </c>
      <c r="D838" s="1" t="s">
        <v>58</v>
      </c>
      <c r="E838" s="2">
        <v>44309</v>
      </c>
      <c r="F838" s="1" t="s">
        <v>6</v>
      </c>
      <c r="G838" s="2">
        <v>44331</v>
      </c>
      <c r="H838" s="1" t="s">
        <v>10</v>
      </c>
      <c r="I838" s="1" t="s">
        <v>2</v>
      </c>
      <c r="J838">
        <v>36.1</v>
      </c>
      <c r="K838">
        <v>246</v>
      </c>
      <c r="L838">
        <v>1</v>
      </c>
      <c r="M838">
        <v>1</v>
      </c>
      <c r="N838">
        <v>0</v>
      </c>
      <c r="O838">
        <v>0</v>
      </c>
      <c r="P838" s="1" t="s">
        <v>38</v>
      </c>
      <c r="Q838" s="2">
        <v>45009</v>
      </c>
      <c r="R838" s="8" t="str">
        <f t="shared" si="65"/>
        <v>50-70</v>
      </c>
      <c r="S838" s="11">
        <f t="shared" si="66"/>
        <v>22</v>
      </c>
      <c r="T838" s="11" t="str">
        <f t="shared" si="67"/>
        <v>Obese</v>
      </c>
      <c r="U838" s="11">
        <f t="shared" si="68"/>
        <v>22</v>
      </c>
      <c r="V838" s="8" t="str">
        <f t="shared" si="69"/>
        <v>High</v>
      </c>
      <c r="W838">
        <v>0</v>
      </c>
    </row>
    <row r="839" spans="1:23" x14ac:dyDescent="0.3">
      <c r="A839">
        <v>838</v>
      </c>
      <c r="B839">
        <v>51</v>
      </c>
      <c r="C839" s="1" t="s">
        <v>33</v>
      </c>
      <c r="D839" s="1" t="s">
        <v>59</v>
      </c>
      <c r="E839" s="2">
        <v>45346</v>
      </c>
      <c r="F839" s="1" t="s">
        <v>9</v>
      </c>
      <c r="G839" s="2">
        <v>45351</v>
      </c>
      <c r="H839" s="1" t="s">
        <v>11</v>
      </c>
      <c r="I839" s="1" t="s">
        <v>2</v>
      </c>
      <c r="J839">
        <v>31.6</v>
      </c>
      <c r="K839">
        <v>251</v>
      </c>
      <c r="L839">
        <v>1</v>
      </c>
      <c r="M839">
        <v>0</v>
      </c>
      <c r="N839">
        <v>0</v>
      </c>
      <c r="O839">
        <v>0</v>
      </c>
      <c r="P839" s="1" t="s">
        <v>35</v>
      </c>
      <c r="Q839" s="2">
        <v>45664</v>
      </c>
      <c r="R839" s="8" t="str">
        <f t="shared" si="65"/>
        <v>50-70</v>
      </c>
      <c r="S839" s="11">
        <f t="shared" si="66"/>
        <v>10</v>
      </c>
      <c r="T839" s="11" t="str">
        <f t="shared" si="67"/>
        <v>Obese</v>
      </c>
      <c r="U839" s="11">
        <f t="shared" si="68"/>
        <v>5</v>
      </c>
      <c r="V839" s="8" t="str">
        <f t="shared" si="69"/>
        <v>High</v>
      </c>
      <c r="W839">
        <v>0</v>
      </c>
    </row>
    <row r="840" spans="1:23" x14ac:dyDescent="0.3">
      <c r="A840">
        <v>839</v>
      </c>
      <c r="B840">
        <v>67</v>
      </c>
      <c r="C840" s="1" t="s">
        <v>30</v>
      </c>
      <c r="D840" s="1" t="s">
        <v>41</v>
      </c>
      <c r="E840" s="2">
        <v>44023</v>
      </c>
      <c r="F840" s="1" t="s">
        <v>8</v>
      </c>
      <c r="G840" s="2">
        <v>44034</v>
      </c>
      <c r="H840" s="1" t="s">
        <v>11</v>
      </c>
      <c r="I840" s="1" t="s">
        <v>1</v>
      </c>
      <c r="J840">
        <v>35.799999999999997</v>
      </c>
      <c r="K840">
        <v>244</v>
      </c>
      <c r="L840">
        <v>1</v>
      </c>
      <c r="M840">
        <v>1</v>
      </c>
      <c r="N840">
        <v>0</v>
      </c>
      <c r="O840">
        <v>1</v>
      </c>
      <c r="P840" s="1" t="s">
        <v>42</v>
      </c>
      <c r="Q840" s="2">
        <v>44586</v>
      </c>
      <c r="R840" s="8" t="str">
        <f t="shared" si="65"/>
        <v>50-70</v>
      </c>
      <c r="S840" s="11">
        <f t="shared" si="66"/>
        <v>18</v>
      </c>
      <c r="T840" s="11" t="str">
        <f t="shared" si="67"/>
        <v>Obese</v>
      </c>
      <c r="U840" s="11">
        <f t="shared" si="68"/>
        <v>11</v>
      </c>
      <c r="V840" s="8" t="str">
        <f t="shared" si="69"/>
        <v>High</v>
      </c>
      <c r="W840">
        <v>0</v>
      </c>
    </row>
    <row r="841" spans="1:23" x14ac:dyDescent="0.3">
      <c r="A841">
        <v>840</v>
      </c>
      <c r="B841">
        <v>61</v>
      </c>
      <c r="C841" s="1" t="s">
        <v>30</v>
      </c>
      <c r="D841" s="1" t="s">
        <v>51</v>
      </c>
      <c r="E841" s="2">
        <v>43111</v>
      </c>
      <c r="F841" s="1" t="s">
        <v>9</v>
      </c>
      <c r="G841" s="2">
        <v>43113</v>
      </c>
      <c r="H841" s="1" t="s">
        <v>11</v>
      </c>
      <c r="I841" s="1" t="s">
        <v>4</v>
      </c>
      <c r="J841">
        <v>35.700000000000003</v>
      </c>
      <c r="K841">
        <v>292</v>
      </c>
      <c r="L841">
        <v>1</v>
      </c>
      <c r="M841">
        <v>0</v>
      </c>
      <c r="N841">
        <v>0</v>
      </c>
      <c r="O841">
        <v>0</v>
      </c>
      <c r="P841" s="1" t="s">
        <v>32</v>
      </c>
      <c r="Q841" s="2">
        <v>43432</v>
      </c>
      <c r="R841" s="8" t="str">
        <f t="shared" si="65"/>
        <v>50-70</v>
      </c>
      <c r="S841" s="11">
        <f t="shared" si="66"/>
        <v>10</v>
      </c>
      <c r="T841" s="11" t="str">
        <f t="shared" si="67"/>
        <v>Obese</v>
      </c>
      <c r="U841" s="11">
        <f t="shared" si="68"/>
        <v>2</v>
      </c>
      <c r="V841" s="8" t="str">
        <f t="shared" si="69"/>
        <v>High</v>
      </c>
      <c r="W841">
        <v>0</v>
      </c>
    </row>
    <row r="842" spans="1:23" x14ac:dyDescent="0.3">
      <c r="A842">
        <v>841</v>
      </c>
      <c r="B842">
        <v>64</v>
      </c>
      <c r="C842" s="1" t="s">
        <v>33</v>
      </c>
      <c r="D842" s="1" t="s">
        <v>62</v>
      </c>
      <c r="E842" s="2">
        <v>44439</v>
      </c>
      <c r="F842" s="1" t="s">
        <v>7</v>
      </c>
      <c r="G842" s="2">
        <v>44460</v>
      </c>
      <c r="H842" s="1" t="s">
        <v>11</v>
      </c>
      <c r="I842" s="1" t="s">
        <v>2</v>
      </c>
      <c r="J842">
        <v>38.799999999999997</v>
      </c>
      <c r="K842">
        <v>297</v>
      </c>
      <c r="L842">
        <v>1</v>
      </c>
      <c r="M842">
        <v>0</v>
      </c>
      <c r="N842">
        <v>0</v>
      </c>
      <c r="O842">
        <v>0</v>
      </c>
      <c r="P842" s="1" t="s">
        <v>32</v>
      </c>
      <c r="Q842" s="2">
        <v>44898</v>
      </c>
      <c r="R842" s="8" t="str">
        <f t="shared" si="65"/>
        <v>50-70</v>
      </c>
      <c r="S842" s="11">
        <f t="shared" si="66"/>
        <v>14</v>
      </c>
      <c r="T842" s="11" t="str">
        <f t="shared" si="67"/>
        <v>Obese</v>
      </c>
      <c r="U842" s="11">
        <f t="shared" si="68"/>
        <v>21</v>
      </c>
      <c r="V842" s="8" t="str">
        <f t="shared" si="69"/>
        <v>High</v>
      </c>
      <c r="W842">
        <v>1</v>
      </c>
    </row>
    <row r="843" spans="1:23" x14ac:dyDescent="0.3">
      <c r="A843">
        <v>842</v>
      </c>
      <c r="B843">
        <v>52</v>
      </c>
      <c r="C843" s="1" t="s">
        <v>33</v>
      </c>
      <c r="D843" s="1" t="s">
        <v>57</v>
      </c>
      <c r="E843" s="2">
        <v>43964</v>
      </c>
      <c r="F843" s="1" t="s">
        <v>7</v>
      </c>
      <c r="G843" s="2">
        <v>43983</v>
      </c>
      <c r="H843" s="1" t="s">
        <v>10</v>
      </c>
      <c r="I843" s="1" t="s">
        <v>2</v>
      </c>
      <c r="J843">
        <v>20.399999999999999</v>
      </c>
      <c r="K843">
        <v>200</v>
      </c>
      <c r="L843">
        <v>1</v>
      </c>
      <c r="M843">
        <v>0</v>
      </c>
      <c r="N843">
        <v>1</v>
      </c>
      <c r="O843">
        <v>0</v>
      </c>
      <c r="P843" s="1" t="s">
        <v>42</v>
      </c>
      <c r="Q843" s="2">
        <v>44410</v>
      </c>
      <c r="R843" s="8" t="str">
        <f t="shared" si="65"/>
        <v>50-70</v>
      </c>
      <c r="S843" s="11">
        <f t="shared" si="66"/>
        <v>14</v>
      </c>
      <c r="T843" s="11" t="str">
        <f t="shared" si="67"/>
        <v>Healthy</v>
      </c>
      <c r="U843" s="11">
        <f t="shared" si="68"/>
        <v>19</v>
      </c>
      <c r="V843" s="8" t="str">
        <f t="shared" si="69"/>
        <v>non</v>
      </c>
      <c r="W843">
        <v>0</v>
      </c>
    </row>
    <row r="844" spans="1:23" x14ac:dyDescent="0.3">
      <c r="A844">
        <v>843</v>
      </c>
      <c r="B844">
        <v>61</v>
      </c>
      <c r="C844" s="1" t="s">
        <v>30</v>
      </c>
      <c r="D844" s="1" t="s">
        <v>49</v>
      </c>
      <c r="E844" s="2">
        <v>44225</v>
      </c>
      <c r="F844" s="1" t="s">
        <v>6</v>
      </c>
      <c r="G844" s="2">
        <v>44243</v>
      </c>
      <c r="H844" s="1" t="s">
        <v>10</v>
      </c>
      <c r="I844" s="1" t="s">
        <v>3</v>
      </c>
      <c r="J844">
        <v>28.9</v>
      </c>
      <c r="K844">
        <v>227</v>
      </c>
      <c r="L844">
        <v>0</v>
      </c>
      <c r="M844">
        <v>0</v>
      </c>
      <c r="N844">
        <v>0</v>
      </c>
      <c r="O844">
        <v>0</v>
      </c>
      <c r="P844" s="1" t="s">
        <v>38</v>
      </c>
      <c r="Q844" s="2">
        <v>44830</v>
      </c>
      <c r="R844" s="8" t="str">
        <f t="shared" si="65"/>
        <v>50-70</v>
      </c>
      <c r="S844" s="11">
        <f t="shared" si="66"/>
        <v>19</v>
      </c>
      <c r="T844" s="11" t="str">
        <f t="shared" si="67"/>
        <v>Overweight</v>
      </c>
      <c r="U844" s="11">
        <f t="shared" si="68"/>
        <v>18</v>
      </c>
      <c r="V844" s="8" t="str">
        <f t="shared" si="69"/>
        <v>Elevated</v>
      </c>
      <c r="W844">
        <v>1</v>
      </c>
    </row>
    <row r="845" spans="1:23" x14ac:dyDescent="0.3">
      <c r="A845">
        <v>844</v>
      </c>
      <c r="B845">
        <v>67</v>
      </c>
      <c r="C845" s="1" t="s">
        <v>33</v>
      </c>
      <c r="D845" s="1" t="s">
        <v>40</v>
      </c>
      <c r="E845" s="2">
        <v>41930</v>
      </c>
      <c r="F845" s="1" t="s">
        <v>9</v>
      </c>
      <c r="G845" s="2">
        <v>41932</v>
      </c>
      <c r="H845" s="1" t="s">
        <v>11</v>
      </c>
      <c r="I845" s="1" t="s">
        <v>3</v>
      </c>
      <c r="J845">
        <v>23.5</v>
      </c>
      <c r="K845">
        <v>193</v>
      </c>
      <c r="L845">
        <v>1</v>
      </c>
      <c r="M845">
        <v>0</v>
      </c>
      <c r="N845">
        <v>0</v>
      </c>
      <c r="O845">
        <v>0</v>
      </c>
      <c r="P845" s="1" t="s">
        <v>32</v>
      </c>
      <c r="Q845" s="2">
        <v>42463</v>
      </c>
      <c r="R845" s="8" t="str">
        <f t="shared" si="65"/>
        <v>50-70</v>
      </c>
      <c r="S845" s="11">
        <f t="shared" si="66"/>
        <v>17</v>
      </c>
      <c r="T845" s="11" t="str">
        <f t="shared" si="67"/>
        <v>Healthy</v>
      </c>
      <c r="U845" s="11">
        <f t="shared" si="68"/>
        <v>2</v>
      </c>
      <c r="V845" s="8" t="str">
        <f t="shared" si="69"/>
        <v>Good</v>
      </c>
      <c r="W845">
        <v>1</v>
      </c>
    </row>
    <row r="846" spans="1:23" x14ac:dyDescent="0.3">
      <c r="A846">
        <v>845</v>
      </c>
      <c r="B846">
        <v>66</v>
      </c>
      <c r="C846" s="1" t="s">
        <v>30</v>
      </c>
      <c r="D846" s="1" t="s">
        <v>54</v>
      </c>
      <c r="E846" s="2">
        <v>44369</v>
      </c>
      <c r="F846" s="1" t="s">
        <v>8</v>
      </c>
      <c r="G846" s="2">
        <v>44379</v>
      </c>
      <c r="H846" s="1" t="s">
        <v>10</v>
      </c>
      <c r="I846" s="1" t="s">
        <v>1</v>
      </c>
      <c r="J846">
        <v>28.8</v>
      </c>
      <c r="K846">
        <v>198</v>
      </c>
      <c r="L846">
        <v>1</v>
      </c>
      <c r="M846">
        <v>1</v>
      </c>
      <c r="N846">
        <v>0</v>
      </c>
      <c r="O846">
        <v>0</v>
      </c>
      <c r="P846" s="1" t="s">
        <v>32</v>
      </c>
      <c r="Q846" s="2">
        <v>44786</v>
      </c>
      <c r="R846" s="8" t="str">
        <f t="shared" si="65"/>
        <v>50-70</v>
      </c>
      <c r="S846" s="11">
        <f t="shared" si="66"/>
        <v>13</v>
      </c>
      <c r="T846" s="11" t="str">
        <f t="shared" si="67"/>
        <v>Overweight</v>
      </c>
      <c r="U846" s="11">
        <f t="shared" si="68"/>
        <v>10</v>
      </c>
      <c r="V846" s="8" t="str">
        <f t="shared" si="69"/>
        <v>Good</v>
      </c>
      <c r="W846">
        <v>0</v>
      </c>
    </row>
    <row r="847" spans="1:23" x14ac:dyDescent="0.3">
      <c r="A847">
        <v>846</v>
      </c>
      <c r="B847">
        <v>63</v>
      </c>
      <c r="C847" s="1" t="s">
        <v>30</v>
      </c>
      <c r="D847" s="1" t="s">
        <v>56</v>
      </c>
      <c r="E847" s="2">
        <v>44987</v>
      </c>
      <c r="F847" s="1" t="s">
        <v>7</v>
      </c>
      <c r="G847" s="2">
        <v>45001</v>
      </c>
      <c r="H847" s="1" t="s">
        <v>10</v>
      </c>
      <c r="I847" s="1" t="s">
        <v>4</v>
      </c>
      <c r="J847">
        <v>27</v>
      </c>
      <c r="K847">
        <v>196</v>
      </c>
      <c r="L847">
        <v>1</v>
      </c>
      <c r="M847">
        <v>1</v>
      </c>
      <c r="N847">
        <v>0</v>
      </c>
      <c r="O847">
        <v>0</v>
      </c>
      <c r="P847" s="1" t="s">
        <v>32</v>
      </c>
      <c r="Q847" s="2">
        <v>45217</v>
      </c>
      <c r="R847" s="8" t="str">
        <f t="shared" si="65"/>
        <v>50-70</v>
      </c>
      <c r="S847" s="11">
        <f t="shared" si="66"/>
        <v>7</v>
      </c>
      <c r="T847" s="11" t="str">
        <f t="shared" si="67"/>
        <v>Overweight</v>
      </c>
      <c r="U847" s="11">
        <f t="shared" si="68"/>
        <v>14</v>
      </c>
      <c r="V847" s="8" t="str">
        <f t="shared" si="69"/>
        <v>Good</v>
      </c>
      <c r="W847">
        <v>1</v>
      </c>
    </row>
    <row r="848" spans="1:23" x14ac:dyDescent="0.3">
      <c r="A848">
        <v>847</v>
      </c>
      <c r="B848">
        <v>47</v>
      </c>
      <c r="C848" s="1" t="s">
        <v>30</v>
      </c>
      <c r="D848" s="1" t="s">
        <v>47</v>
      </c>
      <c r="E848" s="2">
        <v>43234</v>
      </c>
      <c r="F848" s="1" t="s">
        <v>8</v>
      </c>
      <c r="G848" s="2">
        <v>43246</v>
      </c>
      <c r="H848" s="1" t="s">
        <v>10</v>
      </c>
      <c r="I848" s="1" t="s">
        <v>3</v>
      </c>
      <c r="J848">
        <v>25.9</v>
      </c>
      <c r="K848">
        <v>151</v>
      </c>
      <c r="L848">
        <v>1</v>
      </c>
      <c r="M848">
        <v>1</v>
      </c>
      <c r="N848">
        <v>1</v>
      </c>
      <c r="O848">
        <v>0</v>
      </c>
      <c r="P848" s="1" t="s">
        <v>42</v>
      </c>
      <c r="Q848" s="2">
        <v>43715</v>
      </c>
      <c r="R848" s="8" t="str">
        <f t="shared" si="65"/>
        <v>36-49</v>
      </c>
      <c r="S848" s="11">
        <f t="shared" si="66"/>
        <v>15</v>
      </c>
      <c r="T848" s="11" t="str">
        <f t="shared" si="67"/>
        <v>Overweight</v>
      </c>
      <c r="U848" s="11">
        <f t="shared" si="68"/>
        <v>12</v>
      </c>
      <c r="V848" s="8" t="str">
        <f t="shared" si="69"/>
        <v>Good</v>
      </c>
      <c r="W848">
        <v>1</v>
      </c>
    </row>
    <row r="849" spans="1:23" x14ac:dyDescent="0.3">
      <c r="A849">
        <v>848</v>
      </c>
      <c r="B849">
        <v>68</v>
      </c>
      <c r="C849" s="1" t="s">
        <v>33</v>
      </c>
      <c r="D849" s="1" t="s">
        <v>34</v>
      </c>
      <c r="E849" s="2">
        <v>42261</v>
      </c>
      <c r="F849" s="1" t="s">
        <v>9</v>
      </c>
      <c r="G849" s="2">
        <v>42268</v>
      </c>
      <c r="H849" s="1" t="s">
        <v>11</v>
      </c>
      <c r="I849" s="1" t="s">
        <v>2</v>
      </c>
      <c r="J849">
        <v>34.9</v>
      </c>
      <c r="K849">
        <v>298</v>
      </c>
      <c r="L849">
        <v>0</v>
      </c>
      <c r="M849">
        <v>0</v>
      </c>
      <c r="N849">
        <v>0</v>
      </c>
      <c r="O849">
        <v>0</v>
      </c>
      <c r="P849" s="1" t="s">
        <v>32</v>
      </c>
      <c r="Q849" s="2">
        <v>42716</v>
      </c>
      <c r="R849" s="8" t="str">
        <f t="shared" si="65"/>
        <v>50-70</v>
      </c>
      <c r="S849" s="11">
        <f t="shared" si="66"/>
        <v>14</v>
      </c>
      <c r="T849" s="11" t="str">
        <f t="shared" si="67"/>
        <v>Obese</v>
      </c>
      <c r="U849" s="11">
        <f t="shared" si="68"/>
        <v>7</v>
      </c>
      <c r="V849" s="8" t="str">
        <f t="shared" si="69"/>
        <v>High</v>
      </c>
      <c r="W849">
        <v>0</v>
      </c>
    </row>
    <row r="850" spans="1:23" x14ac:dyDescent="0.3">
      <c r="A850">
        <v>849</v>
      </c>
      <c r="B850">
        <v>27</v>
      </c>
      <c r="C850" s="1" t="s">
        <v>30</v>
      </c>
      <c r="D850" s="1" t="s">
        <v>60</v>
      </c>
      <c r="E850" s="2">
        <v>42360</v>
      </c>
      <c r="F850" s="1" t="s">
        <v>7</v>
      </c>
      <c r="G850" s="2">
        <v>42381</v>
      </c>
      <c r="H850" s="1" t="s">
        <v>11</v>
      </c>
      <c r="I850" s="1" t="s">
        <v>2</v>
      </c>
      <c r="J850">
        <v>25.3</v>
      </c>
      <c r="K850">
        <v>190</v>
      </c>
      <c r="L850">
        <v>1</v>
      </c>
      <c r="M850">
        <v>0</v>
      </c>
      <c r="N850">
        <v>0</v>
      </c>
      <c r="O850">
        <v>0</v>
      </c>
      <c r="P850" s="1" t="s">
        <v>42</v>
      </c>
      <c r="Q850" s="2">
        <v>42735</v>
      </c>
      <c r="R850" s="8" t="str">
        <f t="shared" si="65"/>
        <v>20-35</v>
      </c>
      <c r="S850" s="11">
        <f t="shared" si="66"/>
        <v>11</v>
      </c>
      <c r="T850" s="11" t="str">
        <f t="shared" si="67"/>
        <v>Overweight</v>
      </c>
      <c r="U850" s="11">
        <f t="shared" si="68"/>
        <v>21</v>
      </c>
      <c r="V850" s="8" t="str">
        <f t="shared" si="69"/>
        <v>Good</v>
      </c>
      <c r="W850">
        <v>0</v>
      </c>
    </row>
    <row r="851" spans="1:23" x14ac:dyDescent="0.3">
      <c r="A851">
        <v>850</v>
      </c>
      <c r="B851">
        <v>65</v>
      </c>
      <c r="C851" s="1" t="s">
        <v>33</v>
      </c>
      <c r="D851" s="1" t="s">
        <v>40</v>
      </c>
      <c r="E851" s="2">
        <v>42819</v>
      </c>
      <c r="F851" s="1" t="s">
        <v>8</v>
      </c>
      <c r="G851" s="2">
        <v>42820</v>
      </c>
      <c r="H851" s="1" t="s">
        <v>11</v>
      </c>
      <c r="I851" s="1" t="s">
        <v>4</v>
      </c>
      <c r="J851">
        <v>18.8</v>
      </c>
      <c r="K851">
        <v>236</v>
      </c>
      <c r="L851">
        <v>1</v>
      </c>
      <c r="M851">
        <v>1</v>
      </c>
      <c r="N851">
        <v>1</v>
      </c>
      <c r="O851">
        <v>0</v>
      </c>
      <c r="P851" s="1" t="s">
        <v>42</v>
      </c>
      <c r="Q851" s="2">
        <v>43441</v>
      </c>
      <c r="R851" s="8" t="str">
        <f t="shared" si="65"/>
        <v>50-70</v>
      </c>
      <c r="S851" s="11">
        <f t="shared" si="66"/>
        <v>20</v>
      </c>
      <c r="T851" s="11" t="str">
        <f t="shared" si="67"/>
        <v>Healthy</v>
      </c>
      <c r="U851" s="11">
        <f t="shared" si="68"/>
        <v>1</v>
      </c>
      <c r="V851" s="8" t="str">
        <f t="shared" si="69"/>
        <v>Elevated</v>
      </c>
      <c r="W851">
        <v>0</v>
      </c>
    </row>
    <row r="852" spans="1:23" x14ac:dyDescent="0.3">
      <c r="A852">
        <v>851</v>
      </c>
      <c r="B852">
        <v>59</v>
      </c>
      <c r="C852" s="1" t="s">
        <v>33</v>
      </c>
      <c r="D852" s="1" t="s">
        <v>34</v>
      </c>
      <c r="E852" s="2">
        <v>44116</v>
      </c>
      <c r="F852" s="1" t="s">
        <v>8</v>
      </c>
      <c r="G852" s="2">
        <v>44128</v>
      </c>
      <c r="H852" s="1" t="s">
        <v>11</v>
      </c>
      <c r="I852" s="1" t="s">
        <v>3</v>
      </c>
      <c r="J852">
        <v>30.9</v>
      </c>
      <c r="K852">
        <v>248</v>
      </c>
      <c r="L852">
        <v>1</v>
      </c>
      <c r="M852">
        <v>0</v>
      </c>
      <c r="N852">
        <v>0</v>
      </c>
      <c r="O852">
        <v>0</v>
      </c>
      <c r="P852" s="1" t="s">
        <v>38</v>
      </c>
      <c r="Q852" s="2">
        <v>44622</v>
      </c>
      <c r="R852" s="8" t="str">
        <f t="shared" si="65"/>
        <v>50-70</v>
      </c>
      <c r="S852" s="11">
        <f t="shared" si="66"/>
        <v>16</v>
      </c>
      <c r="T852" s="11" t="str">
        <f t="shared" si="67"/>
        <v>Obese</v>
      </c>
      <c r="U852" s="11">
        <f t="shared" si="68"/>
        <v>12</v>
      </c>
      <c r="V852" s="8" t="str">
        <f t="shared" si="69"/>
        <v>High</v>
      </c>
      <c r="W852">
        <v>0</v>
      </c>
    </row>
    <row r="853" spans="1:23" x14ac:dyDescent="0.3">
      <c r="A853">
        <v>852</v>
      </c>
      <c r="B853">
        <v>48</v>
      </c>
      <c r="C853" s="1" t="s">
        <v>30</v>
      </c>
      <c r="D853" s="1" t="s">
        <v>52</v>
      </c>
      <c r="E853" s="2">
        <v>43019</v>
      </c>
      <c r="F853" s="1" t="s">
        <v>6</v>
      </c>
      <c r="G853" s="2">
        <v>43020</v>
      </c>
      <c r="H853" s="1" t="s">
        <v>11</v>
      </c>
      <c r="I853" s="1" t="s">
        <v>3</v>
      </c>
      <c r="J853">
        <v>40.700000000000003</v>
      </c>
      <c r="K853">
        <v>293</v>
      </c>
      <c r="L853">
        <v>1</v>
      </c>
      <c r="M853">
        <v>0</v>
      </c>
      <c r="N853">
        <v>0</v>
      </c>
      <c r="O853">
        <v>0</v>
      </c>
      <c r="P853" s="1" t="s">
        <v>35</v>
      </c>
      <c r="Q853" s="2">
        <v>43667</v>
      </c>
      <c r="R853" s="8" t="str">
        <f t="shared" si="65"/>
        <v>36-49</v>
      </c>
      <c r="S853" s="11">
        <f t="shared" si="66"/>
        <v>21</v>
      </c>
      <c r="T853" s="11" t="str">
        <f t="shared" si="67"/>
        <v>Severely obese</v>
      </c>
      <c r="U853" s="11">
        <f t="shared" si="68"/>
        <v>1</v>
      </c>
      <c r="V853" s="8" t="str">
        <f t="shared" si="69"/>
        <v>High</v>
      </c>
      <c r="W853">
        <v>0</v>
      </c>
    </row>
    <row r="854" spans="1:23" x14ac:dyDescent="0.3">
      <c r="A854">
        <v>853</v>
      </c>
      <c r="B854">
        <v>79</v>
      </c>
      <c r="C854" s="1" t="s">
        <v>30</v>
      </c>
      <c r="D854" s="1" t="s">
        <v>36</v>
      </c>
      <c r="E854" s="2">
        <v>43580</v>
      </c>
      <c r="F854" s="1" t="s">
        <v>6</v>
      </c>
      <c r="G854" s="2">
        <v>43588</v>
      </c>
      <c r="H854" s="1" t="s">
        <v>10</v>
      </c>
      <c r="I854" s="1" t="s">
        <v>2</v>
      </c>
      <c r="J854">
        <v>21</v>
      </c>
      <c r="K854">
        <v>217</v>
      </c>
      <c r="L854">
        <v>1</v>
      </c>
      <c r="M854">
        <v>1</v>
      </c>
      <c r="N854">
        <v>0</v>
      </c>
      <c r="O854">
        <v>0</v>
      </c>
      <c r="P854" s="1" t="s">
        <v>32</v>
      </c>
      <c r="Q854" s="2">
        <v>43769</v>
      </c>
      <c r="R854" s="8" t="str">
        <f t="shared" si="65"/>
        <v>70-90</v>
      </c>
      <c r="S854" s="11">
        <f t="shared" si="66"/>
        <v>5</v>
      </c>
      <c r="T854" s="11" t="str">
        <f t="shared" si="67"/>
        <v>Healthy</v>
      </c>
      <c r="U854" s="11">
        <f t="shared" si="68"/>
        <v>8</v>
      </c>
      <c r="V854" s="8" t="str">
        <f t="shared" si="69"/>
        <v>Elevated</v>
      </c>
      <c r="W854">
        <v>0</v>
      </c>
    </row>
    <row r="855" spans="1:23" x14ac:dyDescent="0.3">
      <c r="A855">
        <v>854</v>
      </c>
      <c r="B855">
        <v>76</v>
      </c>
      <c r="C855" s="1" t="s">
        <v>33</v>
      </c>
      <c r="D855" s="1" t="s">
        <v>31</v>
      </c>
      <c r="E855" s="2">
        <v>43005</v>
      </c>
      <c r="F855" s="1" t="s">
        <v>7</v>
      </c>
      <c r="G855" s="2">
        <v>43025</v>
      </c>
      <c r="H855" s="1" t="s">
        <v>11</v>
      </c>
      <c r="I855" s="1" t="s">
        <v>2</v>
      </c>
      <c r="J855">
        <v>34.6</v>
      </c>
      <c r="K855">
        <v>244</v>
      </c>
      <c r="L855">
        <v>1</v>
      </c>
      <c r="M855">
        <v>0</v>
      </c>
      <c r="N855">
        <v>0</v>
      </c>
      <c r="O855">
        <v>0</v>
      </c>
      <c r="P855" s="1" t="s">
        <v>42</v>
      </c>
      <c r="Q855" s="2">
        <v>43547</v>
      </c>
      <c r="R855" s="8" t="str">
        <f t="shared" si="65"/>
        <v>70-90</v>
      </c>
      <c r="S855" s="11">
        <f t="shared" si="66"/>
        <v>17</v>
      </c>
      <c r="T855" s="11" t="str">
        <f t="shared" si="67"/>
        <v>Obese</v>
      </c>
      <c r="U855" s="11">
        <f t="shared" si="68"/>
        <v>20</v>
      </c>
      <c r="V855" s="8" t="str">
        <f t="shared" si="69"/>
        <v>High</v>
      </c>
      <c r="W855">
        <v>0</v>
      </c>
    </row>
    <row r="856" spans="1:23" x14ac:dyDescent="0.3">
      <c r="A856">
        <v>855</v>
      </c>
      <c r="B856">
        <v>39</v>
      </c>
      <c r="C856" s="1" t="s">
        <v>33</v>
      </c>
      <c r="D856" s="1" t="s">
        <v>59</v>
      </c>
      <c r="E856" s="2">
        <v>43851</v>
      </c>
      <c r="F856" s="1" t="s">
        <v>7</v>
      </c>
      <c r="G856" s="2">
        <v>43856</v>
      </c>
      <c r="H856" s="1" t="s">
        <v>11</v>
      </c>
      <c r="I856" s="1" t="s">
        <v>2</v>
      </c>
      <c r="J856">
        <v>20.2</v>
      </c>
      <c r="K856">
        <v>156</v>
      </c>
      <c r="L856">
        <v>1</v>
      </c>
      <c r="M856">
        <v>1</v>
      </c>
      <c r="N856">
        <v>0</v>
      </c>
      <c r="O856">
        <v>0</v>
      </c>
      <c r="P856" s="1" t="s">
        <v>35</v>
      </c>
      <c r="Q856" s="2">
        <v>44569</v>
      </c>
      <c r="R856" s="8" t="str">
        <f t="shared" si="65"/>
        <v>36-49</v>
      </c>
      <c r="S856" s="11">
        <f t="shared" si="66"/>
        <v>23</v>
      </c>
      <c r="T856" s="11" t="str">
        <f t="shared" si="67"/>
        <v>Healthy</v>
      </c>
      <c r="U856" s="11">
        <f t="shared" si="68"/>
        <v>5</v>
      </c>
      <c r="V856" s="8" t="str">
        <f t="shared" si="69"/>
        <v>Good</v>
      </c>
      <c r="W856">
        <v>0</v>
      </c>
    </row>
    <row r="857" spans="1:23" x14ac:dyDescent="0.3">
      <c r="A857">
        <v>856</v>
      </c>
      <c r="B857">
        <v>58</v>
      </c>
      <c r="C857" s="1" t="s">
        <v>33</v>
      </c>
      <c r="D857" s="1" t="s">
        <v>61</v>
      </c>
      <c r="E857" s="2">
        <v>43853</v>
      </c>
      <c r="F857" s="1" t="s">
        <v>9</v>
      </c>
      <c r="G857" s="2">
        <v>43857</v>
      </c>
      <c r="H857" s="1" t="s">
        <v>11</v>
      </c>
      <c r="I857" s="1" t="s">
        <v>2</v>
      </c>
      <c r="J857">
        <v>34</v>
      </c>
      <c r="K857">
        <v>241</v>
      </c>
      <c r="L857">
        <v>0</v>
      </c>
      <c r="M857">
        <v>1</v>
      </c>
      <c r="N857">
        <v>1</v>
      </c>
      <c r="O857">
        <v>0</v>
      </c>
      <c r="P857" s="1" t="s">
        <v>32</v>
      </c>
      <c r="Q857" s="2">
        <v>44326</v>
      </c>
      <c r="R857" s="8" t="str">
        <f t="shared" si="65"/>
        <v>50-70</v>
      </c>
      <c r="S857" s="11">
        <f t="shared" si="66"/>
        <v>15</v>
      </c>
      <c r="T857" s="11" t="str">
        <f t="shared" si="67"/>
        <v>Obese</v>
      </c>
      <c r="U857" s="11">
        <f t="shared" si="68"/>
        <v>4</v>
      </c>
      <c r="V857" s="8" t="str">
        <f t="shared" si="69"/>
        <v>High</v>
      </c>
      <c r="W857">
        <v>0</v>
      </c>
    </row>
    <row r="858" spans="1:23" x14ac:dyDescent="0.3">
      <c r="A858">
        <v>857</v>
      </c>
      <c r="B858">
        <v>40</v>
      </c>
      <c r="C858" s="1" t="s">
        <v>33</v>
      </c>
      <c r="D858" s="1" t="s">
        <v>36</v>
      </c>
      <c r="E858" s="2">
        <v>43563</v>
      </c>
      <c r="F858" s="1" t="s">
        <v>9</v>
      </c>
      <c r="G858" s="2">
        <v>43570</v>
      </c>
      <c r="H858" s="1" t="s">
        <v>10</v>
      </c>
      <c r="I858" s="1" t="s">
        <v>1</v>
      </c>
      <c r="J858">
        <v>19.8</v>
      </c>
      <c r="K858">
        <v>172</v>
      </c>
      <c r="L858">
        <v>1</v>
      </c>
      <c r="M858">
        <v>1</v>
      </c>
      <c r="N858">
        <v>0</v>
      </c>
      <c r="O858">
        <v>0</v>
      </c>
      <c r="P858" s="1" t="s">
        <v>42</v>
      </c>
      <c r="Q858" s="2">
        <v>43809</v>
      </c>
      <c r="R858" s="8" t="str">
        <f t="shared" si="65"/>
        <v>36-49</v>
      </c>
      <c r="S858" s="11">
        <f t="shared" si="66"/>
        <v>7</v>
      </c>
      <c r="T858" s="11" t="str">
        <f t="shared" si="67"/>
        <v>Healthy</v>
      </c>
      <c r="U858" s="11">
        <f t="shared" si="68"/>
        <v>7</v>
      </c>
      <c r="V858" s="8" t="str">
        <f t="shared" si="69"/>
        <v>Good</v>
      </c>
      <c r="W858">
        <v>0</v>
      </c>
    </row>
    <row r="859" spans="1:23" x14ac:dyDescent="0.3">
      <c r="A859">
        <v>858</v>
      </c>
      <c r="B859">
        <v>59</v>
      </c>
      <c r="C859" s="1" t="s">
        <v>33</v>
      </c>
      <c r="D859" s="1" t="s">
        <v>37</v>
      </c>
      <c r="E859" s="2">
        <v>43979</v>
      </c>
      <c r="F859" s="1" t="s">
        <v>7</v>
      </c>
      <c r="G859" s="2">
        <v>43986</v>
      </c>
      <c r="H859" s="1" t="s">
        <v>11</v>
      </c>
      <c r="I859" s="1" t="s">
        <v>4</v>
      </c>
      <c r="J859">
        <v>32.5</v>
      </c>
      <c r="K859">
        <v>282</v>
      </c>
      <c r="L859">
        <v>0</v>
      </c>
      <c r="M859">
        <v>0</v>
      </c>
      <c r="N859">
        <v>0</v>
      </c>
      <c r="O859">
        <v>0</v>
      </c>
      <c r="P859" s="1" t="s">
        <v>32</v>
      </c>
      <c r="Q859" s="2">
        <v>44206</v>
      </c>
      <c r="R859" s="8" t="str">
        <f t="shared" si="65"/>
        <v>50-70</v>
      </c>
      <c r="S859" s="11">
        <f t="shared" si="66"/>
        <v>7</v>
      </c>
      <c r="T859" s="11" t="str">
        <f t="shared" si="67"/>
        <v>Obese</v>
      </c>
      <c r="U859" s="11">
        <f t="shared" si="68"/>
        <v>7</v>
      </c>
      <c r="V859" s="8" t="str">
        <f t="shared" si="69"/>
        <v>High</v>
      </c>
      <c r="W859">
        <v>0</v>
      </c>
    </row>
    <row r="860" spans="1:23" x14ac:dyDescent="0.3">
      <c r="A860">
        <v>859</v>
      </c>
      <c r="B860">
        <v>48</v>
      </c>
      <c r="C860" s="1" t="s">
        <v>33</v>
      </c>
      <c r="D860" s="1" t="s">
        <v>50</v>
      </c>
      <c r="E860" s="2">
        <v>45437</v>
      </c>
      <c r="F860" s="1" t="s">
        <v>8</v>
      </c>
      <c r="G860" s="2">
        <v>45445</v>
      </c>
      <c r="H860" s="1" t="s">
        <v>10</v>
      </c>
      <c r="I860" s="1" t="s">
        <v>4</v>
      </c>
      <c r="J860">
        <v>41.6</v>
      </c>
      <c r="K860">
        <v>289</v>
      </c>
      <c r="L860">
        <v>1</v>
      </c>
      <c r="M860">
        <v>1</v>
      </c>
      <c r="N860">
        <v>1</v>
      </c>
      <c r="O860">
        <v>0</v>
      </c>
      <c r="P860" s="1" t="s">
        <v>42</v>
      </c>
      <c r="Q860" s="2">
        <v>46020</v>
      </c>
      <c r="R860" s="8" t="str">
        <f t="shared" si="65"/>
        <v>36-49</v>
      </c>
      <c r="S860" s="11">
        <f t="shared" si="66"/>
        <v>18</v>
      </c>
      <c r="T860" s="11" t="str">
        <f t="shared" si="67"/>
        <v>Severely obese</v>
      </c>
      <c r="U860" s="11">
        <f t="shared" si="68"/>
        <v>8</v>
      </c>
      <c r="V860" s="8" t="str">
        <f t="shared" si="69"/>
        <v>High</v>
      </c>
      <c r="W860">
        <v>0</v>
      </c>
    </row>
    <row r="861" spans="1:23" x14ac:dyDescent="0.3">
      <c r="A861">
        <v>860</v>
      </c>
      <c r="B861">
        <v>49</v>
      </c>
      <c r="C861" s="1" t="s">
        <v>30</v>
      </c>
      <c r="D861" s="1" t="s">
        <v>49</v>
      </c>
      <c r="E861" s="2">
        <v>45407</v>
      </c>
      <c r="F861" s="1" t="s">
        <v>9</v>
      </c>
      <c r="G861" s="2">
        <v>45409</v>
      </c>
      <c r="H861" s="1" t="s">
        <v>10</v>
      </c>
      <c r="I861" s="1" t="s">
        <v>2</v>
      </c>
      <c r="J861">
        <v>32.4</v>
      </c>
      <c r="K861">
        <v>249</v>
      </c>
      <c r="L861">
        <v>1</v>
      </c>
      <c r="M861">
        <v>0</v>
      </c>
      <c r="N861">
        <v>0</v>
      </c>
      <c r="O861">
        <v>0</v>
      </c>
      <c r="P861" s="1" t="s">
        <v>42</v>
      </c>
      <c r="Q861" s="2">
        <v>45638</v>
      </c>
      <c r="R861" s="8" t="str">
        <f t="shared" si="65"/>
        <v>36-49</v>
      </c>
      <c r="S861" s="11">
        <f t="shared" si="66"/>
        <v>7</v>
      </c>
      <c r="T861" s="11" t="str">
        <f t="shared" si="67"/>
        <v>Obese</v>
      </c>
      <c r="U861" s="11">
        <f t="shared" si="68"/>
        <v>2</v>
      </c>
      <c r="V861" s="8" t="str">
        <f t="shared" si="69"/>
        <v>High</v>
      </c>
      <c r="W861">
        <v>0</v>
      </c>
    </row>
    <row r="862" spans="1:23" x14ac:dyDescent="0.3">
      <c r="A862">
        <v>861</v>
      </c>
      <c r="B862">
        <v>38</v>
      </c>
      <c r="C862" s="1" t="s">
        <v>30</v>
      </c>
      <c r="D862" s="1" t="s">
        <v>39</v>
      </c>
      <c r="E862" s="2">
        <v>45322</v>
      </c>
      <c r="F862" s="1" t="s">
        <v>8</v>
      </c>
      <c r="G862" s="2">
        <v>45327</v>
      </c>
      <c r="H862" s="1" t="s">
        <v>10</v>
      </c>
      <c r="I862" s="1" t="s">
        <v>4</v>
      </c>
      <c r="J862">
        <v>32.1</v>
      </c>
      <c r="K862">
        <v>256</v>
      </c>
      <c r="L862">
        <v>1</v>
      </c>
      <c r="M862">
        <v>0</v>
      </c>
      <c r="N862">
        <v>0</v>
      </c>
      <c r="O862">
        <v>0</v>
      </c>
      <c r="P862" s="1" t="s">
        <v>32</v>
      </c>
      <c r="Q862" s="2">
        <v>45706</v>
      </c>
      <c r="R862" s="8" t="str">
        <f t="shared" si="65"/>
        <v>36-49</v>
      </c>
      <c r="S862" s="11">
        <f t="shared" si="66"/>
        <v>12</v>
      </c>
      <c r="T862" s="11" t="str">
        <f t="shared" si="67"/>
        <v>Obese</v>
      </c>
      <c r="U862" s="11">
        <f t="shared" si="68"/>
        <v>5</v>
      </c>
      <c r="V862" s="8" t="str">
        <f t="shared" si="69"/>
        <v>High</v>
      </c>
      <c r="W862">
        <v>0</v>
      </c>
    </row>
    <row r="863" spans="1:23" x14ac:dyDescent="0.3">
      <c r="A863">
        <v>862</v>
      </c>
      <c r="B863">
        <v>45</v>
      </c>
      <c r="C863" s="1" t="s">
        <v>33</v>
      </c>
      <c r="D863" s="1" t="s">
        <v>50</v>
      </c>
      <c r="E863" s="2">
        <v>41825</v>
      </c>
      <c r="F863" s="1" t="s">
        <v>8</v>
      </c>
      <c r="G863" s="2">
        <v>41839</v>
      </c>
      <c r="H863" s="1" t="s">
        <v>11</v>
      </c>
      <c r="I863" s="1" t="s">
        <v>4</v>
      </c>
      <c r="J863">
        <v>31.7</v>
      </c>
      <c r="K863">
        <v>264</v>
      </c>
      <c r="L863">
        <v>1</v>
      </c>
      <c r="M863">
        <v>0</v>
      </c>
      <c r="N863">
        <v>0</v>
      </c>
      <c r="O863">
        <v>0</v>
      </c>
      <c r="P863" s="1" t="s">
        <v>32</v>
      </c>
      <c r="Q863" s="2">
        <v>42119</v>
      </c>
      <c r="R863" s="8" t="str">
        <f t="shared" si="65"/>
        <v>36-49</v>
      </c>
      <c r="S863" s="11">
        <f t="shared" si="66"/>
        <v>9</v>
      </c>
      <c r="T863" s="11" t="str">
        <f t="shared" si="67"/>
        <v>Obese</v>
      </c>
      <c r="U863" s="11">
        <f t="shared" si="68"/>
        <v>14</v>
      </c>
      <c r="V863" s="8" t="str">
        <f t="shared" si="69"/>
        <v>High</v>
      </c>
      <c r="W863">
        <v>0</v>
      </c>
    </row>
    <row r="864" spans="1:23" x14ac:dyDescent="0.3">
      <c r="A864">
        <v>863</v>
      </c>
      <c r="B864">
        <v>61</v>
      </c>
      <c r="C864" s="1" t="s">
        <v>30</v>
      </c>
      <c r="D864" s="1" t="s">
        <v>49</v>
      </c>
      <c r="E864" s="2">
        <v>43829</v>
      </c>
      <c r="F864" s="1" t="s">
        <v>6</v>
      </c>
      <c r="G864" s="2">
        <v>43841</v>
      </c>
      <c r="H864" s="1" t="s">
        <v>10</v>
      </c>
      <c r="I864" s="1" t="s">
        <v>4</v>
      </c>
      <c r="J864">
        <v>17.2</v>
      </c>
      <c r="K864">
        <v>155</v>
      </c>
      <c r="L864">
        <v>1</v>
      </c>
      <c r="M864">
        <v>1</v>
      </c>
      <c r="N864">
        <v>1</v>
      </c>
      <c r="O864">
        <v>0</v>
      </c>
      <c r="P864" s="1" t="s">
        <v>35</v>
      </c>
      <c r="Q864" s="2">
        <v>44510</v>
      </c>
      <c r="R864" s="8" t="str">
        <f t="shared" si="65"/>
        <v>50-70</v>
      </c>
      <c r="S864" s="11">
        <f t="shared" si="66"/>
        <v>21</v>
      </c>
      <c r="T864" s="11" t="str">
        <f t="shared" si="67"/>
        <v xml:space="preserve">Underweight </v>
      </c>
      <c r="U864" s="11">
        <f t="shared" si="68"/>
        <v>12</v>
      </c>
      <c r="V864" s="8" t="str">
        <f t="shared" si="69"/>
        <v>Good</v>
      </c>
      <c r="W864">
        <v>0</v>
      </c>
    </row>
    <row r="865" spans="1:23" x14ac:dyDescent="0.3">
      <c r="A865">
        <v>864</v>
      </c>
      <c r="B865">
        <v>57</v>
      </c>
      <c r="C865" s="1" t="s">
        <v>33</v>
      </c>
      <c r="D865" s="1" t="s">
        <v>34</v>
      </c>
      <c r="E865" s="2">
        <v>43860</v>
      </c>
      <c r="F865" s="1" t="s">
        <v>7</v>
      </c>
      <c r="G865" s="2">
        <v>43879</v>
      </c>
      <c r="H865" s="1" t="s">
        <v>11</v>
      </c>
      <c r="I865" s="1" t="s">
        <v>4</v>
      </c>
      <c r="J865">
        <v>40</v>
      </c>
      <c r="K865">
        <v>295</v>
      </c>
      <c r="L865">
        <v>1</v>
      </c>
      <c r="M865">
        <v>0</v>
      </c>
      <c r="N865">
        <v>0</v>
      </c>
      <c r="O865">
        <v>0</v>
      </c>
      <c r="P865" s="1" t="s">
        <v>32</v>
      </c>
      <c r="Q865" s="2">
        <v>44468</v>
      </c>
      <c r="R865" s="8" t="str">
        <f t="shared" si="65"/>
        <v>50-70</v>
      </c>
      <c r="S865" s="11">
        <f t="shared" si="66"/>
        <v>19</v>
      </c>
      <c r="T865" s="11" t="str">
        <f t="shared" si="67"/>
        <v>Severely obese</v>
      </c>
      <c r="U865" s="11">
        <f t="shared" si="68"/>
        <v>19</v>
      </c>
      <c r="V865" s="8" t="str">
        <f t="shared" si="69"/>
        <v>High</v>
      </c>
      <c r="W865">
        <v>0</v>
      </c>
    </row>
    <row r="866" spans="1:23" x14ac:dyDescent="0.3">
      <c r="A866">
        <v>865</v>
      </c>
      <c r="B866">
        <v>47</v>
      </c>
      <c r="C866" s="1" t="s">
        <v>33</v>
      </c>
      <c r="D866" s="1" t="s">
        <v>54</v>
      </c>
      <c r="E866" s="2">
        <v>43957</v>
      </c>
      <c r="F866" s="1" t="s">
        <v>9</v>
      </c>
      <c r="G866" s="2">
        <v>43964</v>
      </c>
      <c r="H866" s="1" t="s">
        <v>11</v>
      </c>
      <c r="I866" s="1" t="s">
        <v>4</v>
      </c>
      <c r="J866">
        <v>21.7</v>
      </c>
      <c r="K866">
        <v>218</v>
      </c>
      <c r="L866">
        <v>0</v>
      </c>
      <c r="M866">
        <v>1</v>
      </c>
      <c r="N866">
        <v>0</v>
      </c>
      <c r="O866">
        <v>1</v>
      </c>
      <c r="P866" s="1" t="s">
        <v>35</v>
      </c>
      <c r="Q866" s="2">
        <v>44356</v>
      </c>
      <c r="R866" s="8" t="str">
        <f t="shared" si="65"/>
        <v>36-49</v>
      </c>
      <c r="S866" s="11">
        <f t="shared" si="66"/>
        <v>12</v>
      </c>
      <c r="T866" s="11" t="str">
        <f t="shared" si="67"/>
        <v>Healthy</v>
      </c>
      <c r="U866" s="11">
        <f t="shared" si="68"/>
        <v>7</v>
      </c>
      <c r="V866" s="8" t="str">
        <f t="shared" si="69"/>
        <v>Elevated</v>
      </c>
      <c r="W866">
        <v>0</v>
      </c>
    </row>
    <row r="867" spans="1:23" x14ac:dyDescent="0.3">
      <c r="A867">
        <v>866</v>
      </c>
      <c r="B867">
        <v>48</v>
      </c>
      <c r="C867" s="1" t="s">
        <v>30</v>
      </c>
      <c r="D867" s="1" t="s">
        <v>59</v>
      </c>
      <c r="E867" s="2">
        <v>43452</v>
      </c>
      <c r="F867" s="1" t="s">
        <v>9</v>
      </c>
      <c r="G867" s="2">
        <v>43454</v>
      </c>
      <c r="H867" s="1" t="s">
        <v>11</v>
      </c>
      <c r="I867" s="1" t="s">
        <v>4</v>
      </c>
      <c r="J867">
        <v>33.1</v>
      </c>
      <c r="K867">
        <v>279</v>
      </c>
      <c r="L867">
        <v>0</v>
      </c>
      <c r="M867">
        <v>0</v>
      </c>
      <c r="N867">
        <v>0</v>
      </c>
      <c r="O867">
        <v>0</v>
      </c>
      <c r="P867" s="1" t="s">
        <v>38</v>
      </c>
      <c r="Q867" s="2">
        <v>43999</v>
      </c>
      <c r="R867" s="8" t="str">
        <f t="shared" si="65"/>
        <v>36-49</v>
      </c>
      <c r="S867" s="11">
        <f t="shared" si="66"/>
        <v>17</v>
      </c>
      <c r="T867" s="11" t="str">
        <f t="shared" si="67"/>
        <v>Obese</v>
      </c>
      <c r="U867" s="11">
        <f t="shared" si="68"/>
        <v>2</v>
      </c>
      <c r="V867" s="8" t="str">
        <f t="shared" si="69"/>
        <v>High</v>
      </c>
      <c r="W867">
        <v>0</v>
      </c>
    </row>
    <row r="868" spans="1:23" x14ac:dyDescent="0.3">
      <c r="A868">
        <v>867</v>
      </c>
      <c r="B868">
        <v>51</v>
      </c>
      <c r="C868" s="1" t="s">
        <v>30</v>
      </c>
      <c r="D868" s="1" t="s">
        <v>46</v>
      </c>
      <c r="E868" s="2">
        <v>44991</v>
      </c>
      <c r="F868" s="1" t="s">
        <v>9</v>
      </c>
      <c r="G868" s="2">
        <v>44992</v>
      </c>
      <c r="H868" s="1" t="s">
        <v>10</v>
      </c>
      <c r="I868" s="1" t="s">
        <v>2</v>
      </c>
      <c r="J868">
        <v>22.1</v>
      </c>
      <c r="K868">
        <v>233</v>
      </c>
      <c r="L868">
        <v>0</v>
      </c>
      <c r="M868">
        <v>0</v>
      </c>
      <c r="N868">
        <v>0</v>
      </c>
      <c r="O868">
        <v>0</v>
      </c>
      <c r="P868" s="1" t="s">
        <v>38</v>
      </c>
      <c r="Q868" s="2">
        <v>45284</v>
      </c>
      <c r="R868" s="8" t="str">
        <f t="shared" si="65"/>
        <v>50-70</v>
      </c>
      <c r="S868" s="11">
        <f t="shared" si="66"/>
        <v>9</v>
      </c>
      <c r="T868" s="11" t="str">
        <f t="shared" si="67"/>
        <v>Healthy</v>
      </c>
      <c r="U868" s="11">
        <f t="shared" si="68"/>
        <v>1</v>
      </c>
      <c r="V868" s="8" t="str">
        <f t="shared" si="69"/>
        <v>Elevated</v>
      </c>
      <c r="W868">
        <v>0</v>
      </c>
    </row>
    <row r="869" spans="1:23" x14ac:dyDescent="0.3">
      <c r="A869">
        <v>868</v>
      </c>
      <c r="B869">
        <v>62</v>
      </c>
      <c r="C869" s="1" t="s">
        <v>33</v>
      </c>
      <c r="D869" s="1" t="s">
        <v>51</v>
      </c>
      <c r="E869" s="2">
        <v>44522</v>
      </c>
      <c r="F869" s="1" t="s">
        <v>6</v>
      </c>
      <c r="G869" s="2">
        <v>44537</v>
      </c>
      <c r="H869" s="1" t="s">
        <v>11</v>
      </c>
      <c r="I869" s="1" t="s">
        <v>2</v>
      </c>
      <c r="J869">
        <v>43.2</v>
      </c>
      <c r="K869">
        <v>300</v>
      </c>
      <c r="L869">
        <v>1</v>
      </c>
      <c r="M869">
        <v>0</v>
      </c>
      <c r="N869">
        <v>0</v>
      </c>
      <c r="O869">
        <v>0</v>
      </c>
      <c r="P869" s="1" t="s">
        <v>32</v>
      </c>
      <c r="Q869" s="2">
        <v>44981</v>
      </c>
      <c r="R869" s="8" t="str">
        <f t="shared" si="65"/>
        <v>50-70</v>
      </c>
      <c r="S869" s="11">
        <f t="shared" si="66"/>
        <v>14</v>
      </c>
      <c r="T869" s="11" t="str">
        <f t="shared" si="67"/>
        <v>Severely obese</v>
      </c>
      <c r="U869" s="11">
        <f t="shared" si="68"/>
        <v>15</v>
      </c>
      <c r="V869" s="8" t="str">
        <f t="shared" si="69"/>
        <v>High</v>
      </c>
      <c r="W869">
        <v>1</v>
      </c>
    </row>
    <row r="870" spans="1:23" x14ac:dyDescent="0.3">
      <c r="A870">
        <v>869</v>
      </c>
      <c r="B870">
        <v>46</v>
      </c>
      <c r="C870" s="1" t="s">
        <v>30</v>
      </c>
      <c r="D870" s="1" t="s">
        <v>60</v>
      </c>
      <c r="E870" s="2">
        <v>44697</v>
      </c>
      <c r="F870" s="1" t="s">
        <v>7</v>
      </c>
      <c r="G870" s="2">
        <v>44705</v>
      </c>
      <c r="H870" s="1" t="s">
        <v>11</v>
      </c>
      <c r="I870" s="1" t="s">
        <v>2</v>
      </c>
      <c r="J870">
        <v>29</v>
      </c>
      <c r="K870">
        <v>213</v>
      </c>
      <c r="L870">
        <v>1</v>
      </c>
      <c r="M870">
        <v>0</v>
      </c>
      <c r="N870">
        <v>0</v>
      </c>
      <c r="O870">
        <v>0</v>
      </c>
      <c r="P870" s="1" t="s">
        <v>32</v>
      </c>
      <c r="Q870" s="2">
        <v>45101</v>
      </c>
      <c r="R870" s="8" t="str">
        <f t="shared" si="65"/>
        <v>36-49</v>
      </c>
      <c r="S870" s="11">
        <f t="shared" si="66"/>
        <v>13</v>
      </c>
      <c r="T870" s="11" t="str">
        <f t="shared" si="67"/>
        <v>Overweight</v>
      </c>
      <c r="U870" s="11">
        <f t="shared" si="68"/>
        <v>8</v>
      </c>
      <c r="V870" s="8" t="str">
        <f t="shared" si="69"/>
        <v>Elevated</v>
      </c>
      <c r="W870">
        <v>1</v>
      </c>
    </row>
    <row r="871" spans="1:23" x14ac:dyDescent="0.3">
      <c r="A871">
        <v>870</v>
      </c>
      <c r="B871">
        <v>61</v>
      </c>
      <c r="C871" s="1" t="s">
        <v>33</v>
      </c>
      <c r="D871" s="1" t="s">
        <v>43</v>
      </c>
      <c r="E871" s="2">
        <v>45411</v>
      </c>
      <c r="F871" s="1" t="s">
        <v>8</v>
      </c>
      <c r="G871" s="2">
        <v>45421</v>
      </c>
      <c r="H871" s="1" t="s">
        <v>10</v>
      </c>
      <c r="I871" s="1" t="s">
        <v>4</v>
      </c>
      <c r="J871">
        <v>18.100000000000001</v>
      </c>
      <c r="K871">
        <v>172</v>
      </c>
      <c r="L871">
        <v>1</v>
      </c>
      <c r="M871">
        <v>0</v>
      </c>
      <c r="N871">
        <v>0</v>
      </c>
      <c r="O871">
        <v>0</v>
      </c>
      <c r="P871" s="1" t="s">
        <v>38</v>
      </c>
      <c r="Q871" s="2">
        <v>45820</v>
      </c>
      <c r="R871" s="8" t="str">
        <f t="shared" si="65"/>
        <v>50-70</v>
      </c>
      <c r="S871" s="11">
        <f t="shared" si="66"/>
        <v>13</v>
      </c>
      <c r="T871" s="11" t="str">
        <f t="shared" si="67"/>
        <v xml:space="preserve">Underweight </v>
      </c>
      <c r="U871" s="11">
        <f t="shared" si="68"/>
        <v>10</v>
      </c>
      <c r="V871" s="8" t="str">
        <f t="shared" si="69"/>
        <v>Good</v>
      </c>
      <c r="W871">
        <v>1</v>
      </c>
    </row>
    <row r="872" spans="1:23" x14ac:dyDescent="0.3">
      <c r="A872">
        <v>871</v>
      </c>
      <c r="B872">
        <v>63</v>
      </c>
      <c r="C872" s="1" t="s">
        <v>30</v>
      </c>
      <c r="D872" s="1" t="s">
        <v>50</v>
      </c>
      <c r="E872" s="2">
        <v>43488</v>
      </c>
      <c r="F872" s="1" t="s">
        <v>6</v>
      </c>
      <c r="G872" s="2">
        <v>43496</v>
      </c>
      <c r="H872" s="1" t="s">
        <v>11</v>
      </c>
      <c r="I872" s="1" t="s">
        <v>4</v>
      </c>
      <c r="J872">
        <v>44.7</v>
      </c>
      <c r="K872">
        <v>263</v>
      </c>
      <c r="L872">
        <v>1</v>
      </c>
      <c r="M872">
        <v>1</v>
      </c>
      <c r="N872">
        <v>0</v>
      </c>
      <c r="O872">
        <v>0</v>
      </c>
      <c r="P872" s="1" t="s">
        <v>42</v>
      </c>
      <c r="Q872" s="2">
        <v>43971</v>
      </c>
      <c r="R872" s="8" t="str">
        <f t="shared" si="65"/>
        <v>50-70</v>
      </c>
      <c r="S872" s="11">
        <f t="shared" si="66"/>
        <v>15</v>
      </c>
      <c r="T872" s="11" t="str">
        <f t="shared" si="67"/>
        <v>Severely obese</v>
      </c>
      <c r="U872" s="11">
        <f t="shared" si="68"/>
        <v>8</v>
      </c>
      <c r="V872" s="8" t="str">
        <f t="shared" si="69"/>
        <v>High</v>
      </c>
      <c r="W872">
        <v>0</v>
      </c>
    </row>
    <row r="873" spans="1:23" x14ac:dyDescent="0.3">
      <c r="A873">
        <v>872</v>
      </c>
      <c r="B873">
        <v>50</v>
      </c>
      <c r="C873" s="1" t="s">
        <v>33</v>
      </c>
      <c r="D873" s="1" t="s">
        <v>50</v>
      </c>
      <c r="E873" s="2">
        <v>45327</v>
      </c>
      <c r="F873" s="1" t="s">
        <v>8</v>
      </c>
      <c r="G873" s="2">
        <v>45340</v>
      </c>
      <c r="H873" s="1" t="s">
        <v>11</v>
      </c>
      <c r="I873" s="1" t="s">
        <v>4</v>
      </c>
      <c r="J873">
        <v>25.8</v>
      </c>
      <c r="K873">
        <v>192</v>
      </c>
      <c r="L873">
        <v>1</v>
      </c>
      <c r="M873">
        <v>1</v>
      </c>
      <c r="N873">
        <v>0</v>
      </c>
      <c r="O873">
        <v>0</v>
      </c>
      <c r="P873" s="1" t="s">
        <v>42</v>
      </c>
      <c r="Q873" s="2">
        <v>45808</v>
      </c>
      <c r="R873" s="8" t="str">
        <f t="shared" si="65"/>
        <v>50-70</v>
      </c>
      <c r="S873" s="11">
        <f t="shared" si="66"/>
        <v>15</v>
      </c>
      <c r="T873" s="11" t="str">
        <f t="shared" si="67"/>
        <v>Overweight</v>
      </c>
      <c r="U873" s="11">
        <f t="shared" si="68"/>
        <v>13</v>
      </c>
      <c r="V873" s="8" t="str">
        <f t="shared" si="69"/>
        <v>Good</v>
      </c>
      <c r="W873">
        <v>0</v>
      </c>
    </row>
    <row r="874" spans="1:23" x14ac:dyDescent="0.3">
      <c r="A874">
        <v>873</v>
      </c>
      <c r="B874">
        <v>35</v>
      </c>
      <c r="C874" s="1" t="s">
        <v>33</v>
      </c>
      <c r="D874" s="1" t="s">
        <v>49</v>
      </c>
      <c r="E874" s="2">
        <v>45223</v>
      </c>
      <c r="F874" s="1" t="s">
        <v>7</v>
      </c>
      <c r="G874" s="2">
        <v>45239</v>
      </c>
      <c r="H874" s="1" t="s">
        <v>11</v>
      </c>
      <c r="I874" s="1" t="s">
        <v>2</v>
      </c>
      <c r="J874">
        <v>20.9</v>
      </c>
      <c r="K874">
        <v>152</v>
      </c>
      <c r="L874">
        <v>1</v>
      </c>
      <c r="M874">
        <v>0</v>
      </c>
      <c r="N874">
        <v>0</v>
      </c>
      <c r="O874">
        <v>0</v>
      </c>
      <c r="P874" s="1" t="s">
        <v>38</v>
      </c>
      <c r="Q874" s="2">
        <v>45727</v>
      </c>
      <c r="R874" s="8" t="str">
        <f t="shared" si="65"/>
        <v>20-35</v>
      </c>
      <c r="S874" s="11">
        <f t="shared" si="66"/>
        <v>16</v>
      </c>
      <c r="T874" s="11" t="str">
        <f t="shared" si="67"/>
        <v>Healthy</v>
      </c>
      <c r="U874" s="11">
        <f t="shared" si="68"/>
        <v>16</v>
      </c>
      <c r="V874" s="8" t="str">
        <f t="shared" si="69"/>
        <v>Good</v>
      </c>
      <c r="W874">
        <v>1</v>
      </c>
    </row>
    <row r="875" spans="1:23" x14ac:dyDescent="0.3">
      <c r="A875">
        <v>874</v>
      </c>
      <c r="B875">
        <v>58</v>
      </c>
      <c r="C875" s="1" t="s">
        <v>33</v>
      </c>
      <c r="D875" s="1" t="s">
        <v>46</v>
      </c>
      <c r="E875" s="2">
        <v>43729</v>
      </c>
      <c r="F875" s="1" t="s">
        <v>6</v>
      </c>
      <c r="G875" s="2">
        <v>43744</v>
      </c>
      <c r="H875" s="1" t="s">
        <v>10</v>
      </c>
      <c r="I875" s="1" t="s">
        <v>4</v>
      </c>
      <c r="J875">
        <v>33.6</v>
      </c>
      <c r="K875">
        <v>297</v>
      </c>
      <c r="L875">
        <v>0</v>
      </c>
      <c r="M875">
        <v>1</v>
      </c>
      <c r="N875">
        <v>0</v>
      </c>
      <c r="O875">
        <v>1</v>
      </c>
      <c r="P875" s="1" t="s">
        <v>35</v>
      </c>
      <c r="Q875" s="2">
        <v>44123</v>
      </c>
      <c r="R875" s="8" t="str">
        <f t="shared" si="65"/>
        <v>50-70</v>
      </c>
      <c r="S875" s="11">
        <f t="shared" si="66"/>
        <v>12</v>
      </c>
      <c r="T875" s="11" t="str">
        <f t="shared" si="67"/>
        <v>Obese</v>
      </c>
      <c r="U875" s="11">
        <f t="shared" si="68"/>
        <v>15</v>
      </c>
      <c r="V875" s="8" t="str">
        <f t="shared" si="69"/>
        <v>High</v>
      </c>
      <c r="W875">
        <v>0</v>
      </c>
    </row>
    <row r="876" spans="1:23" x14ac:dyDescent="0.3">
      <c r="A876">
        <v>875</v>
      </c>
      <c r="B876">
        <v>58</v>
      </c>
      <c r="C876" s="1" t="s">
        <v>33</v>
      </c>
      <c r="D876" s="1" t="s">
        <v>62</v>
      </c>
      <c r="E876" s="2">
        <v>45325</v>
      </c>
      <c r="F876" s="1" t="s">
        <v>6</v>
      </c>
      <c r="G876" s="2">
        <v>45343</v>
      </c>
      <c r="H876" s="1" t="s">
        <v>11</v>
      </c>
      <c r="I876" s="1" t="s">
        <v>3</v>
      </c>
      <c r="J876">
        <v>18.3</v>
      </c>
      <c r="K876">
        <v>203</v>
      </c>
      <c r="L876">
        <v>1</v>
      </c>
      <c r="M876">
        <v>0</v>
      </c>
      <c r="N876">
        <v>0</v>
      </c>
      <c r="O876">
        <v>0</v>
      </c>
      <c r="P876" s="1" t="s">
        <v>32</v>
      </c>
      <c r="Q876" s="2">
        <v>45697</v>
      </c>
      <c r="R876" s="8" t="str">
        <f t="shared" si="65"/>
        <v>50-70</v>
      </c>
      <c r="S876" s="11">
        <f t="shared" si="66"/>
        <v>11</v>
      </c>
      <c r="T876" s="11" t="str">
        <f t="shared" si="67"/>
        <v xml:space="preserve">Underweight </v>
      </c>
      <c r="U876" s="11">
        <f t="shared" si="68"/>
        <v>18</v>
      </c>
      <c r="V876" s="8" t="str">
        <f t="shared" si="69"/>
        <v>Elevated</v>
      </c>
      <c r="W876">
        <v>1</v>
      </c>
    </row>
    <row r="877" spans="1:23" x14ac:dyDescent="0.3">
      <c r="A877">
        <v>876</v>
      </c>
      <c r="B877">
        <v>49</v>
      </c>
      <c r="C877" s="1" t="s">
        <v>33</v>
      </c>
      <c r="D877" s="1" t="s">
        <v>39</v>
      </c>
      <c r="E877" s="2">
        <v>44213</v>
      </c>
      <c r="F877" s="1" t="s">
        <v>9</v>
      </c>
      <c r="G877" s="2">
        <v>44220</v>
      </c>
      <c r="H877" s="1" t="s">
        <v>10</v>
      </c>
      <c r="I877" s="1" t="s">
        <v>3</v>
      </c>
      <c r="J877">
        <v>26.4</v>
      </c>
      <c r="K877">
        <v>238</v>
      </c>
      <c r="L877">
        <v>1</v>
      </c>
      <c r="M877">
        <v>1</v>
      </c>
      <c r="N877">
        <v>1</v>
      </c>
      <c r="O877">
        <v>1</v>
      </c>
      <c r="P877" s="1" t="s">
        <v>32</v>
      </c>
      <c r="Q877" s="2">
        <v>44519</v>
      </c>
      <c r="R877" s="8" t="str">
        <f t="shared" si="65"/>
        <v>36-49</v>
      </c>
      <c r="S877" s="11">
        <f t="shared" si="66"/>
        <v>9</v>
      </c>
      <c r="T877" s="11" t="str">
        <f t="shared" si="67"/>
        <v>Overweight</v>
      </c>
      <c r="U877" s="11">
        <f t="shared" si="68"/>
        <v>7</v>
      </c>
      <c r="V877" s="8" t="str">
        <f t="shared" si="69"/>
        <v>Elevated</v>
      </c>
      <c r="W877">
        <v>0</v>
      </c>
    </row>
    <row r="878" spans="1:23" x14ac:dyDescent="0.3">
      <c r="A878">
        <v>877</v>
      </c>
      <c r="B878">
        <v>44</v>
      </c>
      <c r="C878" s="1" t="s">
        <v>30</v>
      </c>
      <c r="D878" s="1" t="s">
        <v>52</v>
      </c>
      <c r="E878" s="2">
        <v>43886</v>
      </c>
      <c r="F878" s="1" t="s">
        <v>7</v>
      </c>
      <c r="G878" s="2">
        <v>43907</v>
      </c>
      <c r="H878" s="1" t="s">
        <v>10</v>
      </c>
      <c r="I878" s="1" t="s">
        <v>2</v>
      </c>
      <c r="J878">
        <v>44.1</v>
      </c>
      <c r="K878">
        <v>287</v>
      </c>
      <c r="L878">
        <v>0</v>
      </c>
      <c r="M878">
        <v>1</v>
      </c>
      <c r="N878">
        <v>1</v>
      </c>
      <c r="O878">
        <v>0</v>
      </c>
      <c r="P878" s="1" t="s">
        <v>42</v>
      </c>
      <c r="Q878" s="2">
        <v>44303</v>
      </c>
      <c r="R878" s="8" t="str">
        <f t="shared" si="65"/>
        <v>36-49</v>
      </c>
      <c r="S878" s="11">
        <f t="shared" si="66"/>
        <v>13</v>
      </c>
      <c r="T878" s="11" t="str">
        <f t="shared" si="67"/>
        <v>Severely obese</v>
      </c>
      <c r="U878" s="11">
        <f t="shared" si="68"/>
        <v>21</v>
      </c>
      <c r="V878" s="8" t="str">
        <f t="shared" si="69"/>
        <v>High</v>
      </c>
      <c r="W878">
        <v>1</v>
      </c>
    </row>
    <row r="879" spans="1:23" x14ac:dyDescent="0.3">
      <c r="A879">
        <v>878</v>
      </c>
      <c r="B879">
        <v>65</v>
      </c>
      <c r="C879" s="1" t="s">
        <v>33</v>
      </c>
      <c r="D879" s="1" t="s">
        <v>55</v>
      </c>
      <c r="E879" s="2">
        <v>44158</v>
      </c>
      <c r="F879" s="1" t="s">
        <v>8</v>
      </c>
      <c r="G879" s="2">
        <v>44163</v>
      </c>
      <c r="H879" s="1" t="s">
        <v>10</v>
      </c>
      <c r="I879" s="1" t="s">
        <v>3</v>
      </c>
      <c r="J879">
        <v>25.7</v>
      </c>
      <c r="K879">
        <v>198</v>
      </c>
      <c r="L879">
        <v>1</v>
      </c>
      <c r="M879">
        <v>1</v>
      </c>
      <c r="N879">
        <v>0</v>
      </c>
      <c r="O879">
        <v>0</v>
      </c>
      <c r="P879" s="1" t="s">
        <v>38</v>
      </c>
      <c r="Q879" s="2">
        <v>44445</v>
      </c>
      <c r="R879" s="8" t="str">
        <f t="shared" si="65"/>
        <v>50-70</v>
      </c>
      <c r="S879" s="11">
        <f t="shared" si="66"/>
        <v>9</v>
      </c>
      <c r="T879" s="11" t="str">
        <f t="shared" si="67"/>
        <v>Overweight</v>
      </c>
      <c r="U879" s="11">
        <f t="shared" si="68"/>
        <v>5</v>
      </c>
      <c r="V879" s="8" t="str">
        <f t="shared" si="69"/>
        <v>Good</v>
      </c>
      <c r="W879">
        <v>0</v>
      </c>
    </row>
    <row r="880" spans="1:23" x14ac:dyDescent="0.3">
      <c r="A880">
        <v>879</v>
      </c>
      <c r="B880">
        <v>43</v>
      </c>
      <c r="C880" s="1" t="s">
        <v>30</v>
      </c>
      <c r="D880" s="1" t="s">
        <v>57</v>
      </c>
      <c r="E880" s="2">
        <v>44098</v>
      </c>
      <c r="F880" s="1" t="s">
        <v>6</v>
      </c>
      <c r="G880" s="2">
        <v>44106</v>
      </c>
      <c r="H880" s="1" t="s">
        <v>10</v>
      </c>
      <c r="I880" s="1" t="s">
        <v>2</v>
      </c>
      <c r="J880">
        <v>27</v>
      </c>
      <c r="K880">
        <v>200</v>
      </c>
      <c r="L880">
        <v>1</v>
      </c>
      <c r="M880">
        <v>0</v>
      </c>
      <c r="N880">
        <v>0</v>
      </c>
      <c r="O880">
        <v>0</v>
      </c>
      <c r="P880" s="1" t="s">
        <v>32</v>
      </c>
      <c r="Q880" s="2">
        <v>44588</v>
      </c>
      <c r="R880" s="8" t="str">
        <f t="shared" si="65"/>
        <v>36-49</v>
      </c>
      <c r="S880" s="11">
        <f t="shared" si="66"/>
        <v>15</v>
      </c>
      <c r="T880" s="11" t="str">
        <f t="shared" si="67"/>
        <v>Overweight</v>
      </c>
      <c r="U880" s="11">
        <f t="shared" si="68"/>
        <v>8</v>
      </c>
      <c r="V880" s="8" t="str">
        <f t="shared" si="69"/>
        <v>non</v>
      </c>
      <c r="W880">
        <v>1</v>
      </c>
    </row>
    <row r="881" spans="1:23" x14ac:dyDescent="0.3">
      <c r="A881">
        <v>880</v>
      </c>
      <c r="B881">
        <v>49</v>
      </c>
      <c r="C881" s="1" t="s">
        <v>33</v>
      </c>
      <c r="D881" s="1" t="s">
        <v>41</v>
      </c>
      <c r="E881" s="2">
        <v>44621</v>
      </c>
      <c r="F881" s="1" t="s">
        <v>9</v>
      </c>
      <c r="G881" s="2">
        <v>44628</v>
      </c>
      <c r="H881" s="1" t="s">
        <v>11</v>
      </c>
      <c r="I881" s="1" t="s">
        <v>3</v>
      </c>
      <c r="J881">
        <v>25.2</v>
      </c>
      <c r="K881">
        <v>229</v>
      </c>
      <c r="L881">
        <v>1</v>
      </c>
      <c r="M881">
        <v>0</v>
      </c>
      <c r="N881">
        <v>1</v>
      </c>
      <c r="O881">
        <v>0</v>
      </c>
      <c r="P881" s="1" t="s">
        <v>32</v>
      </c>
      <c r="Q881" s="2">
        <v>44987</v>
      </c>
      <c r="R881" s="8" t="str">
        <f t="shared" si="65"/>
        <v>36-49</v>
      </c>
      <c r="S881" s="11">
        <f t="shared" si="66"/>
        <v>11</v>
      </c>
      <c r="T881" s="11" t="str">
        <f t="shared" si="67"/>
        <v>Overweight</v>
      </c>
      <c r="U881" s="11">
        <f t="shared" si="68"/>
        <v>7</v>
      </c>
      <c r="V881" s="8" t="str">
        <f t="shared" si="69"/>
        <v>Elevated</v>
      </c>
      <c r="W881">
        <v>0</v>
      </c>
    </row>
    <row r="882" spans="1:23" x14ac:dyDescent="0.3">
      <c r="A882">
        <v>881</v>
      </c>
      <c r="B882">
        <v>61</v>
      </c>
      <c r="C882" s="1" t="s">
        <v>30</v>
      </c>
      <c r="D882" s="1" t="s">
        <v>52</v>
      </c>
      <c r="E882" s="2">
        <v>45385</v>
      </c>
      <c r="F882" s="1" t="s">
        <v>8</v>
      </c>
      <c r="G882" s="2">
        <v>45398</v>
      </c>
      <c r="H882" s="1" t="s">
        <v>10</v>
      </c>
      <c r="I882" s="1" t="s">
        <v>1</v>
      </c>
      <c r="J882">
        <v>39.6</v>
      </c>
      <c r="K882">
        <v>284</v>
      </c>
      <c r="L882">
        <v>1</v>
      </c>
      <c r="M882">
        <v>1</v>
      </c>
      <c r="N882">
        <v>0</v>
      </c>
      <c r="O882">
        <v>0</v>
      </c>
      <c r="P882" s="1" t="s">
        <v>35</v>
      </c>
      <c r="Q882" s="2">
        <v>45818</v>
      </c>
      <c r="R882" s="8" t="str">
        <f t="shared" si="65"/>
        <v>50-70</v>
      </c>
      <c r="S882" s="11">
        <f t="shared" si="66"/>
        <v>13</v>
      </c>
      <c r="T882" s="11" t="str">
        <f t="shared" si="67"/>
        <v>Obese</v>
      </c>
      <c r="U882" s="11">
        <f t="shared" si="68"/>
        <v>13</v>
      </c>
      <c r="V882" s="8" t="str">
        <f t="shared" si="69"/>
        <v>High</v>
      </c>
      <c r="W882">
        <v>0</v>
      </c>
    </row>
    <row r="883" spans="1:23" x14ac:dyDescent="0.3">
      <c r="A883">
        <v>882</v>
      </c>
      <c r="B883">
        <v>46</v>
      </c>
      <c r="C883" s="1" t="s">
        <v>30</v>
      </c>
      <c r="D883" s="1" t="s">
        <v>37</v>
      </c>
      <c r="E883" s="2">
        <v>44560</v>
      </c>
      <c r="F883" s="1" t="s">
        <v>6</v>
      </c>
      <c r="G883" s="2">
        <v>44578</v>
      </c>
      <c r="H883" s="1" t="s">
        <v>10</v>
      </c>
      <c r="I883" s="1" t="s">
        <v>3</v>
      </c>
      <c r="J883">
        <v>29.4</v>
      </c>
      <c r="K883">
        <v>157</v>
      </c>
      <c r="L883">
        <v>1</v>
      </c>
      <c r="M883">
        <v>0</v>
      </c>
      <c r="N883">
        <v>1</v>
      </c>
      <c r="O883">
        <v>0</v>
      </c>
      <c r="P883" s="1" t="s">
        <v>38</v>
      </c>
      <c r="Q883" s="2">
        <v>45187</v>
      </c>
      <c r="R883" s="8" t="str">
        <f t="shared" si="65"/>
        <v>36-49</v>
      </c>
      <c r="S883" s="11">
        <f t="shared" si="66"/>
        <v>20</v>
      </c>
      <c r="T883" s="11" t="str">
        <f t="shared" si="67"/>
        <v>Overweight</v>
      </c>
      <c r="U883" s="11">
        <f t="shared" si="68"/>
        <v>18</v>
      </c>
      <c r="V883" s="8" t="str">
        <f t="shared" si="69"/>
        <v>Good</v>
      </c>
      <c r="W883">
        <v>0</v>
      </c>
    </row>
    <row r="884" spans="1:23" x14ac:dyDescent="0.3">
      <c r="A884">
        <v>883</v>
      </c>
      <c r="B884">
        <v>58</v>
      </c>
      <c r="C884" s="1" t="s">
        <v>30</v>
      </c>
      <c r="D884" s="1" t="s">
        <v>50</v>
      </c>
      <c r="E884" s="2">
        <v>45328</v>
      </c>
      <c r="F884" s="1" t="s">
        <v>9</v>
      </c>
      <c r="G884" s="2">
        <v>45334</v>
      </c>
      <c r="H884" s="1" t="s">
        <v>11</v>
      </c>
      <c r="I884" s="1" t="s">
        <v>1</v>
      </c>
      <c r="J884">
        <v>28.4</v>
      </c>
      <c r="K884">
        <v>183</v>
      </c>
      <c r="L884">
        <v>1</v>
      </c>
      <c r="M884">
        <v>1</v>
      </c>
      <c r="N884">
        <v>0</v>
      </c>
      <c r="O884">
        <v>0</v>
      </c>
      <c r="P884" s="1" t="s">
        <v>35</v>
      </c>
      <c r="Q884" s="2">
        <v>45792</v>
      </c>
      <c r="R884" s="8" t="str">
        <f t="shared" si="65"/>
        <v>50-70</v>
      </c>
      <c r="S884" s="11">
        <f t="shared" si="66"/>
        <v>15</v>
      </c>
      <c r="T884" s="11" t="str">
        <f t="shared" si="67"/>
        <v>Overweight</v>
      </c>
      <c r="U884" s="11">
        <f t="shared" si="68"/>
        <v>6</v>
      </c>
      <c r="V884" s="8" t="str">
        <f t="shared" si="69"/>
        <v>Good</v>
      </c>
      <c r="W884">
        <v>0</v>
      </c>
    </row>
    <row r="885" spans="1:23" x14ac:dyDescent="0.3">
      <c r="A885">
        <v>884</v>
      </c>
      <c r="B885">
        <v>50</v>
      </c>
      <c r="C885" s="1" t="s">
        <v>30</v>
      </c>
      <c r="D885" s="1" t="s">
        <v>60</v>
      </c>
      <c r="E885" s="2">
        <v>43269</v>
      </c>
      <c r="F885" s="1" t="s">
        <v>9</v>
      </c>
      <c r="G885" s="2">
        <v>43273</v>
      </c>
      <c r="H885" s="1" t="s">
        <v>11</v>
      </c>
      <c r="I885" s="1" t="s">
        <v>1</v>
      </c>
      <c r="J885">
        <v>27.7</v>
      </c>
      <c r="K885">
        <v>175</v>
      </c>
      <c r="L885">
        <v>0</v>
      </c>
      <c r="M885">
        <v>1</v>
      </c>
      <c r="N885">
        <v>1</v>
      </c>
      <c r="O885">
        <v>0</v>
      </c>
      <c r="P885" s="1" t="s">
        <v>35</v>
      </c>
      <c r="Q885" s="2">
        <v>43481</v>
      </c>
      <c r="R885" s="8" t="str">
        <f t="shared" si="65"/>
        <v>50-70</v>
      </c>
      <c r="S885" s="11">
        <f t="shared" si="66"/>
        <v>6</v>
      </c>
      <c r="T885" s="11" t="str">
        <f t="shared" si="67"/>
        <v>Overweight</v>
      </c>
      <c r="U885" s="11">
        <f t="shared" si="68"/>
        <v>4</v>
      </c>
      <c r="V885" s="8" t="str">
        <f t="shared" si="69"/>
        <v>Good</v>
      </c>
      <c r="W885">
        <v>1</v>
      </c>
    </row>
    <row r="886" spans="1:23" x14ac:dyDescent="0.3">
      <c r="A886">
        <v>885</v>
      </c>
      <c r="B886">
        <v>48</v>
      </c>
      <c r="C886" s="1" t="s">
        <v>30</v>
      </c>
      <c r="D886" s="1" t="s">
        <v>53</v>
      </c>
      <c r="E886" s="2">
        <v>42611</v>
      </c>
      <c r="F886" s="1" t="s">
        <v>7</v>
      </c>
      <c r="G886" s="2">
        <v>42613</v>
      </c>
      <c r="H886" s="1" t="s">
        <v>10</v>
      </c>
      <c r="I886" s="1" t="s">
        <v>2</v>
      </c>
      <c r="J886">
        <v>44.8</v>
      </c>
      <c r="K886">
        <v>274</v>
      </c>
      <c r="L886">
        <v>1</v>
      </c>
      <c r="M886">
        <v>1</v>
      </c>
      <c r="N886">
        <v>0</v>
      </c>
      <c r="O886">
        <v>0</v>
      </c>
      <c r="P886" s="1" t="s">
        <v>38</v>
      </c>
      <c r="Q886" s="2">
        <v>43002</v>
      </c>
      <c r="R886" s="8" t="str">
        <f t="shared" si="65"/>
        <v>36-49</v>
      </c>
      <c r="S886" s="11">
        <f t="shared" si="66"/>
        <v>12</v>
      </c>
      <c r="T886" s="11" t="str">
        <f t="shared" si="67"/>
        <v>Severely obese</v>
      </c>
      <c r="U886" s="11">
        <f t="shared" si="68"/>
        <v>2</v>
      </c>
      <c r="V886" s="8" t="str">
        <f t="shared" si="69"/>
        <v>High</v>
      </c>
      <c r="W886">
        <v>0</v>
      </c>
    </row>
    <row r="887" spans="1:23" x14ac:dyDescent="0.3">
      <c r="A887">
        <v>886</v>
      </c>
      <c r="B887">
        <v>54</v>
      </c>
      <c r="C887" s="1" t="s">
        <v>30</v>
      </c>
      <c r="D887" s="1" t="s">
        <v>46</v>
      </c>
      <c r="E887" s="2">
        <v>43025</v>
      </c>
      <c r="F887" s="1" t="s">
        <v>9</v>
      </c>
      <c r="G887" s="2">
        <v>43030</v>
      </c>
      <c r="H887" s="1" t="s">
        <v>10</v>
      </c>
      <c r="I887" s="1" t="s">
        <v>4</v>
      </c>
      <c r="J887">
        <v>24.8</v>
      </c>
      <c r="K887">
        <v>217</v>
      </c>
      <c r="L887">
        <v>1</v>
      </c>
      <c r="M887">
        <v>0</v>
      </c>
      <c r="N887">
        <v>0</v>
      </c>
      <c r="O887">
        <v>0</v>
      </c>
      <c r="P887" s="1" t="s">
        <v>42</v>
      </c>
      <c r="Q887" s="2">
        <v>43396</v>
      </c>
      <c r="R887" s="8" t="str">
        <f t="shared" si="65"/>
        <v>50-70</v>
      </c>
      <c r="S887" s="11">
        <f t="shared" si="66"/>
        <v>12</v>
      </c>
      <c r="T887" s="11" t="str">
        <f t="shared" si="67"/>
        <v>Healthy</v>
      </c>
      <c r="U887" s="11">
        <f t="shared" si="68"/>
        <v>5</v>
      </c>
      <c r="V887" s="8" t="str">
        <f t="shared" si="69"/>
        <v>Elevated</v>
      </c>
      <c r="W887">
        <v>1</v>
      </c>
    </row>
    <row r="888" spans="1:23" x14ac:dyDescent="0.3">
      <c r="A888">
        <v>887</v>
      </c>
      <c r="B888">
        <v>61</v>
      </c>
      <c r="C888" s="1" t="s">
        <v>30</v>
      </c>
      <c r="D888" s="1" t="s">
        <v>54</v>
      </c>
      <c r="E888" s="2">
        <v>42779</v>
      </c>
      <c r="F888" s="1" t="s">
        <v>7</v>
      </c>
      <c r="G888" s="2">
        <v>42793</v>
      </c>
      <c r="H888" s="1" t="s">
        <v>10</v>
      </c>
      <c r="I888" s="1" t="s">
        <v>2</v>
      </c>
      <c r="J888">
        <v>27.1</v>
      </c>
      <c r="K888">
        <v>218</v>
      </c>
      <c r="L888">
        <v>1</v>
      </c>
      <c r="M888">
        <v>0</v>
      </c>
      <c r="N888">
        <v>0</v>
      </c>
      <c r="O888">
        <v>0</v>
      </c>
      <c r="P888" s="1" t="s">
        <v>35</v>
      </c>
      <c r="Q888" s="2">
        <v>43354</v>
      </c>
      <c r="R888" s="8" t="str">
        <f t="shared" si="65"/>
        <v>50-70</v>
      </c>
      <c r="S888" s="11">
        <f t="shared" si="66"/>
        <v>18</v>
      </c>
      <c r="T888" s="11" t="str">
        <f t="shared" si="67"/>
        <v>Overweight</v>
      </c>
      <c r="U888" s="11">
        <f t="shared" si="68"/>
        <v>14</v>
      </c>
      <c r="V888" s="8" t="str">
        <f t="shared" si="69"/>
        <v>Elevated</v>
      </c>
      <c r="W888">
        <v>0</v>
      </c>
    </row>
    <row r="889" spans="1:23" x14ac:dyDescent="0.3">
      <c r="A889">
        <v>888</v>
      </c>
      <c r="B889">
        <v>56</v>
      </c>
      <c r="C889" s="1" t="s">
        <v>33</v>
      </c>
      <c r="D889" s="1" t="s">
        <v>45</v>
      </c>
      <c r="E889" s="2">
        <v>42299</v>
      </c>
      <c r="F889" s="1" t="s">
        <v>9</v>
      </c>
      <c r="G889" s="2">
        <v>42304</v>
      </c>
      <c r="H889" s="1" t="s">
        <v>11</v>
      </c>
      <c r="I889" s="1" t="s">
        <v>1</v>
      </c>
      <c r="J889">
        <v>40.299999999999997</v>
      </c>
      <c r="K889">
        <v>242</v>
      </c>
      <c r="L889">
        <v>1</v>
      </c>
      <c r="M889">
        <v>1</v>
      </c>
      <c r="N889">
        <v>0</v>
      </c>
      <c r="O889">
        <v>0</v>
      </c>
      <c r="P889" s="1" t="s">
        <v>42</v>
      </c>
      <c r="Q889" s="2">
        <v>42796</v>
      </c>
      <c r="R889" s="8" t="str">
        <f t="shared" si="65"/>
        <v>50-70</v>
      </c>
      <c r="S889" s="11">
        <f t="shared" si="66"/>
        <v>16</v>
      </c>
      <c r="T889" s="11" t="str">
        <f t="shared" si="67"/>
        <v>Severely obese</v>
      </c>
      <c r="U889" s="11">
        <f t="shared" si="68"/>
        <v>5</v>
      </c>
      <c r="V889" s="8" t="str">
        <f t="shared" si="69"/>
        <v>High</v>
      </c>
      <c r="W889">
        <v>0</v>
      </c>
    </row>
    <row r="890" spans="1:23" x14ac:dyDescent="0.3">
      <c r="A890">
        <v>889</v>
      </c>
      <c r="B890">
        <v>46</v>
      </c>
      <c r="C890" s="1" t="s">
        <v>30</v>
      </c>
      <c r="D890" s="1" t="s">
        <v>62</v>
      </c>
      <c r="E890" s="2">
        <v>43732</v>
      </c>
      <c r="F890" s="1" t="s">
        <v>6</v>
      </c>
      <c r="G890" s="2">
        <v>43735</v>
      </c>
      <c r="H890" s="1" t="s">
        <v>11</v>
      </c>
      <c r="I890" s="1" t="s">
        <v>2</v>
      </c>
      <c r="J890">
        <v>16.399999999999999</v>
      </c>
      <c r="K890">
        <v>228</v>
      </c>
      <c r="L890">
        <v>1</v>
      </c>
      <c r="M890">
        <v>0</v>
      </c>
      <c r="N890">
        <v>0</v>
      </c>
      <c r="O890">
        <v>0</v>
      </c>
      <c r="P890" s="1" t="s">
        <v>32</v>
      </c>
      <c r="Q890" s="2">
        <v>44264</v>
      </c>
      <c r="R890" s="8" t="str">
        <f t="shared" si="65"/>
        <v>36-49</v>
      </c>
      <c r="S890" s="11">
        <f t="shared" si="66"/>
        <v>17</v>
      </c>
      <c r="T890" s="11" t="str">
        <f t="shared" si="67"/>
        <v xml:space="preserve">Underweight </v>
      </c>
      <c r="U890" s="11">
        <f t="shared" si="68"/>
        <v>3</v>
      </c>
      <c r="V890" s="8" t="str">
        <f t="shared" si="69"/>
        <v>Elevated</v>
      </c>
      <c r="W890">
        <v>0</v>
      </c>
    </row>
    <row r="891" spans="1:23" x14ac:dyDescent="0.3">
      <c r="A891">
        <v>890</v>
      </c>
      <c r="B891">
        <v>52</v>
      </c>
      <c r="C891" s="1" t="s">
        <v>30</v>
      </c>
      <c r="D891" s="1" t="s">
        <v>36</v>
      </c>
      <c r="E891" s="2">
        <v>44198</v>
      </c>
      <c r="F891" s="1" t="s">
        <v>8</v>
      </c>
      <c r="G891" s="2">
        <v>44209</v>
      </c>
      <c r="H891" s="1" t="s">
        <v>10</v>
      </c>
      <c r="I891" s="1" t="s">
        <v>4</v>
      </c>
      <c r="J891">
        <v>19.8</v>
      </c>
      <c r="K891">
        <v>153</v>
      </c>
      <c r="L891">
        <v>1</v>
      </c>
      <c r="M891">
        <v>0</v>
      </c>
      <c r="N891">
        <v>0</v>
      </c>
      <c r="O891">
        <v>0</v>
      </c>
      <c r="P891" s="1" t="s">
        <v>38</v>
      </c>
      <c r="Q891" s="2">
        <v>44424</v>
      </c>
      <c r="R891" s="8" t="str">
        <f t="shared" si="65"/>
        <v>50-70</v>
      </c>
      <c r="S891" s="11">
        <f t="shared" si="66"/>
        <v>7</v>
      </c>
      <c r="T891" s="11" t="str">
        <f t="shared" si="67"/>
        <v>Healthy</v>
      </c>
      <c r="U891" s="11">
        <f t="shared" si="68"/>
        <v>11</v>
      </c>
      <c r="V891" s="8" t="str">
        <f t="shared" si="69"/>
        <v>Good</v>
      </c>
      <c r="W891">
        <v>1</v>
      </c>
    </row>
    <row r="892" spans="1:23" x14ac:dyDescent="0.3">
      <c r="A892">
        <v>891</v>
      </c>
      <c r="B892">
        <v>63</v>
      </c>
      <c r="C892" s="1" t="s">
        <v>30</v>
      </c>
      <c r="D892" s="1" t="s">
        <v>53</v>
      </c>
      <c r="E892" s="2">
        <v>42754</v>
      </c>
      <c r="F892" s="1" t="s">
        <v>6</v>
      </c>
      <c r="G892" s="2">
        <v>42767</v>
      </c>
      <c r="H892" s="1" t="s">
        <v>11</v>
      </c>
      <c r="I892" s="1" t="s">
        <v>4</v>
      </c>
      <c r="J892">
        <v>21.6</v>
      </c>
      <c r="K892">
        <v>179</v>
      </c>
      <c r="L892">
        <v>1</v>
      </c>
      <c r="M892">
        <v>0</v>
      </c>
      <c r="N892">
        <v>0</v>
      </c>
      <c r="O892">
        <v>1</v>
      </c>
      <c r="P892" s="1" t="s">
        <v>38</v>
      </c>
      <c r="Q892" s="2">
        <v>43125</v>
      </c>
      <c r="R892" s="8" t="str">
        <f t="shared" si="65"/>
        <v>50-70</v>
      </c>
      <c r="S892" s="11">
        <f t="shared" si="66"/>
        <v>11</v>
      </c>
      <c r="T892" s="11" t="str">
        <f t="shared" si="67"/>
        <v>Healthy</v>
      </c>
      <c r="U892" s="11">
        <f t="shared" si="68"/>
        <v>13</v>
      </c>
      <c r="V892" s="8" t="str">
        <f t="shared" si="69"/>
        <v>Good</v>
      </c>
      <c r="W892">
        <v>1</v>
      </c>
    </row>
    <row r="893" spans="1:23" x14ac:dyDescent="0.3">
      <c r="A893">
        <v>892</v>
      </c>
      <c r="B893">
        <v>54</v>
      </c>
      <c r="C893" s="1" t="s">
        <v>30</v>
      </c>
      <c r="D893" s="1" t="s">
        <v>36</v>
      </c>
      <c r="E893" s="2">
        <v>44841</v>
      </c>
      <c r="F893" s="1" t="s">
        <v>9</v>
      </c>
      <c r="G893" s="2">
        <v>44846</v>
      </c>
      <c r="H893" s="1" t="s">
        <v>11</v>
      </c>
      <c r="I893" s="1" t="s">
        <v>2</v>
      </c>
      <c r="J893">
        <v>17.600000000000001</v>
      </c>
      <c r="K893">
        <v>218</v>
      </c>
      <c r="L893">
        <v>1</v>
      </c>
      <c r="M893">
        <v>0</v>
      </c>
      <c r="N893">
        <v>0</v>
      </c>
      <c r="O893">
        <v>0</v>
      </c>
      <c r="P893" s="1" t="s">
        <v>42</v>
      </c>
      <c r="Q893" s="2">
        <v>45152</v>
      </c>
      <c r="R893" s="8" t="str">
        <f t="shared" si="65"/>
        <v>50-70</v>
      </c>
      <c r="S893" s="11">
        <f t="shared" si="66"/>
        <v>10</v>
      </c>
      <c r="T893" s="11" t="str">
        <f t="shared" si="67"/>
        <v xml:space="preserve">Underweight </v>
      </c>
      <c r="U893" s="11">
        <f t="shared" si="68"/>
        <v>5</v>
      </c>
      <c r="V893" s="8" t="str">
        <f t="shared" si="69"/>
        <v>Elevated</v>
      </c>
      <c r="W893">
        <v>1</v>
      </c>
    </row>
    <row r="894" spans="1:23" x14ac:dyDescent="0.3">
      <c r="A894">
        <v>893</v>
      </c>
      <c r="B894">
        <v>43</v>
      </c>
      <c r="C894" s="1" t="s">
        <v>33</v>
      </c>
      <c r="D894" s="1" t="s">
        <v>51</v>
      </c>
      <c r="E894" s="2">
        <v>42532</v>
      </c>
      <c r="F894" s="1" t="s">
        <v>8</v>
      </c>
      <c r="G894" s="2">
        <v>42533</v>
      </c>
      <c r="H894" s="1" t="s">
        <v>10</v>
      </c>
      <c r="I894" s="1" t="s">
        <v>3</v>
      </c>
      <c r="J894">
        <v>20.3</v>
      </c>
      <c r="K894">
        <v>239</v>
      </c>
      <c r="L894">
        <v>0</v>
      </c>
      <c r="M894">
        <v>0</v>
      </c>
      <c r="N894">
        <v>0</v>
      </c>
      <c r="O894">
        <v>0</v>
      </c>
      <c r="P894" s="1" t="s">
        <v>32</v>
      </c>
      <c r="Q894" s="2">
        <v>43131</v>
      </c>
      <c r="R894" s="8" t="str">
        <f t="shared" si="65"/>
        <v>36-49</v>
      </c>
      <c r="S894" s="11">
        <f t="shared" si="66"/>
        <v>19</v>
      </c>
      <c r="T894" s="11" t="str">
        <f t="shared" si="67"/>
        <v>Healthy</v>
      </c>
      <c r="U894" s="11">
        <f t="shared" si="68"/>
        <v>1</v>
      </c>
      <c r="V894" s="8" t="str">
        <f t="shared" si="69"/>
        <v>non</v>
      </c>
      <c r="W894">
        <v>0</v>
      </c>
    </row>
    <row r="895" spans="1:23" x14ac:dyDescent="0.3">
      <c r="A895">
        <v>894</v>
      </c>
      <c r="B895">
        <v>61</v>
      </c>
      <c r="C895" s="1" t="s">
        <v>30</v>
      </c>
      <c r="D895" s="1" t="s">
        <v>58</v>
      </c>
      <c r="E895" s="2">
        <v>43131</v>
      </c>
      <c r="F895" s="1" t="s">
        <v>6</v>
      </c>
      <c r="G895" s="2">
        <v>43141</v>
      </c>
      <c r="H895" s="1" t="s">
        <v>11</v>
      </c>
      <c r="I895" s="1" t="s">
        <v>1</v>
      </c>
      <c r="J895">
        <v>20.100000000000001</v>
      </c>
      <c r="K895">
        <v>180</v>
      </c>
      <c r="L895">
        <v>1</v>
      </c>
      <c r="M895">
        <v>1</v>
      </c>
      <c r="N895">
        <v>0</v>
      </c>
      <c r="O895">
        <v>0</v>
      </c>
      <c r="P895" s="1" t="s">
        <v>32</v>
      </c>
      <c r="Q895" s="2">
        <v>43610</v>
      </c>
      <c r="R895" s="8" t="str">
        <f t="shared" si="65"/>
        <v>50-70</v>
      </c>
      <c r="S895" s="11">
        <f t="shared" si="66"/>
        <v>15</v>
      </c>
      <c r="T895" s="11" t="str">
        <f t="shared" si="67"/>
        <v>Healthy</v>
      </c>
      <c r="U895" s="11">
        <f t="shared" si="68"/>
        <v>10</v>
      </c>
      <c r="V895" s="8" t="str">
        <f t="shared" si="69"/>
        <v>Good</v>
      </c>
      <c r="W895">
        <v>0</v>
      </c>
    </row>
    <row r="896" spans="1:23" x14ac:dyDescent="0.3">
      <c r="A896">
        <v>895</v>
      </c>
      <c r="B896">
        <v>51</v>
      </c>
      <c r="C896" s="1" t="s">
        <v>30</v>
      </c>
      <c r="D896" s="1" t="s">
        <v>36</v>
      </c>
      <c r="E896" s="2">
        <v>44395</v>
      </c>
      <c r="F896" s="1" t="s">
        <v>7</v>
      </c>
      <c r="G896" s="2">
        <v>44410</v>
      </c>
      <c r="H896" s="1" t="s">
        <v>10</v>
      </c>
      <c r="I896" s="1" t="s">
        <v>2</v>
      </c>
      <c r="J896">
        <v>37.799999999999997</v>
      </c>
      <c r="K896">
        <v>276</v>
      </c>
      <c r="L896">
        <v>0</v>
      </c>
      <c r="M896">
        <v>1</v>
      </c>
      <c r="N896">
        <v>1</v>
      </c>
      <c r="O896">
        <v>0</v>
      </c>
      <c r="P896" s="1" t="s">
        <v>42</v>
      </c>
      <c r="Q896" s="2">
        <v>44767</v>
      </c>
      <c r="R896" s="8" t="str">
        <f t="shared" si="65"/>
        <v>50-70</v>
      </c>
      <c r="S896" s="11">
        <f t="shared" si="66"/>
        <v>11</v>
      </c>
      <c r="T896" s="11" t="str">
        <f t="shared" si="67"/>
        <v>Obese</v>
      </c>
      <c r="U896" s="11">
        <f t="shared" si="68"/>
        <v>15</v>
      </c>
      <c r="V896" s="8" t="str">
        <f t="shared" si="69"/>
        <v>High</v>
      </c>
      <c r="W896">
        <v>0</v>
      </c>
    </row>
    <row r="897" spans="1:23" x14ac:dyDescent="0.3">
      <c r="A897">
        <v>896</v>
      </c>
      <c r="B897">
        <v>63</v>
      </c>
      <c r="C897" s="1" t="s">
        <v>33</v>
      </c>
      <c r="D897" s="1" t="s">
        <v>41</v>
      </c>
      <c r="E897" s="2">
        <v>42687</v>
      </c>
      <c r="F897" s="1" t="s">
        <v>7</v>
      </c>
      <c r="G897" s="2">
        <v>42696</v>
      </c>
      <c r="H897" s="1" t="s">
        <v>10</v>
      </c>
      <c r="I897" s="1" t="s">
        <v>4</v>
      </c>
      <c r="J897">
        <v>25.8</v>
      </c>
      <c r="K897">
        <v>156</v>
      </c>
      <c r="L897">
        <v>1</v>
      </c>
      <c r="M897">
        <v>0</v>
      </c>
      <c r="N897">
        <v>0</v>
      </c>
      <c r="O897">
        <v>1</v>
      </c>
      <c r="P897" s="1" t="s">
        <v>42</v>
      </c>
      <c r="Q897" s="2">
        <v>42924</v>
      </c>
      <c r="R897" s="8" t="str">
        <f t="shared" si="65"/>
        <v>50-70</v>
      </c>
      <c r="S897" s="11">
        <f t="shared" si="66"/>
        <v>7</v>
      </c>
      <c r="T897" s="11" t="str">
        <f t="shared" si="67"/>
        <v>Overweight</v>
      </c>
      <c r="U897" s="11">
        <f t="shared" si="68"/>
        <v>9</v>
      </c>
      <c r="V897" s="8" t="str">
        <f t="shared" si="69"/>
        <v>Good</v>
      </c>
      <c r="W897">
        <v>0</v>
      </c>
    </row>
    <row r="898" spans="1:23" x14ac:dyDescent="0.3">
      <c r="A898">
        <v>897</v>
      </c>
      <c r="B898">
        <v>57</v>
      </c>
      <c r="C898" s="1" t="s">
        <v>30</v>
      </c>
      <c r="D898" s="1" t="s">
        <v>37</v>
      </c>
      <c r="E898" s="2">
        <v>44512</v>
      </c>
      <c r="F898" s="1" t="s">
        <v>8</v>
      </c>
      <c r="G898" s="2">
        <v>44526</v>
      </c>
      <c r="H898" s="1" t="s">
        <v>10</v>
      </c>
      <c r="I898" s="1" t="s">
        <v>4</v>
      </c>
      <c r="J898">
        <v>34.200000000000003</v>
      </c>
      <c r="K898">
        <v>293</v>
      </c>
      <c r="L898">
        <v>1</v>
      </c>
      <c r="M898">
        <v>0</v>
      </c>
      <c r="N898">
        <v>1</v>
      </c>
      <c r="O898">
        <v>0</v>
      </c>
      <c r="P898" s="1" t="s">
        <v>38</v>
      </c>
      <c r="Q898" s="2">
        <v>44906</v>
      </c>
      <c r="R898" s="8" t="str">
        <f t="shared" ref="R898:R961" si="70">IF(B898&lt;=35,"20-35",IF(AND(B898&gt;35,B898&lt;50),"36-49",IF(AND(B898&gt;=50,B898&lt;70),"50-70",IF(B898&gt;=70,"70-90","NaN"))))</f>
        <v>50-70</v>
      </c>
      <c r="S898" s="11">
        <f t="shared" ref="S898:S961" si="71">DATEDIF(G898,Q898,"M")</f>
        <v>12</v>
      </c>
      <c r="T898" s="11" t="str">
        <f t="shared" ref="T898:T961" si="72">IF(J898&lt;=18.5,"Underweight ",IF(AND(J898&gt;=18.5,J898&lt;=24.9),"Healthy",IF(AND(J898&gt;=25,J898&lt;=29.9),"Overweight",IF(AND(J898&gt;=30,J898&lt;=39.9),"Obese",IF(J898&gt;=40,"Severely obese")))))</f>
        <v>Obese</v>
      </c>
      <c r="U898" s="11">
        <f t="shared" ref="U898:U961" si="73">DATEDIF(E898,G898,"d")</f>
        <v>14</v>
      </c>
      <c r="V898" s="8" t="str">
        <f t="shared" ref="V898:V961" si="74">IF(K898&lt;200,"Good",IF(AND(K898&gt;200,K898&lt;239),"Elevated",IF(K898&gt;240,"High","non")))</f>
        <v>High</v>
      </c>
      <c r="W898">
        <v>0</v>
      </c>
    </row>
    <row r="899" spans="1:23" x14ac:dyDescent="0.3">
      <c r="A899">
        <v>898</v>
      </c>
      <c r="B899">
        <v>61</v>
      </c>
      <c r="C899" s="1" t="s">
        <v>33</v>
      </c>
      <c r="D899" s="1" t="s">
        <v>53</v>
      </c>
      <c r="E899" s="2">
        <v>44697</v>
      </c>
      <c r="F899" s="1" t="s">
        <v>9</v>
      </c>
      <c r="G899" s="2">
        <v>44699</v>
      </c>
      <c r="H899" s="1" t="s">
        <v>10</v>
      </c>
      <c r="I899" s="1" t="s">
        <v>4</v>
      </c>
      <c r="J899">
        <v>36</v>
      </c>
      <c r="K899">
        <v>265</v>
      </c>
      <c r="L899">
        <v>1</v>
      </c>
      <c r="M899">
        <v>1</v>
      </c>
      <c r="N899">
        <v>0</v>
      </c>
      <c r="O899">
        <v>0</v>
      </c>
      <c r="P899" s="1" t="s">
        <v>42</v>
      </c>
      <c r="Q899" s="2">
        <v>44895</v>
      </c>
      <c r="R899" s="8" t="str">
        <f t="shared" si="70"/>
        <v>50-70</v>
      </c>
      <c r="S899" s="11">
        <f t="shared" si="71"/>
        <v>6</v>
      </c>
      <c r="T899" s="11" t="str">
        <f t="shared" si="72"/>
        <v>Obese</v>
      </c>
      <c r="U899" s="11">
        <f t="shared" si="73"/>
        <v>2</v>
      </c>
      <c r="V899" s="8" t="str">
        <f t="shared" si="74"/>
        <v>High</v>
      </c>
      <c r="W899">
        <v>0</v>
      </c>
    </row>
    <row r="900" spans="1:23" x14ac:dyDescent="0.3">
      <c r="A900">
        <v>899</v>
      </c>
      <c r="B900">
        <v>48</v>
      </c>
      <c r="C900" s="1" t="s">
        <v>33</v>
      </c>
      <c r="D900" s="1" t="s">
        <v>58</v>
      </c>
      <c r="E900" s="2">
        <v>42310</v>
      </c>
      <c r="F900" s="1" t="s">
        <v>9</v>
      </c>
      <c r="G900" s="2">
        <v>42313</v>
      </c>
      <c r="H900" s="1" t="s">
        <v>11</v>
      </c>
      <c r="I900" s="1" t="s">
        <v>4</v>
      </c>
      <c r="J900">
        <v>40.799999999999997</v>
      </c>
      <c r="K900">
        <v>245</v>
      </c>
      <c r="L900">
        <v>1</v>
      </c>
      <c r="M900">
        <v>0</v>
      </c>
      <c r="N900">
        <v>1</v>
      </c>
      <c r="O900">
        <v>0</v>
      </c>
      <c r="P900" s="1" t="s">
        <v>32</v>
      </c>
      <c r="Q900" s="2">
        <v>42823</v>
      </c>
      <c r="R900" s="8" t="str">
        <f t="shared" si="70"/>
        <v>36-49</v>
      </c>
      <c r="S900" s="11">
        <f t="shared" si="71"/>
        <v>16</v>
      </c>
      <c r="T900" s="11" t="str">
        <f t="shared" si="72"/>
        <v>Severely obese</v>
      </c>
      <c r="U900" s="11">
        <f t="shared" si="73"/>
        <v>3</v>
      </c>
      <c r="V900" s="8" t="str">
        <f t="shared" si="74"/>
        <v>High</v>
      </c>
      <c r="W900">
        <v>0</v>
      </c>
    </row>
    <row r="901" spans="1:23" x14ac:dyDescent="0.3">
      <c r="A901">
        <v>900</v>
      </c>
      <c r="B901">
        <v>60</v>
      </c>
      <c r="C901" s="1" t="s">
        <v>33</v>
      </c>
      <c r="D901" s="1" t="s">
        <v>50</v>
      </c>
      <c r="E901" s="2">
        <v>42744</v>
      </c>
      <c r="F901" s="1" t="s">
        <v>6</v>
      </c>
      <c r="G901" s="2">
        <v>42769</v>
      </c>
      <c r="H901" s="1" t="s">
        <v>10</v>
      </c>
      <c r="I901" s="1" t="s">
        <v>2</v>
      </c>
      <c r="J901">
        <v>29.7</v>
      </c>
      <c r="K901">
        <v>191</v>
      </c>
      <c r="L901">
        <v>1</v>
      </c>
      <c r="M901">
        <v>1</v>
      </c>
      <c r="N901">
        <v>0</v>
      </c>
      <c r="O901">
        <v>0</v>
      </c>
      <c r="P901" s="1" t="s">
        <v>38</v>
      </c>
      <c r="Q901" s="2">
        <v>43323</v>
      </c>
      <c r="R901" s="8" t="str">
        <f t="shared" si="70"/>
        <v>50-70</v>
      </c>
      <c r="S901" s="11">
        <f t="shared" si="71"/>
        <v>18</v>
      </c>
      <c r="T901" s="11" t="str">
        <f t="shared" si="72"/>
        <v>Overweight</v>
      </c>
      <c r="U901" s="11">
        <f t="shared" si="73"/>
        <v>25</v>
      </c>
      <c r="V901" s="8" t="str">
        <f t="shared" si="74"/>
        <v>Good</v>
      </c>
      <c r="W901">
        <v>1</v>
      </c>
    </row>
    <row r="902" spans="1:23" x14ac:dyDescent="0.3">
      <c r="A902">
        <v>901</v>
      </c>
      <c r="B902">
        <v>55</v>
      </c>
      <c r="C902" s="1" t="s">
        <v>33</v>
      </c>
      <c r="D902" s="1" t="s">
        <v>37</v>
      </c>
      <c r="E902" s="2">
        <v>42026</v>
      </c>
      <c r="F902" s="1" t="s">
        <v>6</v>
      </c>
      <c r="G902" s="2">
        <v>42036</v>
      </c>
      <c r="H902" s="1" t="s">
        <v>11</v>
      </c>
      <c r="I902" s="1" t="s">
        <v>3</v>
      </c>
      <c r="J902">
        <v>42.4</v>
      </c>
      <c r="K902">
        <v>254</v>
      </c>
      <c r="L902">
        <v>0</v>
      </c>
      <c r="M902">
        <v>1</v>
      </c>
      <c r="N902">
        <v>1</v>
      </c>
      <c r="O902">
        <v>1</v>
      </c>
      <c r="P902" s="1" t="s">
        <v>38</v>
      </c>
      <c r="Q902" s="2">
        <v>42691</v>
      </c>
      <c r="R902" s="8" t="str">
        <f t="shared" si="70"/>
        <v>50-70</v>
      </c>
      <c r="S902" s="11">
        <f t="shared" si="71"/>
        <v>21</v>
      </c>
      <c r="T902" s="11" t="str">
        <f t="shared" si="72"/>
        <v>Severely obese</v>
      </c>
      <c r="U902" s="11">
        <f t="shared" si="73"/>
        <v>10</v>
      </c>
      <c r="V902" s="8" t="str">
        <f t="shared" si="74"/>
        <v>High</v>
      </c>
      <c r="W902">
        <v>1</v>
      </c>
    </row>
    <row r="903" spans="1:23" x14ac:dyDescent="0.3">
      <c r="A903">
        <v>902</v>
      </c>
      <c r="B903">
        <v>52</v>
      </c>
      <c r="C903" s="1" t="s">
        <v>33</v>
      </c>
      <c r="D903" s="1" t="s">
        <v>37</v>
      </c>
      <c r="E903" s="2">
        <v>45234</v>
      </c>
      <c r="F903" s="1" t="s">
        <v>9</v>
      </c>
      <c r="G903" s="2">
        <v>45240</v>
      </c>
      <c r="H903" s="1" t="s">
        <v>10</v>
      </c>
      <c r="I903" s="1" t="s">
        <v>2</v>
      </c>
      <c r="J903">
        <v>27.3</v>
      </c>
      <c r="K903">
        <v>199</v>
      </c>
      <c r="L903">
        <v>1</v>
      </c>
      <c r="M903">
        <v>0</v>
      </c>
      <c r="N903">
        <v>1</v>
      </c>
      <c r="O903">
        <v>1</v>
      </c>
      <c r="P903" s="1" t="s">
        <v>42</v>
      </c>
      <c r="Q903" s="2">
        <v>45644</v>
      </c>
      <c r="R903" s="8" t="str">
        <f t="shared" si="70"/>
        <v>50-70</v>
      </c>
      <c r="S903" s="11">
        <f t="shared" si="71"/>
        <v>13</v>
      </c>
      <c r="T903" s="11" t="str">
        <f t="shared" si="72"/>
        <v>Overweight</v>
      </c>
      <c r="U903" s="11">
        <f t="shared" si="73"/>
        <v>6</v>
      </c>
      <c r="V903" s="8" t="str">
        <f t="shared" si="74"/>
        <v>Good</v>
      </c>
      <c r="W903">
        <v>0</v>
      </c>
    </row>
    <row r="904" spans="1:23" x14ac:dyDescent="0.3">
      <c r="A904">
        <v>903</v>
      </c>
      <c r="B904">
        <v>63</v>
      </c>
      <c r="C904" s="1" t="s">
        <v>33</v>
      </c>
      <c r="D904" s="1" t="s">
        <v>41</v>
      </c>
      <c r="E904" s="2">
        <v>43873</v>
      </c>
      <c r="F904" s="1" t="s">
        <v>8</v>
      </c>
      <c r="G904" s="2">
        <v>43883</v>
      </c>
      <c r="H904" s="1" t="s">
        <v>10</v>
      </c>
      <c r="I904" s="1" t="s">
        <v>2</v>
      </c>
      <c r="J904">
        <v>37.799999999999997</v>
      </c>
      <c r="K904">
        <v>264</v>
      </c>
      <c r="L904">
        <v>1</v>
      </c>
      <c r="M904">
        <v>0</v>
      </c>
      <c r="N904">
        <v>0</v>
      </c>
      <c r="O904">
        <v>0</v>
      </c>
      <c r="P904" s="1" t="s">
        <v>42</v>
      </c>
      <c r="Q904" s="2">
        <v>44116</v>
      </c>
      <c r="R904" s="8" t="str">
        <f t="shared" si="70"/>
        <v>50-70</v>
      </c>
      <c r="S904" s="11">
        <f t="shared" si="71"/>
        <v>7</v>
      </c>
      <c r="T904" s="11" t="str">
        <f t="shared" si="72"/>
        <v>Obese</v>
      </c>
      <c r="U904" s="11">
        <f t="shared" si="73"/>
        <v>10</v>
      </c>
      <c r="V904" s="8" t="str">
        <f t="shared" si="74"/>
        <v>High</v>
      </c>
      <c r="W904">
        <v>1</v>
      </c>
    </row>
    <row r="905" spans="1:23" x14ac:dyDescent="0.3">
      <c r="A905">
        <v>904</v>
      </c>
      <c r="B905">
        <v>36</v>
      </c>
      <c r="C905" s="1" t="s">
        <v>33</v>
      </c>
      <c r="D905" s="1" t="s">
        <v>34</v>
      </c>
      <c r="E905" s="2">
        <v>42310</v>
      </c>
      <c r="F905" s="1" t="s">
        <v>7</v>
      </c>
      <c r="G905" s="2">
        <v>42322</v>
      </c>
      <c r="H905" s="1" t="s">
        <v>10</v>
      </c>
      <c r="I905" s="1" t="s">
        <v>3</v>
      </c>
      <c r="J905">
        <v>28.6</v>
      </c>
      <c r="K905">
        <v>165</v>
      </c>
      <c r="L905">
        <v>1</v>
      </c>
      <c r="M905">
        <v>0</v>
      </c>
      <c r="N905">
        <v>0</v>
      </c>
      <c r="O905">
        <v>0</v>
      </c>
      <c r="P905" s="1" t="s">
        <v>38</v>
      </c>
      <c r="Q905" s="2">
        <v>42829</v>
      </c>
      <c r="R905" s="8" t="str">
        <f t="shared" si="70"/>
        <v>36-49</v>
      </c>
      <c r="S905" s="11">
        <f t="shared" si="71"/>
        <v>16</v>
      </c>
      <c r="T905" s="11" t="str">
        <f t="shared" si="72"/>
        <v>Overweight</v>
      </c>
      <c r="U905" s="11">
        <f t="shared" si="73"/>
        <v>12</v>
      </c>
      <c r="V905" s="8" t="str">
        <f t="shared" si="74"/>
        <v>Good</v>
      </c>
      <c r="W905">
        <v>0</v>
      </c>
    </row>
    <row r="906" spans="1:23" x14ac:dyDescent="0.3">
      <c r="A906">
        <v>905</v>
      </c>
      <c r="B906">
        <v>39</v>
      </c>
      <c r="C906" s="1" t="s">
        <v>30</v>
      </c>
      <c r="D906" s="1" t="s">
        <v>62</v>
      </c>
      <c r="E906" s="2">
        <v>43628</v>
      </c>
      <c r="F906" s="1" t="s">
        <v>9</v>
      </c>
      <c r="G906" s="2">
        <v>43634</v>
      </c>
      <c r="H906" s="1" t="s">
        <v>11</v>
      </c>
      <c r="I906" s="1" t="s">
        <v>2</v>
      </c>
      <c r="J906">
        <v>26.2</v>
      </c>
      <c r="K906">
        <v>193</v>
      </c>
      <c r="L906">
        <v>0</v>
      </c>
      <c r="M906">
        <v>0</v>
      </c>
      <c r="N906">
        <v>0</v>
      </c>
      <c r="O906">
        <v>0</v>
      </c>
      <c r="P906" s="1" t="s">
        <v>42</v>
      </c>
      <c r="Q906" s="2">
        <v>43940</v>
      </c>
      <c r="R906" s="8" t="str">
        <f t="shared" si="70"/>
        <v>36-49</v>
      </c>
      <c r="S906" s="11">
        <f t="shared" si="71"/>
        <v>10</v>
      </c>
      <c r="T906" s="11" t="str">
        <f t="shared" si="72"/>
        <v>Overweight</v>
      </c>
      <c r="U906" s="11">
        <f t="shared" si="73"/>
        <v>6</v>
      </c>
      <c r="V906" s="8" t="str">
        <f t="shared" si="74"/>
        <v>Good</v>
      </c>
      <c r="W906">
        <v>1</v>
      </c>
    </row>
    <row r="907" spans="1:23" x14ac:dyDescent="0.3">
      <c r="A907">
        <v>906</v>
      </c>
      <c r="B907">
        <v>69</v>
      </c>
      <c r="C907" s="1" t="s">
        <v>33</v>
      </c>
      <c r="D907" s="1" t="s">
        <v>41</v>
      </c>
      <c r="E907" s="2">
        <v>42212</v>
      </c>
      <c r="F907" s="1" t="s">
        <v>9</v>
      </c>
      <c r="G907" s="2">
        <v>42217</v>
      </c>
      <c r="H907" s="1" t="s">
        <v>10</v>
      </c>
      <c r="I907" s="1" t="s">
        <v>3</v>
      </c>
      <c r="J907">
        <v>33.700000000000003</v>
      </c>
      <c r="K907">
        <v>283</v>
      </c>
      <c r="L907">
        <v>1</v>
      </c>
      <c r="M907">
        <v>1</v>
      </c>
      <c r="N907">
        <v>0</v>
      </c>
      <c r="O907">
        <v>0</v>
      </c>
      <c r="P907" s="1" t="s">
        <v>35</v>
      </c>
      <c r="Q907" s="2">
        <v>42519</v>
      </c>
      <c r="R907" s="8" t="str">
        <f t="shared" si="70"/>
        <v>50-70</v>
      </c>
      <c r="S907" s="11">
        <f t="shared" si="71"/>
        <v>9</v>
      </c>
      <c r="T907" s="11" t="str">
        <f t="shared" si="72"/>
        <v>Obese</v>
      </c>
      <c r="U907" s="11">
        <f t="shared" si="73"/>
        <v>5</v>
      </c>
      <c r="V907" s="8" t="str">
        <f t="shared" si="74"/>
        <v>High</v>
      </c>
      <c r="W907">
        <v>0</v>
      </c>
    </row>
    <row r="908" spans="1:23" x14ac:dyDescent="0.3">
      <c r="A908">
        <v>907</v>
      </c>
      <c r="B908">
        <v>60</v>
      </c>
      <c r="C908" s="1" t="s">
        <v>30</v>
      </c>
      <c r="D908" s="1" t="s">
        <v>52</v>
      </c>
      <c r="E908" s="2">
        <v>43116</v>
      </c>
      <c r="F908" s="1" t="s">
        <v>7</v>
      </c>
      <c r="G908" s="2">
        <v>43123</v>
      </c>
      <c r="H908" s="1" t="s">
        <v>11</v>
      </c>
      <c r="I908" s="1" t="s">
        <v>2</v>
      </c>
      <c r="J908">
        <v>17.7</v>
      </c>
      <c r="K908">
        <v>162</v>
      </c>
      <c r="L908">
        <v>1</v>
      </c>
      <c r="M908">
        <v>1</v>
      </c>
      <c r="N908">
        <v>1</v>
      </c>
      <c r="O908">
        <v>0</v>
      </c>
      <c r="P908" s="1" t="s">
        <v>32</v>
      </c>
      <c r="Q908" s="2">
        <v>43612</v>
      </c>
      <c r="R908" s="8" t="str">
        <f t="shared" si="70"/>
        <v>50-70</v>
      </c>
      <c r="S908" s="11">
        <f t="shared" si="71"/>
        <v>16</v>
      </c>
      <c r="T908" s="11" t="str">
        <f t="shared" si="72"/>
        <v xml:space="preserve">Underweight </v>
      </c>
      <c r="U908" s="11">
        <f t="shared" si="73"/>
        <v>7</v>
      </c>
      <c r="V908" s="8" t="str">
        <f t="shared" si="74"/>
        <v>Good</v>
      </c>
      <c r="W908">
        <v>0</v>
      </c>
    </row>
    <row r="909" spans="1:23" x14ac:dyDescent="0.3">
      <c r="A909">
        <v>908</v>
      </c>
      <c r="B909">
        <v>51</v>
      </c>
      <c r="C909" s="1" t="s">
        <v>30</v>
      </c>
      <c r="D909" s="1" t="s">
        <v>59</v>
      </c>
      <c r="E909" s="2">
        <v>43940</v>
      </c>
      <c r="F909" s="1" t="s">
        <v>8</v>
      </c>
      <c r="G909" s="2">
        <v>43951</v>
      </c>
      <c r="H909" s="1" t="s">
        <v>10</v>
      </c>
      <c r="I909" s="1" t="s">
        <v>2</v>
      </c>
      <c r="J909">
        <v>33.6</v>
      </c>
      <c r="K909">
        <v>275</v>
      </c>
      <c r="L909">
        <v>1</v>
      </c>
      <c r="M909">
        <v>0</v>
      </c>
      <c r="N909">
        <v>0</v>
      </c>
      <c r="O909">
        <v>0</v>
      </c>
      <c r="P909" s="1" t="s">
        <v>35</v>
      </c>
      <c r="Q909" s="2">
        <v>44317</v>
      </c>
      <c r="R909" s="8" t="str">
        <f t="shared" si="70"/>
        <v>50-70</v>
      </c>
      <c r="S909" s="11">
        <f t="shared" si="71"/>
        <v>12</v>
      </c>
      <c r="T909" s="11" t="str">
        <f t="shared" si="72"/>
        <v>Obese</v>
      </c>
      <c r="U909" s="11">
        <f t="shared" si="73"/>
        <v>11</v>
      </c>
      <c r="V909" s="8" t="str">
        <f t="shared" si="74"/>
        <v>High</v>
      </c>
      <c r="W909">
        <v>0</v>
      </c>
    </row>
    <row r="910" spans="1:23" x14ac:dyDescent="0.3">
      <c r="A910">
        <v>909</v>
      </c>
      <c r="B910">
        <v>57</v>
      </c>
      <c r="C910" s="1" t="s">
        <v>33</v>
      </c>
      <c r="D910" s="1" t="s">
        <v>49</v>
      </c>
      <c r="E910" s="2">
        <v>43861</v>
      </c>
      <c r="F910" s="1" t="s">
        <v>8</v>
      </c>
      <c r="G910" s="2">
        <v>43864</v>
      </c>
      <c r="H910" s="1" t="s">
        <v>11</v>
      </c>
      <c r="I910" s="1" t="s">
        <v>1</v>
      </c>
      <c r="J910">
        <v>40.200000000000003</v>
      </c>
      <c r="K910">
        <v>250</v>
      </c>
      <c r="L910">
        <v>0</v>
      </c>
      <c r="M910">
        <v>1</v>
      </c>
      <c r="N910">
        <v>0</v>
      </c>
      <c r="O910">
        <v>0</v>
      </c>
      <c r="P910" s="1" t="s">
        <v>38</v>
      </c>
      <c r="Q910" s="2">
        <v>44292</v>
      </c>
      <c r="R910" s="8" t="str">
        <f t="shared" si="70"/>
        <v>50-70</v>
      </c>
      <c r="S910" s="11">
        <f t="shared" si="71"/>
        <v>14</v>
      </c>
      <c r="T910" s="11" t="str">
        <f t="shared" si="72"/>
        <v>Severely obese</v>
      </c>
      <c r="U910" s="11">
        <f t="shared" si="73"/>
        <v>3</v>
      </c>
      <c r="V910" s="8" t="str">
        <f t="shared" si="74"/>
        <v>High</v>
      </c>
      <c r="W910">
        <v>1</v>
      </c>
    </row>
    <row r="911" spans="1:23" x14ac:dyDescent="0.3">
      <c r="A911">
        <v>910</v>
      </c>
      <c r="B911">
        <v>55</v>
      </c>
      <c r="C911" s="1" t="s">
        <v>30</v>
      </c>
      <c r="D911" s="1" t="s">
        <v>61</v>
      </c>
      <c r="E911" s="2">
        <v>43956</v>
      </c>
      <c r="F911" s="1" t="s">
        <v>8</v>
      </c>
      <c r="G911" s="2">
        <v>43966</v>
      </c>
      <c r="H911" s="1" t="s">
        <v>10</v>
      </c>
      <c r="I911" s="1" t="s">
        <v>2</v>
      </c>
      <c r="J911">
        <v>40.6</v>
      </c>
      <c r="K911">
        <v>280</v>
      </c>
      <c r="L911">
        <v>1</v>
      </c>
      <c r="M911">
        <v>1</v>
      </c>
      <c r="N911">
        <v>1</v>
      </c>
      <c r="O911">
        <v>0</v>
      </c>
      <c r="P911" s="1" t="s">
        <v>35</v>
      </c>
      <c r="Q911" s="2">
        <v>44603</v>
      </c>
      <c r="R911" s="8" t="str">
        <f t="shared" si="70"/>
        <v>50-70</v>
      </c>
      <c r="S911" s="11">
        <f t="shared" si="71"/>
        <v>20</v>
      </c>
      <c r="T911" s="11" t="str">
        <f t="shared" si="72"/>
        <v>Severely obese</v>
      </c>
      <c r="U911" s="11">
        <f t="shared" si="73"/>
        <v>10</v>
      </c>
      <c r="V911" s="8" t="str">
        <f t="shared" si="74"/>
        <v>High</v>
      </c>
      <c r="W911">
        <v>0</v>
      </c>
    </row>
    <row r="912" spans="1:23" x14ac:dyDescent="0.3">
      <c r="A912">
        <v>911</v>
      </c>
      <c r="B912">
        <v>52</v>
      </c>
      <c r="C912" s="1" t="s">
        <v>30</v>
      </c>
      <c r="D912" s="1" t="s">
        <v>31</v>
      </c>
      <c r="E912" s="2">
        <v>43377</v>
      </c>
      <c r="F912" s="1" t="s">
        <v>6</v>
      </c>
      <c r="G912" s="2">
        <v>43397</v>
      </c>
      <c r="H912" s="1" t="s">
        <v>11</v>
      </c>
      <c r="I912" s="1" t="s">
        <v>2</v>
      </c>
      <c r="J912">
        <v>35.700000000000003</v>
      </c>
      <c r="K912">
        <v>258</v>
      </c>
      <c r="L912">
        <v>1</v>
      </c>
      <c r="M912">
        <v>1</v>
      </c>
      <c r="N912">
        <v>0</v>
      </c>
      <c r="O912">
        <v>0</v>
      </c>
      <c r="P912" s="1" t="s">
        <v>38</v>
      </c>
      <c r="Q912" s="2">
        <v>43925</v>
      </c>
      <c r="R912" s="8" t="str">
        <f t="shared" si="70"/>
        <v>50-70</v>
      </c>
      <c r="S912" s="11">
        <f t="shared" si="71"/>
        <v>17</v>
      </c>
      <c r="T912" s="11" t="str">
        <f t="shared" si="72"/>
        <v>Obese</v>
      </c>
      <c r="U912" s="11">
        <f t="shared" si="73"/>
        <v>20</v>
      </c>
      <c r="V912" s="8" t="str">
        <f t="shared" si="74"/>
        <v>High</v>
      </c>
      <c r="W912">
        <v>0</v>
      </c>
    </row>
    <row r="913" spans="1:23" x14ac:dyDescent="0.3">
      <c r="A913">
        <v>912</v>
      </c>
      <c r="B913">
        <v>40</v>
      </c>
      <c r="C913" s="1" t="s">
        <v>33</v>
      </c>
      <c r="D913" s="1" t="s">
        <v>62</v>
      </c>
      <c r="E913" s="2">
        <v>42592</v>
      </c>
      <c r="F913" s="1" t="s">
        <v>7</v>
      </c>
      <c r="G913" s="2">
        <v>42599</v>
      </c>
      <c r="H913" s="1" t="s">
        <v>10</v>
      </c>
      <c r="I913" s="1" t="s">
        <v>4</v>
      </c>
      <c r="J913">
        <v>42.3</v>
      </c>
      <c r="K913">
        <v>280</v>
      </c>
      <c r="L913">
        <v>0</v>
      </c>
      <c r="M913">
        <v>1</v>
      </c>
      <c r="N913">
        <v>0</v>
      </c>
      <c r="O913">
        <v>0</v>
      </c>
      <c r="P913" s="1" t="s">
        <v>42</v>
      </c>
      <c r="Q913" s="2">
        <v>43190</v>
      </c>
      <c r="R913" s="8" t="str">
        <f t="shared" si="70"/>
        <v>36-49</v>
      </c>
      <c r="S913" s="11">
        <f t="shared" si="71"/>
        <v>19</v>
      </c>
      <c r="T913" s="11" t="str">
        <f t="shared" si="72"/>
        <v>Severely obese</v>
      </c>
      <c r="U913" s="11">
        <f t="shared" si="73"/>
        <v>7</v>
      </c>
      <c r="V913" s="8" t="str">
        <f t="shared" si="74"/>
        <v>High</v>
      </c>
      <c r="W913">
        <v>0</v>
      </c>
    </row>
    <row r="914" spans="1:23" x14ac:dyDescent="0.3">
      <c r="A914">
        <v>913</v>
      </c>
      <c r="B914">
        <v>46</v>
      </c>
      <c r="C914" s="1" t="s">
        <v>33</v>
      </c>
      <c r="D914" s="1" t="s">
        <v>59</v>
      </c>
      <c r="E914" s="2">
        <v>43903</v>
      </c>
      <c r="F914" s="1" t="s">
        <v>8</v>
      </c>
      <c r="G914" s="2">
        <v>43917</v>
      </c>
      <c r="H914" s="1" t="s">
        <v>10</v>
      </c>
      <c r="I914" s="1" t="s">
        <v>3</v>
      </c>
      <c r="J914">
        <v>28.3</v>
      </c>
      <c r="K914">
        <v>231</v>
      </c>
      <c r="L914">
        <v>1</v>
      </c>
      <c r="M914">
        <v>0</v>
      </c>
      <c r="N914">
        <v>0</v>
      </c>
      <c r="O914">
        <v>0</v>
      </c>
      <c r="P914" s="1" t="s">
        <v>32</v>
      </c>
      <c r="Q914" s="2">
        <v>44179</v>
      </c>
      <c r="R914" s="8" t="str">
        <f t="shared" si="70"/>
        <v>36-49</v>
      </c>
      <c r="S914" s="11">
        <f t="shared" si="71"/>
        <v>8</v>
      </c>
      <c r="T914" s="11" t="str">
        <f t="shared" si="72"/>
        <v>Overweight</v>
      </c>
      <c r="U914" s="11">
        <f t="shared" si="73"/>
        <v>14</v>
      </c>
      <c r="V914" s="8" t="str">
        <f t="shared" si="74"/>
        <v>Elevated</v>
      </c>
      <c r="W914">
        <v>1</v>
      </c>
    </row>
    <row r="915" spans="1:23" x14ac:dyDescent="0.3">
      <c r="A915">
        <v>914</v>
      </c>
      <c r="B915">
        <v>63</v>
      </c>
      <c r="C915" s="1" t="s">
        <v>33</v>
      </c>
      <c r="D915" s="1" t="s">
        <v>34</v>
      </c>
      <c r="E915" s="2">
        <v>42699</v>
      </c>
      <c r="F915" s="1" t="s">
        <v>7</v>
      </c>
      <c r="G915" s="2">
        <v>42711</v>
      </c>
      <c r="H915" s="1" t="s">
        <v>11</v>
      </c>
      <c r="I915" s="1" t="s">
        <v>3</v>
      </c>
      <c r="J915">
        <v>44.5</v>
      </c>
      <c r="K915">
        <v>266</v>
      </c>
      <c r="L915">
        <v>1</v>
      </c>
      <c r="M915">
        <v>1</v>
      </c>
      <c r="N915">
        <v>0</v>
      </c>
      <c r="O915">
        <v>0</v>
      </c>
      <c r="P915" s="1" t="s">
        <v>38</v>
      </c>
      <c r="Q915" s="2">
        <v>43166</v>
      </c>
      <c r="R915" s="8" t="str">
        <f t="shared" si="70"/>
        <v>50-70</v>
      </c>
      <c r="S915" s="11">
        <f t="shared" si="71"/>
        <v>15</v>
      </c>
      <c r="T915" s="11" t="str">
        <f t="shared" si="72"/>
        <v>Severely obese</v>
      </c>
      <c r="U915" s="11">
        <f t="shared" si="73"/>
        <v>12</v>
      </c>
      <c r="V915" s="8" t="str">
        <f t="shared" si="74"/>
        <v>High</v>
      </c>
      <c r="W915">
        <v>0</v>
      </c>
    </row>
    <row r="916" spans="1:23" x14ac:dyDescent="0.3">
      <c r="A916">
        <v>915</v>
      </c>
      <c r="B916">
        <v>54</v>
      </c>
      <c r="C916" s="1" t="s">
        <v>33</v>
      </c>
      <c r="D916" s="1" t="s">
        <v>43</v>
      </c>
      <c r="E916" s="2">
        <v>44504</v>
      </c>
      <c r="F916" s="1" t="s">
        <v>6</v>
      </c>
      <c r="G916" s="2">
        <v>44527</v>
      </c>
      <c r="H916" s="1" t="s">
        <v>11</v>
      </c>
      <c r="I916" s="1" t="s">
        <v>1</v>
      </c>
      <c r="J916">
        <v>24.8</v>
      </c>
      <c r="K916">
        <v>216</v>
      </c>
      <c r="L916">
        <v>1</v>
      </c>
      <c r="M916">
        <v>1</v>
      </c>
      <c r="N916">
        <v>0</v>
      </c>
      <c r="O916">
        <v>1</v>
      </c>
      <c r="P916" s="1" t="s">
        <v>35</v>
      </c>
      <c r="Q916" s="2">
        <v>44957</v>
      </c>
      <c r="R916" s="8" t="str">
        <f t="shared" si="70"/>
        <v>50-70</v>
      </c>
      <c r="S916" s="11">
        <f t="shared" si="71"/>
        <v>14</v>
      </c>
      <c r="T916" s="11" t="str">
        <f t="shared" si="72"/>
        <v>Healthy</v>
      </c>
      <c r="U916" s="11">
        <f t="shared" si="73"/>
        <v>23</v>
      </c>
      <c r="V916" s="8" t="str">
        <f t="shared" si="74"/>
        <v>Elevated</v>
      </c>
      <c r="W916">
        <v>0</v>
      </c>
    </row>
    <row r="917" spans="1:23" x14ac:dyDescent="0.3">
      <c r="A917">
        <v>916</v>
      </c>
      <c r="B917">
        <v>54</v>
      </c>
      <c r="C917" s="1" t="s">
        <v>30</v>
      </c>
      <c r="D917" s="1" t="s">
        <v>57</v>
      </c>
      <c r="E917" s="2">
        <v>45355</v>
      </c>
      <c r="F917" s="1" t="s">
        <v>6</v>
      </c>
      <c r="G917" s="2">
        <v>45384</v>
      </c>
      <c r="H917" s="1" t="s">
        <v>10</v>
      </c>
      <c r="I917" s="1" t="s">
        <v>1</v>
      </c>
      <c r="J917">
        <v>28.5</v>
      </c>
      <c r="K917">
        <v>198</v>
      </c>
      <c r="L917">
        <v>1</v>
      </c>
      <c r="M917">
        <v>0</v>
      </c>
      <c r="N917">
        <v>1</v>
      </c>
      <c r="O917">
        <v>0</v>
      </c>
      <c r="P917" s="1" t="s">
        <v>35</v>
      </c>
      <c r="Q917" s="2">
        <v>45691</v>
      </c>
      <c r="R917" s="8" t="str">
        <f t="shared" si="70"/>
        <v>50-70</v>
      </c>
      <c r="S917" s="11">
        <f t="shared" si="71"/>
        <v>10</v>
      </c>
      <c r="T917" s="11" t="str">
        <f t="shared" si="72"/>
        <v>Overweight</v>
      </c>
      <c r="U917" s="11">
        <f t="shared" si="73"/>
        <v>29</v>
      </c>
      <c r="V917" s="8" t="str">
        <f t="shared" si="74"/>
        <v>Good</v>
      </c>
      <c r="W917">
        <v>0</v>
      </c>
    </row>
    <row r="918" spans="1:23" x14ac:dyDescent="0.3">
      <c r="A918">
        <v>917</v>
      </c>
      <c r="B918">
        <v>53</v>
      </c>
      <c r="C918" s="1" t="s">
        <v>33</v>
      </c>
      <c r="D918" s="1" t="s">
        <v>47</v>
      </c>
      <c r="E918" s="2">
        <v>43704</v>
      </c>
      <c r="F918" s="1" t="s">
        <v>7</v>
      </c>
      <c r="G918" s="2">
        <v>43709</v>
      </c>
      <c r="H918" s="1" t="s">
        <v>11</v>
      </c>
      <c r="I918" s="1" t="s">
        <v>2</v>
      </c>
      <c r="J918">
        <v>38.799999999999997</v>
      </c>
      <c r="K918">
        <v>295</v>
      </c>
      <c r="L918">
        <v>1</v>
      </c>
      <c r="M918">
        <v>0</v>
      </c>
      <c r="N918">
        <v>0</v>
      </c>
      <c r="O918">
        <v>0</v>
      </c>
      <c r="P918" s="1" t="s">
        <v>35</v>
      </c>
      <c r="Q918" s="2">
        <v>44106</v>
      </c>
      <c r="R918" s="8" t="str">
        <f t="shared" si="70"/>
        <v>50-70</v>
      </c>
      <c r="S918" s="11">
        <f t="shared" si="71"/>
        <v>13</v>
      </c>
      <c r="T918" s="11" t="str">
        <f t="shared" si="72"/>
        <v>Obese</v>
      </c>
      <c r="U918" s="11">
        <f t="shared" si="73"/>
        <v>5</v>
      </c>
      <c r="V918" s="8" t="str">
        <f t="shared" si="74"/>
        <v>High</v>
      </c>
      <c r="W918">
        <v>0</v>
      </c>
    </row>
    <row r="919" spans="1:23" x14ac:dyDescent="0.3">
      <c r="A919">
        <v>918</v>
      </c>
      <c r="B919">
        <v>37</v>
      </c>
      <c r="C919" s="1" t="s">
        <v>33</v>
      </c>
      <c r="D919" s="1" t="s">
        <v>39</v>
      </c>
      <c r="E919" s="2">
        <v>42534</v>
      </c>
      <c r="F919" s="1" t="s">
        <v>7</v>
      </c>
      <c r="G919" s="2">
        <v>42555</v>
      </c>
      <c r="H919" s="1" t="s">
        <v>10</v>
      </c>
      <c r="I919" s="1" t="s">
        <v>3</v>
      </c>
      <c r="J919">
        <v>24.4</v>
      </c>
      <c r="K919">
        <v>214</v>
      </c>
      <c r="L919">
        <v>1</v>
      </c>
      <c r="M919">
        <v>0</v>
      </c>
      <c r="N919">
        <v>1</v>
      </c>
      <c r="O919">
        <v>0</v>
      </c>
      <c r="P919" s="1" t="s">
        <v>32</v>
      </c>
      <c r="Q919" s="2">
        <v>43030</v>
      </c>
      <c r="R919" s="8" t="str">
        <f t="shared" si="70"/>
        <v>36-49</v>
      </c>
      <c r="S919" s="11">
        <f t="shared" si="71"/>
        <v>15</v>
      </c>
      <c r="T919" s="11" t="str">
        <f t="shared" si="72"/>
        <v>Healthy</v>
      </c>
      <c r="U919" s="11">
        <f t="shared" si="73"/>
        <v>21</v>
      </c>
      <c r="V919" s="8" t="str">
        <f t="shared" si="74"/>
        <v>Elevated</v>
      </c>
      <c r="W919">
        <v>1</v>
      </c>
    </row>
    <row r="920" spans="1:23" x14ac:dyDescent="0.3">
      <c r="A920">
        <v>919</v>
      </c>
      <c r="B920">
        <v>54</v>
      </c>
      <c r="C920" s="1" t="s">
        <v>33</v>
      </c>
      <c r="D920" s="1" t="s">
        <v>50</v>
      </c>
      <c r="E920" s="2">
        <v>44138</v>
      </c>
      <c r="F920" s="1" t="s">
        <v>9</v>
      </c>
      <c r="G920" s="2">
        <v>44140</v>
      </c>
      <c r="H920" s="1" t="s">
        <v>11</v>
      </c>
      <c r="I920" s="1" t="s">
        <v>4</v>
      </c>
      <c r="J920">
        <v>30.9</v>
      </c>
      <c r="K920">
        <v>279</v>
      </c>
      <c r="L920">
        <v>1</v>
      </c>
      <c r="M920">
        <v>0</v>
      </c>
      <c r="N920">
        <v>0</v>
      </c>
      <c r="O920">
        <v>0</v>
      </c>
      <c r="P920" s="1" t="s">
        <v>35</v>
      </c>
      <c r="Q920" s="2">
        <v>44565</v>
      </c>
      <c r="R920" s="8" t="str">
        <f t="shared" si="70"/>
        <v>50-70</v>
      </c>
      <c r="S920" s="11">
        <f t="shared" si="71"/>
        <v>13</v>
      </c>
      <c r="T920" s="11" t="str">
        <f t="shared" si="72"/>
        <v>Obese</v>
      </c>
      <c r="U920" s="11">
        <f t="shared" si="73"/>
        <v>2</v>
      </c>
      <c r="V920" s="8" t="str">
        <f t="shared" si="74"/>
        <v>High</v>
      </c>
      <c r="W920">
        <v>0</v>
      </c>
    </row>
    <row r="921" spans="1:23" x14ac:dyDescent="0.3">
      <c r="A921">
        <v>920</v>
      </c>
      <c r="B921">
        <v>44</v>
      </c>
      <c r="C921" s="1" t="s">
        <v>30</v>
      </c>
      <c r="D921" s="1" t="s">
        <v>49</v>
      </c>
      <c r="E921" s="2">
        <v>43509</v>
      </c>
      <c r="F921" s="1" t="s">
        <v>9</v>
      </c>
      <c r="G921" s="2">
        <v>43512</v>
      </c>
      <c r="H921" s="1" t="s">
        <v>11</v>
      </c>
      <c r="I921" s="1" t="s">
        <v>3</v>
      </c>
      <c r="J921">
        <v>18.899999999999999</v>
      </c>
      <c r="K921">
        <v>151</v>
      </c>
      <c r="L921">
        <v>0</v>
      </c>
      <c r="M921">
        <v>0</v>
      </c>
      <c r="N921">
        <v>0</v>
      </c>
      <c r="O921">
        <v>0</v>
      </c>
      <c r="P921" s="1" t="s">
        <v>32</v>
      </c>
      <c r="Q921" s="2">
        <v>44040</v>
      </c>
      <c r="R921" s="8" t="str">
        <f t="shared" si="70"/>
        <v>36-49</v>
      </c>
      <c r="S921" s="11">
        <f t="shared" si="71"/>
        <v>17</v>
      </c>
      <c r="T921" s="11" t="str">
        <f t="shared" si="72"/>
        <v>Healthy</v>
      </c>
      <c r="U921" s="11">
        <f t="shared" si="73"/>
        <v>3</v>
      </c>
      <c r="V921" s="8" t="str">
        <f t="shared" si="74"/>
        <v>Good</v>
      </c>
      <c r="W921">
        <v>0</v>
      </c>
    </row>
    <row r="922" spans="1:23" x14ac:dyDescent="0.3">
      <c r="A922">
        <v>921</v>
      </c>
      <c r="B922">
        <v>44</v>
      </c>
      <c r="C922" s="1" t="s">
        <v>30</v>
      </c>
      <c r="D922" s="1" t="s">
        <v>45</v>
      </c>
      <c r="E922" s="2">
        <v>42944</v>
      </c>
      <c r="F922" s="1" t="s">
        <v>9</v>
      </c>
      <c r="G922" s="2">
        <v>42951</v>
      </c>
      <c r="H922" s="1" t="s">
        <v>10</v>
      </c>
      <c r="I922" s="1" t="s">
        <v>1</v>
      </c>
      <c r="J922">
        <v>34.1</v>
      </c>
      <c r="K922">
        <v>286</v>
      </c>
      <c r="L922">
        <v>1</v>
      </c>
      <c r="M922">
        <v>0</v>
      </c>
      <c r="N922">
        <v>0</v>
      </c>
      <c r="O922">
        <v>1</v>
      </c>
      <c r="P922" s="1" t="s">
        <v>35</v>
      </c>
      <c r="Q922" s="2">
        <v>43317</v>
      </c>
      <c r="R922" s="8" t="str">
        <f t="shared" si="70"/>
        <v>36-49</v>
      </c>
      <c r="S922" s="11">
        <f t="shared" si="71"/>
        <v>12</v>
      </c>
      <c r="T922" s="11" t="str">
        <f t="shared" si="72"/>
        <v>Obese</v>
      </c>
      <c r="U922" s="11">
        <f t="shared" si="73"/>
        <v>7</v>
      </c>
      <c r="V922" s="8" t="str">
        <f t="shared" si="74"/>
        <v>High</v>
      </c>
      <c r="W922">
        <v>1</v>
      </c>
    </row>
    <row r="923" spans="1:23" x14ac:dyDescent="0.3">
      <c r="A923">
        <v>922</v>
      </c>
      <c r="B923">
        <v>59</v>
      </c>
      <c r="C923" s="1" t="s">
        <v>30</v>
      </c>
      <c r="D923" s="1" t="s">
        <v>48</v>
      </c>
      <c r="E923" s="2">
        <v>42233</v>
      </c>
      <c r="F923" s="1" t="s">
        <v>6</v>
      </c>
      <c r="G923" s="2">
        <v>42250</v>
      </c>
      <c r="H923" s="1" t="s">
        <v>10</v>
      </c>
      <c r="I923" s="1" t="s">
        <v>3</v>
      </c>
      <c r="J923">
        <v>30.8</v>
      </c>
      <c r="K923">
        <v>290</v>
      </c>
      <c r="L923">
        <v>1</v>
      </c>
      <c r="M923">
        <v>1</v>
      </c>
      <c r="N923">
        <v>0</v>
      </c>
      <c r="O923">
        <v>0</v>
      </c>
      <c r="P923" s="1" t="s">
        <v>32</v>
      </c>
      <c r="Q923" s="2">
        <v>42631</v>
      </c>
      <c r="R923" s="8" t="str">
        <f t="shared" si="70"/>
        <v>50-70</v>
      </c>
      <c r="S923" s="11">
        <f t="shared" si="71"/>
        <v>12</v>
      </c>
      <c r="T923" s="11" t="str">
        <f t="shared" si="72"/>
        <v>Obese</v>
      </c>
      <c r="U923" s="11">
        <f t="shared" si="73"/>
        <v>17</v>
      </c>
      <c r="V923" s="8" t="str">
        <f t="shared" si="74"/>
        <v>High</v>
      </c>
      <c r="W923">
        <v>0</v>
      </c>
    </row>
    <row r="924" spans="1:23" x14ac:dyDescent="0.3">
      <c r="A924">
        <v>923</v>
      </c>
      <c r="B924">
        <v>50</v>
      </c>
      <c r="C924" s="1" t="s">
        <v>33</v>
      </c>
      <c r="D924" s="1" t="s">
        <v>40</v>
      </c>
      <c r="E924" s="2">
        <v>43708</v>
      </c>
      <c r="F924" s="1" t="s">
        <v>6</v>
      </c>
      <c r="G924" s="2">
        <v>43722</v>
      </c>
      <c r="H924" s="1" t="s">
        <v>10</v>
      </c>
      <c r="I924" s="1" t="s">
        <v>4</v>
      </c>
      <c r="J924">
        <v>22.9</v>
      </c>
      <c r="K924">
        <v>208</v>
      </c>
      <c r="L924">
        <v>1</v>
      </c>
      <c r="M924">
        <v>1</v>
      </c>
      <c r="N924">
        <v>0</v>
      </c>
      <c r="O924">
        <v>1</v>
      </c>
      <c r="P924" s="1" t="s">
        <v>32</v>
      </c>
      <c r="Q924" s="2">
        <v>44184</v>
      </c>
      <c r="R924" s="8" t="str">
        <f t="shared" si="70"/>
        <v>50-70</v>
      </c>
      <c r="S924" s="11">
        <f t="shared" si="71"/>
        <v>15</v>
      </c>
      <c r="T924" s="11" t="str">
        <f t="shared" si="72"/>
        <v>Healthy</v>
      </c>
      <c r="U924" s="11">
        <f t="shared" si="73"/>
        <v>14</v>
      </c>
      <c r="V924" s="8" t="str">
        <f t="shared" si="74"/>
        <v>Elevated</v>
      </c>
      <c r="W924">
        <v>0</v>
      </c>
    </row>
    <row r="925" spans="1:23" x14ac:dyDescent="0.3">
      <c r="A925">
        <v>924</v>
      </c>
      <c r="B925">
        <v>62</v>
      </c>
      <c r="C925" s="1" t="s">
        <v>30</v>
      </c>
      <c r="D925" s="1" t="s">
        <v>36</v>
      </c>
      <c r="E925" s="2">
        <v>44472</v>
      </c>
      <c r="F925" s="1" t="s">
        <v>7</v>
      </c>
      <c r="G925" s="2">
        <v>44477</v>
      </c>
      <c r="H925" s="1" t="s">
        <v>11</v>
      </c>
      <c r="I925" s="1" t="s">
        <v>3</v>
      </c>
      <c r="J925">
        <v>29.6</v>
      </c>
      <c r="K925">
        <v>209</v>
      </c>
      <c r="L925">
        <v>1</v>
      </c>
      <c r="M925">
        <v>1</v>
      </c>
      <c r="N925">
        <v>0</v>
      </c>
      <c r="O925">
        <v>0</v>
      </c>
      <c r="P925" s="1" t="s">
        <v>42</v>
      </c>
      <c r="Q925" s="2">
        <v>44962</v>
      </c>
      <c r="R925" s="8" t="str">
        <f t="shared" si="70"/>
        <v>50-70</v>
      </c>
      <c r="S925" s="11">
        <f t="shared" si="71"/>
        <v>15</v>
      </c>
      <c r="T925" s="11" t="str">
        <f t="shared" si="72"/>
        <v>Overweight</v>
      </c>
      <c r="U925" s="11">
        <f t="shared" si="73"/>
        <v>5</v>
      </c>
      <c r="V925" s="8" t="str">
        <f t="shared" si="74"/>
        <v>Elevated</v>
      </c>
      <c r="W925">
        <v>0</v>
      </c>
    </row>
    <row r="926" spans="1:23" x14ac:dyDescent="0.3">
      <c r="A926">
        <v>925</v>
      </c>
      <c r="B926">
        <v>47</v>
      </c>
      <c r="C926" s="1" t="s">
        <v>30</v>
      </c>
      <c r="D926" s="1" t="s">
        <v>57</v>
      </c>
      <c r="E926" s="2">
        <v>43110</v>
      </c>
      <c r="F926" s="1" t="s">
        <v>8</v>
      </c>
      <c r="G926" s="2">
        <v>43119</v>
      </c>
      <c r="H926" s="1" t="s">
        <v>11</v>
      </c>
      <c r="I926" s="1" t="s">
        <v>1</v>
      </c>
      <c r="J926">
        <v>25.3</v>
      </c>
      <c r="K926">
        <v>232</v>
      </c>
      <c r="L926">
        <v>0</v>
      </c>
      <c r="M926">
        <v>0</v>
      </c>
      <c r="N926">
        <v>0</v>
      </c>
      <c r="O926">
        <v>0</v>
      </c>
      <c r="P926" s="1" t="s">
        <v>38</v>
      </c>
      <c r="Q926" s="2">
        <v>43624</v>
      </c>
      <c r="R926" s="8" t="str">
        <f t="shared" si="70"/>
        <v>36-49</v>
      </c>
      <c r="S926" s="11">
        <f t="shared" si="71"/>
        <v>16</v>
      </c>
      <c r="T926" s="11" t="str">
        <f t="shared" si="72"/>
        <v>Overweight</v>
      </c>
      <c r="U926" s="11">
        <f t="shared" si="73"/>
        <v>9</v>
      </c>
      <c r="V926" s="8" t="str">
        <f t="shared" si="74"/>
        <v>Elevated</v>
      </c>
      <c r="W926">
        <v>0</v>
      </c>
    </row>
    <row r="927" spans="1:23" x14ac:dyDescent="0.3">
      <c r="A927">
        <v>926</v>
      </c>
      <c r="B927">
        <v>62</v>
      </c>
      <c r="C927" s="1" t="s">
        <v>33</v>
      </c>
      <c r="D927" s="1" t="s">
        <v>54</v>
      </c>
      <c r="E927" s="2">
        <v>44491</v>
      </c>
      <c r="F927" s="1" t="s">
        <v>7</v>
      </c>
      <c r="G927" s="2">
        <v>44511</v>
      </c>
      <c r="H927" s="1" t="s">
        <v>10</v>
      </c>
      <c r="I927" s="1" t="s">
        <v>2</v>
      </c>
      <c r="J927">
        <v>27.7</v>
      </c>
      <c r="K927">
        <v>184</v>
      </c>
      <c r="L927">
        <v>1</v>
      </c>
      <c r="M927">
        <v>0</v>
      </c>
      <c r="N927">
        <v>0</v>
      </c>
      <c r="O927">
        <v>0</v>
      </c>
      <c r="P927" s="1" t="s">
        <v>42</v>
      </c>
      <c r="Q927" s="2">
        <v>44861</v>
      </c>
      <c r="R927" s="8" t="str">
        <f t="shared" si="70"/>
        <v>50-70</v>
      </c>
      <c r="S927" s="11">
        <f t="shared" si="71"/>
        <v>11</v>
      </c>
      <c r="T927" s="11" t="str">
        <f t="shared" si="72"/>
        <v>Overweight</v>
      </c>
      <c r="U927" s="11">
        <f t="shared" si="73"/>
        <v>20</v>
      </c>
      <c r="V927" s="8" t="str">
        <f t="shared" si="74"/>
        <v>Good</v>
      </c>
      <c r="W927">
        <v>0</v>
      </c>
    </row>
    <row r="928" spans="1:23" x14ac:dyDescent="0.3">
      <c r="A928">
        <v>927</v>
      </c>
      <c r="B928">
        <v>39</v>
      </c>
      <c r="C928" s="1" t="s">
        <v>30</v>
      </c>
      <c r="D928" s="1" t="s">
        <v>51</v>
      </c>
      <c r="E928" s="2">
        <v>41834</v>
      </c>
      <c r="F928" s="1" t="s">
        <v>7</v>
      </c>
      <c r="G928" s="2">
        <v>41852</v>
      </c>
      <c r="H928" s="1" t="s">
        <v>10</v>
      </c>
      <c r="I928" s="1" t="s">
        <v>3</v>
      </c>
      <c r="J928">
        <v>31.3</v>
      </c>
      <c r="K928">
        <v>241</v>
      </c>
      <c r="L928">
        <v>1</v>
      </c>
      <c r="M928">
        <v>0</v>
      </c>
      <c r="N928">
        <v>0</v>
      </c>
      <c r="O928">
        <v>0</v>
      </c>
      <c r="P928" s="1" t="s">
        <v>42</v>
      </c>
      <c r="Q928" s="2">
        <v>42211</v>
      </c>
      <c r="R928" s="8" t="str">
        <f t="shared" si="70"/>
        <v>36-49</v>
      </c>
      <c r="S928" s="11">
        <f t="shared" si="71"/>
        <v>11</v>
      </c>
      <c r="T928" s="11" t="str">
        <f t="shared" si="72"/>
        <v>Obese</v>
      </c>
      <c r="U928" s="11">
        <f t="shared" si="73"/>
        <v>18</v>
      </c>
      <c r="V928" s="8" t="str">
        <f t="shared" si="74"/>
        <v>High</v>
      </c>
      <c r="W928">
        <v>0</v>
      </c>
    </row>
    <row r="929" spans="1:23" x14ac:dyDescent="0.3">
      <c r="A929">
        <v>928</v>
      </c>
      <c r="B929">
        <v>60</v>
      </c>
      <c r="C929" s="1" t="s">
        <v>33</v>
      </c>
      <c r="D929" s="1" t="s">
        <v>61</v>
      </c>
      <c r="E929" s="2">
        <v>45258</v>
      </c>
      <c r="F929" s="1" t="s">
        <v>8</v>
      </c>
      <c r="G929" s="2">
        <v>45272</v>
      </c>
      <c r="H929" s="1" t="s">
        <v>11</v>
      </c>
      <c r="I929" s="1" t="s">
        <v>4</v>
      </c>
      <c r="J929">
        <v>37.700000000000003</v>
      </c>
      <c r="K929">
        <v>246</v>
      </c>
      <c r="L929">
        <v>1</v>
      </c>
      <c r="M929">
        <v>0</v>
      </c>
      <c r="N929">
        <v>1</v>
      </c>
      <c r="O929">
        <v>0</v>
      </c>
      <c r="P929" s="1" t="s">
        <v>35</v>
      </c>
      <c r="Q929" s="2">
        <v>45665</v>
      </c>
      <c r="R929" s="8" t="str">
        <f t="shared" si="70"/>
        <v>50-70</v>
      </c>
      <c r="S929" s="11">
        <f t="shared" si="71"/>
        <v>12</v>
      </c>
      <c r="T929" s="11" t="str">
        <f t="shared" si="72"/>
        <v>Obese</v>
      </c>
      <c r="U929" s="11">
        <f t="shared" si="73"/>
        <v>14</v>
      </c>
      <c r="V929" s="8" t="str">
        <f t="shared" si="74"/>
        <v>High</v>
      </c>
      <c r="W929">
        <v>1</v>
      </c>
    </row>
    <row r="930" spans="1:23" x14ac:dyDescent="0.3">
      <c r="A930">
        <v>929</v>
      </c>
      <c r="B930">
        <v>67</v>
      </c>
      <c r="C930" s="1" t="s">
        <v>33</v>
      </c>
      <c r="D930" s="1" t="s">
        <v>37</v>
      </c>
      <c r="E930" s="2">
        <v>44628</v>
      </c>
      <c r="F930" s="1" t="s">
        <v>7</v>
      </c>
      <c r="G930" s="2">
        <v>44647</v>
      </c>
      <c r="H930" s="1" t="s">
        <v>11</v>
      </c>
      <c r="I930" s="1" t="s">
        <v>1</v>
      </c>
      <c r="J930">
        <v>25.9</v>
      </c>
      <c r="K930">
        <v>218</v>
      </c>
      <c r="L930">
        <v>1</v>
      </c>
      <c r="M930">
        <v>0</v>
      </c>
      <c r="N930">
        <v>0</v>
      </c>
      <c r="O930">
        <v>0</v>
      </c>
      <c r="P930" s="1" t="s">
        <v>32</v>
      </c>
      <c r="Q930" s="2">
        <v>45219</v>
      </c>
      <c r="R930" s="8" t="str">
        <f t="shared" si="70"/>
        <v>50-70</v>
      </c>
      <c r="S930" s="11">
        <f t="shared" si="71"/>
        <v>18</v>
      </c>
      <c r="T930" s="11" t="str">
        <f t="shared" si="72"/>
        <v>Overweight</v>
      </c>
      <c r="U930" s="11">
        <f t="shared" si="73"/>
        <v>19</v>
      </c>
      <c r="V930" s="8" t="str">
        <f t="shared" si="74"/>
        <v>Elevated</v>
      </c>
      <c r="W930">
        <v>0</v>
      </c>
    </row>
    <row r="931" spans="1:23" x14ac:dyDescent="0.3">
      <c r="A931">
        <v>930</v>
      </c>
      <c r="B931">
        <v>52</v>
      </c>
      <c r="C931" s="1" t="s">
        <v>30</v>
      </c>
      <c r="D931" s="1" t="s">
        <v>47</v>
      </c>
      <c r="E931" s="2">
        <v>44216</v>
      </c>
      <c r="F931" s="1" t="s">
        <v>9</v>
      </c>
      <c r="G931" s="2">
        <v>44217</v>
      </c>
      <c r="H931" s="1" t="s">
        <v>11</v>
      </c>
      <c r="I931" s="1" t="s">
        <v>1</v>
      </c>
      <c r="J931">
        <v>17.100000000000001</v>
      </c>
      <c r="K931">
        <v>190</v>
      </c>
      <c r="L931">
        <v>0</v>
      </c>
      <c r="M931">
        <v>0</v>
      </c>
      <c r="N931">
        <v>0</v>
      </c>
      <c r="O931">
        <v>0</v>
      </c>
      <c r="P931" s="1" t="s">
        <v>42</v>
      </c>
      <c r="Q931" s="2">
        <v>44710</v>
      </c>
      <c r="R931" s="8" t="str">
        <f t="shared" si="70"/>
        <v>50-70</v>
      </c>
      <c r="S931" s="11">
        <f t="shared" si="71"/>
        <v>16</v>
      </c>
      <c r="T931" s="11" t="str">
        <f t="shared" si="72"/>
        <v xml:space="preserve">Underweight </v>
      </c>
      <c r="U931" s="11">
        <f t="shared" si="73"/>
        <v>1</v>
      </c>
      <c r="V931" s="8" t="str">
        <f t="shared" si="74"/>
        <v>Good</v>
      </c>
      <c r="W931">
        <v>0</v>
      </c>
    </row>
    <row r="932" spans="1:23" x14ac:dyDescent="0.3">
      <c r="A932">
        <v>931</v>
      </c>
      <c r="B932">
        <v>67</v>
      </c>
      <c r="C932" s="1" t="s">
        <v>33</v>
      </c>
      <c r="D932" s="1" t="s">
        <v>47</v>
      </c>
      <c r="E932" s="2">
        <v>45167</v>
      </c>
      <c r="F932" s="1" t="s">
        <v>7</v>
      </c>
      <c r="G932" s="2">
        <v>45181</v>
      </c>
      <c r="H932" s="1" t="s">
        <v>11</v>
      </c>
      <c r="I932" s="1" t="s">
        <v>4</v>
      </c>
      <c r="J932">
        <v>36.299999999999997</v>
      </c>
      <c r="K932">
        <v>259</v>
      </c>
      <c r="L932">
        <v>1</v>
      </c>
      <c r="M932">
        <v>1</v>
      </c>
      <c r="N932">
        <v>0</v>
      </c>
      <c r="O932">
        <v>0</v>
      </c>
      <c r="P932" s="1" t="s">
        <v>32</v>
      </c>
      <c r="Q932" s="2">
        <v>45654</v>
      </c>
      <c r="R932" s="8" t="str">
        <f t="shared" si="70"/>
        <v>50-70</v>
      </c>
      <c r="S932" s="11">
        <f t="shared" si="71"/>
        <v>15</v>
      </c>
      <c r="T932" s="11" t="str">
        <f t="shared" si="72"/>
        <v>Obese</v>
      </c>
      <c r="U932" s="11">
        <f t="shared" si="73"/>
        <v>14</v>
      </c>
      <c r="V932" s="8" t="str">
        <f t="shared" si="74"/>
        <v>High</v>
      </c>
      <c r="W932">
        <v>0</v>
      </c>
    </row>
    <row r="933" spans="1:23" x14ac:dyDescent="0.3">
      <c r="A933">
        <v>932</v>
      </c>
      <c r="B933">
        <v>42</v>
      </c>
      <c r="C933" s="1" t="s">
        <v>33</v>
      </c>
      <c r="D933" s="1" t="s">
        <v>40</v>
      </c>
      <c r="E933" s="2">
        <v>42029</v>
      </c>
      <c r="F933" s="1" t="s">
        <v>8</v>
      </c>
      <c r="G933" s="2">
        <v>42041</v>
      </c>
      <c r="H933" s="1" t="s">
        <v>10</v>
      </c>
      <c r="I933" s="1" t="s">
        <v>2</v>
      </c>
      <c r="J933">
        <v>44.9</v>
      </c>
      <c r="K933">
        <v>292</v>
      </c>
      <c r="L933">
        <v>1</v>
      </c>
      <c r="M933">
        <v>1</v>
      </c>
      <c r="N933">
        <v>0</v>
      </c>
      <c r="O933">
        <v>0</v>
      </c>
      <c r="P933" s="1" t="s">
        <v>42</v>
      </c>
      <c r="Q933" s="2">
        <v>42671</v>
      </c>
      <c r="R933" s="8" t="str">
        <f t="shared" si="70"/>
        <v>36-49</v>
      </c>
      <c r="S933" s="11">
        <f t="shared" si="71"/>
        <v>20</v>
      </c>
      <c r="T933" s="11" t="str">
        <f t="shared" si="72"/>
        <v>Severely obese</v>
      </c>
      <c r="U933" s="11">
        <f t="shared" si="73"/>
        <v>12</v>
      </c>
      <c r="V933" s="8" t="str">
        <f t="shared" si="74"/>
        <v>High</v>
      </c>
      <c r="W933">
        <v>1</v>
      </c>
    </row>
    <row r="934" spans="1:23" x14ac:dyDescent="0.3">
      <c r="A934">
        <v>933</v>
      </c>
      <c r="B934">
        <v>51</v>
      </c>
      <c r="C934" s="1" t="s">
        <v>30</v>
      </c>
      <c r="D934" s="1" t="s">
        <v>41</v>
      </c>
      <c r="E934" s="2">
        <v>42321</v>
      </c>
      <c r="F934" s="1" t="s">
        <v>6</v>
      </c>
      <c r="G934" s="2">
        <v>42348</v>
      </c>
      <c r="H934" s="1" t="s">
        <v>10</v>
      </c>
      <c r="I934" s="1" t="s">
        <v>4</v>
      </c>
      <c r="J934">
        <v>32</v>
      </c>
      <c r="K934">
        <v>246</v>
      </c>
      <c r="L934">
        <v>1</v>
      </c>
      <c r="M934">
        <v>1</v>
      </c>
      <c r="N934">
        <v>0</v>
      </c>
      <c r="O934">
        <v>0</v>
      </c>
      <c r="P934" s="1" t="s">
        <v>35</v>
      </c>
      <c r="Q934" s="2">
        <v>42772</v>
      </c>
      <c r="R934" s="8" t="str">
        <f t="shared" si="70"/>
        <v>50-70</v>
      </c>
      <c r="S934" s="11">
        <f t="shared" si="71"/>
        <v>13</v>
      </c>
      <c r="T934" s="11" t="str">
        <f t="shared" si="72"/>
        <v>Obese</v>
      </c>
      <c r="U934" s="11">
        <f t="shared" si="73"/>
        <v>27</v>
      </c>
      <c r="V934" s="8" t="str">
        <f t="shared" si="74"/>
        <v>High</v>
      </c>
      <c r="W934">
        <v>0</v>
      </c>
    </row>
    <row r="935" spans="1:23" x14ac:dyDescent="0.3">
      <c r="A935">
        <v>934</v>
      </c>
      <c r="B935">
        <v>59</v>
      </c>
      <c r="C935" s="1" t="s">
        <v>33</v>
      </c>
      <c r="D935" s="1" t="s">
        <v>61</v>
      </c>
      <c r="E935" s="2">
        <v>43810</v>
      </c>
      <c r="F935" s="1" t="s">
        <v>7</v>
      </c>
      <c r="G935" s="2">
        <v>43827</v>
      </c>
      <c r="H935" s="1" t="s">
        <v>10</v>
      </c>
      <c r="I935" s="1" t="s">
        <v>2</v>
      </c>
      <c r="J935">
        <v>35.5</v>
      </c>
      <c r="K935">
        <v>279</v>
      </c>
      <c r="L935">
        <v>1</v>
      </c>
      <c r="M935">
        <v>0</v>
      </c>
      <c r="N935">
        <v>1</v>
      </c>
      <c r="O935">
        <v>0</v>
      </c>
      <c r="P935" s="1" t="s">
        <v>42</v>
      </c>
      <c r="Q935" s="2">
        <v>44253</v>
      </c>
      <c r="R935" s="8" t="str">
        <f t="shared" si="70"/>
        <v>50-70</v>
      </c>
      <c r="S935" s="11">
        <f t="shared" si="71"/>
        <v>13</v>
      </c>
      <c r="T935" s="11" t="str">
        <f t="shared" si="72"/>
        <v>Obese</v>
      </c>
      <c r="U935" s="11">
        <f t="shared" si="73"/>
        <v>17</v>
      </c>
      <c r="V935" s="8" t="str">
        <f t="shared" si="74"/>
        <v>High</v>
      </c>
      <c r="W935">
        <v>0</v>
      </c>
    </row>
    <row r="936" spans="1:23" x14ac:dyDescent="0.3">
      <c r="A936">
        <v>935</v>
      </c>
      <c r="B936">
        <v>60</v>
      </c>
      <c r="C936" s="1" t="s">
        <v>30</v>
      </c>
      <c r="D936" s="1" t="s">
        <v>31</v>
      </c>
      <c r="E936" s="2">
        <v>42357</v>
      </c>
      <c r="F936" s="1" t="s">
        <v>8</v>
      </c>
      <c r="G936" s="2">
        <v>42368</v>
      </c>
      <c r="H936" s="1" t="s">
        <v>10</v>
      </c>
      <c r="I936" s="1" t="s">
        <v>1</v>
      </c>
      <c r="J936">
        <v>35.4</v>
      </c>
      <c r="K936">
        <v>249</v>
      </c>
      <c r="L936">
        <v>1</v>
      </c>
      <c r="M936">
        <v>1</v>
      </c>
      <c r="N936">
        <v>0</v>
      </c>
      <c r="O936">
        <v>1</v>
      </c>
      <c r="P936" s="1" t="s">
        <v>38</v>
      </c>
      <c r="Q936" s="2">
        <v>42970</v>
      </c>
      <c r="R936" s="8" t="str">
        <f t="shared" si="70"/>
        <v>50-70</v>
      </c>
      <c r="S936" s="11">
        <f t="shared" si="71"/>
        <v>19</v>
      </c>
      <c r="T936" s="11" t="str">
        <f t="shared" si="72"/>
        <v>Obese</v>
      </c>
      <c r="U936" s="11">
        <f t="shared" si="73"/>
        <v>11</v>
      </c>
      <c r="V936" s="8" t="str">
        <f t="shared" si="74"/>
        <v>High</v>
      </c>
      <c r="W936">
        <v>0</v>
      </c>
    </row>
    <row r="937" spans="1:23" x14ac:dyDescent="0.3">
      <c r="A937">
        <v>936</v>
      </c>
      <c r="B937">
        <v>44</v>
      </c>
      <c r="C937" s="1" t="s">
        <v>33</v>
      </c>
      <c r="D937" s="1" t="s">
        <v>49</v>
      </c>
      <c r="E937" s="2">
        <v>43044</v>
      </c>
      <c r="F937" s="1" t="s">
        <v>7</v>
      </c>
      <c r="G937" s="2">
        <v>43060</v>
      </c>
      <c r="H937" s="1" t="s">
        <v>10</v>
      </c>
      <c r="I937" s="1" t="s">
        <v>2</v>
      </c>
      <c r="J937">
        <v>26.6</v>
      </c>
      <c r="K937">
        <v>213</v>
      </c>
      <c r="L937">
        <v>1</v>
      </c>
      <c r="M937">
        <v>1</v>
      </c>
      <c r="N937">
        <v>0</v>
      </c>
      <c r="O937">
        <v>0</v>
      </c>
      <c r="P937" s="1" t="s">
        <v>38</v>
      </c>
      <c r="Q937" s="2">
        <v>43446</v>
      </c>
      <c r="R937" s="8" t="str">
        <f t="shared" si="70"/>
        <v>36-49</v>
      </c>
      <c r="S937" s="11">
        <f t="shared" si="71"/>
        <v>12</v>
      </c>
      <c r="T937" s="11" t="str">
        <f t="shared" si="72"/>
        <v>Overweight</v>
      </c>
      <c r="U937" s="11">
        <f t="shared" si="73"/>
        <v>16</v>
      </c>
      <c r="V937" s="8" t="str">
        <f t="shared" si="74"/>
        <v>Elevated</v>
      </c>
      <c r="W937">
        <v>1</v>
      </c>
    </row>
    <row r="938" spans="1:23" x14ac:dyDescent="0.3">
      <c r="A938">
        <v>937</v>
      </c>
      <c r="B938">
        <v>62</v>
      </c>
      <c r="C938" s="1" t="s">
        <v>33</v>
      </c>
      <c r="D938" s="1" t="s">
        <v>50</v>
      </c>
      <c r="E938" s="2">
        <v>42612</v>
      </c>
      <c r="F938" s="1" t="s">
        <v>9</v>
      </c>
      <c r="G938" s="2">
        <v>42616</v>
      </c>
      <c r="H938" s="1" t="s">
        <v>11</v>
      </c>
      <c r="I938" s="1" t="s">
        <v>2</v>
      </c>
      <c r="J938">
        <v>41.7</v>
      </c>
      <c r="K938">
        <v>284</v>
      </c>
      <c r="L938">
        <v>1</v>
      </c>
      <c r="M938">
        <v>0</v>
      </c>
      <c r="N938">
        <v>0</v>
      </c>
      <c r="O938">
        <v>1</v>
      </c>
      <c r="P938" s="1" t="s">
        <v>38</v>
      </c>
      <c r="Q938" s="2">
        <v>42822</v>
      </c>
      <c r="R938" s="8" t="str">
        <f t="shared" si="70"/>
        <v>50-70</v>
      </c>
      <c r="S938" s="11">
        <f t="shared" si="71"/>
        <v>6</v>
      </c>
      <c r="T938" s="11" t="str">
        <f t="shared" si="72"/>
        <v>Severely obese</v>
      </c>
      <c r="U938" s="11">
        <f t="shared" si="73"/>
        <v>4</v>
      </c>
      <c r="V938" s="8" t="str">
        <f t="shared" si="74"/>
        <v>High</v>
      </c>
      <c r="W938">
        <v>1</v>
      </c>
    </row>
    <row r="939" spans="1:23" x14ac:dyDescent="0.3">
      <c r="A939">
        <v>938</v>
      </c>
      <c r="B939">
        <v>41</v>
      </c>
      <c r="C939" s="1" t="s">
        <v>30</v>
      </c>
      <c r="D939" s="1" t="s">
        <v>37</v>
      </c>
      <c r="E939" s="2">
        <v>41919</v>
      </c>
      <c r="F939" s="1" t="s">
        <v>6</v>
      </c>
      <c r="G939" s="2">
        <v>41940</v>
      </c>
      <c r="H939" s="1" t="s">
        <v>10</v>
      </c>
      <c r="I939" s="1" t="s">
        <v>3</v>
      </c>
      <c r="J939">
        <v>22.5</v>
      </c>
      <c r="K939">
        <v>234</v>
      </c>
      <c r="L939">
        <v>1</v>
      </c>
      <c r="M939">
        <v>1</v>
      </c>
      <c r="N939">
        <v>1</v>
      </c>
      <c r="O939">
        <v>0</v>
      </c>
      <c r="P939" s="1" t="s">
        <v>32</v>
      </c>
      <c r="Q939" s="2">
        <v>42457</v>
      </c>
      <c r="R939" s="8" t="str">
        <f t="shared" si="70"/>
        <v>36-49</v>
      </c>
      <c r="S939" s="11">
        <f t="shared" si="71"/>
        <v>17</v>
      </c>
      <c r="T939" s="11" t="str">
        <f t="shared" si="72"/>
        <v>Healthy</v>
      </c>
      <c r="U939" s="11">
        <f t="shared" si="73"/>
        <v>21</v>
      </c>
      <c r="V939" s="8" t="str">
        <f t="shared" si="74"/>
        <v>Elevated</v>
      </c>
      <c r="W939">
        <v>0</v>
      </c>
    </row>
    <row r="940" spans="1:23" x14ac:dyDescent="0.3">
      <c r="A940">
        <v>939</v>
      </c>
      <c r="B940">
        <v>39</v>
      </c>
      <c r="C940" s="1" t="s">
        <v>33</v>
      </c>
      <c r="D940" s="1" t="s">
        <v>57</v>
      </c>
      <c r="E940" s="2">
        <v>45410</v>
      </c>
      <c r="F940" s="1" t="s">
        <v>8</v>
      </c>
      <c r="G940" s="2">
        <v>45420</v>
      </c>
      <c r="H940" s="1" t="s">
        <v>10</v>
      </c>
      <c r="I940" s="1" t="s">
        <v>1</v>
      </c>
      <c r="J940">
        <v>33.5</v>
      </c>
      <c r="K940">
        <v>253</v>
      </c>
      <c r="L940">
        <v>1</v>
      </c>
      <c r="M940">
        <v>1</v>
      </c>
      <c r="N940">
        <v>0</v>
      </c>
      <c r="O940">
        <v>0</v>
      </c>
      <c r="P940" s="1" t="s">
        <v>42</v>
      </c>
      <c r="Q940" s="2">
        <v>46121</v>
      </c>
      <c r="R940" s="8" t="str">
        <f t="shared" si="70"/>
        <v>36-49</v>
      </c>
      <c r="S940" s="11">
        <f t="shared" si="71"/>
        <v>23</v>
      </c>
      <c r="T940" s="11" t="str">
        <f t="shared" si="72"/>
        <v>Obese</v>
      </c>
      <c r="U940" s="11">
        <f t="shared" si="73"/>
        <v>10</v>
      </c>
      <c r="V940" s="8" t="str">
        <f t="shared" si="74"/>
        <v>High</v>
      </c>
      <c r="W940">
        <v>0</v>
      </c>
    </row>
    <row r="941" spans="1:23" x14ac:dyDescent="0.3">
      <c r="A941">
        <v>940</v>
      </c>
      <c r="B941">
        <v>38</v>
      </c>
      <c r="C941" s="1" t="s">
        <v>33</v>
      </c>
      <c r="D941" s="1" t="s">
        <v>36</v>
      </c>
      <c r="E941" s="2">
        <v>43145</v>
      </c>
      <c r="F941" s="1" t="s">
        <v>6</v>
      </c>
      <c r="G941" s="2">
        <v>43154</v>
      </c>
      <c r="H941" s="1" t="s">
        <v>10</v>
      </c>
      <c r="I941" s="1" t="s">
        <v>1</v>
      </c>
      <c r="J941">
        <v>31.3</v>
      </c>
      <c r="K941">
        <v>274</v>
      </c>
      <c r="L941">
        <v>1</v>
      </c>
      <c r="M941">
        <v>1</v>
      </c>
      <c r="N941">
        <v>1</v>
      </c>
      <c r="O941">
        <v>0</v>
      </c>
      <c r="P941" s="1" t="s">
        <v>35</v>
      </c>
      <c r="Q941" s="2">
        <v>43693</v>
      </c>
      <c r="R941" s="8" t="str">
        <f t="shared" si="70"/>
        <v>36-49</v>
      </c>
      <c r="S941" s="11">
        <f t="shared" si="71"/>
        <v>17</v>
      </c>
      <c r="T941" s="11" t="str">
        <f t="shared" si="72"/>
        <v>Obese</v>
      </c>
      <c r="U941" s="11">
        <f t="shared" si="73"/>
        <v>9</v>
      </c>
      <c r="V941" s="8" t="str">
        <f t="shared" si="74"/>
        <v>High</v>
      </c>
      <c r="W941">
        <v>0</v>
      </c>
    </row>
    <row r="942" spans="1:23" x14ac:dyDescent="0.3">
      <c r="A942">
        <v>941</v>
      </c>
      <c r="B942">
        <v>53</v>
      </c>
      <c r="C942" s="1" t="s">
        <v>30</v>
      </c>
      <c r="D942" s="1" t="s">
        <v>60</v>
      </c>
      <c r="E942" s="2">
        <v>44205</v>
      </c>
      <c r="F942" s="1" t="s">
        <v>8</v>
      </c>
      <c r="G942" s="2">
        <v>44216</v>
      </c>
      <c r="H942" s="1" t="s">
        <v>10</v>
      </c>
      <c r="I942" s="1" t="s">
        <v>2</v>
      </c>
      <c r="J942">
        <v>17.600000000000001</v>
      </c>
      <c r="K942">
        <v>174</v>
      </c>
      <c r="L942">
        <v>1</v>
      </c>
      <c r="M942">
        <v>1</v>
      </c>
      <c r="N942">
        <v>0</v>
      </c>
      <c r="O942">
        <v>0</v>
      </c>
      <c r="P942" s="1" t="s">
        <v>32</v>
      </c>
      <c r="Q942" s="2">
        <v>44909</v>
      </c>
      <c r="R942" s="8" t="str">
        <f t="shared" si="70"/>
        <v>50-70</v>
      </c>
      <c r="S942" s="11">
        <f t="shared" si="71"/>
        <v>22</v>
      </c>
      <c r="T942" s="11" t="str">
        <f t="shared" si="72"/>
        <v xml:space="preserve">Underweight </v>
      </c>
      <c r="U942" s="11">
        <f t="shared" si="73"/>
        <v>11</v>
      </c>
      <c r="V942" s="8" t="str">
        <f t="shared" si="74"/>
        <v>Good</v>
      </c>
      <c r="W942">
        <v>0</v>
      </c>
    </row>
    <row r="943" spans="1:23" x14ac:dyDescent="0.3">
      <c r="A943">
        <v>942</v>
      </c>
      <c r="B943">
        <v>50</v>
      </c>
      <c r="C943" s="1" t="s">
        <v>30</v>
      </c>
      <c r="D943" s="1" t="s">
        <v>58</v>
      </c>
      <c r="E943" s="2">
        <v>43841</v>
      </c>
      <c r="F943" s="1" t="s">
        <v>6</v>
      </c>
      <c r="G943" s="2">
        <v>43846</v>
      </c>
      <c r="H943" s="1" t="s">
        <v>10</v>
      </c>
      <c r="I943" s="1" t="s">
        <v>3</v>
      </c>
      <c r="J943">
        <v>33.299999999999997</v>
      </c>
      <c r="K943">
        <v>246</v>
      </c>
      <c r="L943">
        <v>0</v>
      </c>
      <c r="M943">
        <v>0</v>
      </c>
      <c r="N943">
        <v>0</v>
      </c>
      <c r="O943">
        <v>0</v>
      </c>
      <c r="P943" s="1" t="s">
        <v>32</v>
      </c>
      <c r="Q943" s="2">
        <v>44425</v>
      </c>
      <c r="R943" s="8" t="str">
        <f t="shared" si="70"/>
        <v>50-70</v>
      </c>
      <c r="S943" s="11">
        <f t="shared" si="71"/>
        <v>19</v>
      </c>
      <c r="T943" s="11" t="str">
        <f t="shared" si="72"/>
        <v>Obese</v>
      </c>
      <c r="U943" s="11">
        <f t="shared" si="73"/>
        <v>5</v>
      </c>
      <c r="V943" s="8" t="str">
        <f t="shared" si="74"/>
        <v>High</v>
      </c>
      <c r="W943">
        <v>1</v>
      </c>
    </row>
    <row r="944" spans="1:23" x14ac:dyDescent="0.3">
      <c r="A944">
        <v>943</v>
      </c>
      <c r="B944">
        <v>57</v>
      </c>
      <c r="C944" s="1" t="s">
        <v>33</v>
      </c>
      <c r="D944" s="1" t="s">
        <v>46</v>
      </c>
      <c r="E944" s="2">
        <v>43800</v>
      </c>
      <c r="F944" s="1" t="s">
        <v>7</v>
      </c>
      <c r="G944" s="2">
        <v>43820</v>
      </c>
      <c r="H944" s="1" t="s">
        <v>10</v>
      </c>
      <c r="I944" s="1" t="s">
        <v>4</v>
      </c>
      <c r="J944">
        <v>17.8</v>
      </c>
      <c r="K944">
        <v>162</v>
      </c>
      <c r="L944">
        <v>1</v>
      </c>
      <c r="M944">
        <v>0</v>
      </c>
      <c r="N944">
        <v>0</v>
      </c>
      <c r="O944">
        <v>1</v>
      </c>
      <c r="P944" s="1" t="s">
        <v>35</v>
      </c>
      <c r="Q944" s="2">
        <v>44373</v>
      </c>
      <c r="R944" s="8" t="str">
        <f t="shared" si="70"/>
        <v>50-70</v>
      </c>
      <c r="S944" s="11">
        <f t="shared" si="71"/>
        <v>18</v>
      </c>
      <c r="T944" s="11" t="str">
        <f t="shared" si="72"/>
        <v xml:space="preserve">Underweight </v>
      </c>
      <c r="U944" s="11">
        <f t="shared" si="73"/>
        <v>20</v>
      </c>
      <c r="V944" s="8" t="str">
        <f t="shared" si="74"/>
        <v>Good</v>
      </c>
      <c r="W944">
        <v>0</v>
      </c>
    </row>
    <row r="945" spans="1:23" x14ac:dyDescent="0.3">
      <c r="A945">
        <v>944</v>
      </c>
      <c r="B945">
        <v>60</v>
      </c>
      <c r="C945" s="1" t="s">
        <v>30</v>
      </c>
      <c r="D945" s="1" t="s">
        <v>47</v>
      </c>
      <c r="E945" s="2">
        <v>44519</v>
      </c>
      <c r="F945" s="1" t="s">
        <v>8</v>
      </c>
      <c r="G945" s="2">
        <v>44530</v>
      </c>
      <c r="H945" s="1" t="s">
        <v>11</v>
      </c>
      <c r="I945" s="1" t="s">
        <v>2</v>
      </c>
      <c r="J945">
        <v>19.2</v>
      </c>
      <c r="K945">
        <v>210</v>
      </c>
      <c r="L945">
        <v>1</v>
      </c>
      <c r="M945">
        <v>0</v>
      </c>
      <c r="N945">
        <v>0</v>
      </c>
      <c r="O945">
        <v>0</v>
      </c>
      <c r="P945" s="1" t="s">
        <v>32</v>
      </c>
      <c r="Q945" s="2">
        <v>44979</v>
      </c>
      <c r="R945" s="8" t="str">
        <f t="shared" si="70"/>
        <v>50-70</v>
      </c>
      <c r="S945" s="11">
        <f t="shared" si="71"/>
        <v>14</v>
      </c>
      <c r="T945" s="11" t="str">
        <f t="shared" si="72"/>
        <v>Healthy</v>
      </c>
      <c r="U945" s="11">
        <f t="shared" si="73"/>
        <v>11</v>
      </c>
      <c r="V945" s="8" t="str">
        <f t="shared" si="74"/>
        <v>Elevated</v>
      </c>
      <c r="W945">
        <v>0</v>
      </c>
    </row>
    <row r="946" spans="1:23" x14ac:dyDescent="0.3">
      <c r="A946">
        <v>945</v>
      </c>
      <c r="B946">
        <v>56</v>
      </c>
      <c r="C946" s="1" t="s">
        <v>30</v>
      </c>
      <c r="D946" s="1" t="s">
        <v>51</v>
      </c>
      <c r="E946" s="2">
        <v>44776</v>
      </c>
      <c r="F946" s="1" t="s">
        <v>9</v>
      </c>
      <c r="G946" s="2">
        <v>44782</v>
      </c>
      <c r="H946" s="1" t="s">
        <v>10</v>
      </c>
      <c r="I946" s="1" t="s">
        <v>1</v>
      </c>
      <c r="J946">
        <v>38.5</v>
      </c>
      <c r="K946">
        <v>279</v>
      </c>
      <c r="L946">
        <v>1</v>
      </c>
      <c r="M946">
        <v>1</v>
      </c>
      <c r="N946">
        <v>0</v>
      </c>
      <c r="O946">
        <v>0</v>
      </c>
      <c r="P946" s="1" t="s">
        <v>42</v>
      </c>
      <c r="Q946" s="2">
        <v>45224</v>
      </c>
      <c r="R946" s="8" t="str">
        <f t="shared" si="70"/>
        <v>50-70</v>
      </c>
      <c r="S946" s="11">
        <f t="shared" si="71"/>
        <v>14</v>
      </c>
      <c r="T946" s="11" t="str">
        <f t="shared" si="72"/>
        <v>Obese</v>
      </c>
      <c r="U946" s="11">
        <f t="shared" si="73"/>
        <v>6</v>
      </c>
      <c r="V946" s="8" t="str">
        <f t="shared" si="74"/>
        <v>High</v>
      </c>
      <c r="W946">
        <v>0</v>
      </c>
    </row>
    <row r="947" spans="1:23" x14ac:dyDescent="0.3">
      <c r="A947">
        <v>946</v>
      </c>
      <c r="B947">
        <v>43</v>
      </c>
      <c r="C947" s="1" t="s">
        <v>33</v>
      </c>
      <c r="D947" s="1" t="s">
        <v>48</v>
      </c>
      <c r="E947" s="2">
        <v>43688</v>
      </c>
      <c r="F947" s="1" t="s">
        <v>9</v>
      </c>
      <c r="G947" s="2">
        <v>43691</v>
      </c>
      <c r="H947" s="1" t="s">
        <v>11</v>
      </c>
      <c r="I947" s="1" t="s">
        <v>1</v>
      </c>
      <c r="J947">
        <v>22.3</v>
      </c>
      <c r="K947">
        <v>186</v>
      </c>
      <c r="L947">
        <v>1</v>
      </c>
      <c r="M947">
        <v>1</v>
      </c>
      <c r="N947">
        <v>0</v>
      </c>
      <c r="O947">
        <v>0</v>
      </c>
      <c r="P947" s="1" t="s">
        <v>32</v>
      </c>
      <c r="Q947" s="2">
        <v>44045</v>
      </c>
      <c r="R947" s="8" t="str">
        <f t="shared" si="70"/>
        <v>36-49</v>
      </c>
      <c r="S947" s="11">
        <f t="shared" si="71"/>
        <v>11</v>
      </c>
      <c r="T947" s="11" t="str">
        <f t="shared" si="72"/>
        <v>Healthy</v>
      </c>
      <c r="U947" s="11">
        <f t="shared" si="73"/>
        <v>3</v>
      </c>
      <c r="V947" s="8" t="str">
        <f t="shared" si="74"/>
        <v>Good</v>
      </c>
      <c r="W947">
        <v>0</v>
      </c>
    </row>
    <row r="948" spans="1:23" x14ac:dyDescent="0.3">
      <c r="A948">
        <v>947</v>
      </c>
      <c r="B948">
        <v>67</v>
      </c>
      <c r="C948" s="1" t="s">
        <v>33</v>
      </c>
      <c r="D948" s="1" t="s">
        <v>44</v>
      </c>
      <c r="E948" s="2">
        <v>44769</v>
      </c>
      <c r="F948" s="1" t="s">
        <v>6</v>
      </c>
      <c r="G948" s="2">
        <v>44787</v>
      </c>
      <c r="H948" s="1" t="s">
        <v>11</v>
      </c>
      <c r="I948" s="1" t="s">
        <v>4</v>
      </c>
      <c r="J948">
        <v>17.100000000000001</v>
      </c>
      <c r="K948">
        <v>165</v>
      </c>
      <c r="L948">
        <v>0</v>
      </c>
      <c r="M948">
        <v>1</v>
      </c>
      <c r="N948">
        <v>0</v>
      </c>
      <c r="O948">
        <v>0</v>
      </c>
      <c r="P948" s="1" t="s">
        <v>42</v>
      </c>
      <c r="Q948" s="2">
        <v>45414</v>
      </c>
      <c r="R948" s="8" t="str">
        <f t="shared" si="70"/>
        <v>50-70</v>
      </c>
      <c r="S948" s="11">
        <f t="shared" si="71"/>
        <v>20</v>
      </c>
      <c r="T948" s="11" t="str">
        <f t="shared" si="72"/>
        <v xml:space="preserve">Underweight </v>
      </c>
      <c r="U948" s="11">
        <f t="shared" si="73"/>
        <v>18</v>
      </c>
      <c r="V948" s="8" t="str">
        <f t="shared" si="74"/>
        <v>Good</v>
      </c>
      <c r="W948">
        <v>1</v>
      </c>
    </row>
    <row r="949" spans="1:23" x14ac:dyDescent="0.3">
      <c r="A949">
        <v>948</v>
      </c>
      <c r="B949">
        <v>41</v>
      </c>
      <c r="C949" s="1" t="s">
        <v>30</v>
      </c>
      <c r="D949" s="1" t="s">
        <v>44</v>
      </c>
      <c r="E949" s="2">
        <v>43366</v>
      </c>
      <c r="F949" s="1" t="s">
        <v>7</v>
      </c>
      <c r="G949" s="2">
        <v>43384</v>
      </c>
      <c r="H949" s="1" t="s">
        <v>10</v>
      </c>
      <c r="I949" s="1" t="s">
        <v>1</v>
      </c>
      <c r="J949">
        <v>16</v>
      </c>
      <c r="K949">
        <v>237</v>
      </c>
      <c r="L949">
        <v>1</v>
      </c>
      <c r="M949">
        <v>1</v>
      </c>
      <c r="N949">
        <v>0</v>
      </c>
      <c r="O949">
        <v>0</v>
      </c>
      <c r="P949" s="1" t="s">
        <v>42</v>
      </c>
      <c r="Q949" s="2">
        <v>43576</v>
      </c>
      <c r="R949" s="8" t="str">
        <f t="shared" si="70"/>
        <v>36-49</v>
      </c>
      <c r="S949" s="11">
        <f t="shared" si="71"/>
        <v>6</v>
      </c>
      <c r="T949" s="11" t="str">
        <f t="shared" si="72"/>
        <v xml:space="preserve">Underweight </v>
      </c>
      <c r="U949" s="11">
        <f t="shared" si="73"/>
        <v>18</v>
      </c>
      <c r="V949" s="8" t="str">
        <f t="shared" si="74"/>
        <v>Elevated</v>
      </c>
      <c r="W949">
        <v>1</v>
      </c>
    </row>
    <row r="950" spans="1:23" x14ac:dyDescent="0.3">
      <c r="A950">
        <v>949</v>
      </c>
      <c r="B950">
        <v>59</v>
      </c>
      <c r="C950" s="1" t="s">
        <v>30</v>
      </c>
      <c r="D950" s="1" t="s">
        <v>58</v>
      </c>
      <c r="E950" s="2">
        <v>45378</v>
      </c>
      <c r="F950" s="1" t="s">
        <v>7</v>
      </c>
      <c r="G950" s="2">
        <v>45398</v>
      </c>
      <c r="H950" s="1" t="s">
        <v>10</v>
      </c>
      <c r="I950" s="1" t="s">
        <v>1</v>
      </c>
      <c r="J950">
        <v>29.2</v>
      </c>
      <c r="K950">
        <v>183</v>
      </c>
      <c r="L950">
        <v>1</v>
      </c>
      <c r="M950">
        <v>0</v>
      </c>
      <c r="N950">
        <v>1</v>
      </c>
      <c r="O950">
        <v>0</v>
      </c>
      <c r="P950" s="1" t="s">
        <v>35</v>
      </c>
      <c r="Q950" s="2">
        <v>45828</v>
      </c>
      <c r="R950" s="8" t="str">
        <f t="shared" si="70"/>
        <v>50-70</v>
      </c>
      <c r="S950" s="11">
        <f t="shared" si="71"/>
        <v>14</v>
      </c>
      <c r="T950" s="11" t="str">
        <f t="shared" si="72"/>
        <v>Overweight</v>
      </c>
      <c r="U950" s="11">
        <f t="shared" si="73"/>
        <v>20</v>
      </c>
      <c r="V950" s="8" t="str">
        <f t="shared" si="74"/>
        <v>Good</v>
      </c>
      <c r="W950">
        <v>0</v>
      </c>
    </row>
    <row r="951" spans="1:23" x14ac:dyDescent="0.3">
      <c r="A951">
        <v>950</v>
      </c>
      <c r="B951">
        <v>57</v>
      </c>
      <c r="C951" s="1" t="s">
        <v>33</v>
      </c>
      <c r="D951" s="1" t="s">
        <v>31</v>
      </c>
      <c r="E951" s="2">
        <v>42985</v>
      </c>
      <c r="F951" s="1" t="s">
        <v>9</v>
      </c>
      <c r="G951" s="2">
        <v>42991</v>
      </c>
      <c r="H951" s="1" t="s">
        <v>11</v>
      </c>
      <c r="I951" s="1" t="s">
        <v>4</v>
      </c>
      <c r="J951">
        <v>18.899999999999999</v>
      </c>
      <c r="K951">
        <v>159</v>
      </c>
      <c r="L951">
        <v>1</v>
      </c>
      <c r="M951">
        <v>0</v>
      </c>
      <c r="N951">
        <v>0</v>
      </c>
      <c r="O951">
        <v>0</v>
      </c>
      <c r="P951" s="1" t="s">
        <v>32</v>
      </c>
      <c r="Q951" s="2">
        <v>43288</v>
      </c>
      <c r="R951" s="8" t="str">
        <f t="shared" si="70"/>
        <v>50-70</v>
      </c>
      <c r="S951" s="11">
        <f t="shared" si="71"/>
        <v>9</v>
      </c>
      <c r="T951" s="11" t="str">
        <f t="shared" si="72"/>
        <v>Healthy</v>
      </c>
      <c r="U951" s="11">
        <f t="shared" si="73"/>
        <v>6</v>
      </c>
      <c r="V951" s="8" t="str">
        <f t="shared" si="74"/>
        <v>Good</v>
      </c>
      <c r="W951">
        <v>0</v>
      </c>
    </row>
    <row r="952" spans="1:23" x14ac:dyDescent="0.3">
      <c r="A952">
        <v>951</v>
      </c>
      <c r="B952">
        <v>37</v>
      </c>
      <c r="C952" s="1" t="s">
        <v>30</v>
      </c>
      <c r="D952" s="1" t="s">
        <v>61</v>
      </c>
      <c r="E952" s="2">
        <v>44484</v>
      </c>
      <c r="F952" s="1" t="s">
        <v>6</v>
      </c>
      <c r="G952" s="2">
        <v>44495</v>
      </c>
      <c r="H952" s="1" t="s">
        <v>10</v>
      </c>
      <c r="I952" s="1" t="s">
        <v>1</v>
      </c>
      <c r="J952">
        <v>37.200000000000003</v>
      </c>
      <c r="K952">
        <v>250</v>
      </c>
      <c r="L952">
        <v>1</v>
      </c>
      <c r="M952">
        <v>1</v>
      </c>
      <c r="N952">
        <v>0</v>
      </c>
      <c r="O952">
        <v>1</v>
      </c>
      <c r="P952" s="1" t="s">
        <v>38</v>
      </c>
      <c r="Q952" s="2">
        <v>45081</v>
      </c>
      <c r="R952" s="8" t="str">
        <f t="shared" si="70"/>
        <v>36-49</v>
      </c>
      <c r="S952" s="11">
        <f t="shared" si="71"/>
        <v>19</v>
      </c>
      <c r="T952" s="11" t="str">
        <f t="shared" si="72"/>
        <v>Obese</v>
      </c>
      <c r="U952" s="11">
        <f t="shared" si="73"/>
        <v>11</v>
      </c>
      <c r="V952" s="8" t="str">
        <f t="shared" si="74"/>
        <v>High</v>
      </c>
      <c r="W952">
        <v>0</v>
      </c>
    </row>
    <row r="953" spans="1:23" x14ac:dyDescent="0.3">
      <c r="A953">
        <v>952</v>
      </c>
      <c r="B953">
        <v>53</v>
      </c>
      <c r="C953" s="1" t="s">
        <v>30</v>
      </c>
      <c r="D953" s="1" t="s">
        <v>34</v>
      </c>
      <c r="E953" s="2">
        <v>42441</v>
      </c>
      <c r="F953" s="1" t="s">
        <v>6</v>
      </c>
      <c r="G953" s="2">
        <v>42450</v>
      </c>
      <c r="H953" s="1" t="s">
        <v>11</v>
      </c>
      <c r="I953" s="1" t="s">
        <v>4</v>
      </c>
      <c r="J953">
        <v>43</v>
      </c>
      <c r="K953">
        <v>274</v>
      </c>
      <c r="L953">
        <v>1</v>
      </c>
      <c r="M953">
        <v>0</v>
      </c>
      <c r="N953">
        <v>0</v>
      </c>
      <c r="O953">
        <v>0</v>
      </c>
      <c r="P953" s="1" t="s">
        <v>38</v>
      </c>
      <c r="Q953" s="2">
        <v>42924</v>
      </c>
      <c r="R953" s="8" t="str">
        <f t="shared" si="70"/>
        <v>50-70</v>
      </c>
      <c r="S953" s="11">
        <f t="shared" si="71"/>
        <v>15</v>
      </c>
      <c r="T953" s="11" t="str">
        <f t="shared" si="72"/>
        <v>Severely obese</v>
      </c>
      <c r="U953" s="11">
        <f t="shared" si="73"/>
        <v>9</v>
      </c>
      <c r="V953" s="8" t="str">
        <f t="shared" si="74"/>
        <v>High</v>
      </c>
      <c r="W953">
        <v>0</v>
      </c>
    </row>
    <row r="954" spans="1:23" x14ac:dyDescent="0.3">
      <c r="A954">
        <v>953</v>
      </c>
      <c r="B954">
        <v>41</v>
      </c>
      <c r="C954" s="1" t="s">
        <v>30</v>
      </c>
      <c r="D954" s="1" t="s">
        <v>37</v>
      </c>
      <c r="E954" s="2">
        <v>45033</v>
      </c>
      <c r="F954" s="1" t="s">
        <v>9</v>
      </c>
      <c r="G954" s="2">
        <v>45036</v>
      </c>
      <c r="H954" s="1" t="s">
        <v>10</v>
      </c>
      <c r="I954" s="1" t="s">
        <v>4</v>
      </c>
      <c r="J954">
        <v>26</v>
      </c>
      <c r="K954">
        <v>152</v>
      </c>
      <c r="L954">
        <v>1</v>
      </c>
      <c r="M954">
        <v>1</v>
      </c>
      <c r="N954">
        <v>0</v>
      </c>
      <c r="O954">
        <v>0</v>
      </c>
      <c r="P954" s="1" t="s">
        <v>42</v>
      </c>
      <c r="Q954" s="2">
        <v>45477</v>
      </c>
      <c r="R954" s="8" t="str">
        <f t="shared" si="70"/>
        <v>36-49</v>
      </c>
      <c r="S954" s="11">
        <f t="shared" si="71"/>
        <v>14</v>
      </c>
      <c r="T954" s="11" t="str">
        <f t="shared" si="72"/>
        <v>Overweight</v>
      </c>
      <c r="U954" s="11">
        <f t="shared" si="73"/>
        <v>3</v>
      </c>
      <c r="V954" s="8" t="str">
        <f t="shared" si="74"/>
        <v>Good</v>
      </c>
      <c r="W954">
        <v>0</v>
      </c>
    </row>
    <row r="955" spans="1:23" x14ac:dyDescent="0.3">
      <c r="A955">
        <v>954</v>
      </c>
      <c r="B955">
        <v>65</v>
      </c>
      <c r="C955" s="1" t="s">
        <v>30</v>
      </c>
      <c r="D955" s="1" t="s">
        <v>45</v>
      </c>
      <c r="E955" s="2">
        <v>42408</v>
      </c>
      <c r="F955" s="1" t="s">
        <v>9</v>
      </c>
      <c r="G955" s="2">
        <v>42411</v>
      </c>
      <c r="H955" s="1" t="s">
        <v>10</v>
      </c>
      <c r="I955" s="1" t="s">
        <v>4</v>
      </c>
      <c r="J955">
        <v>26</v>
      </c>
      <c r="K955">
        <v>223</v>
      </c>
      <c r="L955">
        <v>1</v>
      </c>
      <c r="M955">
        <v>1</v>
      </c>
      <c r="N955">
        <v>0</v>
      </c>
      <c r="O955">
        <v>0</v>
      </c>
      <c r="P955" s="1" t="s">
        <v>38</v>
      </c>
      <c r="Q955" s="2">
        <v>42633</v>
      </c>
      <c r="R955" s="8" t="str">
        <f t="shared" si="70"/>
        <v>50-70</v>
      </c>
      <c r="S955" s="11">
        <f t="shared" si="71"/>
        <v>7</v>
      </c>
      <c r="T955" s="11" t="str">
        <f t="shared" si="72"/>
        <v>Overweight</v>
      </c>
      <c r="U955" s="11">
        <f t="shared" si="73"/>
        <v>3</v>
      </c>
      <c r="V955" s="8" t="str">
        <f t="shared" si="74"/>
        <v>Elevated</v>
      </c>
      <c r="W955">
        <v>0</v>
      </c>
    </row>
    <row r="956" spans="1:23" x14ac:dyDescent="0.3">
      <c r="A956">
        <v>955</v>
      </c>
      <c r="B956">
        <v>53</v>
      </c>
      <c r="C956" s="1" t="s">
        <v>33</v>
      </c>
      <c r="D956" s="1" t="s">
        <v>50</v>
      </c>
      <c r="E956" s="2">
        <v>45422</v>
      </c>
      <c r="F956" s="1" t="s">
        <v>9</v>
      </c>
      <c r="G956" s="2">
        <v>45428</v>
      </c>
      <c r="H956" s="1" t="s">
        <v>10</v>
      </c>
      <c r="I956" s="1" t="s">
        <v>1</v>
      </c>
      <c r="J956">
        <v>22.4</v>
      </c>
      <c r="K956">
        <v>236</v>
      </c>
      <c r="L956">
        <v>0</v>
      </c>
      <c r="M956">
        <v>1</v>
      </c>
      <c r="N956">
        <v>0</v>
      </c>
      <c r="O956">
        <v>1</v>
      </c>
      <c r="P956" s="1" t="s">
        <v>35</v>
      </c>
      <c r="Q956" s="2">
        <v>45742</v>
      </c>
      <c r="R956" s="8" t="str">
        <f t="shared" si="70"/>
        <v>50-70</v>
      </c>
      <c r="S956" s="11">
        <f t="shared" si="71"/>
        <v>10</v>
      </c>
      <c r="T956" s="11" t="str">
        <f t="shared" si="72"/>
        <v>Healthy</v>
      </c>
      <c r="U956" s="11">
        <f t="shared" si="73"/>
        <v>6</v>
      </c>
      <c r="V956" s="8" t="str">
        <f t="shared" si="74"/>
        <v>Elevated</v>
      </c>
      <c r="W956">
        <v>0</v>
      </c>
    </row>
    <row r="957" spans="1:23" x14ac:dyDescent="0.3">
      <c r="A957">
        <v>956</v>
      </c>
      <c r="B957">
        <v>47</v>
      </c>
      <c r="C957" s="1" t="s">
        <v>33</v>
      </c>
      <c r="D957" s="1" t="s">
        <v>53</v>
      </c>
      <c r="E957" s="2">
        <v>43307</v>
      </c>
      <c r="F957" s="1" t="s">
        <v>8</v>
      </c>
      <c r="G957" s="2">
        <v>43320</v>
      </c>
      <c r="H957" s="1" t="s">
        <v>10</v>
      </c>
      <c r="I957" s="1" t="s">
        <v>4</v>
      </c>
      <c r="J957">
        <v>43.7</v>
      </c>
      <c r="K957">
        <v>286</v>
      </c>
      <c r="L957">
        <v>0</v>
      </c>
      <c r="M957">
        <v>0</v>
      </c>
      <c r="N957">
        <v>0</v>
      </c>
      <c r="O957">
        <v>0</v>
      </c>
      <c r="P957" s="1" t="s">
        <v>42</v>
      </c>
      <c r="Q957" s="2">
        <v>43889</v>
      </c>
      <c r="R957" s="8" t="str">
        <f t="shared" si="70"/>
        <v>36-49</v>
      </c>
      <c r="S957" s="11">
        <f t="shared" si="71"/>
        <v>18</v>
      </c>
      <c r="T957" s="11" t="str">
        <f t="shared" si="72"/>
        <v>Severely obese</v>
      </c>
      <c r="U957" s="11">
        <f t="shared" si="73"/>
        <v>13</v>
      </c>
      <c r="V957" s="8" t="str">
        <f t="shared" si="74"/>
        <v>High</v>
      </c>
      <c r="W957">
        <v>0</v>
      </c>
    </row>
    <row r="958" spans="1:23" x14ac:dyDescent="0.3">
      <c r="A958">
        <v>957</v>
      </c>
      <c r="B958">
        <v>60</v>
      </c>
      <c r="C958" s="1" t="s">
        <v>30</v>
      </c>
      <c r="D958" s="1" t="s">
        <v>48</v>
      </c>
      <c r="E958" s="2">
        <v>44902</v>
      </c>
      <c r="F958" s="1" t="s">
        <v>7</v>
      </c>
      <c r="G958" s="2">
        <v>44906</v>
      </c>
      <c r="H958" s="1" t="s">
        <v>10</v>
      </c>
      <c r="I958" s="1" t="s">
        <v>1</v>
      </c>
      <c r="J958">
        <v>19.100000000000001</v>
      </c>
      <c r="K958">
        <v>180</v>
      </c>
      <c r="L958">
        <v>0</v>
      </c>
      <c r="M958">
        <v>0</v>
      </c>
      <c r="N958">
        <v>0</v>
      </c>
      <c r="O958">
        <v>0</v>
      </c>
      <c r="P958" s="1" t="s">
        <v>35</v>
      </c>
      <c r="Q958" s="2">
        <v>45484</v>
      </c>
      <c r="R958" s="8" t="str">
        <f t="shared" si="70"/>
        <v>50-70</v>
      </c>
      <c r="S958" s="11">
        <f t="shared" si="71"/>
        <v>19</v>
      </c>
      <c r="T958" s="11" t="str">
        <f t="shared" si="72"/>
        <v>Healthy</v>
      </c>
      <c r="U958" s="11">
        <f t="shared" si="73"/>
        <v>4</v>
      </c>
      <c r="V958" s="8" t="str">
        <f t="shared" si="74"/>
        <v>Good</v>
      </c>
      <c r="W958">
        <v>0</v>
      </c>
    </row>
    <row r="959" spans="1:23" x14ac:dyDescent="0.3">
      <c r="A959">
        <v>958</v>
      </c>
      <c r="B959">
        <v>50</v>
      </c>
      <c r="C959" s="1" t="s">
        <v>30</v>
      </c>
      <c r="D959" s="1" t="s">
        <v>40</v>
      </c>
      <c r="E959" s="2">
        <v>44954</v>
      </c>
      <c r="F959" s="1" t="s">
        <v>6</v>
      </c>
      <c r="G959" s="2">
        <v>44978</v>
      </c>
      <c r="H959" s="1" t="s">
        <v>11</v>
      </c>
      <c r="I959" s="1" t="s">
        <v>2</v>
      </c>
      <c r="J959">
        <v>33.4</v>
      </c>
      <c r="K959">
        <v>279</v>
      </c>
      <c r="L959">
        <v>1</v>
      </c>
      <c r="M959">
        <v>0</v>
      </c>
      <c r="N959">
        <v>0</v>
      </c>
      <c r="O959">
        <v>0</v>
      </c>
      <c r="P959" s="1" t="s">
        <v>32</v>
      </c>
      <c r="Q959" s="2">
        <v>45340</v>
      </c>
      <c r="R959" s="8" t="str">
        <f t="shared" si="70"/>
        <v>50-70</v>
      </c>
      <c r="S959" s="11">
        <f t="shared" si="71"/>
        <v>11</v>
      </c>
      <c r="T959" s="11" t="str">
        <f t="shared" si="72"/>
        <v>Obese</v>
      </c>
      <c r="U959" s="11">
        <f t="shared" si="73"/>
        <v>24</v>
      </c>
      <c r="V959" s="8" t="str">
        <f t="shared" si="74"/>
        <v>High</v>
      </c>
      <c r="W959">
        <v>0</v>
      </c>
    </row>
    <row r="960" spans="1:23" x14ac:dyDescent="0.3">
      <c r="A960">
        <v>959</v>
      </c>
      <c r="B960">
        <v>55</v>
      </c>
      <c r="C960" s="1" t="s">
        <v>33</v>
      </c>
      <c r="D960" s="1" t="s">
        <v>61</v>
      </c>
      <c r="E960" s="2">
        <v>44944</v>
      </c>
      <c r="F960" s="1" t="s">
        <v>7</v>
      </c>
      <c r="G960" s="2">
        <v>44964</v>
      </c>
      <c r="H960" s="1" t="s">
        <v>10</v>
      </c>
      <c r="I960" s="1" t="s">
        <v>1</v>
      </c>
      <c r="J960">
        <v>34.1</v>
      </c>
      <c r="K960">
        <v>273</v>
      </c>
      <c r="L960">
        <v>1</v>
      </c>
      <c r="M960">
        <v>1</v>
      </c>
      <c r="N960">
        <v>1</v>
      </c>
      <c r="O960">
        <v>0</v>
      </c>
      <c r="P960" s="1" t="s">
        <v>42</v>
      </c>
      <c r="Q960" s="2">
        <v>45448</v>
      </c>
      <c r="R960" s="8" t="str">
        <f t="shared" si="70"/>
        <v>50-70</v>
      </c>
      <c r="S960" s="11">
        <f t="shared" si="71"/>
        <v>15</v>
      </c>
      <c r="T960" s="11" t="str">
        <f t="shared" si="72"/>
        <v>Obese</v>
      </c>
      <c r="U960" s="11">
        <f t="shared" si="73"/>
        <v>20</v>
      </c>
      <c r="V960" s="8" t="str">
        <f t="shared" si="74"/>
        <v>High</v>
      </c>
      <c r="W960">
        <v>0</v>
      </c>
    </row>
    <row r="961" spans="1:23" x14ac:dyDescent="0.3">
      <c r="A961">
        <v>960</v>
      </c>
      <c r="B961">
        <v>51</v>
      </c>
      <c r="C961" s="1" t="s">
        <v>33</v>
      </c>
      <c r="D961" s="1" t="s">
        <v>53</v>
      </c>
      <c r="E961" s="2">
        <v>42960</v>
      </c>
      <c r="F961" s="1" t="s">
        <v>9</v>
      </c>
      <c r="G961" s="2">
        <v>42967</v>
      </c>
      <c r="H961" s="1" t="s">
        <v>10</v>
      </c>
      <c r="I961" s="1" t="s">
        <v>3</v>
      </c>
      <c r="J961">
        <v>28.9</v>
      </c>
      <c r="K961">
        <v>225</v>
      </c>
      <c r="L961">
        <v>0</v>
      </c>
      <c r="M961">
        <v>1</v>
      </c>
      <c r="N961">
        <v>0</v>
      </c>
      <c r="O961">
        <v>1</v>
      </c>
      <c r="P961" s="1" t="s">
        <v>42</v>
      </c>
      <c r="Q961" s="2">
        <v>43233</v>
      </c>
      <c r="R961" s="8" t="str">
        <f t="shared" si="70"/>
        <v>50-70</v>
      </c>
      <c r="S961" s="11">
        <f t="shared" si="71"/>
        <v>8</v>
      </c>
      <c r="T961" s="11" t="str">
        <f t="shared" si="72"/>
        <v>Overweight</v>
      </c>
      <c r="U961" s="11">
        <f t="shared" si="73"/>
        <v>7</v>
      </c>
      <c r="V961" s="8" t="str">
        <f t="shared" si="74"/>
        <v>Elevated</v>
      </c>
      <c r="W961">
        <v>0</v>
      </c>
    </row>
    <row r="962" spans="1:23" x14ac:dyDescent="0.3">
      <c r="A962">
        <v>961</v>
      </c>
      <c r="B962">
        <v>82</v>
      </c>
      <c r="C962" s="1" t="s">
        <v>30</v>
      </c>
      <c r="D962" s="1" t="s">
        <v>45</v>
      </c>
      <c r="E962" s="2">
        <v>44336</v>
      </c>
      <c r="F962" s="1" t="s">
        <v>9</v>
      </c>
      <c r="G962" s="2">
        <v>44338</v>
      </c>
      <c r="H962" s="1" t="s">
        <v>11</v>
      </c>
      <c r="I962" s="1" t="s">
        <v>3</v>
      </c>
      <c r="J962">
        <v>29.8</v>
      </c>
      <c r="K962">
        <v>204</v>
      </c>
      <c r="L962">
        <v>0</v>
      </c>
      <c r="M962">
        <v>1</v>
      </c>
      <c r="N962">
        <v>0</v>
      </c>
      <c r="O962">
        <v>0</v>
      </c>
      <c r="P962" s="1" t="s">
        <v>35</v>
      </c>
      <c r="Q962" s="2">
        <v>44546</v>
      </c>
      <c r="R962" s="8" t="str">
        <f t="shared" ref="R962:R1001" si="75">IF(B962&lt;=35,"20-35",IF(AND(B962&gt;35,B962&lt;50),"36-49",IF(AND(B962&gt;=50,B962&lt;70),"50-70",IF(B962&gt;=70,"70-90","NaN"))))</f>
        <v>70-90</v>
      </c>
      <c r="S962" s="11">
        <f t="shared" ref="S962:S1001" si="76">DATEDIF(G962,Q962,"M")</f>
        <v>6</v>
      </c>
      <c r="T962" s="11" t="str">
        <f t="shared" ref="T962:T1001" si="77">IF(J962&lt;=18.5,"Underweight ",IF(AND(J962&gt;=18.5,J962&lt;=24.9),"Healthy",IF(AND(J962&gt;=25,J962&lt;=29.9),"Overweight",IF(AND(J962&gt;=30,J962&lt;=39.9),"Obese",IF(J962&gt;=40,"Severely obese")))))</f>
        <v>Overweight</v>
      </c>
      <c r="U962" s="11">
        <f t="shared" ref="U962:U1001" si="78">DATEDIF(E962,G962,"d")</f>
        <v>2</v>
      </c>
      <c r="V962" s="8" t="str">
        <f t="shared" ref="V962:V1001" si="79">IF(K962&lt;200,"Good",IF(AND(K962&gt;200,K962&lt;239),"Elevated",IF(K962&gt;240,"High","non")))</f>
        <v>Elevated</v>
      </c>
      <c r="W962">
        <v>1</v>
      </c>
    </row>
    <row r="963" spans="1:23" x14ac:dyDescent="0.3">
      <c r="A963">
        <v>962</v>
      </c>
      <c r="B963">
        <v>47</v>
      </c>
      <c r="C963" s="1" t="s">
        <v>30</v>
      </c>
      <c r="D963" s="1" t="s">
        <v>47</v>
      </c>
      <c r="E963" s="2">
        <v>42759</v>
      </c>
      <c r="F963" s="1" t="s">
        <v>9</v>
      </c>
      <c r="G963" s="2">
        <v>42763</v>
      </c>
      <c r="H963" s="1" t="s">
        <v>10</v>
      </c>
      <c r="I963" s="1" t="s">
        <v>3</v>
      </c>
      <c r="J963">
        <v>44.7</v>
      </c>
      <c r="K963">
        <v>298</v>
      </c>
      <c r="L963">
        <v>1</v>
      </c>
      <c r="M963">
        <v>0</v>
      </c>
      <c r="N963">
        <v>0</v>
      </c>
      <c r="O963">
        <v>0</v>
      </c>
      <c r="P963" s="1" t="s">
        <v>35</v>
      </c>
      <c r="Q963" s="2">
        <v>43456</v>
      </c>
      <c r="R963" s="8" t="str">
        <f t="shared" si="75"/>
        <v>36-49</v>
      </c>
      <c r="S963" s="11">
        <f t="shared" si="76"/>
        <v>22</v>
      </c>
      <c r="T963" s="11" t="str">
        <f t="shared" si="77"/>
        <v>Severely obese</v>
      </c>
      <c r="U963" s="11">
        <f t="shared" si="78"/>
        <v>4</v>
      </c>
      <c r="V963" s="8" t="str">
        <f t="shared" si="79"/>
        <v>High</v>
      </c>
      <c r="W963">
        <v>0</v>
      </c>
    </row>
    <row r="964" spans="1:23" x14ac:dyDescent="0.3">
      <c r="A964">
        <v>963</v>
      </c>
      <c r="B964">
        <v>59</v>
      </c>
      <c r="C964" s="1" t="s">
        <v>30</v>
      </c>
      <c r="D964" s="1" t="s">
        <v>46</v>
      </c>
      <c r="E964" s="2">
        <v>42970</v>
      </c>
      <c r="F964" s="1" t="s">
        <v>7</v>
      </c>
      <c r="G964" s="2">
        <v>42984</v>
      </c>
      <c r="H964" s="1" t="s">
        <v>10</v>
      </c>
      <c r="I964" s="1" t="s">
        <v>2</v>
      </c>
      <c r="J964">
        <v>19.899999999999999</v>
      </c>
      <c r="K964">
        <v>213</v>
      </c>
      <c r="L964">
        <v>1</v>
      </c>
      <c r="M964">
        <v>0</v>
      </c>
      <c r="N964">
        <v>1</v>
      </c>
      <c r="O964">
        <v>0</v>
      </c>
      <c r="P964" s="1" t="s">
        <v>35</v>
      </c>
      <c r="Q964" s="2">
        <v>43464</v>
      </c>
      <c r="R964" s="8" t="str">
        <f t="shared" si="75"/>
        <v>50-70</v>
      </c>
      <c r="S964" s="11">
        <f t="shared" si="76"/>
        <v>15</v>
      </c>
      <c r="T964" s="11" t="str">
        <f t="shared" si="77"/>
        <v>Healthy</v>
      </c>
      <c r="U964" s="11">
        <f t="shared" si="78"/>
        <v>14</v>
      </c>
      <c r="V964" s="8" t="str">
        <f t="shared" si="79"/>
        <v>Elevated</v>
      </c>
      <c r="W964">
        <v>0</v>
      </c>
    </row>
    <row r="965" spans="1:23" x14ac:dyDescent="0.3">
      <c r="A965">
        <v>964</v>
      </c>
      <c r="B965">
        <v>41</v>
      </c>
      <c r="C965" s="1" t="s">
        <v>33</v>
      </c>
      <c r="D965" s="1" t="s">
        <v>45</v>
      </c>
      <c r="E965" s="2">
        <v>42558</v>
      </c>
      <c r="F965" s="1" t="s">
        <v>7</v>
      </c>
      <c r="G965" s="2">
        <v>42574</v>
      </c>
      <c r="H965" s="1" t="s">
        <v>10</v>
      </c>
      <c r="I965" s="1" t="s">
        <v>3</v>
      </c>
      <c r="J965">
        <v>31.3</v>
      </c>
      <c r="K965">
        <v>254</v>
      </c>
      <c r="L965">
        <v>1</v>
      </c>
      <c r="M965">
        <v>1</v>
      </c>
      <c r="N965">
        <v>0</v>
      </c>
      <c r="O965">
        <v>0</v>
      </c>
      <c r="P965" s="1" t="s">
        <v>38</v>
      </c>
      <c r="Q965" s="2">
        <v>43100</v>
      </c>
      <c r="R965" s="8" t="str">
        <f t="shared" si="75"/>
        <v>36-49</v>
      </c>
      <c r="S965" s="11">
        <f t="shared" si="76"/>
        <v>17</v>
      </c>
      <c r="T965" s="11" t="str">
        <f t="shared" si="77"/>
        <v>Obese</v>
      </c>
      <c r="U965" s="11">
        <f t="shared" si="78"/>
        <v>16</v>
      </c>
      <c r="V965" s="8" t="str">
        <f t="shared" si="79"/>
        <v>High</v>
      </c>
      <c r="W965">
        <v>0</v>
      </c>
    </row>
    <row r="966" spans="1:23" x14ac:dyDescent="0.3">
      <c r="A966">
        <v>965</v>
      </c>
      <c r="B966">
        <v>56</v>
      </c>
      <c r="C966" s="1" t="s">
        <v>33</v>
      </c>
      <c r="D966" s="1" t="s">
        <v>41</v>
      </c>
      <c r="E966" s="2">
        <v>44464</v>
      </c>
      <c r="F966" s="1" t="s">
        <v>7</v>
      </c>
      <c r="G966" s="2">
        <v>44474</v>
      </c>
      <c r="H966" s="1" t="s">
        <v>10</v>
      </c>
      <c r="I966" s="1" t="s">
        <v>4</v>
      </c>
      <c r="J966">
        <v>34.6</v>
      </c>
      <c r="K966">
        <v>244</v>
      </c>
      <c r="L966">
        <v>0</v>
      </c>
      <c r="M966">
        <v>1</v>
      </c>
      <c r="N966">
        <v>0</v>
      </c>
      <c r="O966">
        <v>0</v>
      </c>
      <c r="P966" s="1" t="s">
        <v>42</v>
      </c>
      <c r="Q966" s="2">
        <v>44698</v>
      </c>
      <c r="R966" s="8" t="str">
        <f t="shared" si="75"/>
        <v>50-70</v>
      </c>
      <c r="S966" s="11">
        <f t="shared" si="76"/>
        <v>7</v>
      </c>
      <c r="T966" s="11" t="str">
        <f t="shared" si="77"/>
        <v>Obese</v>
      </c>
      <c r="U966" s="11">
        <f t="shared" si="78"/>
        <v>10</v>
      </c>
      <c r="V966" s="8" t="str">
        <f t="shared" si="79"/>
        <v>High</v>
      </c>
      <c r="W966">
        <v>0</v>
      </c>
    </row>
    <row r="967" spans="1:23" x14ac:dyDescent="0.3">
      <c r="A967">
        <v>966</v>
      </c>
      <c r="B967">
        <v>70</v>
      </c>
      <c r="C967" s="1" t="s">
        <v>30</v>
      </c>
      <c r="D967" s="1" t="s">
        <v>56</v>
      </c>
      <c r="E967" s="2">
        <v>43033</v>
      </c>
      <c r="F967" s="1" t="s">
        <v>8</v>
      </c>
      <c r="G967" s="2">
        <v>43046</v>
      </c>
      <c r="H967" s="1" t="s">
        <v>10</v>
      </c>
      <c r="I967" s="1" t="s">
        <v>1</v>
      </c>
      <c r="J967">
        <v>36.5</v>
      </c>
      <c r="K967">
        <v>292</v>
      </c>
      <c r="L967">
        <v>0</v>
      </c>
      <c r="M967">
        <v>0</v>
      </c>
      <c r="N967">
        <v>0</v>
      </c>
      <c r="O967">
        <v>0</v>
      </c>
      <c r="P967" s="1" t="s">
        <v>32</v>
      </c>
      <c r="Q967" s="2">
        <v>43714</v>
      </c>
      <c r="R967" s="8" t="str">
        <f t="shared" si="75"/>
        <v>70-90</v>
      </c>
      <c r="S967" s="11">
        <f t="shared" si="76"/>
        <v>21</v>
      </c>
      <c r="T967" s="11" t="str">
        <f t="shared" si="77"/>
        <v>Obese</v>
      </c>
      <c r="U967" s="11">
        <f t="shared" si="78"/>
        <v>13</v>
      </c>
      <c r="V967" s="8" t="str">
        <f t="shared" si="79"/>
        <v>High</v>
      </c>
      <c r="W967">
        <v>0</v>
      </c>
    </row>
    <row r="968" spans="1:23" x14ac:dyDescent="0.3">
      <c r="A968">
        <v>967</v>
      </c>
      <c r="B968">
        <v>73</v>
      </c>
      <c r="C968" s="1" t="s">
        <v>30</v>
      </c>
      <c r="D968" s="1" t="s">
        <v>37</v>
      </c>
      <c r="E968" s="2">
        <v>44290</v>
      </c>
      <c r="F968" s="1" t="s">
        <v>9</v>
      </c>
      <c r="G968" s="2">
        <v>44295</v>
      </c>
      <c r="H968" s="1" t="s">
        <v>11</v>
      </c>
      <c r="I968" s="1" t="s">
        <v>4</v>
      </c>
      <c r="J968">
        <v>30.9</v>
      </c>
      <c r="K968">
        <v>275</v>
      </c>
      <c r="L968">
        <v>0</v>
      </c>
      <c r="M968">
        <v>1</v>
      </c>
      <c r="N968">
        <v>0</v>
      </c>
      <c r="O968">
        <v>0</v>
      </c>
      <c r="P968" s="1" t="s">
        <v>38</v>
      </c>
      <c r="Q968" s="2">
        <v>44798</v>
      </c>
      <c r="R968" s="8" t="str">
        <f t="shared" si="75"/>
        <v>70-90</v>
      </c>
      <c r="S968" s="11">
        <f t="shared" si="76"/>
        <v>16</v>
      </c>
      <c r="T968" s="11" t="str">
        <f t="shared" si="77"/>
        <v>Obese</v>
      </c>
      <c r="U968" s="11">
        <f t="shared" si="78"/>
        <v>5</v>
      </c>
      <c r="V968" s="8" t="str">
        <f t="shared" si="79"/>
        <v>High</v>
      </c>
      <c r="W968">
        <v>0</v>
      </c>
    </row>
    <row r="969" spans="1:23" x14ac:dyDescent="0.3">
      <c r="A969">
        <v>968</v>
      </c>
      <c r="B969">
        <v>46</v>
      </c>
      <c r="C969" s="1" t="s">
        <v>33</v>
      </c>
      <c r="D969" s="1" t="s">
        <v>37</v>
      </c>
      <c r="E969" s="2">
        <v>43479</v>
      </c>
      <c r="F969" s="1" t="s">
        <v>9</v>
      </c>
      <c r="G969" s="2">
        <v>43485</v>
      </c>
      <c r="H969" s="1" t="s">
        <v>10</v>
      </c>
      <c r="I969" s="1" t="s">
        <v>2</v>
      </c>
      <c r="J969">
        <v>34.299999999999997</v>
      </c>
      <c r="K969">
        <v>254</v>
      </c>
      <c r="L969">
        <v>1</v>
      </c>
      <c r="M969">
        <v>1</v>
      </c>
      <c r="N969">
        <v>0</v>
      </c>
      <c r="O969">
        <v>0</v>
      </c>
      <c r="P969" s="1" t="s">
        <v>35</v>
      </c>
      <c r="Q969" s="2">
        <v>43864</v>
      </c>
      <c r="R969" s="8" t="str">
        <f t="shared" si="75"/>
        <v>36-49</v>
      </c>
      <c r="S969" s="11">
        <f t="shared" si="76"/>
        <v>12</v>
      </c>
      <c r="T969" s="11" t="str">
        <f t="shared" si="77"/>
        <v>Obese</v>
      </c>
      <c r="U969" s="11">
        <f t="shared" si="78"/>
        <v>6</v>
      </c>
      <c r="V969" s="8" t="str">
        <f t="shared" si="79"/>
        <v>High</v>
      </c>
      <c r="W969">
        <v>1</v>
      </c>
    </row>
    <row r="970" spans="1:23" x14ac:dyDescent="0.3">
      <c r="A970">
        <v>969</v>
      </c>
      <c r="B970">
        <v>62</v>
      </c>
      <c r="C970" s="1" t="s">
        <v>33</v>
      </c>
      <c r="D970" s="1" t="s">
        <v>44</v>
      </c>
      <c r="E970" s="2">
        <v>44520</v>
      </c>
      <c r="F970" s="1" t="s">
        <v>8</v>
      </c>
      <c r="G970" s="2">
        <v>44533</v>
      </c>
      <c r="H970" s="1" t="s">
        <v>10</v>
      </c>
      <c r="I970" s="1" t="s">
        <v>2</v>
      </c>
      <c r="J970">
        <v>36</v>
      </c>
      <c r="K970">
        <v>285</v>
      </c>
      <c r="L970">
        <v>0</v>
      </c>
      <c r="M970">
        <v>1</v>
      </c>
      <c r="N970">
        <v>0</v>
      </c>
      <c r="O970">
        <v>0</v>
      </c>
      <c r="P970" s="1" t="s">
        <v>35</v>
      </c>
      <c r="Q970" s="2">
        <v>45187</v>
      </c>
      <c r="R970" s="8" t="str">
        <f t="shared" si="75"/>
        <v>50-70</v>
      </c>
      <c r="S970" s="11">
        <f t="shared" si="76"/>
        <v>21</v>
      </c>
      <c r="T970" s="11" t="str">
        <f t="shared" si="77"/>
        <v>Obese</v>
      </c>
      <c r="U970" s="11">
        <f t="shared" si="78"/>
        <v>13</v>
      </c>
      <c r="V970" s="8" t="str">
        <f t="shared" si="79"/>
        <v>High</v>
      </c>
      <c r="W970">
        <v>0</v>
      </c>
    </row>
    <row r="971" spans="1:23" x14ac:dyDescent="0.3">
      <c r="A971">
        <v>970</v>
      </c>
      <c r="B971">
        <v>65</v>
      </c>
      <c r="C971" s="1" t="s">
        <v>30</v>
      </c>
      <c r="D971" s="1" t="s">
        <v>44</v>
      </c>
      <c r="E971" s="2">
        <v>45334</v>
      </c>
      <c r="F971" s="1" t="s">
        <v>7</v>
      </c>
      <c r="G971" s="2">
        <v>45347</v>
      </c>
      <c r="H971" s="1" t="s">
        <v>10</v>
      </c>
      <c r="I971" s="1" t="s">
        <v>3</v>
      </c>
      <c r="J971">
        <v>23.9</v>
      </c>
      <c r="K971">
        <v>164</v>
      </c>
      <c r="L971">
        <v>1</v>
      </c>
      <c r="M971">
        <v>0</v>
      </c>
      <c r="N971">
        <v>0</v>
      </c>
      <c r="O971">
        <v>0</v>
      </c>
      <c r="P971" s="1" t="s">
        <v>35</v>
      </c>
      <c r="Q971" s="2">
        <v>45915</v>
      </c>
      <c r="R971" s="8" t="str">
        <f t="shared" si="75"/>
        <v>50-70</v>
      </c>
      <c r="S971" s="11">
        <f t="shared" si="76"/>
        <v>18</v>
      </c>
      <c r="T971" s="11" t="str">
        <f t="shared" si="77"/>
        <v>Healthy</v>
      </c>
      <c r="U971" s="11">
        <f t="shared" si="78"/>
        <v>13</v>
      </c>
      <c r="V971" s="8" t="str">
        <f t="shared" si="79"/>
        <v>Good</v>
      </c>
      <c r="W971">
        <v>0</v>
      </c>
    </row>
    <row r="972" spans="1:23" x14ac:dyDescent="0.3">
      <c r="A972">
        <v>971</v>
      </c>
      <c r="B972">
        <v>38</v>
      </c>
      <c r="C972" s="1" t="s">
        <v>33</v>
      </c>
      <c r="D972" s="1" t="s">
        <v>46</v>
      </c>
      <c r="E972" s="2">
        <v>45429</v>
      </c>
      <c r="F972" s="1" t="s">
        <v>9</v>
      </c>
      <c r="G972" s="2">
        <v>45436</v>
      </c>
      <c r="H972" s="1" t="s">
        <v>11</v>
      </c>
      <c r="I972" s="1" t="s">
        <v>1</v>
      </c>
      <c r="J972">
        <v>16</v>
      </c>
      <c r="K972">
        <v>218</v>
      </c>
      <c r="L972">
        <v>1</v>
      </c>
      <c r="M972">
        <v>0</v>
      </c>
      <c r="N972">
        <v>1</v>
      </c>
      <c r="O972">
        <v>0</v>
      </c>
      <c r="P972" s="1" t="s">
        <v>35</v>
      </c>
      <c r="Q972" s="2">
        <v>45773</v>
      </c>
      <c r="R972" s="8" t="str">
        <f t="shared" si="75"/>
        <v>36-49</v>
      </c>
      <c r="S972" s="11">
        <f t="shared" si="76"/>
        <v>11</v>
      </c>
      <c r="T972" s="11" t="str">
        <f t="shared" si="77"/>
        <v xml:space="preserve">Underweight </v>
      </c>
      <c r="U972" s="11">
        <f t="shared" si="78"/>
        <v>7</v>
      </c>
      <c r="V972" s="8" t="str">
        <f t="shared" si="79"/>
        <v>Elevated</v>
      </c>
      <c r="W972">
        <v>1</v>
      </c>
    </row>
    <row r="973" spans="1:23" x14ac:dyDescent="0.3">
      <c r="A973">
        <v>972</v>
      </c>
      <c r="B973">
        <v>70</v>
      </c>
      <c r="C973" s="1" t="s">
        <v>33</v>
      </c>
      <c r="D973" s="1" t="s">
        <v>49</v>
      </c>
      <c r="E973" s="2">
        <v>43414</v>
      </c>
      <c r="F973" s="1" t="s">
        <v>6</v>
      </c>
      <c r="G973" s="2">
        <v>43435</v>
      </c>
      <c r="H973" s="1" t="s">
        <v>10</v>
      </c>
      <c r="I973" s="1" t="s">
        <v>3</v>
      </c>
      <c r="J973">
        <v>29</v>
      </c>
      <c r="K973">
        <v>220</v>
      </c>
      <c r="L973">
        <v>1</v>
      </c>
      <c r="M973">
        <v>0</v>
      </c>
      <c r="N973">
        <v>0</v>
      </c>
      <c r="O973">
        <v>0</v>
      </c>
      <c r="P973" s="1" t="s">
        <v>38</v>
      </c>
      <c r="Q973" s="2">
        <v>43723</v>
      </c>
      <c r="R973" s="8" t="str">
        <f t="shared" si="75"/>
        <v>70-90</v>
      </c>
      <c r="S973" s="11">
        <f t="shared" si="76"/>
        <v>9</v>
      </c>
      <c r="T973" s="11" t="str">
        <f t="shared" si="77"/>
        <v>Overweight</v>
      </c>
      <c r="U973" s="11">
        <f t="shared" si="78"/>
        <v>21</v>
      </c>
      <c r="V973" s="8" t="str">
        <f t="shared" si="79"/>
        <v>Elevated</v>
      </c>
      <c r="W973">
        <v>0</v>
      </c>
    </row>
    <row r="974" spans="1:23" x14ac:dyDescent="0.3">
      <c r="A974">
        <v>973</v>
      </c>
      <c r="B974">
        <v>61</v>
      </c>
      <c r="C974" s="1" t="s">
        <v>33</v>
      </c>
      <c r="D974" s="1" t="s">
        <v>31</v>
      </c>
      <c r="E974" s="2">
        <v>44314</v>
      </c>
      <c r="F974" s="1" t="s">
        <v>8</v>
      </c>
      <c r="G974" s="2">
        <v>44320</v>
      </c>
      <c r="H974" s="1" t="s">
        <v>10</v>
      </c>
      <c r="I974" s="1" t="s">
        <v>4</v>
      </c>
      <c r="J974">
        <v>24.2</v>
      </c>
      <c r="K974">
        <v>151</v>
      </c>
      <c r="L974">
        <v>1</v>
      </c>
      <c r="M974">
        <v>1</v>
      </c>
      <c r="N974">
        <v>0</v>
      </c>
      <c r="O974">
        <v>0</v>
      </c>
      <c r="P974" s="1" t="s">
        <v>35</v>
      </c>
      <c r="Q974" s="2">
        <v>44715</v>
      </c>
      <c r="R974" s="8" t="str">
        <f t="shared" si="75"/>
        <v>50-70</v>
      </c>
      <c r="S974" s="11">
        <f t="shared" si="76"/>
        <v>12</v>
      </c>
      <c r="T974" s="11" t="str">
        <f t="shared" si="77"/>
        <v>Healthy</v>
      </c>
      <c r="U974" s="11">
        <f t="shared" si="78"/>
        <v>6</v>
      </c>
      <c r="V974" s="8" t="str">
        <f t="shared" si="79"/>
        <v>Good</v>
      </c>
      <c r="W974">
        <v>0</v>
      </c>
    </row>
    <row r="975" spans="1:23" x14ac:dyDescent="0.3">
      <c r="A975">
        <v>974</v>
      </c>
      <c r="B975">
        <v>63</v>
      </c>
      <c r="C975" s="1" t="s">
        <v>33</v>
      </c>
      <c r="D975" s="1" t="s">
        <v>40</v>
      </c>
      <c r="E975" s="2">
        <v>43058</v>
      </c>
      <c r="F975" s="1" t="s">
        <v>8</v>
      </c>
      <c r="G975" s="2">
        <v>43065</v>
      </c>
      <c r="H975" s="1" t="s">
        <v>11</v>
      </c>
      <c r="I975" s="1" t="s">
        <v>2</v>
      </c>
      <c r="J975">
        <v>39.700000000000003</v>
      </c>
      <c r="K975">
        <v>284</v>
      </c>
      <c r="L975">
        <v>1</v>
      </c>
      <c r="M975">
        <v>1</v>
      </c>
      <c r="N975">
        <v>1</v>
      </c>
      <c r="O975">
        <v>0</v>
      </c>
      <c r="P975" s="1" t="s">
        <v>42</v>
      </c>
      <c r="Q975" s="2">
        <v>43247</v>
      </c>
      <c r="R975" s="8" t="str">
        <f t="shared" si="75"/>
        <v>50-70</v>
      </c>
      <c r="S975" s="11">
        <f t="shared" si="76"/>
        <v>6</v>
      </c>
      <c r="T975" s="11" t="str">
        <f t="shared" si="77"/>
        <v>Obese</v>
      </c>
      <c r="U975" s="11">
        <f t="shared" si="78"/>
        <v>7</v>
      </c>
      <c r="V975" s="8" t="str">
        <f t="shared" si="79"/>
        <v>High</v>
      </c>
      <c r="W975">
        <v>1</v>
      </c>
    </row>
    <row r="976" spans="1:23" x14ac:dyDescent="0.3">
      <c r="A976">
        <v>975</v>
      </c>
      <c r="B976">
        <v>35</v>
      </c>
      <c r="C976" s="1" t="s">
        <v>30</v>
      </c>
      <c r="D976" s="1" t="s">
        <v>36</v>
      </c>
      <c r="E976" s="2">
        <v>44537</v>
      </c>
      <c r="F976" s="1" t="s">
        <v>6</v>
      </c>
      <c r="G976" s="2">
        <v>44559</v>
      </c>
      <c r="H976" s="1" t="s">
        <v>11</v>
      </c>
      <c r="I976" s="1" t="s">
        <v>1</v>
      </c>
      <c r="J976">
        <v>25.4</v>
      </c>
      <c r="K976">
        <v>182</v>
      </c>
      <c r="L976">
        <v>1</v>
      </c>
      <c r="M976">
        <v>1</v>
      </c>
      <c r="N976">
        <v>1</v>
      </c>
      <c r="O976">
        <v>0</v>
      </c>
      <c r="P976" s="1" t="s">
        <v>38</v>
      </c>
      <c r="Q976" s="2">
        <v>44728</v>
      </c>
      <c r="R976" s="8" t="str">
        <f t="shared" si="75"/>
        <v>20-35</v>
      </c>
      <c r="S976" s="11">
        <f t="shared" si="76"/>
        <v>5</v>
      </c>
      <c r="T976" s="11" t="str">
        <f t="shared" si="77"/>
        <v>Overweight</v>
      </c>
      <c r="U976" s="11">
        <f t="shared" si="78"/>
        <v>22</v>
      </c>
      <c r="V976" s="8" t="str">
        <f t="shared" si="79"/>
        <v>Good</v>
      </c>
      <c r="W976">
        <v>0</v>
      </c>
    </row>
    <row r="977" spans="1:23" x14ac:dyDescent="0.3">
      <c r="A977">
        <v>976</v>
      </c>
      <c r="B977">
        <v>59</v>
      </c>
      <c r="C977" s="1" t="s">
        <v>33</v>
      </c>
      <c r="D977" s="1" t="s">
        <v>48</v>
      </c>
      <c r="E977" s="2">
        <v>43942</v>
      </c>
      <c r="F977" s="1" t="s">
        <v>7</v>
      </c>
      <c r="G977" s="2">
        <v>43956</v>
      </c>
      <c r="H977" s="1" t="s">
        <v>11</v>
      </c>
      <c r="I977" s="1" t="s">
        <v>1</v>
      </c>
      <c r="J977">
        <v>27.4</v>
      </c>
      <c r="K977">
        <v>161</v>
      </c>
      <c r="L977">
        <v>0</v>
      </c>
      <c r="M977">
        <v>1</v>
      </c>
      <c r="N977">
        <v>0</v>
      </c>
      <c r="O977">
        <v>0</v>
      </c>
      <c r="P977" s="1" t="s">
        <v>38</v>
      </c>
      <c r="Q977" s="2">
        <v>44487</v>
      </c>
      <c r="R977" s="8" t="str">
        <f t="shared" si="75"/>
        <v>50-70</v>
      </c>
      <c r="S977" s="11">
        <f t="shared" si="76"/>
        <v>17</v>
      </c>
      <c r="T977" s="11" t="str">
        <f t="shared" si="77"/>
        <v>Overweight</v>
      </c>
      <c r="U977" s="11">
        <f t="shared" si="78"/>
        <v>14</v>
      </c>
      <c r="V977" s="8" t="str">
        <f t="shared" si="79"/>
        <v>Good</v>
      </c>
      <c r="W977">
        <v>0</v>
      </c>
    </row>
    <row r="978" spans="1:23" x14ac:dyDescent="0.3">
      <c r="A978">
        <v>977</v>
      </c>
      <c r="B978">
        <v>57</v>
      </c>
      <c r="C978" s="1" t="s">
        <v>30</v>
      </c>
      <c r="D978" s="1" t="s">
        <v>39</v>
      </c>
      <c r="E978" s="2">
        <v>43848</v>
      </c>
      <c r="F978" s="1" t="s">
        <v>8</v>
      </c>
      <c r="G978" s="2">
        <v>43861</v>
      </c>
      <c r="H978" s="1" t="s">
        <v>11</v>
      </c>
      <c r="I978" s="1" t="s">
        <v>1</v>
      </c>
      <c r="J978">
        <v>41</v>
      </c>
      <c r="K978">
        <v>254</v>
      </c>
      <c r="L978">
        <v>1</v>
      </c>
      <c r="M978">
        <v>1</v>
      </c>
      <c r="N978">
        <v>1</v>
      </c>
      <c r="O978">
        <v>0</v>
      </c>
      <c r="P978" s="1" t="s">
        <v>35</v>
      </c>
      <c r="Q978" s="2">
        <v>44290</v>
      </c>
      <c r="R978" s="8" t="str">
        <f t="shared" si="75"/>
        <v>50-70</v>
      </c>
      <c r="S978" s="11">
        <f t="shared" si="76"/>
        <v>14</v>
      </c>
      <c r="T978" s="11" t="str">
        <f t="shared" si="77"/>
        <v>Severely obese</v>
      </c>
      <c r="U978" s="11">
        <f t="shared" si="78"/>
        <v>13</v>
      </c>
      <c r="V978" s="8" t="str">
        <f t="shared" si="79"/>
        <v>High</v>
      </c>
      <c r="W978">
        <v>0</v>
      </c>
    </row>
    <row r="979" spans="1:23" x14ac:dyDescent="0.3">
      <c r="A979">
        <v>978</v>
      </c>
      <c r="B979">
        <v>58</v>
      </c>
      <c r="C979" s="1" t="s">
        <v>30</v>
      </c>
      <c r="D979" s="1" t="s">
        <v>48</v>
      </c>
      <c r="E979" s="2">
        <v>42018</v>
      </c>
      <c r="F979" s="1" t="s">
        <v>6</v>
      </c>
      <c r="G979" s="2">
        <v>42034</v>
      </c>
      <c r="H979" s="1" t="s">
        <v>11</v>
      </c>
      <c r="I979" s="1" t="s">
        <v>1</v>
      </c>
      <c r="J979">
        <v>43.6</v>
      </c>
      <c r="K979">
        <v>286</v>
      </c>
      <c r="L979">
        <v>1</v>
      </c>
      <c r="M979">
        <v>1</v>
      </c>
      <c r="N979">
        <v>0</v>
      </c>
      <c r="O979">
        <v>0</v>
      </c>
      <c r="P979" s="1" t="s">
        <v>35</v>
      </c>
      <c r="Q979" s="2">
        <v>42527</v>
      </c>
      <c r="R979" s="8" t="str">
        <f t="shared" si="75"/>
        <v>50-70</v>
      </c>
      <c r="S979" s="11">
        <f t="shared" si="76"/>
        <v>16</v>
      </c>
      <c r="T979" s="11" t="str">
        <f t="shared" si="77"/>
        <v>Severely obese</v>
      </c>
      <c r="U979" s="11">
        <f t="shared" si="78"/>
        <v>16</v>
      </c>
      <c r="V979" s="8" t="str">
        <f t="shared" si="79"/>
        <v>High</v>
      </c>
      <c r="W979">
        <v>0</v>
      </c>
    </row>
    <row r="980" spans="1:23" x14ac:dyDescent="0.3">
      <c r="A980">
        <v>979</v>
      </c>
      <c r="B980">
        <v>55</v>
      </c>
      <c r="C980" s="1" t="s">
        <v>33</v>
      </c>
      <c r="D980" s="1" t="s">
        <v>47</v>
      </c>
      <c r="E980" s="2">
        <v>43800</v>
      </c>
      <c r="F980" s="1" t="s">
        <v>6</v>
      </c>
      <c r="G980" s="2">
        <v>43819</v>
      </c>
      <c r="H980" s="1" t="s">
        <v>10</v>
      </c>
      <c r="I980" s="1" t="s">
        <v>1</v>
      </c>
      <c r="J980">
        <v>31.1</v>
      </c>
      <c r="K980">
        <v>281</v>
      </c>
      <c r="L980">
        <v>1</v>
      </c>
      <c r="M980">
        <v>1</v>
      </c>
      <c r="N980">
        <v>0</v>
      </c>
      <c r="O980">
        <v>0</v>
      </c>
      <c r="P980" s="1" t="s">
        <v>38</v>
      </c>
      <c r="Q980" s="2">
        <v>44354</v>
      </c>
      <c r="R980" s="8" t="str">
        <f t="shared" si="75"/>
        <v>50-70</v>
      </c>
      <c r="S980" s="11">
        <f t="shared" si="76"/>
        <v>17</v>
      </c>
      <c r="T980" s="11" t="str">
        <f t="shared" si="77"/>
        <v>Obese</v>
      </c>
      <c r="U980" s="11">
        <f t="shared" si="78"/>
        <v>19</v>
      </c>
      <c r="V980" s="8" t="str">
        <f t="shared" si="79"/>
        <v>High</v>
      </c>
      <c r="W980">
        <v>0</v>
      </c>
    </row>
    <row r="981" spans="1:23" x14ac:dyDescent="0.3">
      <c r="A981">
        <v>980</v>
      </c>
      <c r="B981">
        <v>67</v>
      </c>
      <c r="C981" s="1" t="s">
        <v>30</v>
      </c>
      <c r="D981" s="1" t="s">
        <v>48</v>
      </c>
      <c r="E981" s="2">
        <v>44476</v>
      </c>
      <c r="F981" s="1" t="s">
        <v>9</v>
      </c>
      <c r="G981" s="2">
        <v>44477</v>
      </c>
      <c r="H981" s="1" t="s">
        <v>11</v>
      </c>
      <c r="I981" s="1" t="s">
        <v>3</v>
      </c>
      <c r="J981">
        <v>21.4</v>
      </c>
      <c r="K981">
        <v>199</v>
      </c>
      <c r="L981">
        <v>0</v>
      </c>
      <c r="M981">
        <v>1</v>
      </c>
      <c r="N981">
        <v>1</v>
      </c>
      <c r="O981">
        <v>0</v>
      </c>
      <c r="P981" s="1" t="s">
        <v>42</v>
      </c>
      <c r="Q981" s="2">
        <v>44784</v>
      </c>
      <c r="R981" s="8" t="str">
        <f t="shared" si="75"/>
        <v>50-70</v>
      </c>
      <c r="S981" s="11">
        <f t="shared" si="76"/>
        <v>10</v>
      </c>
      <c r="T981" s="11" t="str">
        <f t="shared" si="77"/>
        <v>Healthy</v>
      </c>
      <c r="U981" s="11">
        <f t="shared" si="78"/>
        <v>1</v>
      </c>
      <c r="V981" s="8" t="str">
        <f t="shared" si="79"/>
        <v>Good</v>
      </c>
      <c r="W981">
        <v>1</v>
      </c>
    </row>
    <row r="982" spans="1:23" x14ac:dyDescent="0.3">
      <c r="A982">
        <v>981</v>
      </c>
      <c r="B982">
        <v>49</v>
      </c>
      <c r="C982" s="1" t="s">
        <v>30</v>
      </c>
      <c r="D982" s="1" t="s">
        <v>45</v>
      </c>
      <c r="E982" s="2">
        <v>43640</v>
      </c>
      <c r="F982" s="1" t="s">
        <v>6</v>
      </c>
      <c r="G982" s="2">
        <v>43643</v>
      </c>
      <c r="H982" s="1" t="s">
        <v>10</v>
      </c>
      <c r="I982" s="1" t="s">
        <v>2</v>
      </c>
      <c r="J982">
        <v>43.5</v>
      </c>
      <c r="K982">
        <v>296</v>
      </c>
      <c r="L982">
        <v>1</v>
      </c>
      <c r="M982">
        <v>1</v>
      </c>
      <c r="N982">
        <v>0</v>
      </c>
      <c r="O982">
        <v>0</v>
      </c>
      <c r="P982" s="1" t="s">
        <v>38</v>
      </c>
      <c r="Q982" s="2">
        <v>44078</v>
      </c>
      <c r="R982" s="8" t="str">
        <f t="shared" si="75"/>
        <v>36-49</v>
      </c>
      <c r="S982" s="11">
        <f t="shared" si="76"/>
        <v>14</v>
      </c>
      <c r="T982" s="11" t="str">
        <f t="shared" si="77"/>
        <v>Severely obese</v>
      </c>
      <c r="U982" s="11">
        <f t="shared" si="78"/>
        <v>3</v>
      </c>
      <c r="V982" s="8" t="str">
        <f t="shared" si="79"/>
        <v>High</v>
      </c>
      <c r="W982">
        <v>0</v>
      </c>
    </row>
    <row r="983" spans="1:23" x14ac:dyDescent="0.3">
      <c r="A983">
        <v>982</v>
      </c>
      <c r="B983">
        <v>62</v>
      </c>
      <c r="C983" s="1" t="s">
        <v>33</v>
      </c>
      <c r="D983" s="1" t="s">
        <v>37</v>
      </c>
      <c r="E983" s="2">
        <v>42047</v>
      </c>
      <c r="F983" s="1" t="s">
        <v>7</v>
      </c>
      <c r="G983" s="2">
        <v>42052</v>
      </c>
      <c r="H983" s="1" t="s">
        <v>11</v>
      </c>
      <c r="I983" s="1" t="s">
        <v>1</v>
      </c>
      <c r="J983">
        <v>37.9</v>
      </c>
      <c r="K983">
        <v>271</v>
      </c>
      <c r="L983">
        <v>1</v>
      </c>
      <c r="M983">
        <v>1</v>
      </c>
      <c r="N983">
        <v>1</v>
      </c>
      <c r="O983">
        <v>0</v>
      </c>
      <c r="P983" s="1" t="s">
        <v>42</v>
      </c>
      <c r="Q983" s="2">
        <v>42325</v>
      </c>
      <c r="R983" s="8" t="str">
        <f t="shared" si="75"/>
        <v>50-70</v>
      </c>
      <c r="S983" s="11">
        <f t="shared" si="76"/>
        <v>9</v>
      </c>
      <c r="T983" s="11" t="str">
        <f t="shared" si="77"/>
        <v>Obese</v>
      </c>
      <c r="U983" s="11">
        <f t="shared" si="78"/>
        <v>5</v>
      </c>
      <c r="V983" s="8" t="str">
        <f t="shared" si="79"/>
        <v>High</v>
      </c>
      <c r="W983">
        <v>0</v>
      </c>
    </row>
    <row r="984" spans="1:23" x14ac:dyDescent="0.3">
      <c r="A984">
        <v>983</v>
      </c>
      <c r="B984">
        <v>61</v>
      </c>
      <c r="C984" s="1" t="s">
        <v>33</v>
      </c>
      <c r="D984" s="1" t="s">
        <v>50</v>
      </c>
      <c r="E984" s="2">
        <v>42426</v>
      </c>
      <c r="F984" s="1" t="s">
        <v>8</v>
      </c>
      <c r="G984" s="2">
        <v>42429</v>
      </c>
      <c r="H984" s="1" t="s">
        <v>10</v>
      </c>
      <c r="I984" s="1" t="s">
        <v>1</v>
      </c>
      <c r="J984">
        <v>44.7</v>
      </c>
      <c r="K984">
        <v>260</v>
      </c>
      <c r="L984">
        <v>0</v>
      </c>
      <c r="M984">
        <v>1</v>
      </c>
      <c r="N984">
        <v>0</v>
      </c>
      <c r="O984">
        <v>0</v>
      </c>
      <c r="P984" s="1" t="s">
        <v>42</v>
      </c>
      <c r="Q984" s="2">
        <v>42934</v>
      </c>
      <c r="R984" s="8" t="str">
        <f t="shared" si="75"/>
        <v>50-70</v>
      </c>
      <c r="S984" s="11">
        <f t="shared" si="76"/>
        <v>16</v>
      </c>
      <c r="T984" s="11" t="str">
        <f t="shared" si="77"/>
        <v>Severely obese</v>
      </c>
      <c r="U984" s="11">
        <f t="shared" si="78"/>
        <v>3</v>
      </c>
      <c r="V984" s="8" t="str">
        <f t="shared" si="79"/>
        <v>High</v>
      </c>
      <c r="W984">
        <v>0</v>
      </c>
    </row>
    <row r="985" spans="1:23" x14ac:dyDescent="0.3">
      <c r="A985">
        <v>984</v>
      </c>
      <c r="B985">
        <v>51</v>
      </c>
      <c r="C985" s="1" t="s">
        <v>33</v>
      </c>
      <c r="D985" s="1" t="s">
        <v>45</v>
      </c>
      <c r="E985" s="2">
        <v>44203</v>
      </c>
      <c r="F985" s="1" t="s">
        <v>7</v>
      </c>
      <c r="G985" s="2">
        <v>44220</v>
      </c>
      <c r="H985" s="1" t="s">
        <v>10</v>
      </c>
      <c r="I985" s="1" t="s">
        <v>1</v>
      </c>
      <c r="J985">
        <v>29</v>
      </c>
      <c r="K985">
        <v>177</v>
      </c>
      <c r="L985">
        <v>1</v>
      </c>
      <c r="M985">
        <v>1</v>
      </c>
      <c r="N985">
        <v>1</v>
      </c>
      <c r="O985">
        <v>0</v>
      </c>
      <c r="P985" s="1" t="s">
        <v>42</v>
      </c>
      <c r="Q985" s="2">
        <v>44532</v>
      </c>
      <c r="R985" s="8" t="str">
        <f t="shared" si="75"/>
        <v>50-70</v>
      </c>
      <c r="S985" s="11">
        <f t="shared" si="76"/>
        <v>10</v>
      </c>
      <c r="T985" s="11" t="str">
        <f t="shared" si="77"/>
        <v>Overweight</v>
      </c>
      <c r="U985" s="11">
        <f t="shared" si="78"/>
        <v>17</v>
      </c>
      <c r="V985" s="8" t="str">
        <f t="shared" si="79"/>
        <v>Good</v>
      </c>
      <c r="W985">
        <v>0</v>
      </c>
    </row>
    <row r="986" spans="1:23" x14ac:dyDescent="0.3">
      <c r="A986">
        <v>985</v>
      </c>
      <c r="B986">
        <v>54</v>
      </c>
      <c r="C986" s="1" t="s">
        <v>33</v>
      </c>
      <c r="D986" s="1" t="s">
        <v>44</v>
      </c>
      <c r="E986" s="2">
        <v>43537</v>
      </c>
      <c r="F986" s="1" t="s">
        <v>6</v>
      </c>
      <c r="G986" s="2">
        <v>43543</v>
      </c>
      <c r="H986" s="1" t="s">
        <v>10</v>
      </c>
      <c r="I986" s="1" t="s">
        <v>1</v>
      </c>
      <c r="J986">
        <v>37.700000000000003</v>
      </c>
      <c r="K986">
        <v>246</v>
      </c>
      <c r="L986">
        <v>1</v>
      </c>
      <c r="M986">
        <v>1</v>
      </c>
      <c r="N986">
        <v>0</v>
      </c>
      <c r="O986">
        <v>0</v>
      </c>
      <c r="P986" s="1" t="s">
        <v>38</v>
      </c>
      <c r="Q986" s="2">
        <v>43926</v>
      </c>
      <c r="R986" s="8" t="str">
        <f t="shared" si="75"/>
        <v>50-70</v>
      </c>
      <c r="S986" s="11">
        <f t="shared" si="76"/>
        <v>12</v>
      </c>
      <c r="T986" s="11" t="str">
        <f t="shared" si="77"/>
        <v>Obese</v>
      </c>
      <c r="U986" s="11">
        <f t="shared" si="78"/>
        <v>6</v>
      </c>
      <c r="V986" s="8" t="str">
        <f t="shared" si="79"/>
        <v>High</v>
      </c>
      <c r="W986">
        <v>0</v>
      </c>
    </row>
    <row r="987" spans="1:23" x14ac:dyDescent="0.3">
      <c r="A987">
        <v>986</v>
      </c>
      <c r="B987">
        <v>59</v>
      </c>
      <c r="C987" s="1" t="s">
        <v>30</v>
      </c>
      <c r="D987" s="1" t="s">
        <v>58</v>
      </c>
      <c r="E987" s="2">
        <v>44337</v>
      </c>
      <c r="F987" s="1" t="s">
        <v>8</v>
      </c>
      <c r="G987" s="2">
        <v>44339</v>
      </c>
      <c r="H987" s="1" t="s">
        <v>11</v>
      </c>
      <c r="I987" s="1" t="s">
        <v>3</v>
      </c>
      <c r="J987">
        <v>31.5</v>
      </c>
      <c r="K987">
        <v>292</v>
      </c>
      <c r="L987">
        <v>0</v>
      </c>
      <c r="M987">
        <v>0</v>
      </c>
      <c r="N987">
        <v>0</v>
      </c>
      <c r="O987">
        <v>0</v>
      </c>
      <c r="P987" s="1" t="s">
        <v>38</v>
      </c>
      <c r="Q987" s="2">
        <v>44543</v>
      </c>
      <c r="R987" s="8" t="str">
        <f t="shared" si="75"/>
        <v>50-70</v>
      </c>
      <c r="S987" s="11">
        <f t="shared" si="76"/>
        <v>6</v>
      </c>
      <c r="T987" s="11" t="str">
        <f t="shared" si="77"/>
        <v>Obese</v>
      </c>
      <c r="U987" s="11">
        <f t="shared" si="78"/>
        <v>2</v>
      </c>
      <c r="V987" s="8" t="str">
        <f t="shared" si="79"/>
        <v>High</v>
      </c>
      <c r="W987">
        <v>0</v>
      </c>
    </row>
    <row r="988" spans="1:23" x14ac:dyDescent="0.3">
      <c r="A988">
        <v>987</v>
      </c>
      <c r="B988">
        <v>48</v>
      </c>
      <c r="C988" s="1" t="s">
        <v>30</v>
      </c>
      <c r="D988" s="1" t="s">
        <v>45</v>
      </c>
      <c r="E988" s="2">
        <v>42915</v>
      </c>
      <c r="F988" s="1" t="s">
        <v>7</v>
      </c>
      <c r="G988" s="2">
        <v>42935</v>
      </c>
      <c r="H988" s="1" t="s">
        <v>10</v>
      </c>
      <c r="I988" s="1" t="s">
        <v>4</v>
      </c>
      <c r="J988">
        <v>19.100000000000001</v>
      </c>
      <c r="K988">
        <v>220</v>
      </c>
      <c r="L988">
        <v>0</v>
      </c>
      <c r="M988">
        <v>0</v>
      </c>
      <c r="N988">
        <v>0</v>
      </c>
      <c r="O988">
        <v>0</v>
      </c>
      <c r="P988" s="1" t="s">
        <v>32</v>
      </c>
      <c r="Q988" s="2">
        <v>43368</v>
      </c>
      <c r="R988" s="8" t="str">
        <f t="shared" si="75"/>
        <v>36-49</v>
      </c>
      <c r="S988" s="11">
        <f t="shared" si="76"/>
        <v>14</v>
      </c>
      <c r="T988" s="11" t="str">
        <f t="shared" si="77"/>
        <v>Healthy</v>
      </c>
      <c r="U988" s="11">
        <f t="shared" si="78"/>
        <v>20</v>
      </c>
      <c r="V988" s="8" t="str">
        <f t="shared" si="79"/>
        <v>Elevated</v>
      </c>
      <c r="W988">
        <v>0</v>
      </c>
    </row>
    <row r="989" spans="1:23" x14ac:dyDescent="0.3">
      <c r="A989">
        <v>988</v>
      </c>
      <c r="B989">
        <v>78</v>
      </c>
      <c r="C989" s="1" t="s">
        <v>30</v>
      </c>
      <c r="D989" s="1" t="s">
        <v>41</v>
      </c>
      <c r="E989" s="2">
        <v>43616</v>
      </c>
      <c r="F989" s="1" t="s">
        <v>7</v>
      </c>
      <c r="G989" s="2">
        <v>43617</v>
      </c>
      <c r="H989" s="1" t="s">
        <v>11</v>
      </c>
      <c r="I989" s="1" t="s">
        <v>4</v>
      </c>
      <c r="J989">
        <v>38.4</v>
      </c>
      <c r="K989">
        <v>259</v>
      </c>
      <c r="L989">
        <v>0</v>
      </c>
      <c r="M989">
        <v>1</v>
      </c>
      <c r="N989">
        <v>1</v>
      </c>
      <c r="O989">
        <v>0</v>
      </c>
      <c r="P989" s="1" t="s">
        <v>38</v>
      </c>
      <c r="Q989" s="2">
        <v>44109</v>
      </c>
      <c r="R989" s="8" t="str">
        <f t="shared" si="75"/>
        <v>70-90</v>
      </c>
      <c r="S989" s="11">
        <f t="shared" si="76"/>
        <v>16</v>
      </c>
      <c r="T989" s="11" t="str">
        <f t="shared" si="77"/>
        <v>Obese</v>
      </c>
      <c r="U989" s="11">
        <f t="shared" si="78"/>
        <v>1</v>
      </c>
      <c r="V989" s="8" t="str">
        <f t="shared" si="79"/>
        <v>High</v>
      </c>
      <c r="W989">
        <v>0</v>
      </c>
    </row>
    <row r="990" spans="1:23" x14ac:dyDescent="0.3">
      <c r="A990">
        <v>989</v>
      </c>
      <c r="B990">
        <v>51</v>
      </c>
      <c r="C990" s="1" t="s">
        <v>30</v>
      </c>
      <c r="D990" s="1" t="s">
        <v>55</v>
      </c>
      <c r="E990" s="2">
        <v>43647</v>
      </c>
      <c r="F990" s="1" t="s">
        <v>9</v>
      </c>
      <c r="G990" s="2">
        <v>43649</v>
      </c>
      <c r="H990" s="1" t="s">
        <v>10</v>
      </c>
      <c r="I990" s="1" t="s">
        <v>2</v>
      </c>
      <c r="J990">
        <v>39.200000000000003</v>
      </c>
      <c r="K990">
        <v>243</v>
      </c>
      <c r="L990">
        <v>1</v>
      </c>
      <c r="M990">
        <v>1</v>
      </c>
      <c r="N990">
        <v>0</v>
      </c>
      <c r="O990">
        <v>0</v>
      </c>
      <c r="P990" s="1" t="s">
        <v>35</v>
      </c>
      <c r="Q990" s="2">
        <v>44346</v>
      </c>
      <c r="R990" s="8" t="str">
        <f t="shared" si="75"/>
        <v>50-70</v>
      </c>
      <c r="S990" s="11">
        <f t="shared" si="76"/>
        <v>22</v>
      </c>
      <c r="T990" s="11" t="str">
        <f t="shared" si="77"/>
        <v>Obese</v>
      </c>
      <c r="U990" s="11">
        <f t="shared" si="78"/>
        <v>2</v>
      </c>
      <c r="V990" s="8" t="str">
        <f t="shared" si="79"/>
        <v>High</v>
      </c>
      <c r="W990">
        <v>1</v>
      </c>
    </row>
    <row r="991" spans="1:23" x14ac:dyDescent="0.3">
      <c r="A991">
        <v>990</v>
      </c>
      <c r="B991">
        <v>66</v>
      </c>
      <c r="C991" s="1" t="s">
        <v>33</v>
      </c>
      <c r="D991" s="1" t="s">
        <v>40</v>
      </c>
      <c r="E991" s="2">
        <v>42409</v>
      </c>
      <c r="F991" s="1" t="s">
        <v>7</v>
      </c>
      <c r="G991" s="2">
        <v>42415</v>
      </c>
      <c r="H991" s="1" t="s">
        <v>11</v>
      </c>
      <c r="I991" s="1" t="s">
        <v>3</v>
      </c>
      <c r="J991">
        <v>20</v>
      </c>
      <c r="K991">
        <v>191</v>
      </c>
      <c r="L991">
        <v>1</v>
      </c>
      <c r="M991">
        <v>0</v>
      </c>
      <c r="N991">
        <v>0</v>
      </c>
      <c r="O991">
        <v>0</v>
      </c>
      <c r="P991" s="1" t="s">
        <v>35</v>
      </c>
      <c r="Q991" s="2">
        <v>42660</v>
      </c>
      <c r="R991" s="8" t="str">
        <f t="shared" si="75"/>
        <v>50-70</v>
      </c>
      <c r="S991" s="11">
        <f t="shared" si="76"/>
        <v>8</v>
      </c>
      <c r="T991" s="11" t="str">
        <f t="shared" si="77"/>
        <v>Healthy</v>
      </c>
      <c r="U991" s="11">
        <f t="shared" si="78"/>
        <v>6</v>
      </c>
      <c r="V991" s="8" t="str">
        <f t="shared" si="79"/>
        <v>Good</v>
      </c>
      <c r="W991">
        <v>1</v>
      </c>
    </row>
    <row r="992" spans="1:23" x14ac:dyDescent="0.3">
      <c r="A992">
        <v>991</v>
      </c>
      <c r="B992">
        <v>53</v>
      </c>
      <c r="C992" s="1" t="s">
        <v>30</v>
      </c>
      <c r="D992" s="1" t="s">
        <v>34</v>
      </c>
      <c r="E992" s="2">
        <v>43912</v>
      </c>
      <c r="F992" s="1" t="s">
        <v>7</v>
      </c>
      <c r="G992" s="2">
        <v>43926</v>
      </c>
      <c r="H992" s="1" t="s">
        <v>10</v>
      </c>
      <c r="I992" s="1" t="s">
        <v>1</v>
      </c>
      <c r="J992">
        <v>30.5</v>
      </c>
      <c r="K992">
        <v>264</v>
      </c>
      <c r="L992">
        <v>0</v>
      </c>
      <c r="M992">
        <v>0</v>
      </c>
      <c r="N992">
        <v>0</v>
      </c>
      <c r="O992">
        <v>0</v>
      </c>
      <c r="P992" s="1" t="s">
        <v>42</v>
      </c>
      <c r="Q992" s="2">
        <v>44619</v>
      </c>
      <c r="R992" s="8" t="str">
        <f t="shared" si="75"/>
        <v>50-70</v>
      </c>
      <c r="S992" s="11">
        <f t="shared" si="76"/>
        <v>22</v>
      </c>
      <c r="T992" s="11" t="str">
        <f t="shared" si="77"/>
        <v>Obese</v>
      </c>
      <c r="U992" s="11">
        <f t="shared" si="78"/>
        <v>14</v>
      </c>
      <c r="V992" s="8" t="str">
        <f t="shared" si="79"/>
        <v>High</v>
      </c>
      <c r="W992">
        <v>1</v>
      </c>
    </row>
    <row r="993" spans="1:23" x14ac:dyDescent="0.3">
      <c r="A993">
        <v>992</v>
      </c>
      <c r="B993">
        <v>54</v>
      </c>
      <c r="C993" s="1" t="s">
        <v>33</v>
      </c>
      <c r="D993" s="1" t="s">
        <v>48</v>
      </c>
      <c r="E993" s="2">
        <v>42927</v>
      </c>
      <c r="F993" s="1" t="s">
        <v>6</v>
      </c>
      <c r="G993" s="2">
        <v>42939</v>
      </c>
      <c r="H993" s="1" t="s">
        <v>11</v>
      </c>
      <c r="I993" s="1" t="s">
        <v>1</v>
      </c>
      <c r="J993">
        <v>39.700000000000003</v>
      </c>
      <c r="K993">
        <v>292</v>
      </c>
      <c r="L993">
        <v>1</v>
      </c>
      <c r="M993">
        <v>1</v>
      </c>
      <c r="N993">
        <v>0</v>
      </c>
      <c r="O993">
        <v>0</v>
      </c>
      <c r="P993" s="1" t="s">
        <v>32</v>
      </c>
      <c r="Q993" s="2">
        <v>43348</v>
      </c>
      <c r="R993" s="8" t="str">
        <f t="shared" si="75"/>
        <v>50-70</v>
      </c>
      <c r="S993" s="11">
        <f t="shared" si="76"/>
        <v>13</v>
      </c>
      <c r="T993" s="11" t="str">
        <f t="shared" si="77"/>
        <v>Obese</v>
      </c>
      <c r="U993" s="11">
        <f t="shared" si="78"/>
        <v>12</v>
      </c>
      <c r="V993" s="8" t="str">
        <f t="shared" si="79"/>
        <v>High</v>
      </c>
      <c r="W993">
        <v>0</v>
      </c>
    </row>
    <row r="994" spans="1:23" x14ac:dyDescent="0.3">
      <c r="A994">
        <v>993</v>
      </c>
      <c r="B994">
        <v>66</v>
      </c>
      <c r="C994" s="1" t="s">
        <v>30</v>
      </c>
      <c r="D994" s="1" t="s">
        <v>51</v>
      </c>
      <c r="E994" s="2">
        <v>42309</v>
      </c>
      <c r="F994" s="1" t="s">
        <v>6</v>
      </c>
      <c r="G994" s="2">
        <v>42315</v>
      </c>
      <c r="H994" s="1" t="s">
        <v>10</v>
      </c>
      <c r="I994" s="1" t="s">
        <v>4</v>
      </c>
      <c r="J994">
        <v>22.2</v>
      </c>
      <c r="K994">
        <v>183</v>
      </c>
      <c r="L994">
        <v>1</v>
      </c>
      <c r="M994">
        <v>0</v>
      </c>
      <c r="N994">
        <v>0</v>
      </c>
      <c r="O994">
        <v>0</v>
      </c>
      <c r="P994" s="1" t="s">
        <v>38</v>
      </c>
      <c r="Q994" s="2">
        <v>42931</v>
      </c>
      <c r="R994" s="8" t="str">
        <f t="shared" si="75"/>
        <v>50-70</v>
      </c>
      <c r="S994" s="11">
        <f t="shared" si="76"/>
        <v>20</v>
      </c>
      <c r="T994" s="11" t="str">
        <f t="shared" si="77"/>
        <v>Healthy</v>
      </c>
      <c r="U994" s="11">
        <f t="shared" si="78"/>
        <v>6</v>
      </c>
      <c r="V994" s="8" t="str">
        <f t="shared" si="79"/>
        <v>Good</v>
      </c>
      <c r="W994">
        <v>1</v>
      </c>
    </row>
    <row r="995" spans="1:23" x14ac:dyDescent="0.3">
      <c r="A995">
        <v>994</v>
      </c>
      <c r="B995">
        <v>56</v>
      </c>
      <c r="C995" s="1" t="s">
        <v>30</v>
      </c>
      <c r="D995" s="1" t="s">
        <v>40</v>
      </c>
      <c r="E995" s="2">
        <v>42259</v>
      </c>
      <c r="F995" s="1" t="s">
        <v>6</v>
      </c>
      <c r="G995" s="2">
        <v>42285</v>
      </c>
      <c r="H995" s="1" t="s">
        <v>10</v>
      </c>
      <c r="I995" s="1" t="s">
        <v>2</v>
      </c>
      <c r="J995">
        <v>38.700000000000003</v>
      </c>
      <c r="K995">
        <v>263</v>
      </c>
      <c r="L995">
        <v>1</v>
      </c>
      <c r="M995">
        <v>1</v>
      </c>
      <c r="N995">
        <v>1</v>
      </c>
      <c r="O995">
        <v>0</v>
      </c>
      <c r="P995" s="1" t="s">
        <v>42</v>
      </c>
      <c r="Q995" s="2">
        <v>42705</v>
      </c>
      <c r="R995" s="8" t="str">
        <f t="shared" si="75"/>
        <v>50-70</v>
      </c>
      <c r="S995" s="11">
        <f t="shared" si="76"/>
        <v>13</v>
      </c>
      <c r="T995" s="11" t="str">
        <f t="shared" si="77"/>
        <v>Obese</v>
      </c>
      <c r="U995" s="11">
        <f t="shared" si="78"/>
        <v>26</v>
      </c>
      <c r="V995" s="8" t="str">
        <f t="shared" si="79"/>
        <v>High</v>
      </c>
      <c r="W995">
        <v>0</v>
      </c>
    </row>
    <row r="996" spans="1:23" x14ac:dyDescent="0.3">
      <c r="A996">
        <v>995</v>
      </c>
      <c r="B996">
        <v>64</v>
      </c>
      <c r="C996" s="1" t="s">
        <v>30</v>
      </c>
      <c r="D996" s="1" t="s">
        <v>60</v>
      </c>
      <c r="E996" s="2">
        <v>45440</v>
      </c>
      <c r="F996" s="1" t="s">
        <v>8</v>
      </c>
      <c r="G996" s="2">
        <v>45448</v>
      </c>
      <c r="H996" s="1" t="s">
        <v>10</v>
      </c>
      <c r="I996" s="1" t="s">
        <v>4</v>
      </c>
      <c r="J996">
        <v>32.299999999999997</v>
      </c>
      <c r="K996">
        <v>267</v>
      </c>
      <c r="L996">
        <v>1</v>
      </c>
      <c r="M996">
        <v>0</v>
      </c>
      <c r="N996">
        <v>0</v>
      </c>
      <c r="O996">
        <v>0</v>
      </c>
      <c r="P996" s="1" t="s">
        <v>32</v>
      </c>
      <c r="Q996" s="2">
        <v>45687</v>
      </c>
      <c r="R996" s="8" t="str">
        <f t="shared" si="75"/>
        <v>50-70</v>
      </c>
      <c r="S996" s="11">
        <f t="shared" si="76"/>
        <v>7</v>
      </c>
      <c r="T996" s="11" t="str">
        <f t="shared" si="77"/>
        <v>Obese</v>
      </c>
      <c r="U996" s="11">
        <f t="shared" si="78"/>
        <v>8</v>
      </c>
      <c r="V996" s="8" t="str">
        <f t="shared" si="79"/>
        <v>High</v>
      </c>
      <c r="W996">
        <v>1</v>
      </c>
    </row>
    <row r="997" spans="1:23" x14ac:dyDescent="0.3">
      <c r="A997">
        <v>996</v>
      </c>
      <c r="B997">
        <v>59</v>
      </c>
      <c r="C997" s="1" t="s">
        <v>30</v>
      </c>
      <c r="D997" s="1" t="s">
        <v>53</v>
      </c>
      <c r="E997" s="2">
        <v>45063</v>
      </c>
      <c r="F997" s="1" t="s">
        <v>6</v>
      </c>
      <c r="G997" s="2">
        <v>45079</v>
      </c>
      <c r="H997" s="1" t="s">
        <v>11</v>
      </c>
      <c r="I997" s="1" t="s">
        <v>1</v>
      </c>
      <c r="J997">
        <v>36.1</v>
      </c>
      <c r="K997">
        <v>248</v>
      </c>
      <c r="L997">
        <v>1</v>
      </c>
      <c r="M997">
        <v>0</v>
      </c>
      <c r="N997">
        <v>1</v>
      </c>
      <c r="O997">
        <v>0</v>
      </c>
      <c r="P997" s="1" t="s">
        <v>42</v>
      </c>
      <c r="Q997" s="2">
        <v>45462</v>
      </c>
      <c r="R997" s="8" t="str">
        <f t="shared" si="75"/>
        <v>50-70</v>
      </c>
      <c r="S997" s="11">
        <f t="shared" si="76"/>
        <v>12</v>
      </c>
      <c r="T997" s="11" t="str">
        <f t="shared" si="77"/>
        <v>Obese</v>
      </c>
      <c r="U997" s="11">
        <f t="shared" si="78"/>
        <v>16</v>
      </c>
      <c r="V997" s="8" t="str">
        <f t="shared" si="79"/>
        <v>High</v>
      </c>
      <c r="W997">
        <v>0</v>
      </c>
    </row>
    <row r="998" spans="1:23" x14ac:dyDescent="0.3">
      <c r="A998">
        <v>997</v>
      </c>
      <c r="B998">
        <v>46</v>
      </c>
      <c r="C998" s="1" t="s">
        <v>33</v>
      </c>
      <c r="D998" s="1" t="s">
        <v>44</v>
      </c>
      <c r="E998" s="2">
        <v>41976</v>
      </c>
      <c r="F998" s="1" t="s">
        <v>8</v>
      </c>
      <c r="G998" s="2">
        <v>41987</v>
      </c>
      <c r="H998" s="1" t="s">
        <v>11</v>
      </c>
      <c r="I998" s="1" t="s">
        <v>2</v>
      </c>
      <c r="J998">
        <v>24.3</v>
      </c>
      <c r="K998">
        <v>233</v>
      </c>
      <c r="L998">
        <v>1</v>
      </c>
      <c r="M998">
        <v>0</v>
      </c>
      <c r="N998">
        <v>0</v>
      </c>
      <c r="O998">
        <v>0</v>
      </c>
      <c r="P998" s="1" t="s">
        <v>38</v>
      </c>
      <c r="Q998" s="2">
        <v>42575</v>
      </c>
      <c r="R998" s="8" t="str">
        <f t="shared" si="75"/>
        <v>36-49</v>
      </c>
      <c r="S998" s="11">
        <f t="shared" si="76"/>
        <v>19</v>
      </c>
      <c r="T998" s="11" t="str">
        <f t="shared" si="77"/>
        <v>Healthy</v>
      </c>
      <c r="U998" s="11">
        <f t="shared" si="78"/>
        <v>11</v>
      </c>
      <c r="V998" s="8" t="str">
        <f t="shared" si="79"/>
        <v>Elevated</v>
      </c>
      <c r="W998">
        <v>0</v>
      </c>
    </row>
    <row r="999" spans="1:23" x14ac:dyDescent="0.3">
      <c r="A999">
        <v>998</v>
      </c>
      <c r="B999">
        <v>48</v>
      </c>
      <c r="C999" s="1" t="s">
        <v>30</v>
      </c>
      <c r="D999" s="1" t="s">
        <v>53</v>
      </c>
      <c r="E999" s="2">
        <v>44867</v>
      </c>
      <c r="F999" s="1" t="s">
        <v>7</v>
      </c>
      <c r="G999" s="2">
        <v>44874</v>
      </c>
      <c r="H999" s="1" t="s">
        <v>10</v>
      </c>
      <c r="I999" s="1" t="s">
        <v>3</v>
      </c>
      <c r="J999">
        <v>28.5</v>
      </c>
      <c r="K999">
        <v>155</v>
      </c>
      <c r="L999">
        <v>1</v>
      </c>
      <c r="M999">
        <v>0</v>
      </c>
      <c r="N999">
        <v>0</v>
      </c>
      <c r="O999">
        <v>0</v>
      </c>
      <c r="P999" s="1" t="s">
        <v>42</v>
      </c>
      <c r="Q999" s="2">
        <v>45457</v>
      </c>
      <c r="R999" s="8" t="str">
        <f t="shared" si="75"/>
        <v>36-49</v>
      </c>
      <c r="S999" s="11">
        <f t="shared" si="76"/>
        <v>19</v>
      </c>
      <c r="T999" s="11" t="str">
        <f t="shared" si="77"/>
        <v>Overweight</v>
      </c>
      <c r="U999" s="11">
        <f t="shared" si="78"/>
        <v>7</v>
      </c>
      <c r="V999" s="8" t="str">
        <f t="shared" si="79"/>
        <v>Good</v>
      </c>
      <c r="W999">
        <v>0</v>
      </c>
    </row>
    <row r="1000" spans="1:23" x14ac:dyDescent="0.3">
      <c r="A1000">
        <v>999</v>
      </c>
      <c r="B1000">
        <v>65</v>
      </c>
      <c r="C1000" s="1" t="s">
        <v>30</v>
      </c>
      <c r="D1000" s="1" t="s">
        <v>46</v>
      </c>
      <c r="E1000" s="2">
        <v>42363</v>
      </c>
      <c r="F1000" s="1" t="s">
        <v>6</v>
      </c>
      <c r="G1000" s="2">
        <v>42379</v>
      </c>
      <c r="H1000" s="1" t="s">
        <v>11</v>
      </c>
      <c r="I1000" s="1" t="s">
        <v>1</v>
      </c>
      <c r="J1000">
        <v>28.8</v>
      </c>
      <c r="K1000">
        <v>174</v>
      </c>
      <c r="L1000">
        <v>0</v>
      </c>
      <c r="M1000">
        <v>1</v>
      </c>
      <c r="N1000">
        <v>0</v>
      </c>
      <c r="O1000">
        <v>0</v>
      </c>
      <c r="P1000" s="1" t="s">
        <v>38</v>
      </c>
      <c r="Q1000" s="2">
        <v>42722</v>
      </c>
      <c r="R1000" s="8" t="str">
        <f t="shared" si="75"/>
        <v>50-70</v>
      </c>
      <c r="S1000" s="11">
        <f t="shared" si="76"/>
        <v>11</v>
      </c>
      <c r="T1000" s="11" t="str">
        <f t="shared" si="77"/>
        <v>Overweight</v>
      </c>
      <c r="U1000" s="11">
        <f t="shared" si="78"/>
        <v>16</v>
      </c>
      <c r="V1000" s="8" t="str">
        <f t="shared" si="79"/>
        <v>Good</v>
      </c>
      <c r="W1000">
        <v>1</v>
      </c>
    </row>
    <row r="1001" spans="1:23" x14ac:dyDescent="0.3">
      <c r="A1001">
        <v>1000</v>
      </c>
      <c r="B1001">
        <v>58</v>
      </c>
      <c r="C1001" s="1" t="s">
        <v>30</v>
      </c>
      <c r="D1001" s="1" t="s">
        <v>39</v>
      </c>
      <c r="E1001" s="2">
        <v>42225</v>
      </c>
      <c r="F1001" s="1" t="s">
        <v>6</v>
      </c>
      <c r="G1001" s="2">
        <v>42243</v>
      </c>
      <c r="H1001" s="1" t="s">
        <v>10</v>
      </c>
      <c r="I1001" s="1" t="s">
        <v>3</v>
      </c>
      <c r="J1001">
        <v>24.1</v>
      </c>
      <c r="K1001">
        <v>201</v>
      </c>
      <c r="L1001">
        <v>0</v>
      </c>
      <c r="M1001">
        <v>0</v>
      </c>
      <c r="N1001">
        <v>0</v>
      </c>
      <c r="O1001">
        <v>0</v>
      </c>
      <c r="P1001" s="1" t="s">
        <v>32</v>
      </c>
      <c r="Q1001" s="2">
        <v>42537</v>
      </c>
      <c r="R1001" s="8" t="str">
        <f t="shared" si="75"/>
        <v>50-70</v>
      </c>
      <c r="S1001" s="11">
        <f t="shared" si="76"/>
        <v>9</v>
      </c>
      <c r="T1001" s="11" t="str">
        <f t="shared" si="77"/>
        <v>Healthy</v>
      </c>
      <c r="U1001" s="11">
        <f t="shared" si="78"/>
        <v>18</v>
      </c>
      <c r="V1001" s="8" t="str">
        <f t="shared" si="79"/>
        <v>Elevated</v>
      </c>
      <c r="W1001">
        <v>0</v>
      </c>
    </row>
  </sheetData>
  <conditionalFormatting sqref="V1:V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0 0 c e 6 9 - 4 9 f 8 - 4 c 1 9 - a 8 d 2 - 6 9 0 3 d a d 8 4 7 1 f "   x m l n s = " h t t p : / / s c h e m a s . m i c r o s o f t . c o m / D a t a M a s h u p " > A A A A A L 8 E A A B Q S w M E F A A C A A g A f X x Q 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1 8 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f F B a 2 D j V 9 L g B A A C y A w A A E w A c A E Z v c m 1 1 b G F z L 1 N l Y 3 R p b 2 4 x L m 0 g o h g A K K A U A A A A A A A A A A A A A A A A A A A A A A A A A A A A h V J N i 9 s w E L 0 H 8 h + E e 0 n A G B L a U r r 4 s D g t u 5 f S k p Q e 1 s U o 8 s Q W q 4 9 F M z I 1 Y f 9 7 x 3 W W t L V h f f H o P c 3 M m 6 d B U K S 9 E / v x v 7 l Z L p Y L b G W A W p j o m k p J p y B U 1 g e S R l N f 1 Z J k R Y B U d V u R C w O 0 X A j + 9 j 4 G B Y w U 2 G U 7 r 6 I F R 6 v P 2 k B W e E d 8 w F V S f C y / I w Q s f + g T l D v A R / J P 5 f 7 u 9 r 5 8 v V u m s E v W 6 c M O j L a a I O R J m q S i 8 C Z a h / n m Q y o + O e V r 7 Z p 8 s 3 2 3 T c W 3 6 A n 2 1 B v I r 2 H 2 x T v 4 u U 5 H 2 W + S r 8 F b 5 m p x B 7 J m b Q n P c J B H v n h h L v h q n D A V D x f 8 1 p i 9 k k Y G z C n E v 0 s W r X Q N V z z 0 T 3 A t d w j S 4 c k H O y o e S F z N 9 E / P 5 0 T X P N m 9 o / d v s + H e c y r O i W x g C j b g O I l x Y k Q Q / K I / s P L R U e g n e K 1 l 4 z x q H J y F F 3 q I x 7 T R f 6 S x 1 7 + 5 R 2 i 0 c + x u 5 U 8 V B Z A 0 P P F 8 o Z O 0 2 v R V q 5 H 8 j A y 0 / n E o x I 0 o 4 r S T 1 S + Y i / Y I Y R T X e s O b A M G b y k A H Z u p G y 0 H g X U P e 5 R k D k V o r p 7 j S I b S D K V P K U 8 t + j L Z M 2 a s J g 9 b J G P w 0 r / m E M X S 6 g / 9 e + 3 m 9 X G g 3 u 0 0 3 v w F Q S w E C L Q A U A A I A C A B 9 f F B a N u M / H 6 U A A A D 3 A A A A E g A A A A A A A A A A A A A A A A A A A A A A Q 2 9 u Z m l n L 1 B h Y 2 t h Z 2 U u e G 1 s U E s B A i 0 A F A A C A A g A f X x Q W g / K 6 a u k A A A A 6 Q A A A B M A A A A A A A A A A A A A A A A A 8 Q A A A F t D b 2 5 0 Z W 5 0 X 1 R 5 c G V z X S 5 4 b W x Q S w E C L Q A U A A I A C A B 9 f F B a 2 D j V 9 L g B A A C y A w 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F g A A A A A A A G Q 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H V u Z 1 9 j Y W 5 j Z X J f b W 9 y d G F s a X R 5 X 2 R h d G F f d G V z d F 9 2 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2 N m J h M W F m L W R m N j I t N D d k O S 1 i Y T Y y L T d i Y T I x N m F k M 2 Z i 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H V u Z 1 9 j Y W 5 j Z X J f b W 9 y d G F s a X R 5 X 2 R h d G F f d G V z d F 9 2 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E 2 V D E y O j M 1 O j U 2 L j A 3 M j Y w M T Z a I i A v P j x F b n R y e S B U e X B l P S J G a W x s Q 2 9 s d W 1 u V H l w Z X M i I F Z h b H V l P S J z Q X d N R 0 J n a 0 d D U V l H Q l F N R E F 3 T U R C Z 2 t E I i A v P j x F b n R y e S B U e X B l P S J G a W x s Q 2 9 s d W 1 u T m F t Z X M i I F Z h b H V l P S J z W y Z x d W 9 0 O 2 l k J n F 1 b 3 Q 7 L C Z x d W 9 0 O 2 F n Z S Z x d W 9 0 O y w m c X V v d D t n Z W 5 k Z X I m c X V v d D s s J n F 1 b 3 Q 7 Y 2 9 1 b n R y e S Z x d W 9 0 O y w m c X V v d D t k a W F n b m 9 z a X N f Z G F 0 Z S Z x d W 9 0 O y w m c X V v d D t j Y W 5 j Z X J f c 3 R h Z 2 U m c X V v d D s s J n F 1 b 3 Q 7 Y m V n a W 5 u a W 5 n X 2 9 m X 3 R y Z W F 0 b W V u d F 9 k Y X R l J n F 1 b 3 Q 7 L C Z x d W 9 0 O 2 Z h b W l s e V 9 o a X N 0 b 3 J 5 J n F 1 b 3 Q 7 L C Z x d W 9 0 O 3 N t b 2 t p b m d f c 3 R h d H V z J n F 1 b 3 Q 7 L C Z x d W 9 0 O 2 J t a S Z x d W 9 0 O y w m c X V v d D t j a G 9 s Z X N 0 Z X J v b F 9 s Z X Z l b C Z x d W 9 0 O y w m c X V v d D t o e X B l c n R l b n N p b 2 4 m c X V v d D s s J n F 1 b 3 Q 7 Y X N 0 a G 1 h J n F 1 b 3 Q 7 L C Z x d W 9 0 O 2 N p c n J o b 3 N p c y Z x d W 9 0 O y w m c X V v d D t v d G h l c l 9 j Y W 5 j Z X I m c X V v d D s s J n F 1 b 3 Q 7 d H J l Y X R t Z W 5 0 X 3 R 5 c G U m c X V v d D s s J n F 1 b 3 Q 7 Z W 5 k X 3 R y Z W F 0 b W V u d F 9 k Y X R l J n F 1 b 3 Q 7 L C Z x d W 9 0 O 3 N 1 c n Z p d m V k 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x 1 b m d f Y 2 F u Y 2 V y X 2 1 v c n R h b G l 0 e V 9 k Y X R h X 3 R l c 3 R f d j I v Q 2 h h b m d l Z C B U e X B l L n t p Z C w w f S Z x d W 9 0 O y w m c X V v d D t T Z W N 0 a W 9 u M S 9 s d W 5 n X 2 N h b m N l c l 9 t b 3 J 0 Y W x p d H l f Z G F 0 Y V 9 0 Z X N 0 X 3 Y y L 0 N o Y W 5 n Z W Q g V H l w Z S 5 7 Y W d l L D F 9 J n F 1 b 3 Q 7 L C Z x d W 9 0 O 1 N l Y 3 R p b 2 4 x L 2 x 1 b m d f Y 2 F u Y 2 V y X 2 1 v c n R h b G l 0 e V 9 k Y X R h X 3 R l c 3 R f d j I v Q 2 h h b m d l Z C B U e X B l L n t n Z W 5 k Z X I s M n 0 m c X V v d D s s J n F 1 b 3 Q 7 U 2 V j d G l v b j E v b H V u Z 1 9 j Y W 5 j Z X J f b W 9 y d G F s a X R 5 X 2 R h d G F f d G V z d F 9 2 M i 9 D a G F u Z 2 V k I F R 5 c G U u e 2 N v d W 5 0 c n k s M 3 0 m c X V v d D s s J n F 1 b 3 Q 7 U 2 V j d G l v b j E v b H V u Z 1 9 j Y W 5 j Z X J f b W 9 y d G F s a X R 5 X 2 R h d G F f d G V z d F 9 2 M i 9 D a G F u Z 2 V k I F R 5 c G U u e 2 R p Y W d u b 3 N p c 1 9 k Y X R l L D R 9 J n F 1 b 3 Q 7 L C Z x d W 9 0 O 1 N l Y 3 R p b 2 4 x L 2 x 1 b m d f Y 2 F u Y 2 V y X 2 1 v c n R h b G l 0 e V 9 k Y X R h X 3 R l c 3 R f d j I v Q 2 h h b m d l Z C B U e X B l L n t j Y W 5 j Z X J f c 3 R h Z 2 U s N X 0 m c X V v d D s s J n F 1 b 3 Q 7 U 2 V j d G l v b j E v b H V u Z 1 9 j Y W 5 j Z X J f b W 9 y d G F s a X R 5 X 2 R h d G F f d G V z d F 9 2 M i 9 D a G F u Z 2 V k I F R 5 c G U u e 2 J l Z 2 l u b m l u Z 1 9 v Z l 9 0 c m V h d G 1 l b n R f Z G F 0 Z S w 2 f S Z x d W 9 0 O y w m c X V v d D t T Z W N 0 a W 9 u M S 9 s d W 5 n X 2 N h b m N l c l 9 t b 3 J 0 Y W x p d H l f Z G F 0 Y V 9 0 Z X N 0 X 3 Y y L 0 N o Y W 5 n Z W Q g V H l w Z S 5 7 Z m F t a W x 5 X 2 h p c 3 R v c n k s N 3 0 m c X V v d D s s J n F 1 b 3 Q 7 U 2 V j d G l v b j E v b H V u Z 1 9 j Y W 5 j Z X J f b W 9 y d G F s a X R 5 X 2 R h d G F f d G V z d F 9 2 M i 9 D a G F u Z 2 V k I F R 5 c G U u e 3 N t b 2 t p b m d f c 3 R h d H V z L D h 9 J n F 1 b 3 Q 7 L C Z x d W 9 0 O 1 N l Y 3 R p b 2 4 x L 2 x 1 b m d f Y 2 F u Y 2 V y X 2 1 v c n R h b G l 0 e V 9 k Y X R h X 3 R l c 3 R f d j I v Q 2 h h b m d l Z C B U e X B l L n t i b W k s O X 0 m c X V v d D s s J n F 1 b 3 Q 7 U 2 V j d G l v b j E v b H V u Z 1 9 j Y W 5 j Z X J f b W 9 y d G F s a X R 5 X 2 R h d G F f d G V z d F 9 2 M i 9 D a G F u Z 2 V k I F R 5 c G U u e 2 N o b 2 x l c 3 R l c m 9 s X 2 x l d m V s L D E w f S Z x d W 9 0 O y w m c X V v d D t T Z W N 0 a W 9 u M S 9 s d W 5 n X 2 N h b m N l c l 9 t b 3 J 0 Y W x p d H l f Z G F 0 Y V 9 0 Z X N 0 X 3 Y y L 0 N o Y W 5 n Z W Q g V H l w Z S 5 7 a H l w Z X J 0 Z W 5 z a W 9 u L D E x f S Z x d W 9 0 O y w m c X V v d D t T Z W N 0 a W 9 u M S 9 s d W 5 n X 2 N h b m N l c l 9 t b 3 J 0 Y W x p d H l f Z G F 0 Y V 9 0 Z X N 0 X 3 Y y L 0 N o Y W 5 n Z W Q g V H l w Z S 5 7 Y X N 0 a G 1 h L D E y f S Z x d W 9 0 O y w m c X V v d D t T Z W N 0 a W 9 u M S 9 s d W 5 n X 2 N h b m N l c l 9 t b 3 J 0 Y W x p d H l f Z G F 0 Y V 9 0 Z X N 0 X 3 Y y L 0 N o Y W 5 n Z W Q g V H l w Z S 5 7 Y 2 l y c m h v c 2 l z L D E z f S Z x d W 9 0 O y w m c X V v d D t T Z W N 0 a W 9 u M S 9 s d W 5 n X 2 N h b m N l c l 9 t b 3 J 0 Y W x p d H l f Z G F 0 Y V 9 0 Z X N 0 X 3 Y y L 0 N o Y W 5 n Z W Q g V H l w Z S 5 7 b 3 R o Z X J f Y 2 F u Y 2 V y L D E 0 f S Z x d W 9 0 O y w m c X V v d D t T Z W N 0 a W 9 u M S 9 s d W 5 n X 2 N h b m N l c l 9 t b 3 J 0 Y W x p d H l f Z G F 0 Y V 9 0 Z X N 0 X 3 Y y L 0 N o Y W 5 n Z W Q g V H l w Z S 5 7 d H J l Y X R t Z W 5 0 X 3 R 5 c G U s M T V 9 J n F 1 b 3 Q 7 L C Z x d W 9 0 O 1 N l Y 3 R p b 2 4 x L 2 x 1 b m d f Y 2 F u Y 2 V y X 2 1 v c n R h b G l 0 e V 9 k Y X R h X 3 R l c 3 R f d j I v Q 2 h h b m d l Z C B U e X B l L n t l b m R f d H J l Y X R t Z W 5 0 X 2 R h d G U s M T Z 9 J n F 1 b 3 Q 7 L C Z x d W 9 0 O 1 N l Y 3 R p b 2 4 x L 2 x 1 b m d f Y 2 F u Y 2 V y X 2 1 v c n R h b G l 0 e V 9 k Y X R h X 3 R l c 3 R f d j I v Q 2 h h b m d l Z C B U e X B l L n t z d X J 2 a X Z l Z C w x N 3 0 m c X V v d D t d L C Z x d W 9 0 O 0 N v b H V t b k N v d W 5 0 J n F 1 b 3 Q 7 O j E 4 L C Z x d W 9 0 O 0 t l e U N v b H V t b k 5 h b W V z J n F 1 b 3 Q 7 O l t d L C Z x d W 9 0 O 0 N v b H V t b k l k Z W 5 0 a X R p Z X M m c X V v d D s 6 W y Z x d W 9 0 O 1 N l Y 3 R p b 2 4 x L 2 x 1 b m d f Y 2 F u Y 2 V y X 2 1 v c n R h b G l 0 e V 9 k Y X R h X 3 R l c 3 R f d j I v Q 2 h h b m d l Z C B U e X B l L n t p Z C w w f S Z x d W 9 0 O y w m c X V v d D t T Z W N 0 a W 9 u M S 9 s d W 5 n X 2 N h b m N l c l 9 t b 3 J 0 Y W x p d H l f Z G F 0 Y V 9 0 Z X N 0 X 3 Y y L 0 N o Y W 5 n Z W Q g V H l w Z S 5 7 Y W d l L D F 9 J n F 1 b 3 Q 7 L C Z x d W 9 0 O 1 N l Y 3 R p b 2 4 x L 2 x 1 b m d f Y 2 F u Y 2 V y X 2 1 v c n R h b G l 0 e V 9 k Y X R h X 3 R l c 3 R f d j I v Q 2 h h b m d l Z C B U e X B l L n t n Z W 5 k Z X I s M n 0 m c X V v d D s s J n F 1 b 3 Q 7 U 2 V j d G l v b j E v b H V u Z 1 9 j Y W 5 j Z X J f b W 9 y d G F s a X R 5 X 2 R h d G F f d G V z d F 9 2 M i 9 D a G F u Z 2 V k I F R 5 c G U u e 2 N v d W 5 0 c n k s M 3 0 m c X V v d D s s J n F 1 b 3 Q 7 U 2 V j d G l v b j E v b H V u Z 1 9 j Y W 5 j Z X J f b W 9 y d G F s a X R 5 X 2 R h d G F f d G V z d F 9 2 M i 9 D a G F u Z 2 V k I F R 5 c G U u e 2 R p Y W d u b 3 N p c 1 9 k Y X R l L D R 9 J n F 1 b 3 Q 7 L C Z x d W 9 0 O 1 N l Y 3 R p b 2 4 x L 2 x 1 b m d f Y 2 F u Y 2 V y X 2 1 v c n R h b G l 0 e V 9 k Y X R h X 3 R l c 3 R f d j I v Q 2 h h b m d l Z C B U e X B l L n t j Y W 5 j Z X J f c 3 R h Z 2 U s N X 0 m c X V v d D s s J n F 1 b 3 Q 7 U 2 V j d G l v b j E v b H V u Z 1 9 j Y W 5 j Z X J f b W 9 y d G F s a X R 5 X 2 R h d G F f d G V z d F 9 2 M i 9 D a G F u Z 2 V k I F R 5 c G U u e 2 J l Z 2 l u b m l u Z 1 9 v Z l 9 0 c m V h d G 1 l b n R f Z G F 0 Z S w 2 f S Z x d W 9 0 O y w m c X V v d D t T Z W N 0 a W 9 u M S 9 s d W 5 n X 2 N h b m N l c l 9 t b 3 J 0 Y W x p d H l f Z G F 0 Y V 9 0 Z X N 0 X 3 Y y L 0 N o Y W 5 n Z W Q g V H l w Z S 5 7 Z m F t a W x 5 X 2 h p c 3 R v c n k s N 3 0 m c X V v d D s s J n F 1 b 3 Q 7 U 2 V j d G l v b j E v b H V u Z 1 9 j Y W 5 j Z X J f b W 9 y d G F s a X R 5 X 2 R h d G F f d G V z d F 9 2 M i 9 D a G F u Z 2 V k I F R 5 c G U u e 3 N t b 2 t p b m d f c 3 R h d H V z L D h 9 J n F 1 b 3 Q 7 L C Z x d W 9 0 O 1 N l Y 3 R p b 2 4 x L 2 x 1 b m d f Y 2 F u Y 2 V y X 2 1 v c n R h b G l 0 e V 9 k Y X R h X 3 R l c 3 R f d j I v Q 2 h h b m d l Z C B U e X B l L n t i b W k s O X 0 m c X V v d D s s J n F 1 b 3 Q 7 U 2 V j d G l v b j E v b H V u Z 1 9 j Y W 5 j Z X J f b W 9 y d G F s a X R 5 X 2 R h d G F f d G V z d F 9 2 M i 9 D a G F u Z 2 V k I F R 5 c G U u e 2 N o b 2 x l c 3 R l c m 9 s X 2 x l d m V s L D E w f S Z x d W 9 0 O y w m c X V v d D t T Z W N 0 a W 9 u M S 9 s d W 5 n X 2 N h b m N l c l 9 t b 3 J 0 Y W x p d H l f Z G F 0 Y V 9 0 Z X N 0 X 3 Y y L 0 N o Y W 5 n Z W Q g V H l w Z S 5 7 a H l w Z X J 0 Z W 5 z a W 9 u L D E x f S Z x d W 9 0 O y w m c X V v d D t T Z W N 0 a W 9 u M S 9 s d W 5 n X 2 N h b m N l c l 9 t b 3 J 0 Y W x p d H l f Z G F 0 Y V 9 0 Z X N 0 X 3 Y y L 0 N o Y W 5 n Z W Q g V H l w Z S 5 7 Y X N 0 a G 1 h L D E y f S Z x d W 9 0 O y w m c X V v d D t T Z W N 0 a W 9 u M S 9 s d W 5 n X 2 N h b m N l c l 9 t b 3 J 0 Y W x p d H l f Z G F 0 Y V 9 0 Z X N 0 X 3 Y y L 0 N o Y W 5 n Z W Q g V H l w Z S 5 7 Y 2 l y c m h v c 2 l z L D E z f S Z x d W 9 0 O y w m c X V v d D t T Z W N 0 a W 9 u M S 9 s d W 5 n X 2 N h b m N l c l 9 t b 3 J 0 Y W x p d H l f Z G F 0 Y V 9 0 Z X N 0 X 3 Y y L 0 N o Y W 5 n Z W Q g V H l w Z S 5 7 b 3 R o Z X J f Y 2 F u Y 2 V y L D E 0 f S Z x d W 9 0 O y w m c X V v d D t T Z W N 0 a W 9 u M S 9 s d W 5 n X 2 N h b m N l c l 9 t b 3 J 0 Y W x p d H l f Z G F 0 Y V 9 0 Z X N 0 X 3 Y y L 0 N o Y W 5 n Z W Q g V H l w Z S 5 7 d H J l Y X R t Z W 5 0 X 3 R 5 c G U s M T V 9 J n F 1 b 3 Q 7 L C Z x d W 9 0 O 1 N l Y 3 R p b 2 4 x L 2 x 1 b m d f Y 2 F u Y 2 V y X 2 1 v c n R h b G l 0 e V 9 k Y X R h X 3 R l c 3 R f d j I v Q 2 h h b m d l Z C B U e X B l L n t l b m R f d H J l Y X R t Z W 5 0 X 2 R h d G U s M T Z 9 J n F 1 b 3 Q 7 L C Z x d W 9 0 O 1 N l Y 3 R p b 2 4 x L 2 x 1 b m d f Y 2 F u Y 2 V y X 2 1 v c n R h b G l 0 e V 9 k Y X R h X 3 R l c 3 R f d j I v Q 2 h h b m d l Z C B U e X B l L n t z d X J 2 a X Z l Z C w x N 3 0 m c X V v d D t d L C Z x d W 9 0 O 1 J l b G F 0 a W 9 u c 2 h p c E l u Z m 8 m c X V v d D s 6 W 1 1 9 I i A v P j w v U 3 R h Y m x l R W 5 0 c m l l c z 4 8 L 0 l 0 Z W 0 + P E l 0 Z W 0 + P E l 0 Z W 1 M b 2 N h d G l v b j 4 8 S X R l b V R 5 c G U + R m 9 y b X V s Y T w v S X R l b V R 5 c G U + P E l 0 Z W 1 Q Y X R o P l N l Y 3 R p b 2 4 x L 2 x 1 b m d f Y 2 F u Y 2 V y X 2 1 v c n R h b G l 0 e V 9 k Y X R h X 3 R l c 3 R f d j I v U 2 9 1 c m N l P C 9 J d G V t U G F 0 a D 4 8 L 0 l 0 Z W 1 M b 2 N h d G l v b j 4 8 U 3 R h Y m x l R W 5 0 c m l l c y A v P j w v S X R l b T 4 8 S X R l b T 4 8 S X R l b U x v Y 2 F 0 a W 9 u P j x J d G V t V H l w Z T 5 G b 3 J t d W x h P C 9 J d G V t V H l w Z T 4 8 S X R l b V B h d G g + U 2 V j d G l v b j E v b H V u Z 1 9 j Y W 5 j Z X J f b W 9 y d G F s a X R 5 X 2 R h d G F f d G V z d F 9 2 M i 9 Q c m 9 t b 3 R l Z C U y M E h l Y W R l c n M 8 L 0 l 0 Z W 1 Q Y X R o P j w v S X R l b U x v Y 2 F 0 a W 9 u P j x T d G F i b G V F b n R y a W V z I C 8 + P C 9 J d G V t P j x J d G V t P j x J d G V t T G 9 j Y X R p b 2 4 + P E l 0 Z W 1 U e X B l P k Z v c m 1 1 b G E 8 L 0 l 0 Z W 1 U e X B l P j x J d G V t U G F 0 a D 5 T Z W N 0 a W 9 u M S 9 s d W 5 n X 2 N h b m N l c l 9 t b 3 J 0 Y W x p d H l f Z G F 0 Y V 9 0 Z X N 0 X 3 Y y L 0 N o Y W 5 n Z W Q l M j B U e X B l P C 9 J d G V t U G F 0 a D 4 8 L 0 l 0 Z W 1 M b 2 N h d G l v b j 4 8 U 3 R h Y m x l R W 5 0 c m l l c y A v P j w v S X R l b T 4 8 L 0 l 0 Z W 1 z P j w v T G 9 j Y W x Q Y W N r Y W d l T W V 0 Y W R h d G F G a W x l P h Y A A A B Q S w U G A A A A A A A A A A A A A A A A A A A A A A A A J g E A A A E A A A D Q j J 3 f A R X R E Y x 6 A M B P w p f r A Q A A A G W 4 x F O k 0 O B O r V b 3 O Q 6 O i L w A A A A A A g A A A A A A E G Y A A A A B A A A g A A A A k 7 D q M d R a N z Z N z C e O k q h P C H L t M I d h W 3 1 1 A 9 K g c k t W m e w A A A A A D o A A A A A C A A A g A A A A z c F h Y a U 9 r y T 3 k E N C J 5 B 9 i s r + w l s 8 Q C p S k f N z 9 v u B L v p Q A A A A T o m e H H v g R w y E I J + l d X k T Q Y C U S e l x H i s o U J y k e p q f k n C X Z G F T 3 1 K Q 7 Y W p u + u t 4 t i s + y u V 7 j i 3 E h 2 L h l m d j f 9 p 4 3 0 5 U t 2 s e p r h 2 U 6 9 / 8 D G G + x A A A A A U l Z Q I 6 C K 1 w X G G a + O D / B F G G M v A U 6 o 1 j O / K N 2 / 3 m K 6 a K S 3 D 6 b e j o z A y e F W Q l i U 0 2 D e r N r T s K g 4 2 E l N t X Z y W h K k N w = = < / D a t a M a s h u p > 
</file>

<file path=customXml/itemProps1.xml><?xml version="1.0" encoding="utf-8"?>
<ds:datastoreItem xmlns:ds="http://schemas.openxmlformats.org/officeDocument/2006/customXml" ds:itemID="{4D68E841-B099-4E88-8F37-1B2715BAF9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Wife</dc:creator>
  <cp:lastModifiedBy>batool abu-najem</cp:lastModifiedBy>
  <dcterms:created xsi:type="dcterms:W3CDTF">2025-02-15T17:13:26Z</dcterms:created>
  <dcterms:modified xsi:type="dcterms:W3CDTF">2025-02-16T16:26:57Z</dcterms:modified>
</cp:coreProperties>
</file>