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XMach\Documents\GitHub\RogueTech\"/>
    </mc:Choice>
  </mc:AlternateContent>
  <bookViews>
    <workbookView xWindow="0" yWindow="0" windowWidth="23040" windowHeight="9972"/>
  </bookViews>
  <sheets>
    <sheet name="Hoja1" sheetId="1" r:id="rId1"/>
    <sheet name="Hoja2" sheetId="2" state="hidden" r:id="rId2"/>
  </sheets>
  <definedNames>
    <definedName name="chassistype">Hoja2!$E$3:$E$9</definedName>
    <definedName name="chassistype2">Hoja2!$E$2:$E$7</definedName>
    <definedName name="hpnum">Hoja2!$C$2:$C$49</definedName>
    <definedName name="Tonnage">Hoja1!$A$33:$A$34</definedName>
    <definedName name="Tons">Hoja2!$A$2:$A$41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D23" i="1"/>
  <c r="E12" i="1"/>
  <c r="F12" i="1" s="1"/>
  <c r="G17" i="1" l="1"/>
  <c r="I17" i="1"/>
  <c r="H17" i="1"/>
  <c r="J17" i="1" s="1"/>
  <c r="G12" i="1"/>
  <c r="I12" i="1" l="1"/>
  <c r="H12" i="1"/>
  <c r="J12" i="1" s="1"/>
</calcChain>
</file>

<file path=xl/sharedStrings.xml><?xml version="1.0" encoding="utf-8"?>
<sst xmlns="http://schemas.openxmlformats.org/spreadsheetml/2006/main" count="61" uniqueCount="43">
  <si>
    <t>Chassis Base Cost</t>
  </si>
  <si>
    <t>Type</t>
  </si>
  <si>
    <t>Light</t>
  </si>
  <si>
    <t>Medium</t>
  </si>
  <si>
    <t>Heavy</t>
  </si>
  <si>
    <t>Superlight</t>
  </si>
  <si>
    <t>Description</t>
  </si>
  <si>
    <t>Below 20 tons</t>
  </si>
  <si>
    <t>20-35</t>
  </si>
  <si>
    <t>40-55</t>
  </si>
  <si>
    <t>60-75</t>
  </si>
  <si>
    <t>Hardpoint Cost</t>
  </si>
  <si>
    <t>Chassis Type</t>
  </si>
  <si>
    <t>Primitive</t>
  </si>
  <si>
    <t>Pirates</t>
  </si>
  <si>
    <t>Elite</t>
  </si>
  <si>
    <t>Tonnage</t>
  </si>
  <si>
    <t>Assault &amp; Superheavy</t>
  </si>
  <si>
    <t>80-200</t>
  </si>
  <si>
    <t>Type Multiplier</t>
  </si>
  <si>
    <t>PowerArmor</t>
  </si>
  <si>
    <t>Pirate</t>
  </si>
  <si>
    <t>JK Hero</t>
  </si>
  <si>
    <t>Clanner</t>
  </si>
  <si>
    <t>ChassisDef</t>
  </si>
  <si>
    <t>Mechdef</t>
  </si>
  <si>
    <t>SimGamePart</t>
  </si>
  <si>
    <t>Type Cost</t>
  </si>
  <si>
    <t>Chassis Multiplier (%)</t>
  </si>
  <si>
    <t>Multipliers (decimal)</t>
  </si>
  <si>
    <t>Value to be used on ChassisDef file</t>
  </si>
  <si>
    <t>Value to be used on Mechdef file</t>
  </si>
  <si>
    <t>Value to be used as SimGamePart value</t>
  </si>
  <si>
    <t>REGULAR MECHS</t>
  </si>
  <si>
    <t>To use this calculator, just input Tonnage, Hardpoints, and select Chassis Type (Drop down, )</t>
  </si>
  <si>
    <t>OMNI MECHS</t>
  </si>
  <si>
    <t>#Omni (TOTAL)</t>
  </si>
  <si>
    <t># Hardpoints (TOTAL)</t>
  </si>
  <si>
    <t>For hardpoints, input the total number of hardpoints on the chassis.</t>
  </si>
  <si>
    <t>For OMNI hardpoints, input the total number of OMNI hardpoints on the chassis.</t>
  </si>
  <si>
    <t>If 5 Energy, 5 Missile, 5 Ballistics and 2 Support = 17 hardpoints</t>
  </si>
  <si>
    <t>#Number of hardpoints of any type, they all are shared as a pool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</si>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</sst>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 applyFont="1"/>
    <xf numFmtId="0" fontId="0" fillId="0" borderId="0" xfId="0" applyFont="1"/>
    <xf numFmtId="0" fontId="5" fillId="3" borderId="0" xfId="2" applyFont="1"/>
    <xf numFmtId="0" fontId="6" fillId="3" borderId="0" xfId="2" applyFont="1"/>
    <xf numFmtId="0" fontId="4" fillId="3" borderId="0" xfId="2" applyFont="1"/>
    <xf numFmtId="0" fontId="4" fillId="4" borderId="0" xfId="3"/>
    <xf numFmtId="0" fontId="5" fillId="4" borderId="0" xfId="3" applyFont="1"/>
    <xf numFmtId="0" fontId="2" fillId="4" borderId="0" xfId="3" applyFont="1"/>
    <xf numFmtId="0" fontId="7" fillId="5" borderId="0" xfId="4"/>
    <xf numFmtId="0" fontId="7" fillId="5" borderId="0" xfId="4" quotePrefix="1" applyAlignment="1">
      <alignment horizontal="center"/>
    </xf>
  </cellXfs>
  <cellStyles count="5">
    <cellStyle name="Énfasis5" xfId="2" builtinId="45"/>
    <cellStyle name="Énfasis6" xfId="3" builtinId="49"/>
    <cellStyle name="Incorrecto" xfId="4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4" sqref="D4"/>
    </sheetView>
  </sheetViews>
  <sheetFormatPr baseColWidth="10" defaultRowHeight="14.4" x14ac:dyDescent="0.3"/>
  <cols>
    <col min="1" max="1" width="15.33203125" bestFit="1" customWidth="1"/>
    <col min="2" max="2" width="18.44140625" bestFit="1" customWidth="1"/>
    <col min="3" max="3" width="14.5546875" bestFit="1" customWidth="1"/>
    <col min="4" max="4" width="17.77734375" customWidth="1"/>
    <col min="5" max="5" width="15.44140625" bestFit="1" customWidth="1"/>
    <col min="6" max="6" width="13.5546875" bestFit="1" customWidth="1"/>
    <col min="7" max="7" width="16.77734375" customWidth="1"/>
    <col min="9" max="9" width="17.5546875" bestFit="1" customWidth="1"/>
    <col min="10" max="10" width="12.44140625" bestFit="1" customWidth="1"/>
  </cols>
  <sheetData>
    <row r="1" spans="1:10" x14ac:dyDescent="0.3">
      <c r="A1" t="s">
        <v>34</v>
      </c>
    </row>
    <row r="2" spans="1:10" x14ac:dyDescent="0.3">
      <c r="F2" s="3" t="s">
        <v>24</v>
      </c>
      <c r="G2" t="s">
        <v>30</v>
      </c>
    </row>
    <row r="3" spans="1:10" x14ac:dyDescent="0.3">
      <c r="F3" s="3" t="s">
        <v>25</v>
      </c>
      <c r="G3" t="s">
        <v>31</v>
      </c>
    </row>
    <row r="4" spans="1:10" x14ac:dyDescent="0.3">
      <c r="F4" s="3" t="s">
        <v>26</v>
      </c>
      <c r="G4" t="s">
        <v>32</v>
      </c>
    </row>
    <row r="7" spans="1:10" x14ac:dyDescent="0.3">
      <c r="A7" s="11" t="s">
        <v>38</v>
      </c>
      <c r="B7" s="11"/>
      <c r="C7" s="11"/>
      <c r="D7" s="11"/>
      <c r="E7" s="12" t="s">
        <v>42</v>
      </c>
      <c r="F7" s="11" t="s">
        <v>40</v>
      </c>
      <c r="G7" s="11"/>
      <c r="H7" s="11"/>
      <c r="I7" s="11"/>
    </row>
    <row r="8" spans="1:10" x14ac:dyDescent="0.3">
      <c r="A8" s="11" t="s">
        <v>39</v>
      </c>
      <c r="B8" s="11"/>
      <c r="C8" s="11"/>
      <c r="D8" s="11"/>
      <c r="E8" s="12" t="s">
        <v>42</v>
      </c>
      <c r="F8" s="11" t="s">
        <v>41</v>
      </c>
      <c r="G8" s="11"/>
      <c r="H8" s="11"/>
      <c r="I8" s="11"/>
    </row>
    <row r="10" spans="1:10" x14ac:dyDescent="0.3">
      <c r="A10" s="5" t="s">
        <v>33</v>
      </c>
    </row>
    <row r="11" spans="1:10" x14ac:dyDescent="0.3">
      <c r="A11" s="3" t="s">
        <v>16</v>
      </c>
      <c r="B11" s="3" t="s">
        <v>37</v>
      </c>
      <c r="C11" s="6" t="s">
        <v>12</v>
      </c>
      <c r="E11" s="7" t="s">
        <v>0</v>
      </c>
      <c r="F11" s="7" t="s">
        <v>11</v>
      </c>
      <c r="G11" s="7" t="s">
        <v>27</v>
      </c>
      <c r="H11" s="7" t="s">
        <v>24</v>
      </c>
      <c r="I11" s="7" t="s">
        <v>25</v>
      </c>
      <c r="J11" s="7" t="s">
        <v>26</v>
      </c>
    </row>
    <row r="12" spans="1:10" x14ac:dyDescent="0.3">
      <c r="A12" s="1">
        <v>5</v>
      </c>
      <c r="B12" s="1">
        <v>16</v>
      </c>
      <c r="C12" s="1" t="s">
        <v>23</v>
      </c>
      <c r="E12" s="1">
        <f>IF(A12&lt;20,(A23+(3000*A12)),IF(A12&lt;40,(A24+(4000*A12)),IF(A12&lt;60,(A25+(6000*A12)),IF(A12&lt;80,(A26+(8000*A12)),IF(A12&gt;=80,(A27+(10000*A12)))))))</f>
        <v>25000</v>
      </c>
      <c r="F12" s="1">
        <f>(E12+(B12*100))*((1+(B12/100)))</f>
        <v>30855.999999999996</v>
      </c>
      <c r="G12" s="1">
        <f>F12*(1+(D23/100))</f>
        <v>40112.799999999996</v>
      </c>
      <c r="H12" s="1">
        <f>G12*10</f>
        <v>401127.99999999994</v>
      </c>
      <c r="I12" s="1">
        <f>G12*2</f>
        <v>80225.599999999991</v>
      </c>
      <c r="J12" s="1">
        <f>H12/5</f>
        <v>80225.599999999991</v>
      </c>
    </row>
    <row r="15" spans="1:10" x14ac:dyDescent="0.3">
      <c r="A15" s="9" t="s">
        <v>35</v>
      </c>
    </row>
    <row r="16" spans="1:10" x14ac:dyDescent="0.3">
      <c r="B16" s="10" t="s">
        <v>36</v>
      </c>
      <c r="E16" s="8" t="s">
        <v>0</v>
      </c>
      <c r="F16" s="8" t="s">
        <v>11</v>
      </c>
      <c r="G16" s="8" t="s">
        <v>27</v>
      </c>
      <c r="H16" s="8" t="s">
        <v>24</v>
      </c>
      <c r="I16" s="8" t="s">
        <v>25</v>
      </c>
      <c r="J16" s="8" t="s">
        <v>26</v>
      </c>
    </row>
    <row r="17" spans="1:10" x14ac:dyDescent="0.3">
      <c r="B17" s="1">
        <v>8</v>
      </c>
      <c r="E17" s="1">
        <f>IF(A12&lt;20,(A23+(3000*A12)),IF(A12&lt;40,(A24+(4000*A12)),IF(A12&lt;60,(A25+(6000*A12)),IF(A12&lt;80,(A26+(8000*A12)),IF(A12&gt;=80,(A27+(10000*A12)))))))</f>
        <v>25000</v>
      </c>
      <c r="F17" s="1">
        <f>(E17+(B17*100))*((1+(B17/100))*4)</f>
        <v>111456.00000000001</v>
      </c>
      <c r="G17" s="1">
        <f>F17*(1+(D23/100))</f>
        <v>144892.80000000002</v>
      </c>
      <c r="H17" s="1">
        <f>G17*10</f>
        <v>1448928.0000000002</v>
      </c>
      <c r="I17" s="1">
        <f>G17*2</f>
        <v>289785.60000000003</v>
      </c>
      <c r="J17" s="1">
        <f>H17/5</f>
        <v>289785.60000000003</v>
      </c>
    </row>
    <row r="21" spans="1:10" x14ac:dyDescent="0.3">
      <c r="G21" s="4"/>
    </row>
    <row r="22" spans="1:10" x14ac:dyDescent="0.3">
      <c r="A22" s="2" t="s">
        <v>0</v>
      </c>
      <c r="B22" s="2" t="s">
        <v>1</v>
      </c>
      <c r="C22" s="2" t="s">
        <v>6</v>
      </c>
      <c r="D22" s="2" t="s">
        <v>28</v>
      </c>
      <c r="E22" s="2"/>
      <c r="F22" s="2" t="s">
        <v>12</v>
      </c>
      <c r="G22" s="2" t="s">
        <v>29</v>
      </c>
    </row>
    <row r="23" spans="1:10" x14ac:dyDescent="0.3">
      <c r="A23">
        <v>10000</v>
      </c>
      <c r="B23" t="s">
        <v>5</v>
      </c>
      <c r="C23" t="s">
        <v>7</v>
      </c>
      <c r="D23" s="1">
        <f>IF(C12="Elite",20,IF(C12="Clanner",30,IF(C12="PowerArmor",100,IF(C12="Primitive",-5,IF(C12="Pirate",0,IF(C12="JK Hero",10))))))</f>
        <v>30</v>
      </c>
      <c r="F23" t="s">
        <v>23</v>
      </c>
      <c r="G23">
        <v>1.3</v>
      </c>
    </row>
    <row r="24" spans="1:10" x14ac:dyDescent="0.3">
      <c r="A24">
        <v>40000</v>
      </c>
      <c r="B24" t="s">
        <v>2</v>
      </c>
      <c r="C24" t="s">
        <v>8</v>
      </c>
      <c r="F24" t="s">
        <v>15</v>
      </c>
      <c r="G24">
        <v>1.2</v>
      </c>
    </row>
    <row r="25" spans="1:10" x14ac:dyDescent="0.3">
      <c r="A25">
        <v>60000</v>
      </c>
      <c r="B25" t="s">
        <v>3</v>
      </c>
      <c r="C25" t="s">
        <v>9</v>
      </c>
      <c r="F25" t="s">
        <v>20</v>
      </c>
      <c r="G25">
        <v>2</v>
      </c>
    </row>
    <row r="26" spans="1:10" x14ac:dyDescent="0.3">
      <c r="A26">
        <v>80000</v>
      </c>
      <c r="B26" t="s">
        <v>4</v>
      </c>
      <c r="C26" t="s">
        <v>10</v>
      </c>
      <c r="F26" t="s">
        <v>13</v>
      </c>
      <c r="G26">
        <v>0.95</v>
      </c>
    </row>
    <row r="27" spans="1:10" x14ac:dyDescent="0.3">
      <c r="A27">
        <v>100000</v>
      </c>
      <c r="B27" t="s">
        <v>17</v>
      </c>
      <c r="C27" t="s">
        <v>18</v>
      </c>
      <c r="F27" t="s">
        <v>14</v>
      </c>
      <c r="G27">
        <v>1</v>
      </c>
    </row>
    <row r="28" spans="1:10" x14ac:dyDescent="0.3">
      <c r="F28" t="s">
        <v>22</v>
      </c>
      <c r="G28">
        <v>1.1000000000000001</v>
      </c>
    </row>
  </sheetData>
  <dataValidations count="2">
    <dataValidation type="list" allowBlank="1" showInputMessage="1" showErrorMessage="1" sqref="A33:A34">
      <formula1>"Tonnage"</formula1>
    </dataValidation>
    <dataValidation type="list" allowBlank="1" showInputMessage="1" showErrorMessage="1" sqref="C12 C17">
      <formula1>chassistype2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3" sqref="A33"/>
    </sheetView>
  </sheetViews>
  <sheetFormatPr baseColWidth="10" defaultRowHeight="14.4" x14ac:dyDescent="0.3"/>
  <sheetData>
    <row r="1" spans="1:5" x14ac:dyDescent="0.3">
      <c r="A1" s="1"/>
      <c r="C1" s="1"/>
      <c r="E1" s="1" t="s">
        <v>19</v>
      </c>
    </row>
    <row r="2" spans="1:5" x14ac:dyDescent="0.3">
      <c r="E2" t="s">
        <v>23</v>
      </c>
    </row>
    <row r="3" spans="1:5" x14ac:dyDescent="0.3">
      <c r="E3" t="s">
        <v>15</v>
      </c>
    </row>
    <row r="4" spans="1:5" x14ac:dyDescent="0.3">
      <c r="E4" t="s">
        <v>22</v>
      </c>
    </row>
    <row r="5" spans="1:5" x14ac:dyDescent="0.3">
      <c r="E5" t="s">
        <v>20</v>
      </c>
    </row>
    <row r="6" spans="1:5" x14ac:dyDescent="0.3">
      <c r="E6" t="s">
        <v>13</v>
      </c>
    </row>
    <row r="7" spans="1:5" x14ac:dyDescent="0.3">
      <c r="E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Hoja1</vt:lpstr>
      <vt:lpstr>Hoja2</vt:lpstr>
      <vt:lpstr>chassistype</vt:lpstr>
      <vt:lpstr>chassistype2</vt:lpstr>
      <vt:lpstr>hpnum</vt:lpstr>
      <vt:lpstr>Tonnage</vt:lpstr>
      <vt:lpstr>Tons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MXMach</dc:creator>
  <cp:lastModifiedBy>MXMach</cp:lastModifiedBy>
  <dcterms:created xsi:type="dcterms:W3CDTF">2019-07-01T03:26:59Z</dcterms:created>
  <dcterms:modified xsi:type="dcterms:W3CDTF">2019-07-01T05:56:12Z</dcterms:modified>
</cp:coreProperties>
</file>