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0B9E9FD4-73AB-C94E-B99A-D2DD90490DB8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Özet" sheetId="3" r:id="rId1"/>
    <sheet name="Eigenvector Çarpımı" sheetId="6" r:id="rId2"/>
    <sheet name=" Eigenvalue Formü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3" l="1"/>
  <c r="AH10" i="3"/>
  <c r="AH9" i="3"/>
  <c r="AG11" i="3"/>
  <c r="AG10" i="3"/>
  <c r="AG9" i="3"/>
  <c r="AF11" i="3"/>
  <c r="AF10" i="3"/>
  <c r="AF9" i="3"/>
  <c r="I66" i="6" l="1"/>
  <c r="I65" i="6"/>
  <c r="I64" i="6"/>
  <c r="I61" i="6"/>
  <c r="I60" i="6"/>
  <c r="I59" i="6"/>
  <c r="I50" i="6"/>
  <c r="I49" i="6"/>
  <c r="I48" i="6"/>
  <c r="I45" i="6"/>
  <c r="I44" i="6"/>
  <c r="I43" i="6"/>
  <c r="I33" i="6"/>
  <c r="I32" i="6"/>
  <c r="I31" i="6"/>
  <c r="I2" i="6"/>
  <c r="I28" i="6"/>
  <c r="I27" i="6"/>
  <c r="I26" i="6"/>
  <c r="I4" i="6"/>
  <c r="I3" i="6"/>
  <c r="D14" i="3"/>
  <c r="E14" i="3"/>
  <c r="D15" i="3"/>
  <c r="E15" i="3"/>
  <c r="C15" i="3"/>
  <c r="C14" i="3"/>
  <c r="H10" i="3" l="1"/>
  <c r="J12" i="3"/>
  <c r="I12" i="3"/>
  <c r="J11" i="3"/>
  <c r="H11" i="3"/>
  <c r="H12" i="3"/>
  <c r="I10" i="3"/>
  <c r="J10" i="3"/>
  <c r="I11" i="3"/>
  <c r="I14" i="3" l="1"/>
  <c r="I15" i="3"/>
  <c r="J14" i="3"/>
  <c r="M13" i="3" s="1"/>
  <c r="J15" i="3"/>
  <c r="H15" i="3"/>
  <c r="H14" i="3"/>
  <c r="L10" i="3" s="1"/>
  <c r="M10" i="3" l="1"/>
  <c r="M24" i="3" s="1"/>
  <c r="N13" i="3"/>
  <c r="O25" i="3" s="1"/>
  <c r="L13" i="3"/>
  <c r="N24" i="3" s="1"/>
  <c r="M23" i="3"/>
  <c r="N10" i="3"/>
  <c r="N23" i="3" l="1"/>
  <c r="M25" i="3"/>
  <c r="O23" i="3"/>
  <c r="O24" i="3"/>
  <c r="N25" i="3"/>
</calcChain>
</file>

<file path=xl/sharedStrings.xml><?xml version="1.0" encoding="utf-8"?>
<sst xmlns="http://schemas.openxmlformats.org/spreadsheetml/2006/main" count="211" uniqueCount="65">
  <si>
    <t>mean</t>
  </si>
  <si>
    <t>AB</t>
  </si>
  <si>
    <t>AA</t>
  </si>
  <si>
    <t>AC</t>
  </si>
  <si>
    <t>BB</t>
  </si>
  <si>
    <t>BC</t>
  </si>
  <si>
    <t>CC</t>
  </si>
  <si>
    <t>std dev</t>
  </si>
  <si>
    <t>feature A</t>
  </si>
  <si>
    <t>feature B</t>
  </si>
  <si>
    <t>feature C</t>
  </si>
  <si>
    <r>
      <t>0.67-</t>
    </r>
    <r>
      <rPr>
        <sz val="11"/>
        <color theme="1"/>
        <rFont val="FangSong"/>
        <family val="3"/>
      </rPr>
      <t>λ</t>
    </r>
  </si>
  <si>
    <t>X</t>
  </si>
  <si>
    <t>x</t>
  </si>
  <si>
    <t>=</t>
  </si>
  <si>
    <t>v</t>
  </si>
  <si>
    <t>λ</t>
  </si>
  <si>
    <t>3x3 matrix</t>
  </si>
  <si>
    <t>3 x 1 vector</t>
  </si>
  <si>
    <t>Eigenvalue &amp; eigenvector # 1</t>
  </si>
  <si>
    <t>Eigenvalue &amp; eigenvector # 2</t>
  </si>
  <si>
    <t>Eigenvalue &amp; eigenvector # 3</t>
  </si>
  <si>
    <t>-</t>
  </si>
  <si>
    <t>+</t>
  </si>
  <si>
    <t>Finding eigenvalues</t>
  </si>
  <si>
    <t>Good articles:</t>
  </si>
  <si>
    <t>Solving Cubic equation</t>
  </si>
  <si>
    <t>https://www.wikihow.com/Solve-a-Cubic-Equation</t>
  </si>
  <si>
    <t>https://www.mathsisfun.com/algebra/eigenvalue.html</t>
  </si>
  <si>
    <t>https://www.scss.tcd.ie/Rozenn.Dahyot/CS1BA1/SolutionEigen.pdf</t>
  </si>
  <si>
    <t>PC1</t>
  </si>
  <si>
    <t>PC2</t>
  </si>
  <si>
    <t>PC3</t>
  </si>
  <si>
    <t>Calculate Eigenvalues manually</t>
  </si>
  <si>
    <t>Adım</t>
  </si>
  <si>
    <t xml:space="preserve">--&gt; Ortalama ve standart sapma hesabı </t>
  </si>
  <si>
    <t>2. Veriyi standart hale getirme</t>
  </si>
  <si>
    <t>1. Orijinal Veri</t>
  </si>
  <si>
    <t>Amaç</t>
  </si>
  <si>
    <t>4. Eigenvalue ve Eigenvector hesaplama</t>
  </si>
  <si>
    <t xml:space="preserve">Eigenvalues ve karşılık gelen eigenvector'leri </t>
  </si>
  <si>
    <t>büyükten --&gt; küçüğe sırala</t>
  </si>
  <si>
    <t>x1</t>
  </si>
  <si>
    <t>x2</t>
  </si>
  <si>
    <t>x3</t>
  </si>
  <si>
    <t>Örnek</t>
  </si>
  <si>
    <t>eigenvector matrix</t>
  </si>
  <si>
    <t>Temel Bileşenler</t>
  </si>
  <si>
    <t>Standart veriler</t>
  </si>
  <si>
    <r>
      <rPr>
        <b/>
        <sz val="11"/>
        <color theme="4"/>
        <rFont val="Calibri"/>
        <family val="2"/>
        <charset val="162"/>
        <scheme val="minor"/>
      </rPr>
      <t>Boyut İndirgeme:</t>
    </r>
    <r>
      <rPr>
        <sz val="11"/>
        <color theme="4"/>
        <rFont val="Calibri"/>
        <family val="2"/>
        <charset val="162"/>
        <scheme val="minor"/>
      </rPr>
      <t xml:space="preserve"> </t>
    </r>
    <r>
      <rPr>
        <sz val="11"/>
        <rFont val="Calibri"/>
        <family val="2"/>
        <charset val="162"/>
        <scheme val="minor"/>
      </rPr>
      <t xml:space="preserve">Boyut indirgeme, bir veri kümesini daha az sayıda özellikle (yani boyutla) temsil ederken, verinin anlamlı ve önemli özelliklerini korumayı amaçlayan bir yöntemdir </t>
    </r>
    <r>
      <rPr>
        <sz val="10.5"/>
        <rFont val="Calibri"/>
        <family val="2"/>
        <charset val="162"/>
        <scheme val="minor"/>
      </rPr>
      <t>(IBM)</t>
    </r>
  </si>
  <si>
    <t>Değişken 1</t>
  </si>
  <si>
    <t>Değişken 2</t>
  </si>
  <si>
    <t>Değişken 3</t>
  </si>
  <si>
    <t>Özet:</t>
  </si>
  <si>
    <t>3 adet eigenvalue</t>
  </si>
  <si>
    <t>3 adet eigenvector</t>
  </si>
  <si>
    <t>λ = eigenvalue</t>
  </si>
  <si>
    <t>V = eigenvector</t>
  </si>
  <si>
    <t xml:space="preserve">Örnek </t>
  </si>
  <si>
    <t>--&gt; (veri - ortalama)/standart sapma</t>
  </si>
  <si>
    <t>3.  Kovaryans Matrisi hesaplama</t>
  </si>
  <si>
    <t>Değişken A</t>
  </si>
  <si>
    <t>Değişken B</t>
  </si>
  <si>
    <t>Değişken C</t>
  </si>
  <si>
    <t>5. Standart veri ile eigenvector'leri çarpma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</si>
</sst>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FangSong"/>
      <family val="3"/>
    </font>
    <font>
      <b/>
      <sz val="11"/>
      <color theme="1"/>
      <name val="FangSong"/>
      <family val="3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b/>
      <sz val="10"/>
      <color rgb="FFFF0000"/>
      <name val="Calibri"/>
      <family val="2"/>
      <charset val="162"/>
      <scheme val="minor"/>
    </font>
    <font>
      <b/>
      <sz val="24"/>
      <color theme="1"/>
      <name val="Calibri"/>
      <family val="2"/>
      <scheme val="minor"/>
    </font>
    <font>
      <b/>
      <sz val="24"/>
      <color theme="1"/>
      <name val="Calibri"/>
      <family val="2"/>
      <charset val="162"/>
      <scheme val="minor"/>
    </font>
    <font>
      <sz val="11"/>
      <color theme="4"/>
      <name val="Calibri"/>
      <family val="2"/>
      <charset val="162"/>
      <scheme val="minor"/>
    </font>
    <font>
      <b/>
      <sz val="11"/>
      <color theme="4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0.5"/>
      <name val="Calibri"/>
      <family val="2"/>
      <charset val="162"/>
      <scheme val="minor"/>
    </font>
    <font>
      <b/>
      <sz val="12"/>
      <color theme="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49" fontId="0" fillId="0" borderId="0" xfId="0" applyNumberFormat="1"/>
    <xf numFmtId="49" fontId="1" fillId="0" borderId="0" xfId="0" applyNumberFormat="1" applyFont="1"/>
    <xf numFmtId="0" fontId="0" fillId="0" borderId="2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2" fontId="0" fillId="2" borderId="1" xfId="0" applyNumberFormat="1" applyFill="1" applyBorder="1"/>
    <xf numFmtId="2" fontId="0" fillId="0" borderId="1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2" fontId="0" fillId="3" borderId="1" xfId="0" applyNumberFormat="1" applyFill="1" applyBorder="1"/>
    <xf numFmtId="0" fontId="5" fillId="0" borderId="0" xfId="0" applyFont="1"/>
    <xf numFmtId="164" fontId="0" fillId="0" borderId="1" xfId="0" applyNumberFormat="1" applyBorder="1"/>
    <xf numFmtId="164" fontId="0" fillId="0" borderId="0" xfId="0" applyNumberFormat="1"/>
    <xf numFmtId="49" fontId="0" fillId="0" borderId="0" xfId="0" applyNumberFormat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/>
    <xf numFmtId="49" fontId="0" fillId="4" borderId="0" xfId="0" applyNumberFormat="1" applyFill="1"/>
    <xf numFmtId="2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/>
    <xf numFmtId="2" fontId="0" fillId="5" borderId="1" xfId="0" applyNumberForma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6" fillId="0" borderId="0" xfId="0" applyNumberFormat="1" applyFont="1"/>
    <xf numFmtId="2" fontId="0" fillId="0" borderId="0" xfId="0" applyNumberFormat="1" applyAlignment="1">
      <alignment horizontal="right"/>
    </xf>
    <xf numFmtId="0" fontId="4" fillId="2" borderId="0" xfId="0" applyFont="1" applyFill="1"/>
    <xf numFmtId="2" fontId="0" fillId="3" borderId="3" xfId="0" applyNumberFormat="1" applyFill="1" applyBorder="1"/>
    <xf numFmtId="0" fontId="1" fillId="6" borderId="1" xfId="0" applyFont="1" applyFill="1" applyBorder="1" applyAlignment="1">
      <alignment horizontal="center"/>
    </xf>
    <xf numFmtId="2" fontId="0" fillId="6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4" fillId="2" borderId="4" xfId="0" applyFont="1" applyFill="1" applyBorder="1"/>
    <xf numFmtId="0" fontId="1" fillId="0" borderId="4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1" xfId="0" applyFill="1" applyBorder="1"/>
    <xf numFmtId="49" fontId="7" fillId="0" borderId="0" xfId="0" applyNumberFormat="1" applyFont="1"/>
    <xf numFmtId="0" fontId="8" fillId="0" borderId="0" xfId="0" applyFont="1"/>
    <xf numFmtId="49" fontId="9" fillId="0" borderId="6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2" fillId="7" borderId="0" xfId="0" applyFont="1" applyFill="1" applyAlignment="1">
      <alignment wrapText="1"/>
    </xf>
    <xf numFmtId="49" fontId="1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99FFCC"/>
      <color rgb="FF00FFFF"/>
      <color rgb="FF99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B vs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64398680934134"/>
          <c:y val="0.20213325915782288"/>
          <c:w val="0.77724503667810996"/>
          <c:h val="0.50609551523450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Özet!$E$9</c:f>
              <c:strCache>
                <c:ptCount val="1"/>
                <c:pt idx="0">
                  <c:v>Değişken C</c:v>
                </c:pt>
              </c:strCache>
            </c:strRef>
          </c:tx>
          <c:spPr>
            <a:ln w="28575">
              <a:noFill/>
            </a:ln>
          </c:spPr>
          <c:xVal>
            <c:numRef>
              <c:f>Özet!$D$10:$D$12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Özet!$E$10:$E$12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8-4477-AF1C-76586F0D4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1488"/>
        <c:axId val="119570432"/>
      </c:scatterChart>
      <c:valAx>
        <c:axId val="11955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70432"/>
        <c:crosses val="autoZero"/>
        <c:crossBetween val="midCat"/>
      </c:valAx>
      <c:valAx>
        <c:axId val="11957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Feature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5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 vs 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Özet!$D$9</c:f>
              <c:strCache>
                <c:ptCount val="1"/>
                <c:pt idx="0">
                  <c:v>Değişken B</c:v>
                </c:pt>
              </c:strCache>
            </c:strRef>
          </c:tx>
          <c:spPr>
            <a:ln w="28575">
              <a:noFill/>
            </a:ln>
          </c:spPr>
          <c:xVal>
            <c:numRef>
              <c:f>Özet!$C$10:$C$12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Özet!$D$10:$D$12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D-4AC4-B2D8-A7866289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77984"/>
        <c:axId val="119600640"/>
      </c:scatterChart>
      <c:valAx>
        <c:axId val="11957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 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00640"/>
        <c:crosses val="autoZero"/>
        <c:crossBetween val="midCat"/>
      </c:valAx>
      <c:valAx>
        <c:axId val="11960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Feature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7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10</xdr:row>
      <xdr:rowOff>44450</xdr:rowOff>
    </xdr:from>
    <xdr:to>
      <xdr:col>5</xdr:col>
      <xdr:colOff>438150</xdr:colOff>
      <xdr:row>10</xdr:row>
      <xdr:rowOff>146050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54450" y="1149350"/>
          <a:ext cx="2794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252900</xdr:colOff>
      <xdr:row>11</xdr:row>
      <xdr:rowOff>118377</xdr:rowOff>
    </xdr:from>
    <xdr:to>
      <xdr:col>10</xdr:col>
      <xdr:colOff>338517</xdr:colOff>
      <xdr:row>21</xdr:row>
      <xdr:rowOff>89655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4653795">
          <a:off x="6133020" y="2271007"/>
          <a:ext cx="1812778" cy="856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571500</xdr:colOff>
      <xdr:row>39</xdr:row>
      <xdr:rowOff>0</xdr:rowOff>
    </xdr:from>
    <xdr:to>
      <xdr:col>15</xdr:col>
      <xdr:colOff>577850</xdr:colOff>
      <xdr:row>51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539750</xdr:colOff>
      <xdr:row>25</xdr:row>
      <xdr:rowOff>114300</xdr:rowOff>
    </xdr:from>
    <xdr:to>
      <xdr:col>15</xdr:col>
      <xdr:colOff>571500</xdr:colOff>
      <xdr:row>38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552821</xdr:colOff>
      <xdr:row>11</xdr:row>
      <xdr:rowOff>171823</xdr:rowOff>
    </xdr:from>
    <xdr:to>
      <xdr:col>16</xdr:col>
      <xdr:colOff>25850</xdr:colOff>
      <xdr:row>21</xdr:row>
      <xdr:rowOff>143101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7652959">
          <a:off x="9507461" y="2736830"/>
          <a:ext cx="1838925" cy="856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410883</xdr:colOff>
      <xdr:row>9</xdr:row>
      <xdr:rowOff>37352</xdr:rowOff>
    </xdr:from>
    <xdr:to>
      <xdr:col>21</xdr:col>
      <xdr:colOff>361203</xdr:colOff>
      <xdr:row>9</xdr:row>
      <xdr:rowOff>152773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3305118" y="1352176"/>
          <a:ext cx="562909" cy="11542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30</xdr:col>
      <xdr:colOff>515505</xdr:colOff>
      <xdr:row>5</xdr:row>
      <xdr:rowOff>2309</xdr:rowOff>
    </xdr:from>
    <xdr:to>
      <xdr:col>34</xdr:col>
      <xdr:colOff>99868</xdr:colOff>
      <xdr:row>12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705205" y="923059"/>
          <a:ext cx="2022763" cy="129944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="1"/>
        </a:p>
      </xdr:txBody>
    </xdr:sp>
    <xdr:clientData/>
  </xdr:twoCellAnchor>
  <xdr:oneCellAnchor>
    <xdr:from>
      <xdr:col>5</xdr:col>
      <xdr:colOff>571500</xdr:colOff>
      <xdr:row>3</xdr:row>
      <xdr:rowOff>171450</xdr:rowOff>
    </xdr:from>
    <xdr:ext cx="245745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267200" y="723900"/>
          <a:ext cx="2457450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r-TR" sz="1100" b="1">
              <a:solidFill>
                <a:srgbClr val="0070C0"/>
              </a:solidFill>
            </a:rPr>
            <a:t>Ortalama</a:t>
          </a:r>
          <a:r>
            <a:rPr lang="en-US" sz="1100" b="1">
              <a:solidFill>
                <a:srgbClr val="0070C0"/>
              </a:solidFill>
            </a:rPr>
            <a:t> = 0 ve  </a:t>
          </a:r>
          <a:r>
            <a:rPr lang="tr-TR" sz="1100" b="1">
              <a:solidFill>
                <a:srgbClr val="0070C0"/>
              </a:solidFill>
            </a:rPr>
            <a:t>Standart Sapma</a:t>
          </a:r>
          <a:r>
            <a:rPr lang="en-US" sz="1100" b="1">
              <a:solidFill>
                <a:srgbClr val="0070C0"/>
              </a:solidFill>
            </a:rPr>
            <a:t> = 1</a:t>
          </a:r>
        </a:p>
      </xdr:txBody>
    </xdr:sp>
    <xdr:clientData/>
  </xdr:oneCellAnchor>
  <xdr:oneCellAnchor>
    <xdr:from>
      <xdr:col>10</xdr:col>
      <xdr:colOff>520700</xdr:colOff>
      <xdr:row>3</xdr:row>
      <xdr:rowOff>171450</xdr:rowOff>
    </xdr:from>
    <xdr:ext cx="253365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7264400" y="723900"/>
          <a:ext cx="2533650" cy="2645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r-TR" sz="1100" b="1">
              <a:solidFill>
                <a:srgbClr val="0070C0"/>
              </a:solidFill>
            </a:rPr>
            <a:t>Değişkenler'in</a:t>
          </a:r>
          <a:r>
            <a:rPr lang="tr-TR" sz="1100" b="1" baseline="0">
              <a:solidFill>
                <a:srgbClr val="0070C0"/>
              </a:solidFill>
            </a:rPr>
            <a:t> doğrusal ilişkisini ölçmek</a:t>
          </a:r>
          <a:endParaRPr lang="en-US" sz="1100" b="1">
            <a:solidFill>
              <a:srgbClr val="0070C0"/>
            </a:solidFill>
          </a:endParaRPr>
        </a:p>
      </xdr:txBody>
    </xdr:sp>
    <xdr:clientData/>
  </xdr:oneCellAnchor>
  <xdr:oneCellAnchor>
    <xdr:from>
      <xdr:col>16</xdr:col>
      <xdr:colOff>584200</xdr:colOff>
      <xdr:row>3</xdr:row>
      <xdr:rowOff>158750</xdr:rowOff>
    </xdr:from>
    <xdr:ext cx="1504950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0985500" y="711200"/>
          <a:ext cx="1504950" cy="2645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r-TR" sz="1100" b="1">
              <a:solidFill>
                <a:srgbClr val="0070C0"/>
              </a:solidFill>
            </a:rPr>
            <a:t>Boyut İndirgeme</a:t>
          </a:r>
          <a:endParaRPr lang="en-US" sz="1100" b="1">
            <a:solidFill>
              <a:srgbClr val="0070C0"/>
            </a:solidFill>
          </a:endParaRPr>
        </a:p>
      </xdr:txBody>
    </xdr:sp>
    <xdr:clientData/>
  </xdr:oneCellAnchor>
  <xdr:oneCellAnchor>
    <xdr:from>
      <xdr:col>0</xdr:col>
      <xdr:colOff>1250950</xdr:colOff>
      <xdr:row>3</xdr:row>
      <xdr:rowOff>139700</xdr:rowOff>
    </xdr:from>
    <xdr:ext cx="245745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B3C1594-A6CA-4F3D-A827-E1502900CCC3}"/>
            </a:ext>
          </a:extLst>
        </xdr:cNvPr>
        <xdr:cNvSpPr txBox="1"/>
      </xdr:nvSpPr>
      <xdr:spPr>
        <a:xfrm>
          <a:off x="1250950" y="692150"/>
          <a:ext cx="2457450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tr-TR" sz="1100" b="1">
              <a:solidFill>
                <a:srgbClr val="0070C0"/>
              </a:solidFill>
            </a:rPr>
            <a:t>-</a:t>
          </a:r>
          <a:endParaRPr lang="en-US" sz="1100" b="1">
            <a:solidFill>
              <a:srgbClr val="0070C0"/>
            </a:solidFill>
          </a:endParaRPr>
        </a:p>
      </xdr:txBody>
    </xdr:sp>
    <xdr:clientData/>
  </xdr:oneCellAnchor>
  <xdr:twoCellAnchor>
    <xdr:from>
      <xdr:col>11</xdr:col>
      <xdr:colOff>315248</xdr:colOff>
      <xdr:row>28</xdr:row>
      <xdr:rowOff>162128</xdr:rowOff>
    </xdr:from>
    <xdr:to>
      <xdr:col>14</xdr:col>
      <xdr:colOff>747588</xdr:colOff>
      <xdr:row>33</xdr:row>
      <xdr:rowOff>144113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A8F6AB8-051B-F23F-DBA0-74B5BA98BB62}"/>
            </a:ext>
          </a:extLst>
        </xdr:cNvPr>
        <xdr:cNvCxnSpPr/>
      </xdr:nvCxnSpPr>
      <xdr:spPr>
        <a:xfrm flipV="1">
          <a:off x="8871986" y="5440284"/>
          <a:ext cx="2603049" cy="9277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269492</xdr:colOff>
      <xdr:row>41</xdr:row>
      <xdr:rowOff>170415</xdr:rowOff>
    </xdr:from>
    <xdr:to>
      <xdr:col>14</xdr:col>
      <xdr:colOff>701832</xdr:colOff>
      <xdr:row>46</xdr:row>
      <xdr:rowOff>152400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9BBE6493-0BBB-EF45-9F12-EBF676F8ED6C}"/>
            </a:ext>
          </a:extLst>
        </xdr:cNvPr>
        <xdr:cNvCxnSpPr/>
      </xdr:nvCxnSpPr>
      <xdr:spPr>
        <a:xfrm flipV="1">
          <a:off x="8826230" y="7907507"/>
          <a:ext cx="2603049" cy="9277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6</xdr:row>
      <xdr:rowOff>177800</xdr:rowOff>
    </xdr:from>
    <xdr:to>
      <xdr:col>1</xdr:col>
      <xdr:colOff>50800</xdr:colOff>
      <xdr:row>11</xdr:row>
      <xdr:rowOff>82550</xdr:rowOff>
    </xdr:to>
    <xdr:sp macro="" textlink="">
      <xdr:nvSpPr>
        <xdr:cNvPr id="2" name="Left Bracke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46100" y="167005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565150</xdr:colOff>
      <xdr:row>7</xdr:row>
      <xdr:rowOff>0</xdr:rowOff>
    </xdr:from>
    <xdr:to>
      <xdr:col>5</xdr:col>
      <xdr:colOff>69850</xdr:colOff>
      <xdr:row>11</xdr:row>
      <xdr:rowOff>88900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flipH="1">
          <a:off x="3003550" y="16764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514350</xdr:colOff>
      <xdr:row>7</xdr:row>
      <xdr:rowOff>0</xdr:rowOff>
    </xdr:from>
    <xdr:to>
      <xdr:col>6</xdr:col>
      <xdr:colOff>19050</xdr:colOff>
      <xdr:row>11</xdr:row>
      <xdr:rowOff>88900</xdr:rowOff>
    </xdr:to>
    <xdr:sp macro="" textlink="">
      <xdr:nvSpPr>
        <xdr:cNvPr id="4" name="Left Bracke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562350" y="16764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571500</xdr:colOff>
      <xdr:row>6</xdr:row>
      <xdr:rowOff>171450</xdr:rowOff>
    </xdr:from>
    <xdr:to>
      <xdr:col>10</xdr:col>
      <xdr:colOff>76200</xdr:colOff>
      <xdr:row>11</xdr:row>
      <xdr:rowOff>76200</xdr:rowOff>
    </xdr:to>
    <xdr:sp macro="" textlink="">
      <xdr:nvSpPr>
        <xdr:cNvPr id="5" name="Left Bracke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flipH="1">
          <a:off x="6057900" y="16637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0</xdr:colOff>
      <xdr:row>7</xdr:row>
      <xdr:rowOff>12700</xdr:rowOff>
    </xdr:from>
    <xdr:to>
      <xdr:col>15</xdr:col>
      <xdr:colOff>114300</xdr:colOff>
      <xdr:row>11</xdr:row>
      <xdr:rowOff>101600</xdr:rowOff>
    </xdr:to>
    <xdr:sp macro="" textlink="">
      <xdr:nvSpPr>
        <xdr:cNvPr id="6" name="Left Bracke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flipH="1">
          <a:off x="9144000" y="16891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539750</xdr:colOff>
      <xdr:row>7</xdr:row>
      <xdr:rowOff>6350</xdr:rowOff>
    </xdr:from>
    <xdr:to>
      <xdr:col>11</xdr:col>
      <xdr:colOff>44450</xdr:colOff>
      <xdr:row>11</xdr:row>
      <xdr:rowOff>95250</xdr:rowOff>
    </xdr:to>
    <xdr:sp macro="" textlink="">
      <xdr:nvSpPr>
        <xdr:cNvPr id="7" name="Left Bracke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635750" y="168275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285750</xdr:colOff>
      <xdr:row>13</xdr:row>
      <xdr:rowOff>69850</xdr:rowOff>
    </xdr:from>
    <xdr:to>
      <xdr:col>18</xdr:col>
      <xdr:colOff>3497</xdr:colOff>
      <xdr:row>24</xdr:row>
      <xdr:rowOff>155253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" y="2639732"/>
          <a:ext cx="11551159" cy="222199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254000</xdr:colOff>
      <xdr:row>26</xdr:row>
      <xdr:rowOff>86591</xdr:rowOff>
    </xdr:from>
    <xdr:to>
      <xdr:col>10</xdr:col>
      <xdr:colOff>572934</xdr:colOff>
      <xdr:row>59</xdr:row>
      <xdr:rowOff>57728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4000" y="4970318"/>
          <a:ext cx="6438025" cy="606713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"/>
  <sheetViews>
    <sheetView topLeftCell="A10" zoomScale="141" zoomScaleNormal="85" workbookViewId="0">
      <selection activeCell="AH9" sqref="AH9"/>
    </sheetView>
  </sheetViews>
  <sheetFormatPr baseColWidth="10" defaultColWidth="8.83203125" defaultRowHeight="15" x14ac:dyDescent="0.2"/>
  <cols>
    <col min="1" max="1" width="18" customWidth="1"/>
    <col min="3" max="5" width="9.83203125" bestFit="1" customWidth="1"/>
    <col min="8" max="10" width="9.83203125" bestFit="1" customWidth="1"/>
    <col min="13" max="15" width="9.83203125" bestFit="1" customWidth="1"/>
    <col min="24" max="24" width="10" bestFit="1" customWidth="1"/>
    <col min="25" max="26" width="9.83203125" bestFit="1" customWidth="1"/>
  </cols>
  <sheetData>
    <row r="1" spans="1:34" x14ac:dyDescent="0.2">
      <c r="A1" s="2" t="s">
        <v>34</v>
      </c>
      <c r="B1" s="2" t="s">
        <v>37</v>
      </c>
      <c r="G1" s="2" t="s">
        <v>36</v>
      </c>
      <c r="L1" s="2" t="s">
        <v>60</v>
      </c>
      <c r="R1" s="2" t="s">
        <v>39</v>
      </c>
      <c r="W1" s="2" t="s">
        <v>64</v>
      </c>
    </row>
    <row r="2" spans="1:34" s="5" customFormat="1" x14ac:dyDescent="0.2">
      <c r="A2" s="6"/>
      <c r="B2" s="5" t="s">
        <v>35</v>
      </c>
      <c r="G2" s="5" t="s">
        <v>59</v>
      </c>
      <c r="R2" s="5" t="s">
        <v>40</v>
      </c>
    </row>
    <row r="3" spans="1:34" s="5" customFormat="1" x14ac:dyDescent="0.2">
      <c r="A3" s="6"/>
      <c r="R3" s="5" t="s">
        <v>41</v>
      </c>
    </row>
    <row r="4" spans="1:34" s="5" customFormat="1" x14ac:dyDescent="0.2">
      <c r="A4" s="6"/>
    </row>
    <row r="5" spans="1:34" s="5" customFormat="1" x14ac:dyDescent="0.2">
      <c r="A5" s="48" t="s">
        <v>38</v>
      </c>
      <c r="G5" s="48"/>
      <c r="L5" s="48"/>
      <c r="R5" s="48"/>
    </row>
    <row r="6" spans="1:34" s="5" customFormat="1" x14ac:dyDescent="0.2">
      <c r="A6" s="48"/>
      <c r="G6" s="48"/>
      <c r="L6" s="48"/>
    </row>
    <row r="7" spans="1:34" s="5" customFormat="1" x14ac:dyDescent="0.2">
      <c r="A7" s="6"/>
      <c r="G7" s="48"/>
      <c r="W7" s="5" t="s">
        <v>48</v>
      </c>
      <c r="AB7" s="5" t="s">
        <v>46</v>
      </c>
      <c r="AF7" s="50" t="s">
        <v>47</v>
      </c>
      <c r="AG7" s="50"/>
      <c r="AH7" s="50"/>
    </row>
    <row r="8" spans="1:34" x14ac:dyDescent="0.2">
      <c r="R8" s="40" t="s">
        <v>16</v>
      </c>
      <c r="S8" s="40" t="s">
        <v>16</v>
      </c>
      <c r="T8" s="40" t="s">
        <v>16</v>
      </c>
      <c r="W8" s="10"/>
      <c r="X8" s="11" t="s">
        <v>61</v>
      </c>
      <c r="Y8" s="11" t="s">
        <v>62</v>
      </c>
      <c r="Z8" s="11" t="s">
        <v>63</v>
      </c>
      <c r="AB8" s="39" t="s">
        <v>15</v>
      </c>
      <c r="AC8" s="39" t="s">
        <v>15</v>
      </c>
      <c r="AD8" s="39" t="s">
        <v>15</v>
      </c>
      <c r="AF8" s="37" t="s">
        <v>30</v>
      </c>
      <c r="AG8" s="37" t="s">
        <v>31</v>
      </c>
      <c r="AH8" s="37" t="s">
        <v>32</v>
      </c>
    </row>
    <row r="9" spans="1:34" x14ac:dyDescent="0.2">
      <c r="A9" s="49" t="s">
        <v>45</v>
      </c>
      <c r="B9" s="10"/>
      <c r="C9" s="11" t="s">
        <v>61</v>
      </c>
      <c r="D9" s="11" t="s">
        <v>62</v>
      </c>
      <c r="E9" s="11" t="s">
        <v>63</v>
      </c>
      <c r="G9" s="10"/>
      <c r="H9" s="11" t="s">
        <v>61</v>
      </c>
      <c r="I9" s="11" t="s">
        <v>62</v>
      </c>
      <c r="J9" s="11" t="s">
        <v>63</v>
      </c>
      <c r="L9" s="4" t="s">
        <v>2</v>
      </c>
      <c r="M9" s="4" t="s">
        <v>1</v>
      </c>
      <c r="N9" s="4" t="s">
        <v>3</v>
      </c>
      <c r="R9" s="36">
        <v>1.52</v>
      </c>
      <c r="S9" s="36">
        <v>0.48</v>
      </c>
      <c r="T9" s="36">
        <v>0</v>
      </c>
      <c r="W9" s="11" t="s">
        <v>42</v>
      </c>
      <c r="X9" s="12">
        <v>-1.1208970766356101</v>
      </c>
      <c r="Y9" s="12">
        <v>-0.21821789023599247</v>
      </c>
      <c r="Z9" s="12">
        <v>-0.21821789023599247</v>
      </c>
      <c r="AA9" s="51" t="s">
        <v>12</v>
      </c>
      <c r="AB9" s="18">
        <v>0.42</v>
      </c>
      <c r="AC9" s="18">
        <v>0.91</v>
      </c>
      <c r="AD9" s="18">
        <v>0</v>
      </c>
      <c r="AE9" s="52" t="s">
        <v>14</v>
      </c>
      <c r="AF9" s="38">
        <f>(X9*AB9)+(Y9*AB10)+(Z9*AB11)</f>
        <v>-0.75009567168902658</v>
      </c>
      <c r="AG9" s="38">
        <f>(X9*AC9)+(Y9*AC10)+(Z9*AC11)</f>
        <v>-0.88908560559680971</v>
      </c>
      <c r="AH9" s="38">
        <f>(AB9*AD9)+(Y9*AD10)+(Z9*AD11)</f>
        <v>0</v>
      </c>
    </row>
    <row r="10" spans="1:34" x14ac:dyDescent="0.2">
      <c r="B10" s="11" t="s">
        <v>42</v>
      </c>
      <c r="C10" s="10">
        <v>1</v>
      </c>
      <c r="D10" s="10">
        <v>2</v>
      </c>
      <c r="E10" s="10">
        <v>4</v>
      </c>
      <c r="G10" s="11" t="s">
        <v>42</v>
      </c>
      <c r="H10" s="12">
        <f>(C10-C$14)/C$15</f>
        <v>-1.1208970766356101</v>
      </c>
      <c r="I10" s="12">
        <f t="shared" ref="I10:J12" si="0">(D10-D$14)/D$15</f>
        <v>-0.21821789023599247</v>
      </c>
      <c r="J10" s="12">
        <f t="shared" si="0"/>
        <v>-0.21821789023599247</v>
      </c>
      <c r="L10" s="8">
        <f>(((H10-H14) * (H10-H14)) + ((H11-H14) * (H11-H14)) + ((H12-H14) * (H12-H14)))/3</f>
        <v>0.66666666666666685</v>
      </c>
      <c r="M10" s="8">
        <f>(((H10-H14) * (I10-I14)) + ((H11-H14) * (I11-I14)) + ((H12-H14) * (I12-I14)))/3</f>
        <v>0.27954262312584494</v>
      </c>
      <c r="N10" s="8">
        <f>(((H10-H14) * (J10-J14)) + ((H11-H14) * (J11-J14)) + ((H12-H14) * (J12-J14)))/3</f>
        <v>0.27954262312584494</v>
      </c>
      <c r="W10" s="11" t="s">
        <v>43</v>
      </c>
      <c r="X10" s="12">
        <v>0.32025630761017421</v>
      </c>
      <c r="Y10" s="12">
        <v>-0.87287156094396956</v>
      </c>
      <c r="Z10" s="12">
        <v>-0.87287156094396956</v>
      </c>
      <c r="AA10" s="51"/>
      <c r="AB10" s="36">
        <v>0.64</v>
      </c>
      <c r="AC10" s="36">
        <v>-0.3</v>
      </c>
      <c r="AD10" s="36">
        <v>-0.70699999999999996</v>
      </c>
      <c r="AE10" s="52"/>
      <c r="AF10" s="38">
        <f>(X10*AB9)+(Y10*AB10)+(Z10*AB11)</f>
        <v>-0.98276794881200802</v>
      </c>
      <c r="AG10" s="38">
        <f>(X10*AC9)+(Y10*AC10)+(Z10*AC11)</f>
        <v>0.81515617649164018</v>
      </c>
      <c r="AH10" s="38">
        <f>(X10*AD9)+(Y10*AD10)+(Z10*AD11)</f>
        <v>0</v>
      </c>
    </row>
    <row r="11" spans="1:34" x14ac:dyDescent="0.2">
      <c r="B11" s="11" t="s">
        <v>43</v>
      </c>
      <c r="C11" s="10">
        <v>4</v>
      </c>
      <c r="D11" s="10">
        <v>1</v>
      </c>
      <c r="E11" s="10">
        <v>2</v>
      </c>
      <c r="G11" s="11" t="s">
        <v>43</v>
      </c>
      <c r="H11" s="12">
        <f t="shared" ref="H11:H12" si="1">(C11-C$14)/C$15</f>
        <v>0.32025630761017421</v>
      </c>
      <c r="I11" s="12">
        <f t="shared" si="0"/>
        <v>-0.87287156094396956</v>
      </c>
      <c r="J11" s="12">
        <f t="shared" si="0"/>
        <v>-0.87287156094396956</v>
      </c>
      <c r="R11" s="39" t="s">
        <v>15</v>
      </c>
      <c r="S11" s="39" t="s">
        <v>15</v>
      </c>
      <c r="T11" s="39" t="s">
        <v>15</v>
      </c>
      <c r="W11" s="11" t="s">
        <v>44</v>
      </c>
      <c r="X11" s="12">
        <v>0.80064076902543568</v>
      </c>
      <c r="Y11" s="12">
        <v>1.0910894511799618</v>
      </c>
      <c r="Z11" s="12">
        <v>1.0910894511799618</v>
      </c>
      <c r="AB11" s="18">
        <v>0.64</v>
      </c>
      <c r="AC11" s="18">
        <v>-0.3</v>
      </c>
      <c r="AD11" s="18">
        <v>0.70699999999999996</v>
      </c>
      <c r="AF11" s="38">
        <f>(X11*AB9)+(Y11*AB10)+(Z11*AB11)</f>
        <v>1.7328636205010342</v>
      </c>
      <c r="AG11" s="38">
        <f>(X11*AC9)+(Y11*AC10)+(Z11*AC11)</f>
        <v>7.392942910516942E-2</v>
      </c>
      <c r="AH11" s="38">
        <f>(X11*AD9)+(Y11*AD10)+(Z11*AD11)</f>
        <v>0</v>
      </c>
    </row>
    <row r="12" spans="1:34" x14ac:dyDescent="0.2">
      <c r="B12" s="11" t="s">
        <v>44</v>
      </c>
      <c r="C12" s="10">
        <v>5</v>
      </c>
      <c r="D12" s="10">
        <v>4</v>
      </c>
      <c r="E12" s="10">
        <v>8</v>
      </c>
      <c r="G12" s="11" t="s">
        <v>44</v>
      </c>
      <c r="H12" s="12">
        <f t="shared" si="1"/>
        <v>0.80064076902543568</v>
      </c>
      <c r="I12" s="12">
        <f t="shared" si="0"/>
        <v>1.0910894511799618</v>
      </c>
      <c r="J12" s="12">
        <f t="shared" si="0"/>
        <v>1.0910894511799618</v>
      </c>
      <c r="L12" s="4" t="s">
        <v>4</v>
      </c>
      <c r="M12" s="4" t="s">
        <v>5</v>
      </c>
      <c r="N12" s="4" t="s">
        <v>6</v>
      </c>
      <c r="R12" s="18">
        <v>0.42</v>
      </c>
      <c r="S12" s="18">
        <v>0.91</v>
      </c>
      <c r="T12" s="18">
        <v>0</v>
      </c>
    </row>
    <row r="13" spans="1:34" x14ac:dyDescent="0.2">
      <c r="L13" s="8">
        <f>(((I10-I14) * (I10-I14)) + ((I11-I14) * (I11-I14)) + ((I12-I14) * (I12-I14)))/3</f>
        <v>0.66666666666666663</v>
      </c>
      <c r="M13" s="8">
        <f>(((I10-I14) * (J10-J14)) + ((I11-I14) * (J11-J14)) + ((I12-I14) * (J12-J14)))/3</f>
        <v>0.66666666666666663</v>
      </c>
      <c r="N13" s="8">
        <f>(((J10-J14) * (J10-J14)) + ((J11-J14) * (J11-J14)) + ((J12-J14) * (J12-J14)))/3</f>
        <v>0.66666666666666663</v>
      </c>
      <c r="R13" s="18">
        <v>0.64</v>
      </c>
      <c r="S13" s="18">
        <v>-0.3</v>
      </c>
      <c r="T13" s="18">
        <v>-0.70699999999999996</v>
      </c>
    </row>
    <row r="14" spans="1:34" x14ac:dyDescent="0.2">
      <c r="A14" s="2"/>
      <c r="B14" s="4" t="s">
        <v>0</v>
      </c>
      <c r="C14" s="8">
        <f>AVERAGE(C10:C12)</f>
        <v>3.3333333333333335</v>
      </c>
      <c r="D14" s="8">
        <f t="shared" ref="D14:E14" si="2">AVERAGE(D10:D12)</f>
        <v>2.3333333333333335</v>
      </c>
      <c r="E14" s="8">
        <f t="shared" si="2"/>
        <v>4.666666666666667</v>
      </c>
      <c r="G14" s="4" t="s">
        <v>0</v>
      </c>
      <c r="H14" s="8">
        <f>AVERAGE(H10:H12)</f>
        <v>0</v>
      </c>
      <c r="I14" s="8">
        <f t="shared" ref="I14:J14" si="3">AVERAGE(I10:I12)</f>
        <v>0</v>
      </c>
      <c r="J14" s="8">
        <f t="shared" si="3"/>
        <v>0</v>
      </c>
      <c r="R14" s="18">
        <v>0.64</v>
      </c>
      <c r="S14" s="18">
        <v>-0.3</v>
      </c>
      <c r="T14" s="18">
        <v>0.70699999999999996</v>
      </c>
    </row>
    <row r="15" spans="1:34" x14ac:dyDescent="0.2">
      <c r="A15" s="2"/>
      <c r="B15" s="4" t="s">
        <v>7</v>
      </c>
      <c r="C15" s="8">
        <f>STDEV(C10:C12)</f>
        <v>2.0816659994661326</v>
      </c>
      <c r="D15" s="8">
        <f t="shared" ref="D15:E15" si="4">STDEV(D10:D12)</f>
        <v>1.5275252316519468</v>
      </c>
      <c r="E15" s="8">
        <f t="shared" si="4"/>
        <v>3.0550504633038935</v>
      </c>
      <c r="G15" s="4" t="s">
        <v>7</v>
      </c>
      <c r="H15" s="8">
        <f>STDEV(H10:H12)</f>
        <v>1</v>
      </c>
      <c r="I15" s="8">
        <f t="shared" ref="I15:J15" si="5">STDEV(I10:I12)</f>
        <v>1</v>
      </c>
      <c r="J15" s="8">
        <f t="shared" si="5"/>
        <v>1</v>
      </c>
    </row>
    <row r="16" spans="1:34" ht="14.5" customHeight="1" x14ac:dyDescent="0.2">
      <c r="R16" s="53" t="s">
        <v>49</v>
      </c>
      <c r="S16" s="53"/>
      <c r="T16" s="53"/>
    </row>
    <row r="17" spans="1:22" x14ac:dyDescent="0.2">
      <c r="A17" s="2"/>
      <c r="L17" s="3"/>
      <c r="M17" s="4" t="s">
        <v>61</v>
      </c>
      <c r="N17" s="4" t="s">
        <v>62</v>
      </c>
      <c r="O17" s="4" t="s">
        <v>63</v>
      </c>
      <c r="R17" s="53"/>
      <c r="S17" s="53"/>
      <c r="T17" s="53"/>
    </row>
    <row r="18" spans="1:22" x14ac:dyDescent="0.2">
      <c r="A18" s="2"/>
      <c r="L18" s="4" t="s">
        <v>42</v>
      </c>
      <c r="M18" s="9" t="s">
        <v>2</v>
      </c>
      <c r="N18" s="9" t="s">
        <v>1</v>
      </c>
      <c r="O18" s="9" t="s">
        <v>3</v>
      </c>
      <c r="R18" s="53"/>
      <c r="S18" s="53"/>
      <c r="T18" s="53"/>
    </row>
    <row r="19" spans="1:22" x14ac:dyDescent="0.2">
      <c r="A19" s="2"/>
      <c r="L19" s="4" t="s">
        <v>43</v>
      </c>
      <c r="M19" s="9" t="s">
        <v>1</v>
      </c>
      <c r="N19" s="9" t="s">
        <v>4</v>
      </c>
      <c r="O19" s="9" t="s">
        <v>5</v>
      </c>
      <c r="R19" s="53"/>
      <c r="S19" s="53"/>
      <c r="T19" s="53"/>
    </row>
    <row r="20" spans="1:22" x14ac:dyDescent="0.2">
      <c r="A20" s="2"/>
      <c r="L20" s="4" t="s">
        <v>44</v>
      </c>
      <c r="M20" s="9" t="s">
        <v>3</v>
      </c>
      <c r="N20" s="9" t="s">
        <v>5</v>
      </c>
      <c r="O20" s="9" t="s">
        <v>6</v>
      </c>
      <c r="R20" s="53"/>
      <c r="S20" s="53"/>
      <c r="T20" s="53"/>
    </row>
    <row r="21" spans="1:22" ht="14.5" customHeight="1" x14ac:dyDescent="0.2">
      <c r="A21" s="2"/>
      <c r="R21" s="53"/>
      <c r="S21" s="53"/>
      <c r="T21" s="53"/>
    </row>
    <row r="22" spans="1:22" x14ac:dyDescent="0.2">
      <c r="L22" s="10"/>
      <c r="M22" s="11" t="s">
        <v>50</v>
      </c>
      <c r="N22" s="11" t="s">
        <v>51</v>
      </c>
      <c r="O22" s="11" t="s">
        <v>52</v>
      </c>
      <c r="R22" s="53"/>
      <c r="S22" s="53"/>
      <c r="T22" s="53"/>
      <c r="U22" s="2"/>
      <c r="V22" s="2"/>
    </row>
    <row r="23" spans="1:22" x14ac:dyDescent="0.2">
      <c r="L23" s="11" t="s">
        <v>42</v>
      </c>
      <c r="M23" s="12">
        <f>L10</f>
        <v>0.66666666666666685</v>
      </c>
      <c r="N23" s="12">
        <f>M10</f>
        <v>0.27954262312584494</v>
      </c>
      <c r="O23" s="12">
        <f>N10</f>
        <v>0.27954262312584494</v>
      </c>
      <c r="S23" s="2"/>
      <c r="T23" s="34"/>
      <c r="U23" s="34"/>
      <c r="V23" s="34"/>
    </row>
    <row r="24" spans="1:22" x14ac:dyDescent="0.2">
      <c r="L24" s="11" t="s">
        <v>43</v>
      </c>
      <c r="M24" s="12">
        <f>M10</f>
        <v>0.27954262312584494</v>
      </c>
      <c r="N24" s="12">
        <f>L13</f>
        <v>0.66666666666666663</v>
      </c>
      <c r="O24" s="12">
        <f>M13</f>
        <v>0.66666666666666663</v>
      </c>
      <c r="S24" s="2"/>
      <c r="T24" s="34"/>
      <c r="U24" s="34"/>
      <c r="V24" s="34"/>
    </row>
    <row r="25" spans="1:22" x14ac:dyDescent="0.2">
      <c r="L25" s="11" t="s">
        <v>44</v>
      </c>
      <c r="M25" s="12">
        <f>N10</f>
        <v>0.27954262312584494</v>
      </c>
      <c r="N25" s="12">
        <f>M13</f>
        <v>0.66666666666666663</v>
      </c>
      <c r="O25" s="12">
        <f>N13</f>
        <v>0.66666666666666663</v>
      </c>
      <c r="S25" s="2"/>
      <c r="T25" s="34"/>
      <c r="U25" s="34"/>
      <c r="V25" s="34"/>
    </row>
    <row r="28" spans="1:22" x14ac:dyDescent="0.2">
      <c r="S28" s="34"/>
      <c r="T28" s="14"/>
      <c r="U28" s="34"/>
      <c r="V28" s="34"/>
    </row>
    <row r="29" spans="1:22" x14ac:dyDescent="0.2">
      <c r="U29" s="34"/>
      <c r="V29" s="34"/>
    </row>
  </sheetData>
  <mergeCells count="4">
    <mergeCell ref="AF7:AH7"/>
    <mergeCell ref="AA9:AA10"/>
    <mergeCell ref="AE9:AE10"/>
    <mergeCell ref="R16:T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tabSelected="1" topLeftCell="A54" zoomScale="150" workbookViewId="0">
      <selection activeCell="B75" sqref="B75:D77"/>
    </sheetView>
  </sheetViews>
  <sheetFormatPr baseColWidth="10" defaultColWidth="8.83203125" defaultRowHeight="15" x14ac:dyDescent="0.2"/>
  <cols>
    <col min="1" max="1" width="30.5" customWidth="1"/>
    <col min="14" max="14" width="11.83203125" bestFit="1" customWidth="1"/>
  </cols>
  <sheetData>
    <row r="1" spans="1:14" x14ac:dyDescent="0.2">
      <c r="A1" s="2" t="s">
        <v>58</v>
      </c>
      <c r="D1" t="s">
        <v>17</v>
      </c>
      <c r="G1" t="s">
        <v>18</v>
      </c>
      <c r="I1" t="s">
        <v>18</v>
      </c>
    </row>
    <row r="2" spans="1:14" x14ac:dyDescent="0.2">
      <c r="C2" s="3">
        <v>3</v>
      </c>
      <c r="D2" s="3">
        <v>4</v>
      </c>
      <c r="E2" s="3">
        <v>-2</v>
      </c>
      <c r="G2" s="3">
        <v>1</v>
      </c>
      <c r="I2" s="3">
        <f>(C2*G2)+(D2*G3)+(E2*G4)</f>
        <v>3</v>
      </c>
    </row>
    <row r="3" spans="1:14" x14ac:dyDescent="0.2">
      <c r="C3" s="3">
        <v>1</v>
      </c>
      <c r="D3" s="3">
        <v>4</v>
      </c>
      <c r="E3" s="3">
        <v>-1</v>
      </c>
      <c r="F3" s="14" t="s">
        <v>13</v>
      </c>
      <c r="G3" s="3">
        <v>1</v>
      </c>
      <c r="H3" s="14" t="s">
        <v>14</v>
      </c>
      <c r="I3" s="3">
        <f>(C3*G2)+(D3*G3)+(E3*G4)</f>
        <v>3</v>
      </c>
    </row>
    <row r="4" spans="1:14" x14ac:dyDescent="0.2">
      <c r="C4" s="3">
        <v>2</v>
      </c>
      <c r="D4" s="3">
        <v>6</v>
      </c>
      <c r="E4" s="3">
        <v>-1</v>
      </c>
      <c r="G4" s="3">
        <v>2</v>
      </c>
      <c r="I4" s="3">
        <f>(C4*G2)+(D4*G3)+(E4*G4)</f>
        <v>6</v>
      </c>
    </row>
    <row r="7" spans="1:14" ht="15.5" customHeight="1" x14ac:dyDescent="0.2">
      <c r="G7" s="16" t="s">
        <v>15</v>
      </c>
      <c r="K7" s="16" t="s">
        <v>15</v>
      </c>
      <c r="M7" s="54" t="s">
        <v>56</v>
      </c>
      <c r="N7" s="54"/>
    </row>
    <row r="8" spans="1:14" ht="15.5" customHeight="1" x14ac:dyDescent="0.2">
      <c r="C8" s="3">
        <v>3</v>
      </c>
      <c r="D8" s="3">
        <v>4</v>
      </c>
      <c r="E8" s="3">
        <v>-2</v>
      </c>
      <c r="G8" s="3">
        <v>1</v>
      </c>
      <c r="I8" s="15" t="s">
        <v>16</v>
      </c>
      <c r="K8" s="3">
        <v>1</v>
      </c>
      <c r="M8" s="54" t="s">
        <v>57</v>
      </c>
      <c r="N8" s="54"/>
    </row>
    <row r="9" spans="1:14" x14ac:dyDescent="0.2">
      <c r="C9" s="3">
        <v>1</v>
      </c>
      <c r="D9" s="3">
        <v>4</v>
      </c>
      <c r="E9" s="3">
        <v>-1</v>
      </c>
      <c r="F9" s="14" t="s">
        <v>13</v>
      </c>
      <c r="G9" s="3">
        <v>1</v>
      </c>
      <c r="H9" s="14" t="s">
        <v>14</v>
      </c>
      <c r="I9" s="3">
        <v>3</v>
      </c>
      <c r="J9" s="14" t="s">
        <v>13</v>
      </c>
      <c r="K9" s="3">
        <v>1</v>
      </c>
    </row>
    <row r="10" spans="1:14" x14ac:dyDescent="0.2">
      <c r="C10" s="3">
        <v>2</v>
      </c>
      <c r="D10" s="3">
        <v>6</v>
      </c>
      <c r="E10" s="3">
        <v>-1</v>
      </c>
      <c r="G10" s="3">
        <v>2</v>
      </c>
      <c r="K10" s="3">
        <v>2</v>
      </c>
    </row>
    <row r="13" spans="1:14" x14ac:dyDescent="0.2">
      <c r="A13" s="2"/>
      <c r="B13" s="2"/>
      <c r="G13" s="46" t="s">
        <v>15</v>
      </c>
      <c r="K13" s="46" t="s">
        <v>15</v>
      </c>
    </row>
    <row r="14" spans="1:14" x14ac:dyDescent="0.2">
      <c r="A14" s="2"/>
      <c r="C14" s="3">
        <v>3</v>
      </c>
      <c r="D14" s="3">
        <v>4</v>
      </c>
      <c r="E14" s="3">
        <v>-2</v>
      </c>
      <c r="G14" s="47"/>
      <c r="I14" s="15" t="s">
        <v>16</v>
      </c>
      <c r="K14" s="47"/>
    </row>
    <row r="15" spans="1:14" x14ac:dyDescent="0.2">
      <c r="C15" s="3">
        <v>1</v>
      </c>
      <c r="D15" s="3">
        <v>4</v>
      </c>
      <c r="E15" s="3">
        <v>-1</v>
      </c>
      <c r="F15" s="14" t="s">
        <v>13</v>
      </c>
      <c r="G15" s="47"/>
      <c r="H15" s="14" t="s">
        <v>14</v>
      </c>
      <c r="I15" s="3"/>
      <c r="J15" s="14" t="s">
        <v>13</v>
      </c>
      <c r="K15" s="47"/>
    </row>
    <row r="16" spans="1:14" x14ac:dyDescent="0.2">
      <c r="C16" s="3">
        <v>2</v>
      </c>
      <c r="D16" s="3">
        <v>6</v>
      </c>
      <c r="E16" s="3">
        <v>-1</v>
      </c>
      <c r="G16" s="47"/>
      <c r="K16" s="47"/>
    </row>
    <row r="18" spans="1:13" s="43" customFormat="1" x14ac:dyDescent="0.2">
      <c r="A18" s="41"/>
      <c r="B18" s="42"/>
    </row>
    <row r="19" spans="1:13" x14ac:dyDescent="0.2">
      <c r="A19" s="35" t="s">
        <v>19</v>
      </c>
      <c r="B19" s="10"/>
      <c r="C19" s="10" t="s">
        <v>8</v>
      </c>
      <c r="D19" s="10" t="s">
        <v>9</v>
      </c>
      <c r="E19" s="10" t="s">
        <v>10</v>
      </c>
      <c r="G19" s="16" t="s">
        <v>15</v>
      </c>
      <c r="K19" s="16" t="s">
        <v>15</v>
      </c>
    </row>
    <row r="20" spans="1:13" x14ac:dyDescent="0.2">
      <c r="B20" s="10" t="s">
        <v>8</v>
      </c>
      <c r="C20" s="12">
        <v>0.66666666666666696</v>
      </c>
      <c r="D20" s="12">
        <v>0.27954262312584494</v>
      </c>
      <c r="E20" s="12">
        <v>0.27954262312584494</v>
      </c>
      <c r="G20" s="12">
        <v>0.42</v>
      </c>
      <c r="I20" s="15" t="s">
        <v>16</v>
      </c>
      <c r="K20" s="18">
        <v>0.42</v>
      </c>
      <c r="M20" s="17"/>
    </row>
    <row r="21" spans="1:13" x14ac:dyDescent="0.2">
      <c r="A21" s="7"/>
      <c r="B21" s="10" t="s">
        <v>9</v>
      </c>
      <c r="C21" s="12">
        <v>0.27954262312584494</v>
      </c>
      <c r="D21" s="12">
        <v>0.66666666666666652</v>
      </c>
      <c r="E21" s="12">
        <v>0.66666666666666652</v>
      </c>
      <c r="F21" s="14" t="s">
        <v>13</v>
      </c>
      <c r="G21" s="12">
        <v>0.64</v>
      </c>
      <c r="H21" s="14" t="s">
        <v>14</v>
      </c>
      <c r="I21" s="18">
        <v>1.52</v>
      </c>
      <c r="J21" s="14" t="s">
        <v>13</v>
      </c>
      <c r="K21" s="18">
        <v>0.64</v>
      </c>
      <c r="L21" s="14"/>
      <c r="M21" s="17"/>
    </row>
    <row r="22" spans="1:13" x14ac:dyDescent="0.2">
      <c r="A22" s="7"/>
      <c r="B22" s="10" t="s">
        <v>10</v>
      </c>
      <c r="C22" s="12">
        <v>0.27954262312584494</v>
      </c>
      <c r="D22" s="12">
        <v>0.66666666666666652</v>
      </c>
      <c r="E22" s="12">
        <v>0.66666666666666652</v>
      </c>
      <c r="G22" s="12">
        <v>0.64</v>
      </c>
      <c r="K22" s="18">
        <v>0.64</v>
      </c>
      <c r="M22" s="17"/>
    </row>
    <row r="24" spans="1:13" x14ac:dyDescent="0.2">
      <c r="A24" s="19"/>
    </row>
    <row r="25" spans="1:13" x14ac:dyDescent="0.2">
      <c r="B25" s="10"/>
      <c r="C25" s="10" t="s">
        <v>8</v>
      </c>
      <c r="D25" s="10" t="s">
        <v>9</v>
      </c>
      <c r="E25" s="10" t="s">
        <v>10</v>
      </c>
    </row>
    <row r="26" spans="1:13" x14ac:dyDescent="0.2">
      <c r="B26" s="10" t="s">
        <v>8</v>
      </c>
      <c r="C26" s="12">
        <v>0.66666666666666696</v>
      </c>
      <c r="D26" s="12">
        <v>0.27954262312584494</v>
      </c>
      <c r="E26" s="12">
        <v>0.27954262312584494</v>
      </c>
      <c r="G26" s="12">
        <v>0.42</v>
      </c>
      <c r="I26" s="8">
        <f>(C26*G26)+(D26*G27)+(E26*G28)</f>
        <v>0.63781455760108174</v>
      </c>
    </row>
    <row r="27" spans="1:13" x14ac:dyDescent="0.2">
      <c r="B27" s="10" t="s">
        <v>9</v>
      </c>
      <c r="C27" s="12">
        <v>0.27954262312584494</v>
      </c>
      <c r="D27" s="12">
        <v>0.66666666666666652</v>
      </c>
      <c r="E27" s="12">
        <v>0.66666666666666652</v>
      </c>
      <c r="F27" s="14" t="s">
        <v>13</v>
      </c>
      <c r="G27" s="12">
        <v>0.64</v>
      </c>
      <c r="H27" s="14" t="s">
        <v>14</v>
      </c>
      <c r="I27" s="8">
        <f>(C27*G26)+(D27*G27)+(E27*G28)</f>
        <v>0.97074123504618792</v>
      </c>
    </row>
    <row r="28" spans="1:13" x14ac:dyDescent="0.2">
      <c r="B28" s="10" t="s">
        <v>10</v>
      </c>
      <c r="C28" s="12">
        <v>0.27954262312584494</v>
      </c>
      <c r="D28" s="12">
        <v>0.66666666666666652</v>
      </c>
      <c r="E28" s="12">
        <v>0.66666666666666652</v>
      </c>
      <c r="G28" s="12">
        <v>0.64</v>
      </c>
      <c r="I28" s="8">
        <f>(C28*G26)+(D28*G27)+(E28*G28)</f>
        <v>0.97074123504618792</v>
      </c>
    </row>
    <row r="30" spans="1:13" x14ac:dyDescent="0.2">
      <c r="B30" s="2"/>
      <c r="G30" s="16" t="s">
        <v>15</v>
      </c>
    </row>
    <row r="31" spans="1:13" x14ac:dyDescent="0.2">
      <c r="E31" s="15" t="s">
        <v>16</v>
      </c>
      <c r="G31" s="18">
        <v>0.42</v>
      </c>
      <c r="I31" s="8">
        <f>E32*G31</f>
        <v>0.63839999999999997</v>
      </c>
    </row>
    <row r="32" spans="1:13" x14ac:dyDescent="0.2">
      <c r="E32" s="18">
        <v>1.52</v>
      </c>
      <c r="F32" s="14" t="s">
        <v>13</v>
      </c>
      <c r="G32" s="18">
        <v>0.64</v>
      </c>
      <c r="H32" s="14" t="s">
        <v>14</v>
      </c>
      <c r="I32" s="8">
        <f>E32*G32</f>
        <v>0.9728</v>
      </c>
    </row>
    <row r="33" spans="1:11" x14ac:dyDescent="0.2">
      <c r="G33" s="18">
        <v>0.64</v>
      </c>
      <c r="I33" s="8">
        <f>E32*G33</f>
        <v>0.9728</v>
      </c>
    </row>
    <row r="36" spans="1:11" s="43" customFormat="1" x14ac:dyDescent="0.2">
      <c r="A36" s="44" t="s">
        <v>20</v>
      </c>
      <c r="B36" s="10"/>
      <c r="C36" s="10" t="s">
        <v>8</v>
      </c>
      <c r="D36" s="10" t="s">
        <v>9</v>
      </c>
      <c r="E36" s="10" t="s">
        <v>10</v>
      </c>
      <c r="G36" s="45" t="s">
        <v>15</v>
      </c>
      <c r="K36" s="45" t="s">
        <v>15</v>
      </c>
    </row>
    <row r="37" spans="1:11" x14ac:dyDescent="0.2">
      <c r="B37" s="10" t="s">
        <v>8</v>
      </c>
      <c r="C37" s="12">
        <v>0.66666666666666696</v>
      </c>
      <c r="D37" s="12">
        <v>0.27954262312584494</v>
      </c>
      <c r="E37" s="12">
        <v>0.27954262312584494</v>
      </c>
      <c r="G37" s="12">
        <v>0.91</v>
      </c>
      <c r="I37" s="15" t="s">
        <v>16</v>
      </c>
      <c r="K37" s="18">
        <v>0.91</v>
      </c>
    </row>
    <row r="38" spans="1:11" x14ac:dyDescent="0.2">
      <c r="B38" s="10" t="s">
        <v>9</v>
      </c>
      <c r="C38" s="12">
        <v>0.27954262312584494</v>
      </c>
      <c r="D38" s="12">
        <v>0.66666666666666652</v>
      </c>
      <c r="E38" s="12">
        <v>0.66666666666666652</v>
      </c>
      <c r="F38" s="14" t="s">
        <v>13</v>
      </c>
      <c r="G38" s="12">
        <v>-0.3</v>
      </c>
      <c r="H38" s="14" t="s">
        <v>14</v>
      </c>
      <c r="I38" s="18">
        <v>0.48</v>
      </c>
      <c r="J38" s="14" t="s">
        <v>13</v>
      </c>
      <c r="K38" s="18">
        <v>-0.3</v>
      </c>
    </row>
    <row r="39" spans="1:11" x14ac:dyDescent="0.2">
      <c r="B39" s="10" t="s">
        <v>10</v>
      </c>
      <c r="C39" s="12">
        <v>0.27954262312584494</v>
      </c>
      <c r="D39" s="12">
        <v>0.66666666666666652</v>
      </c>
      <c r="E39" s="12">
        <v>0.66666666666666652</v>
      </c>
      <c r="G39" s="12">
        <v>-0.3</v>
      </c>
      <c r="K39" s="18">
        <v>-0.3</v>
      </c>
    </row>
    <row r="41" spans="1:11" x14ac:dyDescent="0.2">
      <c r="A41" s="19"/>
    </row>
    <row r="42" spans="1:11" x14ac:dyDescent="0.2">
      <c r="B42" s="10"/>
      <c r="C42" s="10" t="s">
        <v>8</v>
      </c>
      <c r="D42" s="10" t="s">
        <v>9</v>
      </c>
      <c r="E42" s="10" t="s">
        <v>10</v>
      </c>
      <c r="G42" s="16" t="s">
        <v>15</v>
      </c>
    </row>
    <row r="43" spans="1:11" x14ac:dyDescent="0.2">
      <c r="B43" s="10" t="s">
        <v>8</v>
      </c>
      <c r="C43" s="12">
        <v>0.66666666666666696</v>
      </c>
      <c r="D43" s="12">
        <v>0.27954262312584494</v>
      </c>
      <c r="E43" s="12">
        <v>0.27954262312584494</v>
      </c>
      <c r="G43" s="12">
        <v>0.91</v>
      </c>
      <c r="I43" s="20">
        <f>(C43*G43)+(D43*G44)+(E43*G45)</f>
        <v>0.43894109279115989</v>
      </c>
    </row>
    <row r="44" spans="1:11" x14ac:dyDescent="0.2">
      <c r="B44" s="10" t="s">
        <v>9</v>
      </c>
      <c r="C44" s="12">
        <v>0.27954262312584494</v>
      </c>
      <c r="D44" s="12">
        <v>0.66666666666666652</v>
      </c>
      <c r="E44" s="12">
        <v>0.66666666666666652</v>
      </c>
      <c r="F44" s="14" t="s">
        <v>13</v>
      </c>
      <c r="G44" s="12">
        <v>-0.3</v>
      </c>
      <c r="H44" s="14" t="s">
        <v>14</v>
      </c>
      <c r="I44" s="20">
        <f>(C44*G43)+(D44*G44)+(E44*G45)</f>
        <v>-0.14561621295548099</v>
      </c>
    </row>
    <row r="45" spans="1:11" x14ac:dyDescent="0.2">
      <c r="B45" s="10" t="s">
        <v>10</v>
      </c>
      <c r="C45" s="12">
        <v>0.27954262312584494</v>
      </c>
      <c r="D45" s="12">
        <v>0.66666666666666652</v>
      </c>
      <c r="E45" s="12">
        <v>0.66666666666666652</v>
      </c>
      <c r="G45" s="12">
        <v>-0.3</v>
      </c>
      <c r="I45" s="20">
        <f>(C45*G43)+(D45*G44)+(E45*G45)</f>
        <v>-0.14561621295548099</v>
      </c>
    </row>
    <row r="46" spans="1:11" x14ac:dyDescent="0.2">
      <c r="I46" s="21"/>
    </row>
    <row r="47" spans="1:11" x14ac:dyDescent="0.2">
      <c r="G47" s="16" t="s">
        <v>15</v>
      </c>
      <c r="I47" s="21"/>
    </row>
    <row r="48" spans="1:11" x14ac:dyDescent="0.2">
      <c r="E48" s="15" t="s">
        <v>16</v>
      </c>
      <c r="G48" s="18">
        <v>0.91</v>
      </c>
      <c r="I48" s="20">
        <f>E49*G48</f>
        <v>0.43680000000000002</v>
      </c>
    </row>
    <row r="49" spans="1:11" x14ac:dyDescent="0.2">
      <c r="E49" s="18">
        <v>0.48</v>
      </c>
      <c r="F49" s="14" t="s">
        <v>13</v>
      </c>
      <c r="G49" s="18">
        <v>-0.3</v>
      </c>
      <c r="H49" s="14" t="s">
        <v>14</v>
      </c>
      <c r="I49" s="20">
        <f>E49*G49</f>
        <v>-0.14399999999999999</v>
      </c>
    </row>
    <row r="50" spans="1:11" x14ac:dyDescent="0.2">
      <c r="G50" s="18">
        <v>-0.3</v>
      </c>
      <c r="I50" s="20">
        <f>E49*G50</f>
        <v>-0.14399999999999999</v>
      </c>
    </row>
    <row r="52" spans="1:11" s="43" customFormat="1" x14ac:dyDescent="0.2">
      <c r="A52" s="44" t="s">
        <v>21</v>
      </c>
      <c r="B52" s="10"/>
      <c r="C52" s="10" t="s">
        <v>8</v>
      </c>
      <c r="D52" s="10" t="s">
        <v>9</v>
      </c>
      <c r="E52" s="10" t="s">
        <v>10</v>
      </c>
      <c r="G52" s="45" t="s">
        <v>15</v>
      </c>
      <c r="K52" s="45" t="s">
        <v>15</v>
      </c>
    </row>
    <row r="53" spans="1:11" x14ac:dyDescent="0.2">
      <c r="B53" s="10" t="s">
        <v>8</v>
      </c>
      <c r="C53" s="12">
        <v>0.66666666666666696</v>
      </c>
      <c r="D53" s="12">
        <v>0.27954262312584494</v>
      </c>
      <c r="E53" s="12">
        <v>0.27954262312584494</v>
      </c>
      <c r="G53" s="12">
        <v>0</v>
      </c>
      <c r="I53" s="15" t="s">
        <v>16</v>
      </c>
      <c r="K53" s="18">
        <v>0</v>
      </c>
    </row>
    <row r="54" spans="1:11" x14ac:dyDescent="0.2">
      <c r="B54" s="10" t="s">
        <v>9</v>
      </c>
      <c r="C54" s="12">
        <v>0.27954262312584494</v>
      </c>
      <c r="D54" s="12">
        <v>0.66666666666666652</v>
      </c>
      <c r="E54" s="12">
        <v>0.66666666666666652</v>
      </c>
      <c r="F54" s="14" t="s">
        <v>13</v>
      </c>
      <c r="G54" s="12">
        <v>-0.70699999999999996</v>
      </c>
      <c r="H54" s="14" t="s">
        <v>14</v>
      </c>
      <c r="I54" s="18">
        <v>0</v>
      </c>
      <c r="J54" s="14" t="s">
        <v>13</v>
      </c>
      <c r="K54" s="18">
        <v>-0.70699999999999996</v>
      </c>
    </row>
    <row r="55" spans="1:11" x14ac:dyDescent="0.2">
      <c r="B55" s="10" t="s">
        <v>10</v>
      </c>
      <c r="C55" s="12">
        <v>0.27954262312584494</v>
      </c>
      <c r="D55" s="12">
        <v>0.66666666666666652</v>
      </c>
      <c r="E55" s="12">
        <v>0.66666666666666652</v>
      </c>
      <c r="G55" s="12">
        <v>0.70699999999999996</v>
      </c>
      <c r="K55" s="18">
        <v>0.70699999999999996</v>
      </c>
    </row>
    <row r="57" spans="1:11" x14ac:dyDescent="0.2">
      <c r="A57" s="19"/>
    </row>
    <row r="58" spans="1:11" x14ac:dyDescent="0.2">
      <c r="B58" s="10"/>
      <c r="C58" s="10" t="s">
        <v>8</v>
      </c>
      <c r="D58" s="10" t="s">
        <v>9</v>
      </c>
      <c r="E58" s="10" t="s">
        <v>10</v>
      </c>
      <c r="G58" s="16" t="s">
        <v>15</v>
      </c>
    </row>
    <row r="59" spans="1:11" x14ac:dyDescent="0.2">
      <c r="B59" s="10" t="s">
        <v>8</v>
      </c>
      <c r="C59" s="12">
        <v>0.66666666666666696</v>
      </c>
      <c r="D59" s="12">
        <v>0.27954262312584494</v>
      </c>
      <c r="E59" s="12">
        <v>0.27954262312584494</v>
      </c>
      <c r="G59" s="12">
        <v>0</v>
      </c>
      <c r="I59" s="8">
        <f>(C59*G59)+(D59*G60)+(E59*G61)</f>
        <v>0</v>
      </c>
    </row>
    <row r="60" spans="1:11" x14ac:dyDescent="0.2">
      <c r="B60" s="10" t="s">
        <v>9</v>
      </c>
      <c r="C60" s="12">
        <v>0.27954262312584494</v>
      </c>
      <c r="D60" s="12">
        <v>0.66666666666666652</v>
      </c>
      <c r="E60" s="12">
        <v>0.66666666666666652</v>
      </c>
      <c r="F60" s="14" t="s">
        <v>13</v>
      </c>
      <c r="G60" s="12">
        <v>-0.70699999999999996</v>
      </c>
      <c r="H60" s="14" t="s">
        <v>14</v>
      </c>
      <c r="I60" s="8">
        <f>(C60*G59)+(D60*G60)+(E60*G61)</f>
        <v>0</v>
      </c>
    </row>
    <row r="61" spans="1:11" x14ac:dyDescent="0.2">
      <c r="B61" s="10" t="s">
        <v>10</v>
      </c>
      <c r="C61" s="12">
        <v>0.27954262312584494</v>
      </c>
      <c r="D61" s="12">
        <v>0.66666666666666652</v>
      </c>
      <c r="E61" s="12">
        <v>0.66666666666666652</v>
      </c>
      <c r="G61" s="12">
        <v>0.70699999999999996</v>
      </c>
      <c r="I61" s="8">
        <f>(C61*G59)+(D61*G60)+(E61*G61)</f>
        <v>0</v>
      </c>
    </row>
    <row r="62" spans="1:11" x14ac:dyDescent="0.2">
      <c r="I62" s="21"/>
    </row>
    <row r="63" spans="1:11" x14ac:dyDescent="0.2">
      <c r="G63" s="16" t="s">
        <v>15</v>
      </c>
      <c r="I63" s="21"/>
    </row>
    <row r="64" spans="1:11" x14ac:dyDescent="0.2">
      <c r="E64" s="15" t="s">
        <v>16</v>
      </c>
      <c r="G64" s="18">
        <v>0</v>
      </c>
      <c r="I64" s="8">
        <f>E65*G64</f>
        <v>0</v>
      </c>
    </row>
    <row r="65" spans="1:9" x14ac:dyDescent="0.2">
      <c r="E65" s="18">
        <v>0</v>
      </c>
      <c r="F65" s="14" t="s">
        <v>13</v>
      </c>
      <c r="G65" s="18">
        <v>-0.70699999999999996</v>
      </c>
      <c r="H65" s="14" t="s">
        <v>14</v>
      </c>
      <c r="I65" s="8">
        <f>E65*G65</f>
        <v>0</v>
      </c>
    </row>
    <row r="66" spans="1:9" x14ac:dyDescent="0.2">
      <c r="G66" s="18">
        <v>0.70699999999999996</v>
      </c>
      <c r="I66" s="8">
        <f>E65*G66</f>
        <v>0</v>
      </c>
    </row>
    <row r="69" spans="1:9" s="43" customFormat="1" x14ac:dyDescent="0.2">
      <c r="A69" s="41" t="s">
        <v>53</v>
      </c>
    </row>
    <row r="71" spans="1:9" x14ac:dyDescent="0.2">
      <c r="A71" t="s">
        <v>54</v>
      </c>
      <c r="B71" s="15" t="s">
        <v>16</v>
      </c>
      <c r="C71" s="15" t="s">
        <v>16</v>
      </c>
      <c r="D71" s="15" t="s">
        <v>16</v>
      </c>
    </row>
    <row r="72" spans="1:9" x14ac:dyDescent="0.2">
      <c r="B72" s="18">
        <v>1.52</v>
      </c>
      <c r="C72" s="18">
        <v>0.48</v>
      </c>
      <c r="D72" s="18">
        <v>0</v>
      </c>
    </row>
    <row r="74" spans="1:9" x14ac:dyDescent="0.2">
      <c r="A74" t="s">
        <v>55</v>
      </c>
      <c r="B74" s="16" t="s">
        <v>15</v>
      </c>
      <c r="C74" s="16" t="s">
        <v>15</v>
      </c>
      <c r="D74" s="16" t="s">
        <v>15</v>
      </c>
    </row>
    <row r="75" spans="1:9" x14ac:dyDescent="0.2">
      <c r="B75" s="18">
        <v>0.42</v>
      </c>
      <c r="C75" s="18">
        <v>0.91</v>
      </c>
      <c r="D75" s="18">
        <v>0</v>
      </c>
    </row>
    <row r="76" spans="1:9" x14ac:dyDescent="0.2">
      <c r="B76" s="18">
        <v>0.64</v>
      </c>
      <c r="C76" s="18">
        <v>-0.3</v>
      </c>
      <c r="D76" s="18">
        <v>-0.70699999999999996</v>
      </c>
    </row>
    <row r="77" spans="1:9" x14ac:dyDescent="0.2">
      <c r="B77" s="18">
        <v>0.64</v>
      </c>
      <c r="C77" s="18">
        <v>-0.3</v>
      </c>
      <c r="D77" s="18">
        <v>0.70699999999999996</v>
      </c>
    </row>
    <row r="79" spans="1:9" x14ac:dyDescent="0.2">
      <c r="A79" s="2"/>
    </row>
    <row r="80" spans="1:9" x14ac:dyDescent="0.2">
      <c r="A80" s="2"/>
    </row>
  </sheetData>
  <mergeCells count="2">
    <mergeCell ref="M7:N7"/>
    <mergeCell ref="M8:N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8"/>
  <sheetViews>
    <sheetView topLeftCell="A12" zoomScale="85" zoomScaleNormal="85" workbookViewId="0">
      <selection activeCell="Q34" sqref="Q34"/>
    </sheetView>
  </sheetViews>
  <sheetFormatPr baseColWidth="10" defaultColWidth="8.6640625" defaultRowHeight="15" x14ac:dyDescent="0.2"/>
  <cols>
    <col min="1" max="1" width="8.6640625" style="5" customWidth="1"/>
    <col min="2" max="16384" width="8.6640625" style="5"/>
  </cols>
  <sheetData>
    <row r="1" spans="1:15" ht="19" x14ac:dyDescent="0.25">
      <c r="A1" s="33" t="s">
        <v>33</v>
      </c>
    </row>
    <row r="3" spans="1:15" x14ac:dyDescent="0.2">
      <c r="B3" s="4"/>
      <c r="C3" s="4" t="s">
        <v>8</v>
      </c>
      <c r="D3" s="4" t="s">
        <v>9</v>
      </c>
      <c r="E3" s="4" t="s">
        <v>10</v>
      </c>
    </row>
    <row r="4" spans="1:15" x14ac:dyDescent="0.2">
      <c r="B4" s="4" t="s">
        <v>8</v>
      </c>
      <c r="C4" s="13" t="s">
        <v>11</v>
      </c>
      <c r="D4" s="13">
        <v>0.27954262312584494</v>
      </c>
      <c r="E4" s="13">
        <v>0.27954262312584494</v>
      </c>
    </row>
    <row r="5" spans="1:15" x14ac:dyDescent="0.2">
      <c r="B5" s="4" t="s">
        <v>9</v>
      </c>
      <c r="C5" s="13">
        <v>0.27954262312584494</v>
      </c>
      <c r="D5" s="13" t="s">
        <v>11</v>
      </c>
      <c r="E5" s="13">
        <v>0.66666666666666652</v>
      </c>
    </row>
    <row r="6" spans="1:15" x14ac:dyDescent="0.2">
      <c r="B6" s="4" t="s">
        <v>10</v>
      </c>
      <c r="C6" s="13">
        <v>0.27954262312584494</v>
      </c>
      <c r="D6" s="13">
        <v>0.66666666666666652</v>
      </c>
      <c r="E6" s="13" t="s">
        <v>11</v>
      </c>
    </row>
    <row r="7" spans="1:15" x14ac:dyDescent="0.2">
      <c r="B7"/>
      <c r="C7"/>
      <c r="D7"/>
      <c r="E7"/>
    </row>
    <row r="8" spans="1:15" x14ac:dyDescent="0.2">
      <c r="B8" s="1"/>
      <c r="C8" s="1"/>
      <c r="D8" s="1"/>
      <c r="E8" s="1"/>
      <c r="G8" s="26"/>
      <c r="H8" s="26"/>
      <c r="I8" s="26"/>
      <c r="J8" s="26"/>
      <c r="L8" s="30"/>
      <c r="M8" s="30"/>
      <c r="N8" s="30"/>
      <c r="O8" s="30"/>
    </row>
    <row r="9" spans="1:15" x14ac:dyDescent="0.2">
      <c r="B9" s="23" t="s">
        <v>11</v>
      </c>
      <c r="C9" s="24" t="s">
        <v>12</v>
      </c>
      <c r="D9" s="23" t="s">
        <v>11</v>
      </c>
      <c r="E9" s="23">
        <v>0.66666666666666652</v>
      </c>
      <c r="F9" s="22" t="s">
        <v>22</v>
      </c>
      <c r="G9" s="27">
        <v>0.27954262312584494</v>
      </c>
      <c r="H9" s="28" t="s">
        <v>12</v>
      </c>
      <c r="I9" s="27">
        <v>0.27954262312584494</v>
      </c>
      <c r="J9" s="27">
        <v>0.66666666666666652</v>
      </c>
      <c r="K9" s="22" t="s">
        <v>23</v>
      </c>
      <c r="L9" s="31">
        <v>0.27954262312584494</v>
      </c>
      <c r="M9" s="32" t="s">
        <v>12</v>
      </c>
      <c r="N9" s="31">
        <v>0.27954262312584494</v>
      </c>
      <c r="O9" s="31" t="s">
        <v>11</v>
      </c>
    </row>
    <row r="10" spans="1:15" x14ac:dyDescent="0.2">
      <c r="B10" s="24"/>
      <c r="C10" s="24"/>
      <c r="D10" s="23">
        <v>0.66666666666666652</v>
      </c>
      <c r="E10" s="23" t="s">
        <v>11</v>
      </c>
      <c r="F10" s="22"/>
      <c r="G10" s="29"/>
      <c r="H10" s="29"/>
      <c r="I10" s="27">
        <v>0.27954262312584494</v>
      </c>
      <c r="J10" s="27" t="s">
        <v>11</v>
      </c>
      <c r="K10" s="22"/>
      <c r="L10" s="32"/>
      <c r="M10" s="32"/>
      <c r="N10" s="31">
        <v>0.27954262312584494</v>
      </c>
      <c r="O10" s="31">
        <v>0.66666666666666652</v>
      </c>
    </row>
    <row r="11" spans="1:15" x14ac:dyDescent="0.2">
      <c r="B11" s="25"/>
      <c r="C11" s="25"/>
      <c r="D11" s="25"/>
      <c r="E11" s="25"/>
      <c r="G11" s="26"/>
      <c r="H11" s="26"/>
      <c r="I11" s="26"/>
      <c r="J11" s="26"/>
      <c r="L11" s="30"/>
      <c r="M11" s="30"/>
      <c r="N11" s="30"/>
      <c r="O11" s="30"/>
    </row>
    <row r="62" spans="1:1" x14ac:dyDescent="0.2">
      <c r="A62" s="6" t="s">
        <v>25</v>
      </c>
    </row>
    <row r="63" spans="1:1" x14ac:dyDescent="0.2">
      <c r="A63" s="6" t="s">
        <v>24</v>
      </c>
    </row>
    <row r="64" spans="1:1" x14ac:dyDescent="0.2">
      <c r="A64" s="5" t="s">
        <v>28</v>
      </c>
    </row>
    <row r="65" spans="1:1" x14ac:dyDescent="0.2">
      <c r="A65" s="5" t="s">
        <v>29</v>
      </c>
    </row>
    <row r="67" spans="1:1" x14ac:dyDescent="0.2">
      <c r="A67" s="6" t="s">
        <v>26</v>
      </c>
    </row>
    <row r="68" spans="1:1" x14ac:dyDescent="0.2">
      <c r="A68" s="5" t="s">
        <v>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Özet</vt:lpstr>
      <vt:lpstr>Eigenvector Çarpımı</vt:lpstr>
      <vt:lpstr> Eigenvalue Formül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</dc:creator>
  <cp:lastModifiedBy>Microsoft Office User</cp:lastModifiedBy>
  <dcterms:created xsi:type="dcterms:W3CDTF">2020-10-08T14:50:00Z</dcterms:created>
  <dcterms:modified xsi:type="dcterms:W3CDTF">2025-08-11T14:51:53Z</dcterms:modified>
</cp:coreProperties>
</file>