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ropbox\Roboterprojekt\Software\"/>
    </mc:Choice>
  </mc:AlternateContent>
  <bookViews>
    <workbookView xWindow="0" yWindow="0" windowWidth="17760" windowHeight="825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J2" i="1" s="1"/>
  <c r="L2" i="1" s="1"/>
  <c r="K2" i="1" l="1"/>
  <c r="M2" i="1" s="1"/>
  <c r="T7" i="1"/>
  <c r="T3" i="1"/>
  <c r="T4" i="1"/>
  <c r="T5" i="1"/>
  <c r="K6" i="1"/>
  <c r="J6" i="1" l="1"/>
  <c r="T6" i="1"/>
  <c r="T2" i="1"/>
  <c r="S2" i="1"/>
  <c r="K5" i="1"/>
  <c r="K4" i="1"/>
  <c r="K7" i="1"/>
  <c r="K3" i="1"/>
  <c r="M3" i="1" s="1"/>
  <c r="S3" i="1" s="1"/>
  <c r="J7" i="1"/>
  <c r="L7" i="1" s="1"/>
  <c r="R7" i="1" s="1"/>
  <c r="J3" i="1"/>
  <c r="J5" i="1"/>
  <c r="J4" i="1"/>
  <c r="M7" i="1" l="1"/>
  <c r="N7" i="1" s="1"/>
  <c r="Q7" i="1" s="1"/>
  <c r="L3" i="1"/>
  <c r="R3" i="1" s="1"/>
  <c r="M4" i="1"/>
  <c r="L4" i="1"/>
  <c r="R4" i="1" s="1"/>
  <c r="M5" i="1"/>
  <c r="M6" i="1"/>
  <c r="N2" i="1"/>
  <c r="Q2" i="1" s="1"/>
  <c r="L6" i="1"/>
  <c r="R6" i="1" s="1"/>
  <c r="L5" i="1"/>
  <c r="R5" i="1" s="1"/>
  <c r="S7" i="1" l="1"/>
  <c r="N3" i="1"/>
  <c r="Q3" i="1" s="1"/>
  <c r="S4" i="1"/>
  <c r="N4" i="1"/>
  <c r="Q4" i="1" s="1"/>
  <c r="N5" i="1"/>
  <c r="Q5" i="1" s="1"/>
  <c r="S5" i="1"/>
  <c r="N6" i="1"/>
  <c r="S6" i="1"/>
  <c r="R2" i="1"/>
  <c r="C10" i="1" l="1"/>
  <c r="Q6" i="1"/>
  <c r="E10" i="1" l="1"/>
  <c r="G10" i="1"/>
  <c r="I10" i="1"/>
  <c r="C13" i="1" l="1"/>
  <c r="D13" i="1" s="1"/>
  <c r="C14" i="1"/>
  <c r="C15" i="1"/>
  <c r="C16" i="1"/>
  <c r="C18" i="1"/>
  <c r="C17" i="1"/>
  <c r="B3" i="2" l="1"/>
  <c r="E17" i="1"/>
  <c r="D3" i="2"/>
  <c r="G3" i="2"/>
  <c r="E3" i="2"/>
  <c r="F3" i="2"/>
  <c r="E15" i="1"/>
  <c r="C3" i="2"/>
  <c r="E18" i="1"/>
  <c r="D16" i="1"/>
  <c r="D14" i="1"/>
  <c r="E14" i="1"/>
  <c r="E16" i="1"/>
  <c r="D17" i="1"/>
  <c r="D15" i="1"/>
  <c r="D150" i="2" s="1"/>
  <c r="D18" i="1"/>
  <c r="E13" i="1"/>
  <c r="C9" i="2" l="1"/>
  <c r="G5" i="2"/>
  <c r="D15" i="2"/>
  <c r="C77" i="2"/>
  <c r="F83" i="2"/>
  <c r="D83" i="2"/>
  <c r="C100" i="2"/>
  <c r="D75" i="2"/>
  <c r="E91" i="2"/>
  <c r="E83" i="2"/>
  <c r="F86" i="2"/>
  <c r="D76" i="2"/>
  <c r="F99" i="2"/>
  <c r="F81" i="2"/>
  <c r="E92" i="2"/>
  <c r="F91" i="2"/>
  <c r="E77" i="2"/>
  <c r="C78" i="2"/>
  <c r="F102" i="2"/>
  <c r="E86" i="2"/>
  <c r="E102" i="2"/>
  <c r="D97" i="2"/>
  <c r="D88" i="2"/>
  <c r="F90" i="2"/>
  <c r="E96" i="2"/>
  <c r="F94" i="2"/>
  <c r="D86" i="2"/>
  <c r="F85" i="2"/>
  <c r="E99" i="2"/>
  <c r="C82" i="2"/>
  <c r="F96" i="2"/>
  <c r="D89" i="2"/>
  <c r="D102" i="2"/>
  <c r="D99" i="2"/>
  <c r="C85" i="2"/>
  <c r="C101" i="2"/>
  <c r="C90" i="2"/>
  <c r="F101" i="2"/>
  <c r="F93" i="2"/>
  <c r="F84" i="2"/>
  <c r="E84" i="2"/>
  <c r="E76" i="2"/>
  <c r="E87" i="2"/>
  <c r="G75" i="2"/>
  <c r="C80" i="2"/>
  <c r="G84" i="2"/>
  <c r="F76" i="2"/>
  <c r="E89" i="2"/>
  <c r="E79" i="2"/>
  <c r="C83" i="2"/>
  <c r="D82" i="2"/>
  <c r="C94" i="2"/>
  <c r="C92" i="2"/>
  <c r="D79" i="2"/>
  <c r="G95" i="2"/>
  <c r="F92" i="2"/>
  <c r="F78" i="2"/>
  <c r="E100" i="2"/>
  <c r="E97" i="2"/>
  <c r="E98" i="2"/>
  <c r="C99" i="2"/>
  <c r="D81" i="2"/>
  <c r="G89" i="2"/>
  <c r="F82" i="2"/>
  <c r="F89" i="2"/>
  <c r="E90" i="2"/>
  <c r="E75" i="2"/>
  <c r="E81" i="2"/>
  <c r="F75" i="2"/>
  <c r="G88" i="2"/>
  <c r="D94" i="2"/>
  <c r="D80" i="2"/>
  <c r="F95" i="2"/>
  <c r="E82" i="2"/>
  <c r="E101" i="2"/>
  <c r="F98" i="2"/>
  <c r="G97" i="2"/>
  <c r="B102" i="2"/>
  <c r="B77" i="2"/>
  <c r="C98" i="2"/>
  <c r="D98" i="2"/>
  <c r="C76" i="2"/>
  <c r="G93" i="2"/>
  <c r="G92" i="2"/>
  <c r="B87" i="2"/>
  <c r="D107" i="2"/>
  <c r="C79" i="2"/>
  <c r="D93" i="2"/>
  <c r="C96" i="2"/>
  <c r="C102" i="2"/>
  <c r="C97" i="2"/>
  <c r="D78" i="2"/>
  <c r="G85" i="2"/>
  <c r="G96" i="2"/>
  <c r="F79" i="2"/>
  <c r="F100" i="2"/>
  <c r="F88" i="2"/>
  <c r="F77" i="2"/>
  <c r="E93" i="2"/>
  <c r="E88" i="2"/>
  <c r="E80" i="2"/>
  <c r="G78" i="2"/>
  <c r="B90" i="2"/>
  <c r="B86" i="2"/>
  <c r="B96" i="2"/>
  <c r="C75" i="2"/>
  <c r="B97" i="2"/>
  <c r="B80" i="2"/>
  <c r="B76" i="2"/>
  <c r="G90" i="2"/>
  <c r="G99" i="2"/>
  <c r="B75" i="2"/>
  <c r="G82" i="2"/>
  <c r="G81" i="2"/>
  <c r="D96" i="2"/>
  <c r="D91" i="2"/>
  <c r="G77" i="2"/>
  <c r="B98" i="2"/>
  <c r="B79" i="2"/>
  <c r="G76" i="2"/>
  <c r="C89" i="2"/>
  <c r="B89" i="2"/>
  <c r="B78" i="2"/>
  <c r="G79" i="2"/>
  <c r="D77" i="2"/>
  <c r="C95" i="2"/>
  <c r="D85" i="2"/>
  <c r="C91" i="2"/>
  <c r="G94" i="2"/>
  <c r="B94" i="2"/>
  <c r="D87" i="2"/>
  <c r="C86" i="2"/>
  <c r="C93" i="2"/>
  <c r="C88" i="2"/>
  <c r="D95" i="2"/>
  <c r="D92" i="2"/>
  <c r="G80" i="2"/>
  <c r="G83" i="2"/>
  <c r="G102" i="2"/>
  <c r="F87" i="2"/>
  <c r="F97" i="2"/>
  <c r="F80" i="2"/>
  <c r="E78" i="2"/>
  <c r="E95" i="2"/>
  <c r="E94" i="2"/>
  <c r="E85" i="2"/>
  <c r="B88" i="2"/>
  <c r="B84" i="2"/>
  <c r="B85" i="2"/>
  <c r="D84" i="2"/>
  <c r="B91" i="2"/>
  <c r="C84" i="2"/>
  <c r="B100" i="2"/>
  <c r="B101" i="2"/>
  <c r="B93" i="2"/>
  <c r="G100" i="2"/>
  <c r="G98" i="2"/>
  <c r="G86" i="2"/>
  <c r="B95" i="2"/>
  <c r="B83" i="2"/>
  <c r="B81" i="2"/>
  <c r="G91" i="2"/>
  <c r="G101" i="2"/>
  <c r="C87" i="2"/>
  <c r="D101" i="2"/>
  <c r="D90" i="2"/>
  <c r="D100" i="2"/>
  <c r="G87" i="2"/>
  <c r="B82" i="2"/>
  <c r="B99" i="2"/>
  <c r="B92" i="2"/>
  <c r="C81" i="2"/>
  <c r="D57" i="2"/>
  <c r="D65" i="2"/>
  <c r="C56" i="2"/>
  <c r="C26" i="2"/>
  <c r="D72" i="2"/>
  <c r="D26" i="2"/>
  <c r="D27" i="2"/>
  <c r="D24" i="2"/>
  <c r="D58" i="2"/>
  <c r="C69" i="2"/>
  <c r="G44" i="2"/>
  <c r="G57" i="2"/>
  <c r="G68" i="2"/>
  <c r="G41" i="2"/>
  <c r="G54" i="2"/>
  <c r="G27" i="2"/>
  <c r="G49" i="2"/>
  <c r="F60" i="2"/>
  <c r="F53" i="2"/>
  <c r="F29" i="2"/>
  <c r="F70" i="2"/>
  <c r="F23" i="2"/>
  <c r="F36" i="2"/>
  <c r="E69" i="2"/>
  <c r="E70" i="2"/>
  <c r="E44" i="2"/>
  <c r="E48" i="2"/>
  <c r="E68" i="2"/>
  <c r="E58" i="2"/>
  <c r="E33" i="2"/>
  <c r="E30" i="2"/>
  <c r="B47" i="2"/>
  <c r="B68" i="2"/>
  <c r="B37" i="2"/>
  <c r="B32" i="2"/>
  <c r="B40" i="2"/>
  <c r="B69" i="2"/>
  <c r="F37" i="2"/>
  <c r="C63" i="2"/>
  <c r="C44" i="2"/>
  <c r="C57" i="2"/>
  <c r="D74" i="2"/>
  <c r="C50" i="2"/>
  <c r="C60" i="2"/>
  <c r="C35" i="2"/>
  <c r="C62" i="2"/>
  <c r="C52" i="2"/>
  <c r="D25" i="2"/>
  <c r="D42" i="2"/>
  <c r="C70" i="2"/>
  <c r="D51" i="2"/>
  <c r="G47" i="2"/>
  <c r="G71" i="2"/>
  <c r="G32" i="2"/>
  <c r="G35" i="2"/>
  <c r="G48" i="2"/>
  <c r="G33" i="2"/>
  <c r="G31" i="2"/>
  <c r="G26" i="2"/>
  <c r="G74" i="2"/>
  <c r="F50" i="2"/>
  <c r="F65" i="2"/>
  <c r="F40" i="2"/>
  <c r="F38" i="2"/>
  <c r="F57" i="2"/>
  <c r="E50" i="2"/>
  <c r="E47" i="2"/>
  <c r="E39" i="2"/>
  <c r="E67" i="2"/>
  <c r="B52" i="2"/>
  <c r="B46" i="2"/>
  <c r="B58" i="2"/>
  <c r="B59" i="2"/>
  <c r="B43" i="2"/>
  <c r="G50" i="2"/>
  <c r="D61" i="2"/>
  <c r="D48" i="2"/>
  <c r="C31" i="2"/>
  <c r="C65" i="2"/>
  <c r="C42" i="2"/>
  <c r="C40" i="2"/>
  <c r="D67" i="2"/>
  <c r="C72" i="2"/>
  <c r="C38" i="2"/>
  <c r="D35" i="2"/>
  <c r="D44" i="2"/>
  <c r="D37" i="2"/>
  <c r="C54" i="2"/>
  <c r="D33" i="2"/>
  <c r="G55" i="2"/>
  <c r="G53" i="2"/>
  <c r="G42" i="2"/>
  <c r="G58" i="2"/>
  <c r="G28" i="2"/>
  <c r="F49" i="2"/>
  <c r="F64" i="2"/>
  <c r="F41" i="2"/>
  <c r="F67" i="2"/>
  <c r="F28" i="2"/>
  <c r="F48" i="2"/>
  <c r="E72" i="2"/>
  <c r="E53" i="2"/>
  <c r="E55" i="2"/>
  <c r="E29" i="2"/>
  <c r="E36" i="2"/>
  <c r="E27" i="2"/>
  <c r="B65" i="2"/>
  <c r="B73" i="2"/>
  <c r="B57" i="2"/>
  <c r="B55" i="2"/>
  <c r="B74" i="2"/>
  <c r="E56" i="2"/>
  <c r="B62" i="2"/>
  <c r="D62" i="2"/>
  <c r="C24" i="2"/>
  <c r="C68" i="2"/>
  <c r="D68" i="2"/>
  <c r="D40" i="2"/>
  <c r="C32" i="2"/>
  <c r="C71" i="2"/>
  <c r="C30" i="2"/>
  <c r="D47" i="2"/>
  <c r="D31" i="2"/>
  <c r="D60" i="2"/>
  <c r="C67" i="2"/>
  <c r="D54" i="2"/>
  <c r="G51" i="2"/>
  <c r="G60" i="2"/>
  <c r="G52" i="2"/>
  <c r="G70" i="2"/>
  <c r="G29" i="2"/>
  <c r="E73" i="2"/>
  <c r="F31" i="2"/>
  <c r="F61" i="2"/>
  <c r="F54" i="2"/>
  <c r="F32" i="2"/>
  <c r="F74" i="2"/>
  <c r="E23" i="2"/>
  <c r="E32" i="2"/>
  <c r="E25" i="2"/>
  <c r="E66" i="2"/>
  <c r="E54" i="2"/>
  <c r="E59" i="2"/>
  <c r="E49" i="2"/>
  <c r="B51" i="2"/>
  <c r="B29" i="2"/>
  <c r="B26" i="2"/>
  <c r="B38" i="2"/>
  <c r="B64" i="2"/>
  <c r="F68" i="2"/>
  <c r="D29" i="2"/>
  <c r="F47" i="2"/>
  <c r="C53" i="2"/>
  <c r="C25" i="2"/>
  <c r="D36" i="2"/>
  <c r="C58" i="2"/>
  <c r="C66" i="2"/>
  <c r="D39" i="2"/>
  <c r="D56" i="2"/>
  <c r="C45" i="2"/>
  <c r="D70" i="2"/>
  <c r="E24" i="2"/>
  <c r="G45" i="2"/>
  <c r="G73" i="2"/>
  <c r="G64" i="2"/>
  <c r="G43" i="2"/>
  <c r="G67" i="2"/>
  <c r="G30" i="2"/>
  <c r="F55" i="2"/>
  <c r="F42" i="2"/>
  <c r="F44" i="2"/>
  <c r="F69" i="2"/>
  <c r="F45" i="2"/>
  <c r="F34" i="2"/>
  <c r="E43" i="2"/>
  <c r="E52" i="2"/>
  <c r="E62" i="2"/>
  <c r="E26" i="2"/>
  <c r="E71" i="2"/>
  <c r="E61" i="2"/>
  <c r="E40" i="2"/>
  <c r="E37" i="2"/>
  <c r="B35" i="2"/>
  <c r="B36" i="2"/>
  <c r="B23" i="2"/>
  <c r="B45" i="2"/>
  <c r="B33" i="2"/>
  <c r="E45" i="2"/>
  <c r="D43" i="2"/>
  <c r="C37" i="2"/>
  <c r="C61" i="2"/>
  <c r="C41" i="2"/>
  <c r="C64" i="2"/>
  <c r="D59" i="2"/>
  <c r="C43" i="2"/>
  <c r="D45" i="2"/>
  <c r="C34" i="2"/>
  <c r="C48" i="2"/>
  <c r="C46" i="2"/>
  <c r="C36" i="2"/>
  <c r="D32" i="2"/>
  <c r="D38" i="2"/>
  <c r="D46" i="2"/>
  <c r="D69" i="2"/>
  <c r="F33" i="2"/>
  <c r="G38" i="2"/>
  <c r="G63" i="2"/>
  <c r="G62" i="2"/>
  <c r="G65" i="2"/>
  <c r="G66" i="2"/>
  <c r="G39" i="2"/>
  <c r="F26" i="2"/>
  <c r="F72" i="2"/>
  <c r="F56" i="2"/>
  <c r="F63" i="2"/>
  <c r="F66" i="2"/>
  <c r="F59" i="2"/>
  <c r="F27" i="2"/>
  <c r="E42" i="2"/>
  <c r="E34" i="2"/>
  <c r="E57" i="2"/>
  <c r="E65" i="2"/>
  <c r="E60" i="2"/>
  <c r="E35" i="2"/>
  <c r="B48" i="2"/>
  <c r="B72" i="2"/>
  <c r="B66" i="2"/>
  <c r="B71" i="2"/>
  <c r="B41" i="2"/>
  <c r="B42" i="2"/>
  <c r="C74" i="2"/>
  <c r="F24" i="2"/>
  <c r="C59" i="2"/>
  <c r="D53" i="2"/>
  <c r="C23" i="2"/>
  <c r="D49" i="2"/>
  <c r="C73" i="2"/>
  <c r="C33" i="2"/>
  <c r="C29" i="2"/>
  <c r="C47" i="2"/>
  <c r="D73" i="2"/>
  <c r="D23" i="2"/>
  <c r="D34" i="2"/>
  <c r="D66" i="2"/>
  <c r="D28" i="2"/>
  <c r="F58" i="2"/>
  <c r="G24" i="2"/>
  <c r="G72" i="2"/>
  <c r="G23" i="2"/>
  <c r="G46" i="2"/>
  <c r="F43" i="2"/>
  <c r="F62" i="2"/>
  <c r="F39" i="2"/>
  <c r="F46" i="2"/>
  <c r="F52" i="2"/>
  <c r="E64" i="2"/>
  <c r="E51" i="2"/>
  <c r="E74" i="2"/>
  <c r="E41" i="2"/>
  <c r="B30" i="2"/>
  <c r="B54" i="2"/>
  <c r="B39" i="2"/>
  <c r="B56" i="2"/>
  <c r="B70" i="2"/>
  <c r="B63" i="2"/>
  <c r="B31" i="2"/>
  <c r="B67" i="2"/>
  <c r="D71" i="2"/>
  <c r="D30" i="2"/>
  <c r="B27" i="2"/>
  <c r="F25" i="2"/>
  <c r="C39" i="2"/>
  <c r="D64" i="2"/>
  <c r="D21" i="2"/>
  <c r="C51" i="2"/>
  <c r="C55" i="2"/>
  <c r="D55" i="2"/>
  <c r="D63" i="2"/>
  <c r="C49" i="2"/>
  <c r="C28" i="2"/>
  <c r="C27" i="2"/>
  <c r="D50" i="2"/>
  <c r="D52" i="2"/>
  <c r="D41" i="2"/>
  <c r="B24" i="2"/>
  <c r="G34" i="2"/>
  <c r="G37" i="2"/>
  <c r="G69" i="2"/>
  <c r="G61" i="2"/>
  <c r="G36" i="2"/>
  <c r="G56" i="2"/>
  <c r="F73" i="2"/>
  <c r="F30" i="2"/>
  <c r="F71" i="2"/>
  <c r="F51" i="2"/>
  <c r="F35" i="2"/>
  <c r="E63" i="2"/>
  <c r="E38" i="2"/>
  <c r="E28" i="2"/>
  <c r="E46" i="2"/>
  <c r="E31" i="2"/>
  <c r="G40" i="2"/>
  <c r="B44" i="2"/>
  <c r="B53" i="2"/>
  <c r="B61" i="2"/>
  <c r="B60" i="2"/>
  <c r="B50" i="2"/>
  <c r="B25" i="2"/>
  <c r="B49" i="2"/>
  <c r="B28" i="2"/>
  <c r="B34" i="2"/>
  <c r="G25" i="2"/>
  <c r="G59" i="2"/>
  <c r="C125" i="2"/>
  <c r="C143" i="2"/>
  <c r="D121" i="2"/>
  <c r="D122" i="2"/>
  <c r="C126" i="2"/>
  <c r="D147" i="2"/>
  <c r="D124" i="2"/>
  <c r="D152" i="2"/>
  <c r="C136" i="2"/>
  <c r="D142" i="2"/>
  <c r="G129" i="2"/>
  <c r="G120" i="2"/>
  <c r="G109" i="2"/>
  <c r="G110" i="2"/>
  <c r="G127" i="2"/>
  <c r="G136" i="2"/>
  <c r="F139" i="2"/>
  <c r="F127" i="2"/>
  <c r="F108" i="2"/>
  <c r="F150" i="2"/>
  <c r="F123" i="2"/>
  <c r="F140" i="2"/>
  <c r="F104" i="2"/>
  <c r="E142" i="2"/>
  <c r="E129" i="2"/>
  <c r="E138" i="2"/>
  <c r="E145" i="2"/>
  <c r="E144" i="2"/>
  <c r="E130" i="2"/>
  <c r="E153" i="2"/>
  <c r="E122" i="2"/>
  <c r="B149" i="2"/>
  <c r="B124" i="2"/>
  <c r="B106" i="2"/>
  <c r="B152" i="2"/>
  <c r="B107" i="2"/>
  <c r="B148" i="2"/>
  <c r="B113" i="2"/>
  <c r="B105" i="2"/>
  <c r="B112" i="2"/>
  <c r="D109" i="2"/>
  <c r="D119" i="2"/>
  <c r="G140" i="2"/>
  <c r="C128" i="2"/>
  <c r="C142" i="2"/>
  <c r="C140" i="2"/>
  <c r="D115" i="2"/>
  <c r="C123" i="2"/>
  <c r="D114" i="2"/>
  <c r="D139" i="2"/>
  <c r="C127" i="2"/>
  <c r="D123" i="2"/>
  <c r="D127" i="2"/>
  <c r="D146" i="2"/>
  <c r="B129" i="2"/>
  <c r="F125" i="2"/>
  <c r="G137" i="2"/>
  <c r="G114" i="2"/>
  <c r="G108" i="2"/>
  <c r="G152" i="2"/>
  <c r="G105" i="2"/>
  <c r="G150" i="2"/>
  <c r="G112" i="2"/>
  <c r="G116" i="2"/>
  <c r="F134" i="2"/>
  <c r="F128" i="2"/>
  <c r="F132" i="2"/>
  <c r="F129" i="2"/>
  <c r="E143" i="2"/>
  <c r="E119" i="2"/>
  <c r="E106" i="2"/>
  <c r="E152" i="2"/>
  <c r="E150" i="2"/>
  <c r="E132" i="2"/>
  <c r="B130" i="2"/>
  <c r="B136" i="2"/>
  <c r="B128" i="2"/>
  <c r="B125" i="2"/>
  <c r="B153" i="2"/>
  <c r="D131" i="2"/>
  <c r="D138" i="2"/>
  <c r="D143" i="2"/>
  <c r="C115" i="2"/>
  <c r="C103" i="2"/>
  <c r="C152" i="2"/>
  <c r="D148" i="2"/>
  <c r="D126" i="2"/>
  <c r="D133" i="2"/>
  <c r="D145" i="2"/>
  <c r="C121" i="2"/>
  <c r="B138" i="2"/>
  <c r="G138" i="2"/>
  <c r="G111" i="2"/>
  <c r="G115" i="2"/>
  <c r="G134" i="2"/>
  <c r="G130" i="2"/>
  <c r="G131" i="2"/>
  <c r="F112" i="2"/>
  <c r="F138" i="2"/>
  <c r="F116" i="2"/>
  <c r="F118" i="2"/>
  <c r="E137" i="2"/>
  <c r="E148" i="2"/>
  <c r="E116" i="2"/>
  <c r="E115" i="2"/>
  <c r="E112" i="2"/>
  <c r="E140" i="2"/>
  <c r="B122" i="2"/>
  <c r="B147" i="2"/>
  <c r="B139" i="2"/>
  <c r="B145" i="2"/>
  <c r="C153" i="2"/>
  <c r="G146" i="2"/>
  <c r="D135" i="2"/>
  <c r="D129" i="2"/>
  <c r="C124" i="2"/>
  <c r="D113" i="2"/>
  <c r="C118" i="2"/>
  <c r="C138" i="2"/>
  <c r="D153" i="2"/>
  <c r="C108" i="2"/>
  <c r="C145" i="2"/>
  <c r="D144" i="2"/>
  <c r="G139" i="2"/>
  <c r="G121" i="2"/>
  <c r="G125" i="2"/>
  <c r="G144" i="2"/>
  <c r="G143" i="2"/>
  <c r="G141" i="2"/>
  <c r="G142" i="2"/>
  <c r="F103" i="2"/>
  <c r="F135" i="2"/>
  <c r="F151" i="2"/>
  <c r="F106" i="2"/>
  <c r="F111" i="2"/>
  <c r="F110" i="2"/>
  <c r="F117" i="2"/>
  <c r="F144" i="2"/>
  <c r="E114" i="2"/>
  <c r="E139" i="2"/>
  <c r="E133" i="2"/>
  <c r="E111" i="2"/>
  <c r="E104" i="2"/>
  <c r="E135" i="2"/>
  <c r="E108" i="2"/>
  <c r="B108" i="2"/>
  <c r="B117" i="2"/>
  <c r="B140" i="2"/>
  <c r="B111" i="2"/>
  <c r="B115" i="2"/>
  <c r="F146" i="2"/>
  <c r="G119" i="2"/>
  <c r="F131" i="2"/>
  <c r="C137" i="2"/>
  <c r="C111" i="2"/>
  <c r="D137" i="2"/>
  <c r="C133" i="2"/>
  <c r="D104" i="2"/>
  <c r="C113" i="2"/>
  <c r="C146" i="2"/>
  <c r="C117" i="2"/>
  <c r="D106" i="2"/>
  <c r="C151" i="2"/>
  <c r="C116" i="2"/>
  <c r="C106" i="2"/>
  <c r="C122" i="2"/>
  <c r="D120" i="2"/>
  <c r="D140" i="2"/>
  <c r="C130" i="2"/>
  <c r="G149" i="2"/>
  <c r="G128" i="2"/>
  <c r="G122" i="2"/>
  <c r="G103" i="2"/>
  <c r="G153" i="2"/>
  <c r="G135" i="2"/>
  <c r="G104" i="2"/>
  <c r="F148" i="2"/>
  <c r="F120" i="2"/>
  <c r="F107" i="2"/>
  <c r="F152" i="2"/>
  <c r="F119" i="2"/>
  <c r="F141" i="2"/>
  <c r="E124" i="2"/>
  <c r="E126" i="2"/>
  <c r="E147" i="2"/>
  <c r="E146" i="2"/>
  <c r="B121" i="2"/>
  <c r="B110" i="2"/>
  <c r="B131" i="2"/>
  <c r="B132" i="2"/>
  <c r="B141" i="2"/>
  <c r="B127" i="2"/>
  <c r="D149" i="2"/>
  <c r="C150" i="2"/>
  <c r="G148" i="2"/>
  <c r="C147" i="2"/>
  <c r="C129" i="2"/>
  <c r="C135" i="2"/>
  <c r="C120" i="2"/>
  <c r="D151" i="2"/>
  <c r="D134" i="2"/>
  <c r="D103" i="2"/>
  <c r="C105" i="2"/>
  <c r="C141" i="2"/>
  <c r="D110" i="2"/>
  <c r="D132" i="2"/>
  <c r="D118" i="2"/>
  <c r="D108" i="2"/>
  <c r="G147" i="2"/>
  <c r="G106" i="2"/>
  <c r="G145" i="2"/>
  <c r="G151" i="2"/>
  <c r="F136" i="2"/>
  <c r="F109" i="2"/>
  <c r="F122" i="2"/>
  <c r="E117" i="2"/>
  <c r="E103" i="2"/>
  <c r="E141" i="2"/>
  <c r="E113" i="2"/>
  <c r="E131" i="2"/>
  <c r="E127" i="2"/>
  <c r="B142" i="2"/>
  <c r="B109" i="2"/>
  <c r="B133" i="2"/>
  <c r="B126" i="2"/>
  <c r="B118" i="2"/>
  <c r="B123" i="2"/>
  <c r="B135" i="2"/>
  <c r="B151" i="2"/>
  <c r="G126" i="2"/>
  <c r="B119" i="2"/>
  <c r="D111" i="2"/>
  <c r="F124" i="2"/>
  <c r="C139" i="2"/>
  <c r="C148" i="2"/>
  <c r="C112" i="2"/>
  <c r="C104" i="2"/>
  <c r="C107" i="2"/>
  <c r="D128" i="2"/>
  <c r="D125" i="2"/>
  <c r="D112" i="2"/>
  <c r="D116" i="2"/>
  <c r="G107" i="2"/>
  <c r="G123" i="2"/>
  <c r="G124" i="2"/>
  <c r="F126" i="2"/>
  <c r="F133" i="2"/>
  <c r="F137" i="2"/>
  <c r="F113" i="2"/>
  <c r="F130" i="2"/>
  <c r="F105" i="2"/>
  <c r="F121" i="2"/>
  <c r="F145" i="2"/>
  <c r="E151" i="2"/>
  <c r="E118" i="2"/>
  <c r="E136" i="2"/>
  <c r="E125" i="2"/>
  <c r="E134" i="2"/>
  <c r="E123" i="2"/>
  <c r="B116" i="2"/>
  <c r="B137" i="2"/>
  <c r="B146" i="2"/>
  <c r="B104" i="2"/>
  <c r="B114" i="2"/>
  <c r="B143" i="2"/>
  <c r="B144" i="2"/>
  <c r="B134" i="2"/>
  <c r="D136" i="2"/>
  <c r="G118" i="2"/>
  <c r="C109" i="2"/>
  <c r="C110" i="2"/>
  <c r="F147" i="2"/>
  <c r="F149" i="2"/>
  <c r="D130" i="2"/>
  <c r="D141" i="2"/>
  <c r="C134" i="2"/>
  <c r="D117" i="2"/>
  <c r="D105" i="2"/>
  <c r="C144" i="2"/>
  <c r="C132" i="2"/>
  <c r="C114" i="2"/>
  <c r="C131" i="2"/>
  <c r="E121" i="2"/>
  <c r="E110" i="2"/>
  <c r="G132" i="2"/>
  <c r="G117" i="2"/>
  <c r="G133" i="2"/>
  <c r="F153" i="2"/>
  <c r="F143" i="2"/>
  <c r="F142" i="2"/>
  <c r="F114" i="2"/>
  <c r="F115" i="2"/>
  <c r="E107" i="2"/>
  <c r="E128" i="2"/>
  <c r="E149" i="2"/>
  <c r="E109" i="2"/>
  <c r="E105" i="2"/>
  <c r="B120" i="2"/>
  <c r="B150" i="2"/>
  <c r="G113" i="2"/>
  <c r="C149" i="2"/>
  <c r="B103" i="2"/>
  <c r="C119" i="2"/>
  <c r="E120" i="2"/>
  <c r="C13" i="2"/>
  <c r="F20" i="2"/>
  <c r="F17" i="1"/>
  <c r="D17" i="2"/>
  <c r="C12" i="2"/>
  <c r="D22" i="2"/>
  <c r="G16" i="2"/>
  <c r="F8" i="2"/>
  <c r="D9" i="2"/>
  <c r="C19" i="2"/>
  <c r="D13" i="2"/>
  <c r="G15" i="2"/>
  <c r="D12" i="2"/>
  <c r="G22" i="2"/>
  <c r="C10" i="2"/>
  <c r="F17" i="2"/>
  <c r="F7" i="2"/>
  <c r="G12" i="2"/>
  <c r="G11" i="2"/>
  <c r="F6" i="2"/>
  <c r="D19" i="2"/>
  <c r="D10" i="2"/>
  <c r="C7" i="2"/>
  <c r="F5" i="2"/>
  <c r="D18" i="2"/>
  <c r="D20" i="2"/>
  <c r="G6" i="2"/>
  <c r="G4" i="2"/>
  <c r="F14" i="2"/>
  <c r="E16" i="2"/>
  <c r="E19" i="2"/>
  <c r="B4" i="2"/>
  <c r="B12" i="2"/>
  <c r="C5" i="2"/>
  <c r="F18" i="1"/>
  <c r="F15" i="1"/>
  <c r="C17" i="2"/>
  <c r="C16" i="2"/>
  <c r="D16" i="2"/>
  <c r="D14" i="2"/>
  <c r="F13" i="2"/>
  <c r="F12" i="2"/>
  <c r="E4" i="2"/>
  <c r="E15" i="2"/>
  <c r="B19" i="2"/>
  <c r="B15" i="2"/>
  <c r="B18" i="2"/>
  <c r="B22" i="2"/>
  <c r="E8" i="2"/>
  <c r="C11" i="2"/>
  <c r="C18" i="2"/>
  <c r="C4" i="2"/>
  <c r="D4" i="2"/>
  <c r="G9" i="2"/>
  <c r="G21" i="2"/>
  <c r="G7" i="2"/>
  <c r="G19" i="2"/>
  <c r="F15" i="2"/>
  <c r="F10" i="2"/>
  <c r="E21" i="2"/>
  <c r="E10" i="2"/>
  <c r="E6" i="2"/>
  <c r="B10" i="2"/>
  <c r="B17" i="2"/>
  <c r="B5" i="2"/>
  <c r="E18" i="2"/>
  <c r="B9" i="2"/>
  <c r="B20" i="2"/>
  <c r="B14" i="2"/>
  <c r="C21" i="2"/>
  <c r="C6" i="2"/>
  <c r="D7" i="2"/>
  <c r="D6" i="2"/>
  <c r="C8" i="2"/>
  <c r="G18" i="2"/>
  <c r="G14" i="2"/>
  <c r="G13" i="2"/>
  <c r="F18" i="2"/>
  <c r="F22" i="2"/>
  <c r="F9" i="2"/>
  <c r="E14" i="2"/>
  <c r="E11" i="2"/>
  <c r="E5" i="2"/>
  <c r="B7" i="2"/>
  <c r="B16" i="2"/>
  <c r="B8" i="2"/>
  <c r="B13" i="2"/>
  <c r="F19" i="2"/>
  <c r="E12" i="2"/>
  <c r="D11" i="2"/>
  <c r="G17" i="2"/>
  <c r="G8" i="2"/>
  <c r="F11" i="2"/>
  <c r="E20" i="2"/>
  <c r="E22" i="2"/>
  <c r="B11" i="2"/>
  <c r="B21" i="2"/>
  <c r="B6" i="2"/>
  <c r="F16" i="1"/>
  <c r="I16" i="1" s="1"/>
  <c r="F14" i="1"/>
  <c r="I14" i="1" s="1"/>
  <c r="C14" i="2"/>
  <c r="C20" i="2"/>
  <c r="C15" i="2"/>
  <c r="D8" i="2"/>
  <c r="G10" i="2"/>
  <c r="G20" i="2"/>
  <c r="F21" i="2"/>
  <c r="F16" i="2"/>
  <c r="F4" i="2"/>
  <c r="E9" i="2"/>
  <c r="E13" i="2"/>
  <c r="E7" i="2"/>
  <c r="E17" i="2"/>
  <c r="D5" i="2"/>
  <c r="C22" i="2"/>
  <c r="F13" i="1"/>
  <c r="I13" i="1" s="1"/>
  <c r="K14" i="1" l="1"/>
  <c r="M14" i="1" s="1"/>
  <c r="S14" i="1" s="1"/>
  <c r="G16" i="1"/>
  <c r="G18" i="1"/>
  <c r="I17" i="1"/>
  <c r="J17" i="1" s="1"/>
  <c r="T13" i="1"/>
  <c r="T15" i="1"/>
  <c r="I15" i="1"/>
  <c r="K15" i="1" s="1"/>
  <c r="M15" i="1" s="1"/>
  <c r="I18" i="1"/>
  <c r="J18" i="1" s="1"/>
  <c r="G13" i="1"/>
  <c r="G15" i="1"/>
  <c r="G17" i="1"/>
  <c r="T17" i="1"/>
  <c r="T16" i="1"/>
  <c r="T18" i="1"/>
  <c r="J16" i="1"/>
  <c r="T14" i="1"/>
  <c r="G14" i="1"/>
  <c r="J14" i="1"/>
  <c r="K13" i="1"/>
  <c r="M13" i="1" s="1"/>
  <c r="L14" i="1" l="1"/>
  <c r="R14" i="1" s="1"/>
  <c r="L18" i="1"/>
  <c r="R18" i="1" s="1"/>
  <c r="L17" i="1"/>
  <c r="R17" i="1" s="1"/>
  <c r="L16" i="1"/>
  <c r="R16" i="1" s="1"/>
  <c r="K17" i="1"/>
  <c r="M17" i="1" s="1"/>
  <c r="S17" i="1" s="1"/>
  <c r="S15" i="1"/>
  <c r="J15" i="1"/>
  <c r="K16" i="1"/>
  <c r="K18" i="1"/>
  <c r="J13" i="1"/>
  <c r="S13" i="1"/>
  <c r="N14" i="1" l="1"/>
  <c r="Q14" i="1" s="1"/>
  <c r="L13" i="1"/>
  <c r="R13" i="1" s="1"/>
  <c r="L15" i="1"/>
  <c r="R15" i="1" s="1"/>
  <c r="M16" i="1"/>
  <c r="N16" i="1" s="1"/>
  <c r="Q16" i="1" s="1"/>
  <c r="N17" i="1"/>
  <c r="Q17" i="1" s="1"/>
  <c r="M18" i="1"/>
  <c r="S18" i="1" s="1"/>
  <c r="N13" i="1" l="1"/>
  <c r="Q13" i="1" s="1"/>
  <c r="S16" i="1"/>
  <c r="N18" i="1"/>
  <c r="Q18" i="1" s="1"/>
  <c r="N15" i="1"/>
  <c r="Q15" i="1" s="1"/>
  <c r="C21" i="1" l="1"/>
  <c r="E21" i="1" s="1"/>
  <c r="I21" i="1" l="1"/>
  <c r="G21" i="1"/>
  <c r="C26" i="1" s="1"/>
  <c r="D26" i="1" s="1"/>
  <c r="C29" i="1" l="1"/>
  <c r="E29" i="1" s="1"/>
  <c r="C27" i="1"/>
  <c r="E27" i="1" s="1"/>
  <c r="C28" i="1"/>
  <c r="E28" i="1" s="1"/>
  <c r="C24" i="1"/>
  <c r="D24" i="1" s="1"/>
  <c r="F24" i="1" s="1"/>
  <c r="C25" i="1"/>
  <c r="E25" i="1" s="1"/>
  <c r="E26" i="1"/>
  <c r="F26" i="1"/>
  <c r="D28" i="1" l="1"/>
  <c r="F28" i="1" s="1"/>
  <c r="D27" i="1"/>
  <c r="F27" i="1" s="1"/>
  <c r="G27" i="1" s="1"/>
  <c r="D29" i="1"/>
  <c r="F29" i="1" s="1"/>
  <c r="E24" i="1"/>
  <c r="G24" i="1" s="1"/>
  <c r="D25" i="1"/>
  <c r="F25" i="1" s="1"/>
  <c r="G25" i="1" s="1"/>
  <c r="G26" i="1"/>
  <c r="G28" i="1" l="1"/>
  <c r="G29" i="1"/>
</calcChain>
</file>

<file path=xl/sharedStrings.xml><?xml version="1.0" encoding="utf-8"?>
<sst xmlns="http://schemas.openxmlformats.org/spreadsheetml/2006/main" count="64" uniqueCount="24">
  <si>
    <t>J1</t>
  </si>
  <si>
    <t>J2</t>
  </si>
  <si>
    <t>J3</t>
  </si>
  <si>
    <t>J4</t>
  </si>
  <si>
    <t>J5</t>
  </si>
  <si>
    <t>s</t>
  </si>
  <si>
    <t>a_max</t>
  </si>
  <si>
    <t>v_max</t>
  </si>
  <si>
    <t>t_max:</t>
  </si>
  <si>
    <t>J6</t>
  </si>
  <si>
    <t>v</t>
  </si>
  <si>
    <t>t_const</t>
  </si>
  <si>
    <t>a</t>
  </si>
  <si>
    <t>t</t>
  </si>
  <si>
    <t>v_neu</t>
  </si>
  <si>
    <t>s_ac_max</t>
  </si>
  <si>
    <t>s_ac</t>
  </si>
  <si>
    <t>s_const</t>
  </si>
  <si>
    <t>a_neu</t>
  </si>
  <si>
    <t>t_ac</t>
  </si>
  <si>
    <t>profil:</t>
  </si>
  <si>
    <t>t_const:</t>
  </si>
  <si>
    <t>Grenze!</t>
  </si>
  <si>
    <t>t_ac: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</si>
</sst>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2" xfId="0" applyBorder="1"/>
    <xf numFmtId="0" fontId="0" fillId="0" borderId="0" xfId="0" applyAlignment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1" fillId="3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2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0" borderId="4" xfId="0" applyBorder="1"/>
    <xf numFmtId="0" fontId="1" fillId="0" borderId="7" xfId="0" applyFont="1" applyBorder="1"/>
    <xf numFmtId="0" fontId="1" fillId="0" borderId="9" xfId="0" applyFont="1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Tabelle2!$B$3:$B$153</c:f>
              <c:numCache>
                <c:formatCode>General</c:formatCode>
                <c:ptCount val="151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0.15625</c:v>
                </c:pt>
                <c:pt idx="12">
                  <c:v>0.15625</c:v>
                </c:pt>
                <c:pt idx="13">
                  <c:v>0.15625</c:v>
                </c:pt>
                <c:pt idx="14">
                  <c:v>0.15625</c:v>
                </c:pt>
                <c:pt idx="15">
                  <c:v>0.15625</c:v>
                </c:pt>
                <c:pt idx="16">
                  <c:v>0.15625</c:v>
                </c:pt>
                <c:pt idx="17">
                  <c:v>0.15625</c:v>
                </c:pt>
                <c:pt idx="18">
                  <c:v>0.15625</c:v>
                </c:pt>
                <c:pt idx="19">
                  <c:v>0.15625</c:v>
                </c:pt>
                <c:pt idx="20">
                  <c:v>0.15625</c:v>
                </c:pt>
                <c:pt idx="21">
                  <c:v>0.15625</c:v>
                </c:pt>
                <c:pt idx="22">
                  <c:v>0.15625</c:v>
                </c:pt>
                <c:pt idx="23">
                  <c:v>0.15625</c:v>
                </c:pt>
                <c:pt idx="24">
                  <c:v>0.15625</c:v>
                </c:pt>
                <c:pt idx="25">
                  <c:v>0.15625</c:v>
                </c:pt>
                <c:pt idx="26">
                  <c:v>0.15625</c:v>
                </c:pt>
                <c:pt idx="27">
                  <c:v>0.15625</c:v>
                </c:pt>
                <c:pt idx="28">
                  <c:v>0.15625</c:v>
                </c:pt>
                <c:pt idx="29">
                  <c:v>0.15625</c:v>
                </c:pt>
                <c:pt idx="30">
                  <c:v>0.15625</c:v>
                </c:pt>
                <c:pt idx="31">
                  <c:v>0.15625</c:v>
                </c:pt>
                <c:pt idx="32">
                  <c:v>0.15625</c:v>
                </c:pt>
                <c:pt idx="33">
                  <c:v>0.15625</c:v>
                </c:pt>
                <c:pt idx="34">
                  <c:v>0.15625</c:v>
                </c:pt>
                <c:pt idx="35">
                  <c:v>0.15625</c:v>
                </c:pt>
                <c:pt idx="36">
                  <c:v>0.15625</c:v>
                </c:pt>
                <c:pt idx="37">
                  <c:v>0.15625</c:v>
                </c:pt>
                <c:pt idx="38">
                  <c:v>0.15625</c:v>
                </c:pt>
                <c:pt idx="39">
                  <c:v>0.15625</c:v>
                </c:pt>
                <c:pt idx="40">
                  <c:v>0.15625</c:v>
                </c:pt>
                <c:pt idx="41">
                  <c:v>0.15625</c:v>
                </c:pt>
                <c:pt idx="42">
                  <c:v>0.15625</c:v>
                </c:pt>
                <c:pt idx="43">
                  <c:v>0.15625</c:v>
                </c:pt>
                <c:pt idx="44">
                  <c:v>0.15625</c:v>
                </c:pt>
                <c:pt idx="45">
                  <c:v>0.15625</c:v>
                </c:pt>
                <c:pt idx="46">
                  <c:v>0.15625</c:v>
                </c:pt>
                <c:pt idx="47">
                  <c:v>0.15625</c:v>
                </c:pt>
                <c:pt idx="48">
                  <c:v>0.15625</c:v>
                </c:pt>
                <c:pt idx="49">
                  <c:v>0.15625</c:v>
                </c:pt>
                <c:pt idx="50">
                  <c:v>0.15625</c:v>
                </c:pt>
                <c:pt idx="51">
                  <c:v>0.15625</c:v>
                </c:pt>
                <c:pt idx="52">
                  <c:v>0.15625</c:v>
                </c:pt>
                <c:pt idx="53">
                  <c:v>0.15625</c:v>
                </c:pt>
                <c:pt idx="54">
                  <c:v>0.15625</c:v>
                </c:pt>
                <c:pt idx="55">
                  <c:v>0.15625</c:v>
                </c:pt>
                <c:pt idx="56">
                  <c:v>0.15625</c:v>
                </c:pt>
                <c:pt idx="57">
                  <c:v>0.15625</c:v>
                </c:pt>
                <c:pt idx="58">
                  <c:v>0.15625</c:v>
                </c:pt>
                <c:pt idx="59">
                  <c:v>0.15625</c:v>
                </c:pt>
                <c:pt idx="60">
                  <c:v>0.15625</c:v>
                </c:pt>
                <c:pt idx="61">
                  <c:v>0.15625</c:v>
                </c:pt>
                <c:pt idx="62">
                  <c:v>0.15625</c:v>
                </c:pt>
                <c:pt idx="63">
                  <c:v>0.15625</c:v>
                </c:pt>
                <c:pt idx="64">
                  <c:v>0.15625</c:v>
                </c:pt>
                <c:pt idx="65">
                  <c:v>0.14062500000000006</c:v>
                </c:pt>
                <c:pt idx="66">
                  <c:v>0.12500000000000011</c:v>
                </c:pt>
                <c:pt idx="67">
                  <c:v>0.10937500000000003</c:v>
                </c:pt>
                <c:pt idx="68">
                  <c:v>9.3750000000000083E-2</c:v>
                </c:pt>
                <c:pt idx="69">
                  <c:v>7.8125E-2</c:v>
                </c:pt>
                <c:pt idx="70">
                  <c:v>6.2500000000000056E-2</c:v>
                </c:pt>
                <c:pt idx="71">
                  <c:v>4.6875000000000111E-2</c:v>
                </c:pt>
                <c:pt idx="72">
                  <c:v>3.1250000000000028E-2</c:v>
                </c:pt>
                <c:pt idx="73">
                  <c:v>1.5625000000000083E-2</c:v>
                </c:pt>
                <c:pt idx="74">
                  <c:v>0</c:v>
                </c:pt>
                <c:pt idx="75">
                  <c:v>-1.5624999999999944E-2</c:v>
                </c:pt>
                <c:pt idx="76">
                  <c:v>-3.1249999999999889E-2</c:v>
                </c:pt>
                <c:pt idx="77">
                  <c:v>-4.6874999999999972E-2</c:v>
                </c:pt>
                <c:pt idx="78">
                  <c:v>-6.2499999999999917E-2</c:v>
                </c:pt>
                <c:pt idx="79">
                  <c:v>-7.8125E-2</c:v>
                </c:pt>
                <c:pt idx="80">
                  <c:v>-9.3749999999999944E-2</c:v>
                </c:pt>
                <c:pt idx="81">
                  <c:v>-0.10937499999999989</c:v>
                </c:pt>
                <c:pt idx="82">
                  <c:v>-0.12499999999999983</c:v>
                </c:pt>
                <c:pt idx="83">
                  <c:v>-0.14062500000000006</c:v>
                </c:pt>
                <c:pt idx="84">
                  <c:v>-0.15625</c:v>
                </c:pt>
                <c:pt idx="85">
                  <c:v>-0.17187499999999994</c:v>
                </c:pt>
                <c:pt idx="86">
                  <c:v>-0.18749999999999989</c:v>
                </c:pt>
                <c:pt idx="87">
                  <c:v>-0.20312499999999983</c:v>
                </c:pt>
                <c:pt idx="88">
                  <c:v>-0.21875000000000006</c:v>
                </c:pt>
                <c:pt idx="89">
                  <c:v>-0.234375</c:v>
                </c:pt>
                <c:pt idx="90">
                  <c:v>-0.24999999999999994</c:v>
                </c:pt>
                <c:pt idx="91">
                  <c:v>-0.26562499999999989</c:v>
                </c:pt>
                <c:pt idx="92">
                  <c:v>-0.28124999999999983</c:v>
                </c:pt>
                <c:pt idx="93">
                  <c:v>-0.29687500000000006</c:v>
                </c:pt>
                <c:pt idx="94">
                  <c:v>-0.3125</c:v>
                </c:pt>
                <c:pt idx="95">
                  <c:v>-0.32812499999999994</c:v>
                </c:pt>
                <c:pt idx="96">
                  <c:v>-0.34374999999999989</c:v>
                </c:pt>
                <c:pt idx="97">
                  <c:v>-0.35937499999999983</c:v>
                </c:pt>
                <c:pt idx="98">
                  <c:v>-0.37500000000000006</c:v>
                </c:pt>
                <c:pt idx="99">
                  <c:v>-0.390625</c:v>
                </c:pt>
                <c:pt idx="100">
                  <c:v>-0.40624999999999994</c:v>
                </c:pt>
                <c:pt idx="101">
                  <c:v>-0.42187499999999989</c:v>
                </c:pt>
                <c:pt idx="102">
                  <c:v>-0.43749999999999983</c:v>
                </c:pt>
                <c:pt idx="103">
                  <c:v>-0.45312500000000006</c:v>
                </c:pt>
                <c:pt idx="104">
                  <c:v>-0.46875</c:v>
                </c:pt>
                <c:pt idx="105">
                  <c:v>-0.48437499999999994</c:v>
                </c:pt>
                <c:pt idx="106">
                  <c:v>-0.49999999999999989</c:v>
                </c:pt>
                <c:pt idx="107">
                  <c:v>-0.51562499999999978</c:v>
                </c:pt>
                <c:pt idx="108">
                  <c:v>-0.53125</c:v>
                </c:pt>
                <c:pt idx="109">
                  <c:v>-0.546875</c:v>
                </c:pt>
                <c:pt idx="110">
                  <c:v>-0.5625</c:v>
                </c:pt>
                <c:pt idx="111">
                  <c:v>-0.57812499999999989</c:v>
                </c:pt>
                <c:pt idx="112">
                  <c:v>-0.59374999999999978</c:v>
                </c:pt>
                <c:pt idx="113">
                  <c:v>-0.609375</c:v>
                </c:pt>
                <c:pt idx="114">
                  <c:v>-0.625</c:v>
                </c:pt>
                <c:pt idx="115">
                  <c:v>-0.640625</c:v>
                </c:pt>
                <c:pt idx="116">
                  <c:v>-0.65624999999999989</c:v>
                </c:pt>
                <c:pt idx="117">
                  <c:v>-0.67187499999999978</c:v>
                </c:pt>
                <c:pt idx="118">
                  <c:v>-0.6875</c:v>
                </c:pt>
                <c:pt idx="119">
                  <c:v>-0.703125</c:v>
                </c:pt>
                <c:pt idx="120">
                  <c:v>-0.71875</c:v>
                </c:pt>
                <c:pt idx="121">
                  <c:v>-0.73437499999999989</c:v>
                </c:pt>
                <c:pt idx="122">
                  <c:v>-0.74999999999999978</c:v>
                </c:pt>
                <c:pt idx="123">
                  <c:v>-0.765625</c:v>
                </c:pt>
                <c:pt idx="124">
                  <c:v>-0.78125</c:v>
                </c:pt>
                <c:pt idx="125">
                  <c:v>-0.796875</c:v>
                </c:pt>
                <c:pt idx="126">
                  <c:v>-0.81249999999999989</c:v>
                </c:pt>
                <c:pt idx="127">
                  <c:v>-0.82812499999999978</c:v>
                </c:pt>
                <c:pt idx="128">
                  <c:v>-0.84375</c:v>
                </c:pt>
                <c:pt idx="129">
                  <c:v>-0.859375</c:v>
                </c:pt>
                <c:pt idx="130">
                  <c:v>-0.875</c:v>
                </c:pt>
                <c:pt idx="131">
                  <c:v>-0.89062499999999989</c:v>
                </c:pt>
                <c:pt idx="132">
                  <c:v>-0.90624999999999978</c:v>
                </c:pt>
                <c:pt idx="133">
                  <c:v>-0.921875</c:v>
                </c:pt>
                <c:pt idx="134">
                  <c:v>-0.9375</c:v>
                </c:pt>
                <c:pt idx="135">
                  <c:v>-0.953125</c:v>
                </c:pt>
                <c:pt idx="136">
                  <c:v>-0.96874999999999989</c:v>
                </c:pt>
                <c:pt idx="137">
                  <c:v>-0.98437499999999978</c:v>
                </c:pt>
                <c:pt idx="138">
                  <c:v>-1</c:v>
                </c:pt>
                <c:pt idx="139">
                  <c:v>-1.015625</c:v>
                </c:pt>
                <c:pt idx="140">
                  <c:v>-1.03125</c:v>
                </c:pt>
                <c:pt idx="141">
                  <c:v>-1.046875</c:v>
                </c:pt>
                <c:pt idx="142">
                  <c:v>-1.0624999999999998</c:v>
                </c:pt>
                <c:pt idx="143">
                  <c:v>-1.078125</c:v>
                </c:pt>
                <c:pt idx="144">
                  <c:v>-1.09375</c:v>
                </c:pt>
                <c:pt idx="145">
                  <c:v>-1.109375</c:v>
                </c:pt>
                <c:pt idx="146">
                  <c:v>-1.125</c:v>
                </c:pt>
                <c:pt idx="147">
                  <c:v>-1.1406249999999998</c:v>
                </c:pt>
                <c:pt idx="148">
                  <c:v>-1.15625</c:v>
                </c:pt>
                <c:pt idx="149">
                  <c:v>-1.171875</c:v>
                </c:pt>
                <c:pt idx="150">
                  <c:v>-1.1875</c:v>
                </c:pt>
              </c:numCache>
            </c:numRef>
          </c:yVal>
          <c:smooth val="1"/>
        </c:ser>
        <c:ser>
          <c:idx val="1"/>
          <c:order val="1"/>
          <c:tx>
            <c:v>J2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Tabelle2!$C$3:$C$153</c:f>
              <c:numCache>
                <c:formatCode>General</c:formatCode>
                <c:ptCount val="151"/>
                <c:pt idx="0">
                  <c:v>0</c:v>
                </c:pt>
                <c:pt idx="1">
                  <c:v>1.5625</c:v>
                </c:pt>
                <c:pt idx="2">
                  <c:v>3.125</c:v>
                </c:pt>
                <c:pt idx="3">
                  <c:v>4.6875</c:v>
                </c:pt>
                <c:pt idx="4">
                  <c:v>6.25</c:v>
                </c:pt>
                <c:pt idx="5">
                  <c:v>7.8125</c:v>
                </c:pt>
                <c:pt idx="6">
                  <c:v>9.375</c:v>
                </c:pt>
                <c:pt idx="7">
                  <c:v>10.9375</c:v>
                </c:pt>
                <c:pt idx="8">
                  <c:v>12.5</c:v>
                </c:pt>
                <c:pt idx="9">
                  <c:v>14.0625</c:v>
                </c:pt>
                <c:pt idx="10">
                  <c:v>15.625</c:v>
                </c:pt>
                <c:pt idx="11">
                  <c:v>15.625</c:v>
                </c:pt>
                <c:pt idx="12">
                  <c:v>15.625</c:v>
                </c:pt>
                <c:pt idx="13">
                  <c:v>15.625</c:v>
                </c:pt>
                <c:pt idx="14">
                  <c:v>15.625</c:v>
                </c:pt>
                <c:pt idx="15">
                  <c:v>15.625</c:v>
                </c:pt>
                <c:pt idx="16">
                  <c:v>15.625</c:v>
                </c:pt>
                <c:pt idx="17">
                  <c:v>15.625</c:v>
                </c:pt>
                <c:pt idx="18">
                  <c:v>15.625</c:v>
                </c:pt>
                <c:pt idx="19">
                  <c:v>15.625</c:v>
                </c:pt>
                <c:pt idx="20">
                  <c:v>15.625</c:v>
                </c:pt>
                <c:pt idx="21">
                  <c:v>15.625</c:v>
                </c:pt>
                <c:pt idx="22">
                  <c:v>15.625</c:v>
                </c:pt>
                <c:pt idx="23">
                  <c:v>15.625</c:v>
                </c:pt>
                <c:pt idx="24">
                  <c:v>15.625</c:v>
                </c:pt>
                <c:pt idx="25">
                  <c:v>15.625</c:v>
                </c:pt>
                <c:pt idx="26">
                  <c:v>15.625</c:v>
                </c:pt>
                <c:pt idx="27">
                  <c:v>15.625</c:v>
                </c:pt>
                <c:pt idx="28">
                  <c:v>15.625</c:v>
                </c:pt>
                <c:pt idx="29">
                  <c:v>15.625</c:v>
                </c:pt>
                <c:pt idx="30">
                  <c:v>15.625</c:v>
                </c:pt>
                <c:pt idx="31">
                  <c:v>15.625</c:v>
                </c:pt>
                <c:pt idx="32">
                  <c:v>15.625</c:v>
                </c:pt>
                <c:pt idx="33">
                  <c:v>15.625</c:v>
                </c:pt>
                <c:pt idx="34">
                  <c:v>15.625</c:v>
                </c:pt>
                <c:pt idx="35">
                  <c:v>15.625</c:v>
                </c:pt>
                <c:pt idx="36">
                  <c:v>15.625</c:v>
                </c:pt>
                <c:pt idx="37">
                  <c:v>15.625</c:v>
                </c:pt>
                <c:pt idx="38">
                  <c:v>15.625</c:v>
                </c:pt>
                <c:pt idx="39">
                  <c:v>15.625</c:v>
                </c:pt>
                <c:pt idx="40">
                  <c:v>15.625</c:v>
                </c:pt>
                <c:pt idx="41">
                  <c:v>15.625</c:v>
                </c:pt>
                <c:pt idx="42">
                  <c:v>15.625</c:v>
                </c:pt>
                <c:pt idx="43">
                  <c:v>15.625</c:v>
                </c:pt>
                <c:pt idx="44">
                  <c:v>15.625</c:v>
                </c:pt>
                <c:pt idx="45">
                  <c:v>15.625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15.625</c:v>
                </c:pt>
                <c:pt idx="50">
                  <c:v>15.625</c:v>
                </c:pt>
                <c:pt idx="51">
                  <c:v>15.625</c:v>
                </c:pt>
                <c:pt idx="52">
                  <c:v>15.625</c:v>
                </c:pt>
                <c:pt idx="53">
                  <c:v>15.625</c:v>
                </c:pt>
                <c:pt idx="54">
                  <c:v>15.625</c:v>
                </c:pt>
                <c:pt idx="55">
                  <c:v>15.625</c:v>
                </c:pt>
                <c:pt idx="56">
                  <c:v>15.625</c:v>
                </c:pt>
                <c:pt idx="57">
                  <c:v>15.625</c:v>
                </c:pt>
                <c:pt idx="58">
                  <c:v>15.625</c:v>
                </c:pt>
                <c:pt idx="59">
                  <c:v>15.625</c:v>
                </c:pt>
                <c:pt idx="60">
                  <c:v>15.625</c:v>
                </c:pt>
                <c:pt idx="61">
                  <c:v>15.625</c:v>
                </c:pt>
                <c:pt idx="62">
                  <c:v>15.625</c:v>
                </c:pt>
                <c:pt idx="63">
                  <c:v>15.625</c:v>
                </c:pt>
                <c:pt idx="64">
                  <c:v>15.625</c:v>
                </c:pt>
                <c:pt idx="65">
                  <c:v>14.062500000000005</c:v>
                </c:pt>
                <c:pt idx="66">
                  <c:v>12.500000000000011</c:v>
                </c:pt>
                <c:pt idx="67">
                  <c:v>10.937500000000004</c:v>
                </c:pt>
                <c:pt idx="68">
                  <c:v>9.3750000000000089</c:v>
                </c:pt>
                <c:pt idx="69">
                  <c:v>7.8125</c:v>
                </c:pt>
                <c:pt idx="70">
                  <c:v>6.2500000000000053</c:v>
                </c:pt>
                <c:pt idx="71">
                  <c:v>4.6875000000000107</c:v>
                </c:pt>
                <c:pt idx="72">
                  <c:v>3.1250000000000027</c:v>
                </c:pt>
                <c:pt idx="73">
                  <c:v>1.5625000000000084</c:v>
                </c:pt>
                <c:pt idx="74">
                  <c:v>0</c:v>
                </c:pt>
                <c:pt idx="75">
                  <c:v>-1.5624999999999944</c:v>
                </c:pt>
                <c:pt idx="76">
                  <c:v>-3.1249999999999889</c:v>
                </c:pt>
                <c:pt idx="77">
                  <c:v>-4.6874999999999973</c:v>
                </c:pt>
                <c:pt idx="78">
                  <c:v>-6.249999999999992</c:v>
                </c:pt>
                <c:pt idx="79">
                  <c:v>-7.8125</c:v>
                </c:pt>
                <c:pt idx="80">
                  <c:v>-9.3749999999999947</c:v>
                </c:pt>
                <c:pt idx="81">
                  <c:v>-10.937499999999989</c:v>
                </c:pt>
                <c:pt idx="82">
                  <c:v>-12.499999999999984</c:v>
                </c:pt>
                <c:pt idx="83">
                  <c:v>-14.062500000000005</c:v>
                </c:pt>
                <c:pt idx="84">
                  <c:v>-15.625</c:v>
                </c:pt>
                <c:pt idx="85">
                  <c:v>-17.187499999999993</c:v>
                </c:pt>
                <c:pt idx="86">
                  <c:v>-18.749999999999989</c:v>
                </c:pt>
                <c:pt idx="87">
                  <c:v>-20.312499999999982</c:v>
                </c:pt>
                <c:pt idx="88">
                  <c:v>-21.875000000000007</c:v>
                </c:pt>
                <c:pt idx="89">
                  <c:v>-23.4375</c:v>
                </c:pt>
                <c:pt idx="90">
                  <c:v>-24.999999999999993</c:v>
                </c:pt>
                <c:pt idx="91">
                  <c:v>-26.562499999999989</c:v>
                </c:pt>
                <c:pt idx="92">
                  <c:v>-28.124999999999982</c:v>
                </c:pt>
                <c:pt idx="93">
                  <c:v>-29.687500000000007</c:v>
                </c:pt>
                <c:pt idx="94">
                  <c:v>-31.25</c:v>
                </c:pt>
                <c:pt idx="95">
                  <c:v>-32.812499999999993</c:v>
                </c:pt>
                <c:pt idx="96">
                  <c:v>-34.374999999999986</c:v>
                </c:pt>
                <c:pt idx="97">
                  <c:v>-35.937499999999986</c:v>
                </c:pt>
                <c:pt idx="98">
                  <c:v>-37.500000000000007</c:v>
                </c:pt>
                <c:pt idx="99">
                  <c:v>-39.0625</c:v>
                </c:pt>
                <c:pt idx="100">
                  <c:v>-40.624999999999993</c:v>
                </c:pt>
                <c:pt idx="101">
                  <c:v>-42.187499999999986</c:v>
                </c:pt>
                <c:pt idx="102">
                  <c:v>-43.749999999999986</c:v>
                </c:pt>
                <c:pt idx="103">
                  <c:v>-45.312500000000007</c:v>
                </c:pt>
                <c:pt idx="104">
                  <c:v>-46.875</c:v>
                </c:pt>
                <c:pt idx="105">
                  <c:v>-48.437499999999993</c:v>
                </c:pt>
                <c:pt idx="106">
                  <c:v>-49.999999999999986</c:v>
                </c:pt>
                <c:pt idx="107">
                  <c:v>-51.562499999999986</c:v>
                </c:pt>
                <c:pt idx="108">
                  <c:v>-53.125000000000007</c:v>
                </c:pt>
                <c:pt idx="109">
                  <c:v>-54.6875</c:v>
                </c:pt>
                <c:pt idx="110">
                  <c:v>-56.249999999999993</c:v>
                </c:pt>
                <c:pt idx="111">
                  <c:v>-57.812499999999986</c:v>
                </c:pt>
                <c:pt idx="112">
                  <c:v>-59.374999999999986</c:v>
                </c:pt>
                <c:pt idx="113">
                  <c:v>-60.937500000000007</c:v>
                </c:pt>
                <c:pt idx="114">
                  <c:v>-62.5</c:v>
                </c:pt>
                <c:pt idx="115">
                  <c:v>-64.0625</c:v>
                </c:pt>
                <c:pt idx="116">
                  <c:v>-65.624999999999986</c:v>
                </c:pt>
                <c:pt idx="117">
                  <c:v>-67.187499999999986</c:v>
                </c:pt>
                <c:pt idx="118">
                  <c:v>-68.75</c:v>
                </c:pt>
                <c:pt idx="119">
                  <c:v>-70.3125</c:v>
                </c:pt>
                <c:pt idx="120">
                  <c:v>-71.875</c:v>
                </c:pt>
                <c:pt idx="121">
                  <c:v>-73.437499999999986</c:v>
                </c:pt>
                <c:pt idx="122">
                  <c:v>-74.999999999999986</c:v>
                </c:pt>
                <c:pt idx="123">
                  <c:v>-76.5625</c:v>
                </c:pt>
                <c:pt idx="124">
                  <c:v>-78.125</c:v>
                </c:pt>
                <c:pt idx="125">
                  <c:v>-79.6875</c:v>
                </c:pt>
                <c:pt idx="126">
                  <c:v>-81.249999999999986</c:v>
                </c:pt>
                <c:pt idx="127">
                  <c:v>-82.812499999999986</c:v>
                </c:pt>
                <c:pt idx="128">
                  <c:v>-84.375</c:v>
                </c:pt>
                <c:pt idx="129">
                  <c:v>-85.9375</c:v>
                </c:pt>
                <c:pt idx="130">
                  <c:v>-87.5</c:v>
                </c:pt>
                <c:pt idx="131">
                  <c:v>-89.062499999999986</c:v>
                </c:pt>
                <c:pt idx="132">
                  <c:v>-90.624999999999986</c:v>
                </c:pt>
                <c:pt idx="133">
                  <c:v>-92.1875</c:v>
                </c:pt>
                <c:pt idx="134">
                  <c:v>-93.75</c:v>
                </c:pt>
                <c:pt idx="135">
                  <c:v>-95.3125</c:v>
                </c:pt>
                <c:pt idx="136">
                  <c:v>-96.874999999999986</c:v>
                </c:pt>
                <c:pt idx="137">
                  <c:v>-98.437499999999986</c:v>
                </c:pt>
                <c:pt idx="138">
                  <c:v>-100</c:v>
                </c:pt>
                <c:pt idx="139">
                  <c:v>-101.5625</c:v>
                </c:pt>
                <c:pt idx="140">
                  <c:v>-103.125</c:v>
                </c:pt>
                <c:pt idx="141">
                  <c:v>-104.68749999999999</c:v>
                </c:pt>
                <c:pt idx="142">
                  <c:v>-106.24999999999999</c:v>
                </c:pt>
                <c:pt idx="143">
                  <c:v>-107.8125</c:v>
                </c:pt>
                <c:pt idx="144">
                  <c:v>-109.375</c:v>
                </c:pt>
                <c:pt idx="145">
                  <c:v>-110.9375</c:v>
                </c:pt>
                <c:pt idx="146">
                  <c:v>-112.49999999999999</c:v>
                </c:pt>
                <c:pt idx="147">
                  <c:v>-114.06249999999999</c:v>
                </c:pt>
                <c:pt idx="148">
                  <c:v>-115.625</c:v>
                </c:pt>
                <c:pt idx="149">
                  <c:v>-117.1875</c:v>
                </c:pt>
                <c:pt idx="150">
                  <c:v>-118.75</c:v>
                </c:pt>
              </c:numCache>
            </c:numRef>
          </c:yVal>
          <c:smooth val="1"/>
        </c:ser>
        <c:ser>
          <c:idx val="2"/>
          <c:order val="2"/>
          <c:tx>
            <c:v>J3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Tabelle2!$D$3:$D$153</c:f>
              <c:numCache>
                <c:formatCode>General</c:formatCode>
                <c:ptCount val="15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1.1250000000000004</c:v>
                </c:pt>
                <c:pt idx="66">
                  <c:v>1.0000000000000009</c:v>
                </c:pt>
                <c:pt idx="67">
                  <c:v>0.87500000000000022</c:v>
                </c:pt>
                <c:pt idx="68">
                  <c:v>0.75000000000000067</c:v>
                </c:pt>
                <c:pt idx="69">
                  <c:v>0.625</c:v>
                </c:pt>
                <c:pt idx="70">
                  <c:v>0.50000000000000044</c:v>
                </c:pt>
                <c:pt idx="71">
                  <c:v>0.37500000000000089</c:v>
                </c:pt>
                <c:pt idx="72">
                  <c:v>0.25000000000000022</c:v>
                </c:pt>
                <c:pt idx="73">
                  <c:v>0.12500000000000067</c:v>
                </c:pt>
                <c:pt idx="74">
                  <c:v>0</c:v>
                </c:pt>
                <c:pt idx="75">
                  <c:v>-0.12499999999999956</c:v>
                </c:pt>
                <c:pt idx="76">
                  <c:v>-0.24999999999999911</c:v>
                </c:pt>
                <c:pt idx="77">
                  <c:v>-0.37499999999999978</c:v>
                </c:pt>
                <c:pt idx="78">
                  <c:v>-0.49999999999999933</c:v>
                </c:pt>
                <c:pt idx="79">
                  <c:v>-0.625</c:v>
                </c:pt>
                <c:pt idx="80">
                  <c:v>-0.74999999999999956</c:v>
                </c:pt>
                <c:pt idx="81">
                  <c:v>-0.87499999999999911</c:v>
                </c:pt>
                <c:pt idx="82">
                  <c:v>-0.99999999999999867</c:v>
                </c:pt>
                <c:pt idx="83">
                  <c:v>-1.1250000000000004</c:v>
                </c:pt>
                <c:pt idx="84">
                  <c:v>-1.25</c:v>
                </c:pt>
                <c:pt idx="85">
                  <c:v>-1.3749999999999996</c:v>
                </c:pt>
                <c:pt idx="86">
                  <c:v>-1.4999999999999991</c:v>
                </c:pt>
                <c:pt idx="87">
                  <c:v>-1.6249999999999987</c:v>
                </c:pt>
                <c:pt idx="88">
                  <c:v>-1.7500000000000004</c:v>
                </c:pt>
                <c:pt idx="89">
                  <c:v>-1.875</c:v>
                </c:pt>
                <c:pt idx="90">
                  <c:v>-1.9999999999999996</c:v>
                </c:pt>
                <c:pt idx="91">
                  <c:v>-2.1249999999999991</c:v>
                </c:pt>
                <c:pt idx="92">
                  <c:v>-2.2499999999999987</c:v>
                </c:pt>
                <c:pt idx="93">
                  <c:v>-2.3750000000000004</c:v>
                </c:pt>
                <c:pt idx="94">
                  <c:v>-2.5</c:v>
                </c:pt>
                <c:pt idx="95">
                  <c:v>-2.6249999999999996</c:v>
                </c:pt>
                <c:pt idx="96">
                  <c:v>-2.7499999999999991</c:v>
                </c:pt>
                <c:pt idx="97">
                  <c:v>-2.8749999999999987</c:v>
                </c:pt>
                <c:pt idx="98">
                  <c:v>-3.0000000000000004</c:v>
                </c:pt>
                <c:pt idx="99">
                  <c:v>-3.125</c:v>
                </c:pt>
                <c:pt idx="100">
                  <c:v>-3.2499999999999996</c:v>
                </c:pt>
                <c:pt idx="101">
                  <c:v>-3.3749999999999991</c:v>
                </c:pt>
                <c:pt idx="102">
                  <c:v>-3.4999999999999987</c:v>
                </c:pt>
                <c:pt idx="103">
                  <c:v>-3.6250000000000004</c:v>
                </c:pt>
                <c:pt idx="104">
                  <c:v>-3.75</c:v>
                </c:pt>
                <c:pt idx="105">
                  <c:v>-3.8749999999999996</c:v>
                </c:pt>
                <c:pt idx="106">
                  <c:v>-3.9999999999999991</c:v>
                </c:pt>
                <c:pt idx="107">
                  <c:v>-4.1249999999999982</c:v>
                </c:pt>
                <c:pt idx="108">
                  <c:v>-4.25</c:v>
                </c:pt>
                <c:pt idx="109">
                  <c:v>-4.375</c:v>
                </c:pt>
                <c:pt idx="110">
                  <c:v>-4.5</c:v>
                </c:pt>
                <c:pt idx="111">
                  <c:v>-4.6249999999999991</c:v>
                </c:pt>
                <c:pt idx="112">
                  <c:v>-4.7499999999999982</c:v>
                </c:pt>
                <c:pt idx="113">
                  <c:v>-4.875</c:v>
                </c:pt>
                <c:pt idx="114">
                  <c:v>-5</c:v>
                </c:pt>
                <c:pt idx="115">
                  <c:v>-5.125</c:v>
                </c:pt>
                <c:pt idx="116">
                  <c:v>-5.2499999999999991</c:v>
                </c:pt>
                <c:pt idx="117">
                  <c:v>-5.3749999999999982</c:v>
                </c:pt>
                <c:pt idx="118">
                  <c:v>-5.5</c:v>
                </c:pt>
                <c:pt idx="119">
                  <c:v>-5.625</c:v>
                </c:pt>
                <c:pt idx="120">
                  <c:v>-5.75</c:v>
                </c:pt>
                <c:pt idx="121">
                  <c:v>-5.8749999999999991</c:v>
                </c:pt>
                <c:pt idx="122">
                  <c:v>-5.9999999999999982</c:v>
                </c:pt>
                <c:pt idx="123">
                  <c:v>-6.125</c:v>
                </c:pt>
                <c:pt idx="124">
                  <c:v>-6.25</c:v>
                </c:pt>
                <c:pt idx="125">
                  <c:v>-6.375</c:v>
                </c:pt>
                <c:pt idx="126">
                  <c:v>-6.4999999999999991</c:v>
                </c:pt>
                <c:pt idx="127">
                  <c:v>-6.6249999999999982</c:v>
                </c:pt>
                <c:pt idx="128">
                  <c:v>-6.75</c:v>
                </c:pt>
                <c:pt idx="129">
                  <c:v>-6.875</c:v>
                </c:pt>
                <c:pt idx="130">
                  <c:v>-7</c:v>
                </c:pt>
                <c:pt idx="131">
                  <c:v>-7.1249999999999991</c:v>
                </c:pt>
                <c:pt idx="132">
                  <c:v>-7.2499999999999982</c:v>
                </c:pt>
                <c:pt idx="133">
                  <c:v>-7.375</c:v>
                </c:pt>
                <c:pt idx="134">
                  <c:v>-7.5</c:v>
                </c:pt>
                <c:pt idx="135">
                  <c:v>-7.625</c:v>
                </c:pt>
                <c:pt idx="136">
                  <c:v>-7.7499999999999991</c:v>
                </c:pt>
                <c:pt idx="137">
                  <c:v>-7.8749999999999982</c:v>
                </c:pt>
                <c:pt idx="138">
                  <c:v>-8</c:v>
                </c:pt>
                <c:pt idx="139">
                  <c:v>-8.125</c:v>
                </c:pt>
                <c:pt idx="140">
                  <c:v>-8.25</c:v>
                </c:pt>
                <c:pt idx="141">
                  <c:v>-8.375</c:v>
                </c:pt>
                <c:pt idx="142">
                  <c:v>-8.4999999999999982</c:v>
                </c:pt>
                <c:pt idx="143">
                  <c:v>-8.625</c:v>
                </c:pt>
                <c:pt idx="144">
                  <c:v>-8.75</c:v>
                </c:pt>
                <c:pt idx="145">
                  <c:v>-8.875</c:v>
                </c:pt>
                <c:pt idx="146">
                  <c:v>-9</c:v>
                </c:pt>
                <c:pt idx="147">
                  <c:v>-9.1249999999999982</c:v>
                </c:pt>
                <c:pt idx="148">
                  <c:v>-9.25</c:v>
                </c:pt>
                <c:pt idx="149">
                  <c:v>-9.375</c:v>
                </c:pt>
                <c:pt idx="150">
                  <c:v>-9.5</c:v>
                </c:pt>
              </c:numCache>
            </c:numRef>
          </c:yVal>
          <c:smooth val="1"/>
        </c:ser>
        <c:ser>
          <c:idx val="3"/>
          <c:order val="3"/>
          <c:tx>
            <c:v>J4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Tabelle2!$E$3:$E$153</c:f>
              <c:numCache>
                <c:formatCode>General</c:formatCode>
                <c:ptCount val="151"/>
                <c:pt idx="0">
                  <c:v>0</c:v>
                </c:pt>
                <c:pt idx="1">
                  <c:v>3.125</c:v>
                </c:pt>
                <c:pt idx="2">
                  <c:v>6.25</c:v>
                </c:pt>
                <c:pt idx="3">
                  <c:v>9.375</c:v>
                </c:pt>
                <c:pt idx="4">
                  <c:v>12.5</c:v>
                </c:pt>
                <c:pt idx="5">
                  <c:v>15.625</c:v>
                </c:pt>
                <c:pt idx="6">
                  <c:v>18.75</c:v>
                </c:pt>
                <c:pt idx="7">
                  <c:v>21.875</c:v>
                </c:pt>
                <c:pt idx="8">
                  <c:v>25</c:v>
                </c:pt>
                <c:pt idx="9">
                  <c:v>28.125</c:v>
                </c:pt>
                <c:pt idx="10">
                  <c:v>31.25</c:v>
                </c:pt>
                <c:pt idx="11">
                  <c:v>31.25</c:v>
                </c:pt>
                <c:pt idx="12">
                  <c:v>31.25</c:v>
                </c:pt>
                <c:pt idx="13">
                  <c:v>31.25</c:v>
                </c:pt>
                <c:pt idx="14">
                  <c:v>31.25</c:v>
                </c:pt>
                <c:pt idx="15">
                  <c:v>31.25</c:v>
                </c:pt>
                <c:pt idx="16">
                  <c:v>31.25</c:v>
                </c:pt>
                <c:pt idx="17">
                  <c:v>31.25</c:v>
                </c:pt>
                <c:pt idx="18">
                  <c:v>31.25</c:v>
                </c:pt>
                <c:pt idx="19">
                  <c:v>31.25</c:v>
                </c:pt>
                <c:pt idx="20">
                  <c:v>31.25</c:v>
                </c:pt>
                <c:pt idx="21">
                  <c:v>31.25</c:v>
                </c:pt>
                <c:pt idx="22">
                  <c:v>31.25</c:v>
                </c:pt>
                <c:pt idx="23">
                  <c:v>31.25</c:v>
                </c:pt>
                <c:pt idx="24">
                  <c:v>31.25</c:v>
                </c:pt>
                <c:pt idx="25">
                  <c:v>31.25</c:v>
                </c:pt>
                <c:pt idx="26">
                  <c:v>31.25</c:v>
                </c:pt>
                <c:pt idx="27">
                  <c:v>31.25</c:v>
                </c:pt>
                <c:pt idx="28">
                  <c:v>31.25</c:v>
                </c:pt>
                <c:pt idx="29">
                  <c:v>31.25</c:v>
                </c:pt>
                <c:pt idx="30">
                  <c:v>31.25</c:v>
                </c:pt>
                <c:pt idx="31">
                  <c:v>31.25</c:v>
                </c:pt>
                <c:pt idx="32">
                  <c:v>31.25</c:v>
                </c:pt>
                <c:pt idx="33">
                  <c:v>31.25</c:v>
                </c:pt>
                <c:pt idx="34">
                  <c:v>31.25</c:v>
                </c:pt>
                <c:pt idx="35">
                  <c:v>31.25</c:v>
                </c:pt>
                <c:pt idx="36">
                  <c:v>31.25</c:v>
                </c:pt>
                <c:pt idx="37">
                  <c:v>31.25</c:v>
                </c:pt>
                <c:pt idx="38">
                  <c:v>31.25</c:v>
                </c:pt>
                <c:pt idx="39">
                  <c:v>31.25</c:v>
                </c:pt>
                <c:pt idx="40">
                  <c:v>31.25</c:v>
                </c:pt>
                <c:pt idx="41">
                  <c:v>31.25</c:v>
                </c:pt>
                <c:pt idx="42">
                  <c:v>31.25</c:v>
                </c:pt>
                <c:pt idx="43">
                  <c:v>31.25</c:v>
                </c:pt>
                <c:pt idx="44">
                  <c:v>31.25</c:v>
                </c:pt>
                <c:pt idx="45">
                  <c:v>31.25</c:v>
                </c:pt>
                <c:pt idx="46">
                  <c:v>31.25</c:v>
                </c:pt>
                <c:pt idx="47">
                  <c:v>31.25</c:v>
                </c:pt>
                <c:pt idx="48">
                  <c:v>31.25</c:v>
                </c:pt>
                <c:pt idx="49">
                  <c:v>31.25</c:v>
                </c:pt>
                <c:pt idx="50">
                  <c:v>31.25</c:v>
                </c:pt>
                <c:pt idx="51">
                  <c:v>31.25</c:v>
                </c:pt>
                <c:pt idx="52">
                  <c:v>31.25</c:v>
                </c:pt>
                <c:pt idx="53">
                  <c:v>31.25</c:v>
                </c:pt>
                <c:pt idx="54">
                  <c:v>31.25</c:v>
                </c:pt>
                <c:pt idx="55">
                  <c:v>31.25</c:v>
                </c:pt>
                <c:pt idx="56">
                  <c:v>31.25</c:v>
                </c:pt>
                <c:pt idx="57">
                  <c:v>31.25</c:v>
                </c:pt>
                <c:pt idx="58">
                  <c:v>31.25</c:v>
                </c:pt>
                <c:pt idx="59">
                  <c:v>31.25</c:v>
                </c:pt>
                <c:pt idx="60">
                  <c:v>31.25</c:v>
                </c:pt>
                <c:pt idx="61">
                  <c:v>31.25</c:v>
                </c:pt>
                <c:pt idx="62">
                  <c:v>31.25</c:v>
                </c:pt>
                <c:pt idx="63">
                  <c:v>31.25</c:v>
                </c:pt>
                <c:pt idx="64">
                  <c:v>31.25</c:v>
                </c:pt>
                <c:pt idx="65">
                  <c:v>28.125000000000011</c:v>
                </c:pt>
                <c:pt idx="66">
                  <c:v>25.000000000000021</c:v>
                </c:pt>
                <c:pt idx="67">
                  <c:v>21.875000000000007</c:v>
                </c:pt>
                <c:pt idx="68">
                  <c:v>18.750000000000018</c:v>
                </c:pt>
                <c:pt idx="69">
                  <c:v>15.625</c:v>
                </c:pt>
                <c:pt idx="70">
                  <c:v>12.500000000000011</c:v>
                </c:pt>
                <c:pt idx="71">
                  <c:v>9.3750000000000213</c:v>
                </c:pt>
                <c:pt idx="72">
                  <c:v>6.2500000000000053</c:v>
                </c:pt>
                <c:pt idx="73">
                  <c:v>3.1250000000000169</c:v>
                </c:pt>
                <c:pt idx="74">
                  <c:v>0</c:v>
                </c:pt>
                <c:pt idx="75">
                  <c:v>-3.1249999999999889</c:v>
                </c:pt>
                <c:pt idx="76">
                  <c:v>-6.2499999999999778</c:v>
                </c:pt>
                <c:pt idx="77">
                  <c:v>-9.3749999999999947</c:v>
                </c:pt>
                <c:pt idx="78">
                  <c:v>-12.499999999999984</c:v>
                </c:pt>
                <c:pt idx="79">
                  <c:v>-15.625</c:v>
                </c:pt>
                <c:pt idx="80">
                  <c:v>-18.749999999999989</c:v>
                </c:pt>
                <c:pt idx="81">
                  <c:v>-21.874999999999979</c:v>
                </c:pt>
                <c:pt idx="82">
                  <c:v>-24.999999999999968</c:v>
                </c:pt>
                <c:pt idx="83">
                  <c:v>-28.125000000000011</c:v>
                </c:pt>
                <c:pt idx="84">
                  <c:v>-31.25</c:v>
                </c:pt>
                <c:pt idx="85">
                  <c:v>-34.374999999999986</c:v>
                </c:pt>
                <c:pt idx="86">
                  <c:v>-37.499999999999979</c:v>
                </c:pt>
                <c:pt idx="87">
                  <c:v>-40.624999999999964</c:v>
                </c:pt>
                <c:pt idx="88">
                  <c:v>-43.750000000000014</c:v>
                </c:pt>
                <c:pt idx="89">
                  <c:v>-46.875</c:v>
                </c:pt>
                <c:pt idx="90">
                  <c:v>-49.999999999999986</c:v>
                </c:pt>
                <c:pt idx="91">
                  <c:v>-53.124999999999979</c:v>
                </c:pt>
                <c:pt idx="92">
                  <c:v>-56.249999999999964</c:v>
                </c:pt>
                <c:pt idx="93">
                  <c:v>-59.375000000000014</c:v>
                </c:pt>
                <c:pt idx="94">
                  <c:v>-62.5</c:v>
                </c:pt>
                <c:pt idx="95">
                  <c:v>-65.624999999999986</c:v>
                </c:pt>
                <c:pt idx="96">
                  <c:v>-68.749999999999972</c:v>
                </c:pt>
                <c:pt idx="97">
                  <c:v>-71.874999999999972</c:v>
                </c:pt>
                <c:pt idx="98">
                  <c:v>-75.000000000000014</c:v>
                </c:pt>
                <c:pt idx="99">
                  <c:v>-78.125</c:v>
                </c:pt>
                <c:pt idx="100">
                  <c:v>-81.249999999999986</c:v>
                </c:pt>
                <c:pt idx="101">
                  <c:v>-84.374999999999972</c:v>
                </c:pt>
                <c:pt idx="102">
                  <c:v>-87.499999999999972</c:v>
                </c:pt>
                <c:pt idx="103">
                  <c:v>-90.625000000000014</c:v>
                </c:pt>
                <c:pt idx="104">
                  <c:v>-93.75</c:v>
                </c:pt>
                <c:pt idx="105">
                  <c:v>-96.874999999999986</c:v>
                </c:pt>
                <c:pt idx="106">
                  <c:v>-99.999999999999972</c:v>
                </c:pt>
                <c:pt idx="107">
                  <c:v>-103.12499999999997</c:v>
                </c:pt>
                <c:pt idx="108">
                  <c:v>-106.25000000000001</c:v>
                </c:pt>
                <c:pt idx="109">
                  <c:v>-109.375</c:v>
                </c:pt>
                <c:pt idx="110">
                  <c:v>-112.49999999999999</c:v>
                </c:pt>
                <c:pt idx="111">
                  <c:v>-115.62499999999997</c:v>
                </c:pt>
                <c:pt idx="112">
                  <c:v>-118.74999999999997</c:v>
                </c:pt>
                <c:pt idx="113">
                  <c:v>-121.87500000000001</c:v>
                </c:pt>
                <c:pt idx="114">
                  <c:v>-125</c:v>
                </c:pt>
                <c:pt idx="115">
                  <c:v>-128.125</c:v>
                </c:pt>
                <c:pt idx="116">
                  <c:v>-131.24999999999997</c:v>
                </c:pt>
                <c:pt idx="117">
                  <c:v>-134.37499999999997</c:v>
                </c:pt>
                <c:pt idx="118">
                  <c:v>-137.5</c:v>
                </c:pt>
                <c:pt idx="119">
                  <c:v>-140.625</c:v>
                </c:pt>
                <c:pt idx="120">
                  <c:v>-143.75</c:v>
                </c:pt>
                <c:pt idx="121">
                  <c:v>-146.87499999999997</c:v>
                </c:pt>
                <c:pt idx="122">
                  <c:v>-149.99999999999997</c:v>
                </c:pt>
                <c:pt idx="123">
                  <c:v>-153.125</c:v>
                </c:pt>
                <c:pt idx="124">
                  <c:v>-156.25</c:v>
                </c:pt>
                <c:pt idx="125">
                  <c:v>-159.375</c:v>
                </c:pt>
                <c:pt idx="126">
                  <c:v>-162.49999999999997</c:v>
                </c:pt>
                <c:pt idx="127">
                  <c:v>-165.62499999999997</c:v>
                </c:pt>
                <c:pt idx="128">
                  <c:v>-168.75</c:v>
                </c:pt>
                <c:pt idx="129">
                  <c:v>-171.875</c:v>
                </c:pt>
                <c:pt idx="130">
                  <c:v>-175</c:v>
                </c:pt>
                <c:pt idx="131">
                  <c:v>-178.12499999999997</c:v>
                </c:pt>
                <c:pt idx="132">
                  <c:v>-181.24999999999997</c:v>
                </c:pt>
                <c:pt idx="133">
                  <c:v>-184.375</c:v>
                </c:pt>
                <c:pt idx="134">
                  <c:v>-187.5</c:v>
                </c:pt>
                <c:pt idx="135">
                  <c:v>-190.625</c:v>
                </c:pt>
                <c:pt idx="136">
                  <c:v>-193.74999999999997</c:v>
                </c:pt>
                <c:pt idx="137">
                  <c:v>-196.87499999999997</c:v>
                </c:pt>
                <c:pt idx="138">
                  <c:v>-200</c:v>
                </c:pt>
                <c:pt idx="139">
                  <c:v>-203.125</c:v>
                </c:pt>
                <c:pt idx="140">
                  <c:v>-206.25</c:v>
                </c:pt>
                <c:pt idx="141">
                  <c:v>-209.37499999999997</c:v>
                </c:pt>
                <c:pt idx="142">
                  <c:v>-212.49999999999997</c:v>
                </c:pt>
                <c:pt idx="143">
                  <c:v>-215.625</c:v>
                </c:pt>
                <c:pt idx="144">
                  <c:v>-218.75</c:v>
                </c:pt>
                <c:pt idx="145">
                  <c:v>-221.875</c:v>
                </c:pt>
                <c:pt idx="146">
                  <c:v>-224.99999999999997</c:v>
                </c:pt>
                <c:pt idx="147">
                  <c:v>-228.12499999999997</c:v>
                </c:pt>
                <c:pt idx="148">
                  <c:v>-231.25</c:v>
                </c:pt>
                <c:pt idx="149">
                  <c:v>-234.375</c:v>
                </c:pt>
                <c:pt idx="150">
                  <c:v>-237.5</c:v>
                </c:pt>
              </c:numCache>
            </c:numRef>
          </c:yVal>
          <c:smooth val="1"/>
        </c:ser>
        <c:ser>
          <c:idx val="4"/>
          <c:order val="4"/>
          <c:tx>
            <c:v>J5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Tabelle2!$F$3:$F$153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J6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Tabelle2!$G$3:$G$153</c:f>
              <c:numCache>
                <c:formatCode>General</c:formatCode>
                <c:ptCount val="1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45.000000000000014</c:v>
                </c:pt>
                <c:pt idx="66">
                  <c:v>40.000000000000036</c:v>
                </c:pt>
                <c:pt idx="67">
                  <c:v>35.000000000000007</c:v>
                </c:pt>
                <c:pt idx="68">
                  <c:v>30.000000000000028</c:v>
                </c:pt>
                <c:pt idx="69">
                  <c:v>25</c:v>
                </c:pt>
                <c:pt idx="70">
                  <c:v>20.000000000000018</c:v>
                </c:pt>
                <c:pt idx="71">
                  <c:v>15.000000000000036</c:v>
                </c:pt>
                <c:pt idx="72">
                  <c:v>10.000000000000009</c:v>
                </c:pt>
                <c:pt idx="73">
                  <c:v>5.0000000000000266</c:v>
                </c:pt>
                <c:pt idx="74">
                  <c:v>0</c:v>
                </c:pt>
                <c:pt idx="75">
                  <c:v>-4.9999999999999822</c:v>
                </c:pt>
                <c:pt idx="76">
                  <c:v>-9.9999999999999645</c:v>
                </c:pt>
                <c:pt idx="77">
                  <c:v>-14.999999999999991</c:v>
                </c:pt>
                <c:pt idx="78">
                  <c:v>-19.999999999999972</c:v>
                </c:pt>
                <c:pt idx="79">
                  <c:v>-25</c:v>
                </c:pt>
                <c:pt idx="80">
                  <c:v>-29.999999999999982</c:v>
                </c:pt>
                <c:pt idx="81">
                  <c:v>-34.999999999999964</c:v>
                </c:pt>
                <c:pt idx="82">
                  <c:v>-39.999999999999943</c:v>
                </c:pt>
                <c:pt idx="83">
                  <c:v>-45.000000000000014</c:v>
                </c:pt>
                <c:pt idx="84">
                  <c:v>-50</c:v>
                </c:pt>
                <c:pt idx="85">
                  <c:v>-54.999999999999986</c:v>
                </c:pt>
                <c:pt idx="86">
                  <c:v>-59.999999999999964</c:v>
                </c:pt>
                <c:pt idx="87">
                  <c:v>-64.999999999999943</c:v>
                </c:pt>
                <c:pt idx="88">
                  <c:v>-70.000000000000014</c:v>
                </c:pt>
                <c:pt idx="89">
                  <c:v>-75</c:v>
                </c:pt>
                <c:pt idx="90">
                  <c:v>-79.999999999999986</c:v>
                </c:pt>
                <c:pt idx="91">
                  <c:v>-84.999999999999972</c:v>
                </c:pt>
                <c:pt idx="92">
                  <c:v>-89.999999999999943</c:v>
                </c:pt>
                <c:pt idx="93">
                  <c:v>-95.000000000000014</c:v>
                </c:pt>
                <c:pt idx="94">
                  <c:v>-100</c:v>
                </c:pt>
                <c:pt idx="95">
                  <c:v>-104.99999999999999</c:v>
                </c:pt>
                <c:pt idx="96">
                  <c:v>-109.99999999999997</c:v>
                </c:pt>
                <c:pt idx="97">
                  <c:v>-114.99999999999994</c:v>
                </c:pt>
                <c:pt idx="98">
                  <c:v>-120.00000000000001</c:v>
                </c:pt>
                <c:pt idx="99">
                  <c:v>-125</c:v>
                </c:pt>
                <c:pt idx="100">
                  <c:v>-129.99999999999997</c:v>
                </c:pt>
                <c:pt idx="101">
                  <c:v>-134.99999999999997</c:v>
                </c:pt>
                <c:pt idx="102">
                  <c:v>-139.99999999999994</c:v>
                </c:pt>
                <c:pt idx="103">
                  <c:v>-145.00000000000003</c:v>
                </c:pt>
                <c:pt idx="104">
                  <c:v>-150</c:v>
                </c:pt>
                <c:pt idx="105">
                  <c:v>-154.99999999999997</c:v>
                </c:pt>
                <c:pt idx="106">
                  <c:v>-159.99999999999997</c:v>
                </c:pt>
                <c:pt idx="107">
                  <c:v>-164.99999999999994</c:v>
                </c:pt>
                <c:pt idx="108">
                  <c:v>-170.00000000000003</c:v>
                </c:pt>
                <c:pt idx="109">
                  <c:v>-175</c:v>
                </c:pt>
                <c:pt idx="110">
                  <c:v>-179.99999999999997</c:v>
                </c:pt>
                <c:pt idx="111">
                  <c:v>-184.99999999999997</c:v>
                </c:pt>
                <c:pt idx="112">
                  <c:v>-189.99999999999994</c:v>
                </c:pt>
                <c:pt idx="113">
                  <c:v>-195.00000000000003</c:v>
                </c:pt>
                <c:pt idx="114">
                  <c:v>-200</c:v>
                </c:pt>
                <c:pt idx="115">
                  <c:v>-204.99999999999997</c:v>
                </c:pt>
                <c:pt idx="116">
                  <c:v>-209.99999999999997</c:v>
                </c:pt>
                <c:pt idx="117">
                  <c:v>-214.99999999999994</c:v>
                </c:pt>
                <c:pt idx="118">
                  <c:v>-220.00000000000003</c:v>
                </c:pt>
                <c:pt idx="119">
                  <c:v>-225</c:v>
                </c:pt>
                <c:pt idx="120">
                  <c:v>-229.99999999999997</c:v>
                </c:pt>
                <c:pt idx="121">
                  <c:v>-234.99999999999997</c:v>
                </c:pt>
                <c:pt idx="122">
                  <c:v>-239.99999999999994</c:v>
                </c:pt>
                <c:pt idx="123">
                  <c:v>-245.00000000000003</c:v>
                </c:pt>
                <c:pt idx="124">
                  <c:v>-250</c:v>
                </c:pt>
                <c:pt idx="125">
                  <c:v>-254.99999999999997</c:v>
                </c:pt>
                <c:pt idx="126">
                  <c:v>-259.99999999999994</c:v>
                </c:pt>
                <c:pt idx="127">
                  <c:v>-264.99999999999994</c:v>
                </c:pt>
                <c:pt idx="128">
                  <c:v>-270</c:v>
                </c:pt>
                <c:pt idx="129">
                  <c:v>-275</c:v>
                </c:pt>
                <c:pt idx="130">
                  <c:v>-280</c:v>
                </c:pt>
                <c:pt idx="131">
                  <c:v>-284.99999999999994</c:v>
                </c:pt>
                <c:pt idx="132">
                  <c:v>-289.99999999999994</c:v>
                </c:pt>
                <c:pt idx="133">
                  <c:v>-295</c:v>
                </c:pt>
                <c:pt idx="134">
                  <c:v>-300</c:v>
                </c:pt>
                <c:pt idx="135">
                  <c:v>-305</c:v>
                </c:pt>
                <c:pt idx="136">
                  <c:v>-309.99999999999994</c:v>
                </c:pt>
                <c:pt idx="137">
                  <c:v>-314.99999999999994</c:v>
                </c:pt>
                <c:pt idx="138">
                  <c:v>-320</c:v>
                </c:pt>
                <c:pt idx="139">
                  <c:v>-325</c:v>
                </c:pt>
                <c:pt idx="140">
                  <c:v>-330</c:v>
                </c:pt>
                <c:pt idx="141">
                  <c:v>-334.99999999999994</c:v>
                </c:pt>
                <c:pt idx="142">
                  <c:v>-339.99999999999994</c:v>
                </c:pt>
                <c:pt idx="143">
                  <c:v>-345</c:v>
                </c:pt>
                <c:pt idx="144">
                  <c:v>-350</c:v>
                </c:pt>
                <c:pt idx="145">
                  <c:v>-355</c:v>
                </c:pt>
                <c:pt idx="146">
                  <c:v>-359.99999999999994</c:v>
                </c:pt>
                <c:pt idx="147">
                  <c:v>-364.99999999999994</c:v>
                </c:pt>
                <c:pt idx="148">
                  <c:v>-370</c:v>
                </c:pt>
                <c:pt idx="149">
                  <c:v>-375</c:v>
                </c:pt>
                <c:pt idx="150">
                  <c:v>-380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39152"/>
        <c:axId val="-115036976"/>
      </c:scatterChart>
      <c:valAx>
        <c:axId val="-1150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5036976"/>
        <c:crosses val="autoZero"/>
        <c:crossBetween val="midCat"/>
      </c:valAx>
      <c:valAx>
        <c:axId val="-115036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503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266699</xdr:colOff>
      <xdr:row>0</xdr:row>
      <xdr:rowOff>104774</xdr:rowOff>
    </xdr:from>
    <xdr:to>
      <xdr:col>30</xdr:col>
      <xdr:colOff>219074</xdr:colOff>
      <xdr:row>29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57150</xdr:colOff>
      <xdr:row>0</xdr:row>
      <xdr:rowOff>42862</xdr:rowOff>
    </xdr:from>
    <xdr:ext cx="1409700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2905125" y="42862"/>
              <a:ext cx="140970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DE" sz="105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2905125" y="42862"/>
              <a:ext cx="140970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200" b="0" i="0">
                  <a:latin typeface="Cambria Math" panose="02040503050406030204" pitchFamily="18" charset="0"/>
                </a:rPr>
                <a:t>𝑠_𝑎𝑐=𝑣^2/2𝑎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5</xdr:col>
      <xdr:colOff>314325</xdr:colOff>
      <xdr:row>2</xdr:row>
      <xdr:rowOff>114300</xdr:rowOff>
    </xdr:from>
    <xdr:ext cx="1200150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3162300" y="495300"/>
              <a:ext cx="120015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𝑎𝑐𝑐</m:t>
                                </m:r>
                              </m:sub>
                            </m:sSub>
                          </m:num>
                          <m:den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3162300" y="495300"/>
              <a:ext cx="120015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200" b="0" i="0">
                  <a:latin typeface="Cambria Math" panose="02040503050406030204" pitchFamily="18" charset="0"/>
                </a:rPr>
                <a:t>𝑡_𝑎𝑐=√((2𝑠_𝑎𝑐𝑐)/𝑎)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5</xdr:col>
      <xdr:colOff>228599</xdr:colOff>
      <xdr:row>6</xdr:row>
      <xdr:rowOff>19050</xdr:rowOff>
    </xdr:from>
    <xdr:ext cx="1171575" cy="31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3076574" y="1162050"/>
              <a:ext cx="1171575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𝑐𝑜𝑛𝑠𝑡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𝑐𝑜𝑛𝑠𝑡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de-DE" sz="105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3076574" y="1162050"/>
              <a:ext cx="1171575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200" b="0" i="0">
                  <a:latin typeface="Cambria Math" panose="02040503050406030204" pitchFamily="18" charset="0"/>
                </a:rPr>
                <a:t>𝑡_𝑐𝑜𝑛𝑠𝑡=𝑠_𝑐𝑜𝑛𝑠𝑡/𝑣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9</xdr:col>
      <xdr:colOff>342898</xdr:colOff>
      <xdr:row>20</xdr:row>
      <xdr:rowOff>47625</xdr:rowOff>
    </xdr:from>
    <xdr:ext cx="1905001" cy="348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5857873" y="3895725"/>
              <a:ext cx="1905001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∗(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DE" sz="12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857873" y="3895725"/>
              <a:ext cx="1905001" cy="348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200" b="0" i="0">
                  <a:latin typeface="Cambria Math" panose="02040503050406030204" pitchFamily="18" charset="0"/>
                </a:rPr>
                <a:t>𝑎=𝑠/(𝑡_𝑎𝑐∗(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𝑡_𝑎𝑐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𝑐𝑜𝑛𝑠𝑡))</a:t>
              </a:r>
              <a:endParaRPr lang="de-DE" sz="1200"/>
            </a:p>
          </xdr:txBody>
        </xdr:sp>
      </mc:Fallback>
    </mc:AlternateContent>
    <xdr:clientData/>
  </xdr:oneCellAnchor>
  <xdr:oneCellAnchor>
    <xdr:from>
      <xdr:col>9</xdr:col>
      <xdr:colOff>257174</xdr:colOff>
      <xdr:row>18</xdr:row>
      <xdr:rowOff>171450</xdr:rowOff>
    </xdr:from>
    <xdr:ext cx="11715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5772149" y="3629025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2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de-DE" sz="105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5772149" y="3629025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200" b="0" i="0">
                  <a:latin typeface="Cambria Math" panose="02040503050406030204" pitchFamily="18" charset="0"/>
                </a:rPr>
                <a:t>𝑣=𝑎∗𝑡</a:t>
              </a:r>
              <a:endParaRPr lang="de-DE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showGridLines="0" tabSelected="1" zoomScale="70" zoomScaleNormal="70" workbookViewId="0">
      <selection activeCell="E4" sqref="E4"/>
    </sheetView>
  </sheetViews>
  <sheetFormatPr baseColWidth="10" defaultRowHeight="15" x14ac:dyDescent="0.25"/>
  <cols>
    <col min="1" max="1" width="2.7109375" bestFit="1" customWidth="1"/>
    <col min="2" max="2" width="7" bestFit="1" customWidth="1"/>
    <col min="3" max="6" width="9.42578125" customWidth="1"/>
    <col min="7" max="7" width="9.42578125" style="1" customWidth="1"/>
    <col min="8" max="8" width="8.28515625" bestFit="1" customWidth="1"/>
    <col min="9" max="9" width="13.140625" bestFit="1" customWidth="1"/>
    <col min="10" max="14" width="9.42578125" customWidth="1"/>
    <col min="15" max="16" width="12" bestFit="1" customWidth="1"/>
    <col min="17" max="17" width="12" hidden="1" customWidth="1"/>
    <col min="18" max="20" width="0" hidden="1" customWidth="1"/>
  </cols>
  <sheetData>
    <row r="1" spans="2:20" x14ac:dyDescent="0.25">
      <c r="B1" s="38"/>
      <c r="C1" s="18" t="s">
        <v>7</v>
      </c>
      <c r="D1" s="18" t="s">
        <v>6</v>
      </c>
      <c r="E1" s="19" t="s">
        <v>5</v>
      </c>
      <c r="I1" s="14" t="s">
        <v>15</v>
      </c>
      <c r="J1" s="14" t="s">
        <v>16</v>
      </c>
      <c r="K1" s="14" t="s">
        <v>17</v>
      </c>
      <c r="L1" s="7" t="s">
        <v>19</v>
      </c>
      <c r="M1" s="7" t="s">
        <v>11</v>
      </c>
      <c r="N1" s="5" t="s">
        <v>13</v>
      </c>
    </row>
    <row r="2" spans="2:20" x14ac:dyDescent="0.25">
      <c r="B2" s="39" t="s">
        <v>0</v>
      </c>
      <c r="C2" s="12">
        <v>60</v>
      </c>
      <c r="D2" s="12">
        <v>60</v>
      </c>
      <c r="E2" s="20">
        <v>1</v>
      </c>
      <c r="I2" s="16">
        <f>C2^2/2/D2</f>
        <v>30</v>
      </c>
      <c r="J2" s="16">
        <f>IF((E2-I2*2)&gt;0,I2,E2/2)</f>
        <v>0.5</v>
      </c>
      <c r="K2" s="16">
        <f>IF((E2-I2*2)&gt;0,E2-2*I2,0)</f>
        <v>0</v>
      </c>
      <c r="L2" s="8">
        <f>SQRT(2*J2/D2)</f>
        <v>0.12909944487358055</v>
      </c>
      <c r="M2" s="8">
        <f>K2/C2</f>
        <v>0</v>
      </c>
      <c r="N2" s="6">
        <f t="shared" ref="N2:N7" si="0">M2+2*L2</f>
        <v>0.2581988897471611</v>
      </c>
      <c r="Q2">
        <f t="shared" ref="Q2:Q7" si="1">N2</f>
        <v>0.2581988897471611</v>
      </c>
      <c r="R2">
        <f t="shared" ref="R2:S7" si="2">L2</f>
        <v>0.12909944487358055</v>
      </c>
      <c r="S2">
        <f t="shared" si="2"/>
        <v>0</v>
      </c>
      <c r="T2" t="b">
        <f t="shared" ref="T2:T7" si="3">(E2-I2*2)&gt;0</f>
        <v>0</v>
      </c>
    </row>
    <row r="3" spans="2:20" x14ac:dyDescent="0.25">
      <c r="B3" s="39" t="s">
        <v>1</v>
      </c>
      <c r="C3" s="12">
        <v>60</v>
      </c>
      <c r="D3" s="12">
        <v>70</v>
      </c>
      <c r="E3" s="20">
        <v>100</v>
      </c>
      <c r="I3" s="16">
        <f t="shared" ref="I3:I7" si="4">C3^2/2/D3</f>
        <v>25.714285714285715</v>
      </c>
      <c r="J3" s="16">
        <f t="shared" ref="J3:J7" si="5">IF((E3-I3*2)&gt;0,I3,E3/2)</f>
        <v>25.714285714285715</v>
      </c>
      <c r="K3" s="16">
        <f t="shared" ref="K3:K7" si="6">IF((E3-I3*2)&gt;0,E3-2*I3,0)</f>
        <v>48.571428571428569</v>
      </c>
      <c r="L3" s="8">
        <f t="shared" ref="L3:L7" si="7">SQRT(2*J3/D3)</f>
        <v>0.85714285714285721</v>
      </c>
      <c r="M3" s="8">
        <f t="shared" ref="M3:M7" si="8">K3/C3</f>
        <v>0.80952380952380953</v>
      </c>
      <c r="N3" s="6">
        <f t="shared" si="0"/>
        <v>2.5238095238095237</v>
      </c>
      <c r="Q3">
        <f t="shared" si="1"/>
        <v>2.5238095238095237</v>
      </c>
      <c r="R3">
        <f t="shared" si="2"/>
        <v>0.85714285714285721</v>
      </c>
      <c r="S3">
        <f t="shared" si="2"/>
        <v>0.80952380952380953</v>
      </c>
      <c r="T3" t="b">
        <f t="shared" si="3"/>
        <v>1</v>
      </c>
    </row>
    <row r="4" spans="2:20" x14ac:dyDescent="0.25">
      <c r="B4" s="39" t="s">
        <v>2</v>
      </c>
      <c r="C4" s="12">
        <v>60</v>
      </c>
      <c r="D4" s="12">
        <v>60</v>
      </c>
      <c r="E4" s="20">
        <v>8</v>
      </c>
      <c r="I4" s="16">
        <f t="shared" si="4"/>
        <v>30</v>
      </c>
      <c r="J4" s="16">
        <f t="shared" si="5"/>
        <v>4</v>
      </c>
      <c r="K4" s="16">
        <f t="shared" si="6"/>
        <v>0</v>
      </c>
      <c r="L4" s="8">
        <f t="shared" si="7"/>
        <v>0.36514837167011072</v>
      </c>
      <c r="M4" s="8">
        <f t="shared" si="8"/>
        <v>0</v>
      </c>
      <c r="N4" s="6">
        <f t="shared" si="0"/>
        <v>0.73029674334022143</v>
      </c>
      <c r="Q4">
        <f t="shared" si="1"/>
        <v>0.73029674334022143</v>
      </c>
      <c r="R4">
        <f t="shared" si="2"/>
        <v>0.36514837167011072</v>
      </c>
      <c r="S4">
        <f t="shared" si="2"/>
        <v>0</v>
      </c>
      <c r="T4" t="b">
        <f t="shared" si="3"/>
        <v>0</v>
      </c>
    </row>
    <row r="5" spans="2:20" x14ac:dyDescent="0.25">
      <c r="B5" s="39" t="s">
        <v>3</v>
      </c>
      <c r="C5" s="12">
        <v>50</v>
      </c>
      <c r="D5" s="12">
        <v>50</v>
      </c>
      <c r="E5" s="20">
        <v>200</v>
      </c>
      <c r="I5" s="16">
        <f t="shared" si="4"/>
        <v>25</v>
      </c>
      <c r="J5" s="16">
        <f t="shared" si="5"/>
        <v>25</v>
      </c>
      <c r="K5" s="16">
        <f t="shared" si="6"/>
        <v>150</v>
      </c>
      <c r="L5" s="8">
        <f t="shared" si="7"/>
        <v>1</v>
      </c>
      <c r="M5" s="8">
        <f t="shared" si="8"/>
        <v>3</v>
      </c>
      <c r="N5" s="6">
        <f t="shared" si="0"/>
        <v>5</v>
      </c>
      <c r="Q5">
        <f t="shared" si="1"/>
        <v>5</v>
      </c>
      <c r="R5">
        <f t="shared" si="2"/>
        <v>1</v>
      </c>
      <c r="S5">
        <f t="shared" si="2"/>
        <v>3</v>
      </c>
      <c r="T5" t="b">
        <f t="shared" si="3"/>
        <v>1</v>
      </c>
    </row>
    <row r="6" spans="2:20" x14ac:dyDescent="0.25">
      <c r="B6" s="39" t="s">
        <v>4</v>
      </c>
      <c r="C6" s="12">
        <v>50</v>
      </c>
      <c r="D6" s="12">
        <v>50</v>
      </c>
      <c r="E6" s="20">
        <v>0</v>
      </c>
      <c r="I6" s="16">
        <f t="shared" si="4"/>
        <v>25</v>
      </c>
      <c r="J6" s="16">
        <f t="shared" si="5"/>
        <v>0</v>
      </c>
      <c r="K6" s="16">
        <f t="shared" si="6"/>
        <v>0</v>
      </c>
      <c r="L6" s="8">
        <f t="shared" si="7"/>
        <v>0</v>
      </c>
      <c r="M6" s="8">
        <f t="shared" si="8"/>
        <v>0</v>
      </c>
      <c r="N6" s="6">
        <f t="shared" si="0"/>
        <v>0</v>
      </c>
      <c r="Q6">
        <f t="shared" si="1"/>
        <v>0</v>
      </c>
      <c r="R6">
        <f t="shared" si="2"/>
        <v>0</v>
      </c>
      <c r="S6">
        <f t="shared" si="2"/>
        <v>0</v>
      </c>
      <c r="T6" t="b">
        <f t="shared" si="3"/>
        <v>0</v>
      </c>
    </row>
    <row r="7" spans="2:20" ht="15.75" thickBot="1" x14ac:dyDescent="0.3">
      <c r="B7" s="40" t="s">
        <v>9</v>
      </c>
      <c r="C7" s="21">
        <v>50</v>
      </c>
      <c r="D7" s="21">
        <v>50</v>
      </c>
      <c r="E7" s="22">
        <v>320</v>
      </c>
      <c r="I7" s="16">
        <f t="shared" si="4"/>
        <v>25</v>
      </c>
      <c r="J7" s="16">
        <f t="shared" si="5"/>
        <v>25</v>
      </c>
      <c r="K7" s="16">
        <f t="shared" si="6"/>
        <v>270</v>
      </c>
      <c r="L7" s="8">
        <f t="shared" si="7"/>
        <v>1</v>
      </c>
      <c r="M7" s="8">
        <f t="shared" si="8"/>
        <v>5.4</v>
      </c>
      <c r="N7" s="6">
        <f t="shared" si="0"/>
        <v>7.4</v>
      </c>
      <c r="Q7">
        <f t="shared" si="1"/>
        <v>7.4</v>
      </c>
      <c r="R7">
        <f t="shared" si="2"/>
        <v>1</v>
      </c>
      <c r="S7">
        <f t="shared" si="2"/>
        <v>5.4</v>
      </c>
      <c r="T7" t="b">
        <f t="shared" si="3"/>
        <v>1</v>
      </c>
    </row>
    <row r="9" spans="2:20" ht="15.75" thickBot="1" x14ac:dyDescent="0.3"/>
    <row r="10" spans="2:20" ht="15.75" thickBot="1" x14ac:dyDescent="0.3">
      <c r="B10" s="23" t="s">
        <v>8</v>
      </c>
      <c r="C10" s="24">
        <f>MAX(N2:N7)</f>
        <v>7.4</v>
      </c>
      <c r="D10" s="25" t="s">
        <v>23</v>
      </c>
      <c r="E10" s="26">
        <f>VLOOKUP(C10,$Q$2:$S$7,2,FALSE)</f>
        <v>1</v>
      </c>
      <c r="F10" s="25" t="s">
        <v>21</v>
      </c>
      <c r="G10" s="26">
        <f>VLOOKUP(C10,$Q$2:$S$7,3,FALSE)</f>
        <v>5.4</v>
      </c>
      <c r="H10" s="25" t="s">
        <v>20</v>
      </c>
      <c r="I10" s="27" t="b">
        <f>VLOOKUP(C10,Q2:T7,4,FALSE)</f>
        <v>1</v>
      </c>
    </row>
    <row r="11" spans="2:20" x14ac:dyDescent="0.25">
      <c r="B11" s="41"/>
      <c r="C11" s="41"/>
      <c r="D11" s="41"/>
      <c r="E11" s="9"/>
      <c r="F11" s="9"/>
      <c r="G11" s="10"/>
      <c r="H11" s="9"/>
      <c r="I11" s="9"/>
    </row>
    <row r="12" spans="2:20" x14ac:dyDescent="0.25">
      <c r="B12" s="13"/>
      <c r="C12" s="14" t="s">
        <v>12</v>
      </c>
      <c r="D12" s="14" t="s">
        <v>10</v>
      </c>
      <c r="E12" s="30" t="s">
        <v>18</v>
      </c>
      <c r="F12" s="14" t="s">
        <v>14</v>
      </c>
      <c r="G12" s="14" t="s">
        <v>22</v>
      </c>
      <c r="I12" s="14" t="s">
        <v>15</v>
      </c>
      <c r="J12" s="17" t="s">
        <v>16</v>
      </c>
      <c r="K12" s="17" t="s">
        <v>17</v>
      </c>
      <c r="L12" s="11" t="s">
        <v>19</v>
      </c>
      <c r="M12" s="11" t="s">
        <v>11</v>
      </c>
      <c r="N12" s="11" t="s">
        <v>13</v>
      </c>
    </row>
    <row r="13" spans="2:20" x14ac:dyDescent="0.25">
      <c r="B13" s="15" t="s">
        <v>0</v>
      </c>
      <c r="C13" s="16">
        <f>E2/($E$10*($E$10+$G$10))</f>
        <v>0.15625</v>
      </c>
      <c r="D13" s="16">
        <f>C13*$E$10</f>
        <v>0.15625</v>
      </c>
      <c r="E13" s="3">
        <f t="shared" ref="E13:E18" si="9">IF(C13&gt;D2,D2,C13)</f>
        <v>0.15625</v>
      </c>
      <c r="F13" s="16">
        <f t="shared" ref="F13:F18" si="10">IF(D13&gt;C2,C2,D13)</f>
        <v>0.15625</v>
      </c>
      <c r="G13" s="16" t="str">
        <f t="shared" ref="G13:G18" si="11">IF(OR(E13&lt;&gt;C13,F13&lt;&gt;D13),"x","")</f>
        <v/>
      </c>
      <c r="I13" s="16">
        <f t="shared" ref="I13:I18" si="12">IF(E13=0,0,F13^2/(2*E13))</f>
        <v>7.8125E-2</v>
      </c>
      <c r="J13" s="16">
        <f t="shared" ref="J13:J18" si="13">IF((E2-I13*2)&gt;0,I13,E2/2)</f>
        <v>7.8125E-2</v>
      </c>
      <c r="K13" s="16">
        <f t="shared" ref="K13:K18" si="14">IF((E2-I13*2)&gt;0,E2-2*I13,0)</f>
        <v>0.84375</v>
      </c>
      <c r="L13" s="8">
        <f t="shared" ref="L13:L18" si="15">IF(E13=0,0,SQRT(2*J13/E13))</f>
        <v>1</v>
      </c>
      <c r="M13" s="8">
        <f t="shared" ref="M13:M18" si="16">IF(F13=0,0,K13/F13)</f>
        <v>5.4</v>
      </c>
      <c r="N13" s="8">
        <f>M13+L13*2</f>
        <v>7.4</v>
      </c>
      <c r="Q13">
        <f t="shared" ref="Q13:Q18" si="17">N13</f>
        <v>7.4</v>
      </c>
      <c r="R13">
        <f t="shared" ref="R13:S18" si="18">L13</f>
        <v>1</v>
      </c>
      <c r="S13">
        <f t="shared" si="18"/>
        <v>5.4</v>
      </c>
      <c r="T13" t="b">
        <f t="shared" ref="T13:T18" si="19">(E2-(F13^2/(2*E13))*2)&gt;0</f>
        <v>1</v>
      </c>
    </row>
    <row r="14" spans="2:20" x14ac:dyDescent="0.25">
      <c r="B14" s="15" t="s">
        <v>1</v>
      </c>
      <c r="C14" s="16">
        <f t="shared" ref="C14:C18" si="20">E3/($E$10*($E$10+$G$10))</f>
        <v>15.625</v>
      </c>
      <c r="D14" s="16">
        <f t="shared" ref="D14:D18" si="21">C14*$E$10</f>
        <v>15.625</v>
      </c>
      <c r="E14" s="3">
        <f t="shared" si="9"/>
        <v>15.625</v>
      </c>
      <c r="F14" s="16">
        <f t="shared" si="10"/>
        <v>15.625</v>
      </c>
      <c r="G14" s="16" t="str">
        <f t="shared" si="11"/>
        <v/>
      </c>
      <c r="I14" s="16">
        <f t="shared" si="12"/>
        <v>7.8125</v>
      </c>
      <c r="J14" s="16">
        <f t="shared" si="13"/>
        <v>7.8125</v>
      </c>
      <c r="K14" s="16">
        <f t="shared" si="14"/>
        <v>84.375</v>
      </c>
      <c r="L14" s="8">
        <f t="shared" si="15"/>
        <v>1</v>
      </c>
      <c r="M14" s="8">
        <f t="shared" si="16"/>
        <v>5.4</v>
      </c>
      <c r="N14" s="8">
        <f t="shared" ref="N14:N18" si="22">M14+L14*2</f>
        <v>7.4</v>
      </c>
      <c r="Q14">
        <f t="shared" si="17"/>
        <v>7.4</v>
      </c>
      <c r="R14">
        <f t="shared" si="18"/>
        <v>1</v>
      </c>
      <c r="S14">
        <f t="shared" si="18"/>
        <v>5.4</v>
      </c>
      <c r="T14" t="b">
        <f t="shared" si="19"/>
        <v>1</v>
      </c>
    </row>
    <row r="15" spans="2:20" x14ac:dyDescent="0.25">
      <c r="B15" s="15" t="s">
        <v>2</v>
      </c>
      <c r="C15" s="16">
        <f t="shared" si="20"/>
        <v>1.25</v>
      </c>
      <c r="D15" s="16">
        <f t="shared" si="21"/>
        <v>1.25</v>
      </c>
      <c r="E15" s="3">
        <f t="shared" si="9"/>
        <v>1.25</v>
      </c>
      <c r="F15" s="16">
        <f t="shared" si="10"/>
        <v>1.25</v>
      </c>
      <c r="G15" s="16" t="str">
        <f t="shared" si="11"/>
        <v/>
      </c>
      <c r="I15" s="16">
        <f t="shared" si="12"/>
        <v>0.625</v>
      </c>
      <c r="J15" s="16">
        <f t="shared" si="13"/>
        <v>0.625</v>
      </c>
      <c r="K15" s="16">
        <f t="shared" si="14"/>
        <v>6.75</v>
      </c>
      <c r="L15" s="8">
        <f t="shared" si="15"/>
        <v>1</v>
      </c>
      <c r="M15" s="8">
        <f t="shared" si="16"/>
        <v>5.4</v>
      </c>
      <c r="N15" s="8">
        <f t="shared" si="22"/>
        <v>7.4</v>
      </c>
      <c r="Q15">
        <f t="shared" si="17"/>
        <v>7.4</v>
      </c>
      <c r="R15">
        <f t="shared" si="18"/>
        <v>1</v>
      </c>
      <c r="S15">
        <f t="shared" si="18"/>
        <v>5.4</v>
      </c>
      <c r="T15" t="b">
        <f t="shared" si="19"/>
        <v>1</v>
      </c>
    </row>
    <row r="16" spans="2:20" x14ac:dyDescent="0.25">
      <c r="B16" s="15" t="s">
        <v>3</v>
      </c>
      <c r="C16" s="16">
        <f t="shared" si="20"/>
        <v>31.25</v>
      </c>
      <c r="D16" s="16">
        <f t="shared" si="21"/>
        <v>31.25</v>
      </c>
      <c r="E16" s="3">
        <f t="shared" si="9"/>
        <v>31.25</v>
      </c>
      <c r="F16" s="16">
        <f t="shared" si="10"/>
        <v>31.25</v>
      </c>
      <c r="G16" s="16" t="str">
        <f t="shared" si="11"/>
        <v/>
      </c>
      <c r="I16" s="16">
        <f t="shared" si="12"/>
        <v>15.625</v>
      </c>
      <c r="J16" s="16">
        <f t="shared" si="13"/>
        <v>15.625</v>
      </c>
      <c r="K16" s="16">
        <f t="shared" si="14"/>
        <v>168.75</v>
      </c>
      <c r="L16" s="8">
        <f t="shared" si="15"/>
        <v>1</v>
      </c>
      <c r="M16" s="8">
        <f t="shared" si="16"/>
        <v>5.4</v>
      </c>
      <c r="N16" s="8">
        <f t="shared" si="22"/>
        <v>7.4</v>
      </c>
      <c r="Q16">
        <f t="shared" si="17"/>
        <v>7.4</v>
      </c>
      <c r="R16">
        <f t="shared" si="18"/>
        <v>1</v>
      </c>
      <c r="S16">
        <f t="shared" si="18"/>
        <v>5.4</v>
      </c>
      <c r="T16" t="b">
        <f t="shared" si="19"/>
        <v>1</v>
      </c>
    </row>
    <row r="17" spans="2:20" x14ac:dyDescent="0.25">
      <c r="B17" s="15" t="s">
        <v>4</v>
      </c>
      <c r="C17" s="16">
        <f t="shared" si="20"/>
        <v>0</v>
      </c>
      <c r="D17" s="16">
        <f t="shared" si="21"/>
        <v>0</v>
      </c>
      <c r="E17" s="3">
        <f t="shared" si="9"/>
        <v>0</v>
      </c>
      <c r="F17" s="16">
        <f t="shared" si="10"/>
        <v>0</v>
      </c>
      <c r="G17" s="16" t="str">
        <f t="shared" si="11"/>
        <v/>
      </c>
      <c r="I17" s="16">
        <f t="shared" si="12"/>
        <v>0</v>
      </c>
      <c r="J17" s="16">
        <f t="shared" si="13"/>
        <v>0</v>
      </c>
      <c r="K17" s="16">
        <f t="shared" si="14"/>
        <v>0</v>
      </c>
      <c r="L17" s="8">
        <f t="shared" si="15"/>
        <v>0</v>
      </c>
      <c r="M17" s="8">
        <f t="shared" si="16"/>
        <v>0</v>
      </c>
      <c r="N17" s="8">
        <f t="shared" si="22"/>
        <v>0</v>
      </c>
      <c r="Q17">
        <f t="shared" si="17"/>
        <v>0</v>
      </c>
      <c r="R17">
        <f t="shared" si="18"/>
        <v>0</v>
      </c>
      <c r="S17">
        <f t="shared" si="18"/>
        <v>0</v>
      </c>
      <c r="T17" t="e">
        <f t="shared" si="19"/>
        <v>#DIV/0!</v>
      </c>
    </row>
    <row r="18" spans="2:20" x14ac:dyDescent="0.25">
      <c r="B18" s="15" t="s">
        <v>9</v>
      </c>
      <c r="C18" s="16">
        <f t="shared" si="20"/>
        <v>50</v>
      </c>
      <c r="D18" s="16">
        <f t="shared" si="21"/>
        <v>50</v>
      </c>
      <c r="E18" s="3">
        <f t="shared" si="9"/>
        <v>50</v>
      </c>
      <c r="F18" s="16">
        <f t="shared" si="10"/>
        <v>50</v>
      </c>
      <c r="G18" s="16" t="str">
        <f t="shared" si="11"/>
        <v/>
      </c>
      <c r="I18" s="16">
        <f t="shared" si="12"/>
        <v>25</v>
      </c>
      <c r="J18" s="16">
        <f t="shared" si="13"/>
        <v>25</v>
      </c>
      <c r="K18" s="16">
        <f t="shared" si="14"/>
        <v>270</v>
      </c>
      <c r="L18" s="8">
        <f t="shared" si="15"/>
        <v>1</v>
      </c>
      <c r="M18" s="8">
        <f t="shared" si="16"/>
        <v>5.4</v>
      </c>
      <c r="N18" s="8">
        <f t="shared" si="22"/>
        <v>7.4</v>
      </c>
      <c r="Q18">
        <f t="shared" si="17"/>
        <v>7.4</v>
      </c>
      <c r="R18">
        <f t="shared" si="18"/>
        <v>1</v>
      </c>
      <c r="S18">
        <f t="shared" si="18"/>
        <v>5.4</v>
      </c>
      <c r="T18" t="b">
        <f t="shared" si="19"/>
        <v>1</v>
      </c>
    </row>
    <row r="20" spans="2:20" ht="15.75" thickBot="1" x14ac:dyDescent="0.3"/>
    <row r="21" spans="2:20" ht="15.75" thickBot="1" x14ac:dyDescent="0.3">
      <c r="B21" s="28" t="s">
        <v>8</v>
      </c>
      <c r="C21" s="29">
        <f>MAX(N13:N18)</f>
        <v>7.4</v>
      </c>
      <c r="D21" s="25" t="s">
        <v>23</v>
      </c>
      <c r="E21" s="29">
        <f>VLOOKUP(C21,Q13:S18,2,FALSE)</f>
        <v>1</v>
      </c>
      <c r="F21" s="25" t="s">
        <v>21</v>
      </c>
      <c r="G21" s="29">
        <f>VLOOKUP(C21,Q13:S18,3,FALSE)</f>
        <v>5.4</v>
      </c>
      <c r="H21" s="25" t="s">
        <v>20</v>
      </c>
      <c r="I21" s="27" t="b">
        <f>VLOOKUP(C21,Q13:T18,4,FALSE)</f>
        <v>1</v>
      </c>
    </row>
    <row r="22" spans="2:20" ht="15.75" thickBot="1" x14ac:dyDescent="0.3"/>
    <row r="23" spans="2:20" x14ac:dyDescent="0.25">
      <c r="B23" s="31"/>
      <c r="C23" s="32" t="s">
        <v>12</v>
      </c>
      <c r="D23" s="33" t="s">
        <v>10</v>
      </c>
      <c r="E23" s="30" t="s">
        <v>18</v>
      </c>
      <c r="F23" s="14" t="s">
        <v>14</v>
      </c>
      <c r="G23" s="14" t="s">
        <v>22</v>
      </c>
      <c r="L23" s="1"/>
    </row>
    <row r="24" spans="2:20" x14ac:dyDescent="0.25">
      <c r="B24" s="2" t="s">
        <v>0</v>
      </c>
      <c r="C24" s="34">
        <f t="shared" ref="C24:C29" si="23">E2/($E$21*($E$21+$G$21))</f>
        <v>0.15625</v>
      </c>
      <c r="D24" s="35">
        <f t="shared" ref="D24:D29" si="24">C24*$E$21</f>
        <v>0.15625</v>
      </c>
      <c r="E24" s="3">
        <f t="shared" ref="E24:E29" si="25">IF(C24&gt;D2,D2,C24)</f>
        <v>0.15625</v>
      </c>
      <c r="F24" s="16">
        <f t="shared" ref="F24:F29" si="26">IF(D24&gt;C2,C2,D24)</f>
        <v>0.15625</v>
      </c>
      <c r="G24" s="16" t="str">
        <f t="shared" ref="G24:G29" si="27">IF(OR(E24&lt;&gt;C24,F24&lt;&gt;D24),"x","")</f>
        <v/>
      </c>
      <c r="L24" s="1"/>
    </row>
    <row r="25" spans="2:20" x14ac:dyDescent="0.25">
      <c r="B25" s="2" t="s">
        <v>1</v>
      </c>
      <c r="C25" s="34">
        <f t="shared" si="23"/>
        <v>15.625</v>
      </c>
      <c r="D25" s="35">
        <f t="shared" si="24"/>
        <v>15.625</v>
      </c>
      <c r="E25" s="3">
        <f t="shared" si="25"/>
        <v>15.625</v>
      </c>
      <c r="F25" s="16">
        <f t="shared" si="26"/>
        <v>15.625</v>
      </c>
      <c r="G25" s="16" t="str">
        <f t="shared" si="27"/>
        <v/>
      </c>
      <c r="L25" s="1"/>
    </row>
    <row r="26" spans="2:20" x14ac:dyDescent="0.25">
      <c r="B26" s="2" t="s">
        <v>2</v>
      </c>
      <c r="C26" s="34">
        <f t="shared" si="23"/>
        <v>1.25</v>
      </c>
      <c r="D26" s="35">
        <f t="shared" si="24"/>
        <v>1.25</v>
      </c>
      <c r="E26" s="3">
        <f t="shared" si="25"/>
        <v>1.25</v>
      </c>
      <c r="F26" s="16">
        <f t="shared" si="26"/>
        <v>1.25</v>
      </c>
      <c r="G26" s="16" t="str">
        <f t="shared" si="27"/>
        <v/>
      </c>
      <c r="L26" s="1"/>
    </row>
    <row r="27" spans="2:20" x14ac:dyDescent="0.25">
      <c r="B27" s="2" t="s">
        <v>3</v>
      </c>
      <c r="C27" s="34">
        <f t="shared" si="23"/>
        <v>31.25</v>
      </c>
      <c r="D27" s="35">
        <f t="shared" si="24"/>
        <v>31.25</v>
      </c>
      <c r="E27" s="3">
        <f t="shared" si="25"/>
        <v>31.25</v>
      </c>
      <c r="F27" s="16">
        <f t="shared" si="26"/>
        <v>31.25</v>
      </c>
      <c r="G27" s="16" t="str">
        <f t="shared" si="27"/>
        <v/>
      </c>
      <c r="L27" s="1"/>
    </row>
    <row r="28" spans="2:20" x14ac:dyDescent="0.25">
      <c r="B28" s="2" t="s">
        <v>4</v>
      </c>
      <c r="C28" s="34">
        <f t="shared" si="23"/>
        <v>0</v>
      </c>
      <c r="D28" s="35">
        <f t="shared" si="24"/>
        <v>0</v>
      </c>
      <c r="E28" s="3">
        <f t="shared" si="25"/>
        <v>0</v>
      </c>
      <c r="F28" s="16">
        <f t="shared" si="26"/>
        <v>0</v>
      </c>
      <c r="G28" s="16" t="str">
        <f t="shared" si="27"/>
        <v/>
      </c>
      <c r="L28" s="1"/>
    </row>
    <row r="29" spans="2:20" ht="15.75" thickBot="1" x14ac:dyDescent="0.3">
      <c r="B29" s="2" t="s">
        <v>9</v>
      </c>
      <c r="C29" s="36">
        <f t="shared" si="23"/>
        <v>50</v>
      </c>
      <c r="D29" s="37">
        <f t="shared" si="24"/>
        <v>50</v>
      </c>
      <c r="E29" s="3">
        <f t="shared" si="25"/>
        <v>50</v>
      </c>
      <c r="F29" s="16">
        <f t="shared" si="26"/>
        <v>50</v>
      </c>
      <c r="G29" s="16" t="str">
        <f t="shared" si="27"/>
        <v/>
      </c>
    </row>
  </sheetData>
  <mergeCells count="1">
    <mergeCell ref="B11:D11"/>
  </mergeCells>
  <conditionalFormatting sqref="G13:G18 G24:G29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activeCell="B3" sqref="B3"/>
    </sheetView>
  </sheetViews>
  <sheetFormatPr baseColWidth="10" defaultRowHeight="15" x14ac:dyDescent="0.25"/>
  <sheetData>
    <row r="1" spans="1:7" x14ac:dyDescent="0.25">
      <c r="A1" s="42" t="s">
        <v>0</v>
      </c>
      <c r="B1" s="42"/>
      <c r="C1" s="4" t="s">
        <v>1</v>
      </c>
      <c r="D1" s="4" t="s">
        <v>2</v>
      </c>
      <c r="E1" s="4" t="s">
        <v>3</v>
      </c>
      <c r="F1" s="4" t="s">
        <v>4</v>
      </c>
      <c r="G1" s="4" t="s">
        <v>9</v>
      </c>
    </row>
    <row r="2" spans="1:7" x14ac:dyDescent="0.25">
      <c r="A2" t="s">
        <v>13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</row>
    <row r="3" spans="1:7" x14ac:dyDescent="0.25">
      <c r="A3">
        <v>0</v>
      </c>
      <c r="B3">
        <f>IF(A3&gt;=(Tabelle1!$C$10-Tabelle1!$E$10),Tabelle1!$C$13*(Tabelle1!$C$10-A3),IF(A3&lt;Tabelle1!$E$10,Tabelle1!$C$13*A3,Tabelle1!$D$13))</f>
        <v>0</v>
      </c>
      <c r="C3">
        <f>IF($A3&gt;=(Tabelle1!$C$10-Tabelle1!$E$10),Tabelle1!$C$14*(Tabelle1!$C$10-$A3),IF($A3&lt;Tabelle1!$E$10,Tabelle1!$C$14*$A3,Tabelle1!$D$14))</f>
        <v>0</v>
      </c>
      <c r="D3">
        <f>IF($A3&gt;=(Tabelle1!$C$10-Tabelle1!$E$10),Tabelle1!$C$15*(Tabelle1!$C$10-$A3),IF($A3&lt;Tabelle1!$E$10,Tabelle1!$C$15*$A3,Tabelle1!$D$15))</f>
        <v>0</v>
      </c>
      <c r="E3">
        <f>IF($A3&gt;=(Tabelle1!$C$10-Tabelle1!$E$10),Tabelle1!$C$16*(Tabelle1!$C$10-$A3),IF($A3&lt;Tabelle1!$E$10,Tabelle1!$C$16*$A3,Tabelle1!$D$16))</f>
        <v>0</v>
      </c>
      <c r="F3">
        <f>IF($A3&gt;=(Tabelle1!$C$10-Tabelle1!$E$10),Tabelle1!$C$17*(Tabelle1!$C$10-$A3),IF($A3&lt;Tabelle1!$E$10,Tabelle1!$C$17*$A3,Tabelle1!$D$17))</f>
        <v>0</v>
      </c>
      <c r="G3">
        <f>IF($A3&gt;=(Tabelle1!$C$10-Tabelle1!$E$10),Tabelle1!$C$18*(Tabelle1!$C$10-$A3),IF($A3&lt;Tabelle1!$E$10,Tabelle1!$C$18*$A3,Tabelle1!$D$18))</f>
        <v>0</v>
      </c>
    </row>
    <row r="4" spans="1:7" x14ac:dyDescent="0.25">
      <c r="A4">
        <v>0.1</v>
      </c>
      <c r="B4">
        <f>IF(A4&gt;=(Tabelle1!$C$10-Tabelle1!$E$10),Tabelle1!$C$13*(Tabelle1!$C$10-A4),IF(A4&lt;Tabelle1!$E$10,Tabelle1!$C$13*A4,Tabelle1!$D$13))</f>
        <v>1.5625E-2</v>
      </c>
      <c r="C4">
        <f>IF($A4&gt;=(Tabelle1!$C$10-Tabelle1!$E$10),Tabelle1!$C$14*(Tabelle1!$C$10-$A4),IF($A4&lt;Tabelle1!$E$10,Tabelle1!$C$14*$A4,Tabelle1!$D$14))</f>
        <v>1.5625</v>
      </c>
      <c r="D4">
        <f>IF($A4&gt;=(Tabelle1!$C$10-Tabelle1!$E$10),Tabelle1!$C$15*(Tabelle1!$C$10-$A4),IF($A4&lt;Tabelle1!$E$10,Tabelle1!$C$15*$A4,Tabelle1!$D$15))</f>
        <v>0.125</v>
      </c>
      <c r="E4">
        <f>IF($A4&gt;=(Tabelle1!$C$10-Tabelle1!$E$10),Tabelle1!$C$16*(Tabelle1!$C$10-$A4),IF($A4&lt;Tabelle1!$E$10,Tabelle1!$C$16*$A4,Tabelle1!$D$16))</f>
        <v>3.125</v>
      </c>
      <c r="F4">
        <f>IF($A4&gt;=(Tabelle1!$C$10-Tabelle1!$E$10),Tabelle1!$C$17*(Tabelle1!$C$10-$A4),IF($A4&lt;Tabelle1!$E$10,Tabelle1!$C$17*$A4,Tabelle1!$D$17))</f>
        <v>0</v>
      </c>
      <c r="G4">
        <f>IF($A4&gt;=(Tabelle1!$C$10-Tabelle1!$E$10),Tabelle1!$C$18*(Tabelle1!$C$10-$A4),IF($A4&lt;Tabelle1!$E$10,Tabelle1!$C$18*$A4,Tabelle1!$D$18))</f>
        <v>5</v>
      </c>
    </row>
    <row r="5" spans="1:7" x14ac:dyDescent="0.25">
      <c r="A5">
        <v>0.2</v>
      </c>
      <c r="B5">
        <f>IF(A5&gt;=(Tabelle1!$C$10-Tabelle1!$E$10),Tabelle1!$C$13*(Tabelle1!$C$10-A5),IF(A5&lt;Tabelle1!$E$10,Tabelle1!$C$13*A5,Tabelle1!$D$13))</f>
        <v>3.125E-2</v>
      </c>
      <c r="C5">
        <f>IF($A5&gt;=(Tabelle1!$C$10-Tabelle1!$E$10),Tabelle1!$C$14*(Tabelle1!$C$10-$A5),IF($A5&lt;Tabelle1!$E$10,Tabelle1!$C$14*$A5,Tabelle1!$D$14))</f>
        <v>3.125</v>
      </c>
      <c r="D5">
        <f>IF($A5&gt;=(Tabelle1!$C$10-Tabelle1!$E$10),Tabelle1!$C$15*(Tabelle1!$C$10-$A5),IF($A5&lt;Tabelle1!$E$10,Tabelle1!$C$15*$A5,Tabelle1!$D$15))</f>
        <v>0.25</v>
      </c>
      <c r="E5">
        <f>IF($A5&gt;=(Tabelle1!$C$10-Tabelle1!$E$10),Tabelle1!$C$16*(Tabelle1!$C$10-$A5),IF($A5&lt;Tabelle1!$E$10,Tabelle1!$C$16*$A5,Tabelle1!$D$16))</f>
        <v>6.25</v>
      </c>
      <c r="F5">
        <f>IF($A5&gt;=(Tabelle1!$C$10-Tabelle1!$E$10),Tabelle1!$C$17*(Tabelle1!$C$10-$A5),IF($A5&lt;Tabelle1!$E$10,Tabelle1!$C$17*$A5,Tabelle1!$D$17))</f>
        <v>0</v>
      </c>
      <c r="G5">
        <f>IF($A5&gt;=(Tabelle1!$C$10-Tabelle1!$E$10),Tabelle1!$C$18*(Tabelle1!$C$10-$A5),IF($A5&lt;Tabelle1!$E$10,Tabelle1!$C$18*$A5,Tabelle1!$D$18))</f>
        <v>10</v>
      </c>
    </row>
    <row r="6" spans="1:7" x14ac:dyDescent="0.25">
      <c r="A6">
        <v>0.3</v>
      </c>
      <c r="B6">
        <f>IF(A6&gt;=(Tabelle1!$C$10-Tabelle1!$E$10),Tabelle1!$C$13*(Tabelle1!$C$10-A6),IF(A6&lt;Tabelle1!$E$10,Tabelle1!$C$13*A6,Tabelle1!$D$13))</f>
        <v>4.6875E-2</v>
      </c>
      <c r="C6">
        <f>IF($A6&gt;=(Tabelle1!$C$10-Tabelle1!$E$10),Tabelle1!$C$14*(Tabelle1!$C$10-$A6),IF($A6&lt;Tabelle1!$E$10,Tabelle1!$C$14*$A6,Tabelle1!$D$14))</f>
        <v>4.6875</v>
      </c>
      <c r="D6">
        <f>IF($A6&gt;=(Tabelle1!$C$10-Tabelle1!$E$10),Tabelle1!$C$15*(Tabelle1!$C$10-$A6),IF($A6&lt;Tabelle1!$E$10,Tabelle1!$C$15*$A6,Tabelle1!$D$15))</f>
        <v>0.375</v>
      </c>
      <c r="E6">
        <f>IF($A6&gt;=(Tabelle1!$C$10-Tabelle1!$E$10),Tabelle1!$C$16*(Tabelle1!$C$10-$A6),IF($A6&lt;Tabelle1!$E$10,Tabelle1!$C$16*$A6,Tabelle1!$D$16))</f>
        <v>9.375</v>
      </c>
      <c r="F6">
        <f>IF($A6&gt;=(Tabelle1!$C$10-Tabelle1!$E$10),Tabelle1!$C$17*(Tabelle1!$C$10-$A6),IF($A6&lt;Tabelle1!$E$10,Tabelle1!$C$17*$A6,Tabelle1!$D$17))</f>
        <v>0</v>
      </c>
      <c r="G6">
        <f>IF($A6&gt;=(Tabelle1!$C$10-Tabelle1!$E$10),Tabelle1!$C$18*(Tabelle1!$C$10-$A6),IF($A6&lt;Tabelle1!$E$10,Tabelle1!$C$18*$A6,Tabelle1!$D$18))</f>
        <v>15</v>
      </c>
    </row>
    <row r="7" spans="1:7" x14ac:dyDescent="0.25">
      <c r="A7">
        <v>0.4</v>
      </c>
      <c r="B7">
        <f>IF(A7&gt;=(Tabelle1!$C$10-Tabelle1!$E$10),Tabelle1!$C$13*(Tabelle1!$C$10-A7),IF(A7&lt;Tabelle1!$E$10,Tabelle1!$C$13*A7,Tabelle1!$D$13))</f>
        <v>6.25E-2</v>
      </c>
      <c r="C7">
        <f>IF($A7&gt;=(Tabelle1!$C$10-Tabelle1!$E$10),Tabelle1!$C$14*(Tabelle1!$C$10-$A7),IF($A7&lt;Tabelle1!$E$10,Tabelle1!$C$14*$A7,Tabelle1!$D$14))</f>
        <v>6.25</v>
      </c>
      <c r="D7">
        <f>IF($A7&gt;=(Tabelle1!$C$10-Tabelle1!$E$10),Tabelle1!$C$15*(Tabelle1!$C$10-$A7),IF($A7&lt;Tabelle1!$E$10,Tabelle1!$C$15*$A7,Tabelle1!$D$15))</f>
        <v>0.5</v>
      </c>
      <c r="E7">
        <f>IF($A7&gt;=(Tabelle1!$C$10-Tabelle1!$E$10),Tabelle1!$C$16*(Tabelle1!$C$10-$A7),IF($A7&lt;Tabelle1!$E$10,Tabelle1!$C$16*$A7,Tabelle1!$D$16))</f>
        <v>12.5</v>
      </c>
      <c r="F7">
        <f>IF($A7&gt;=(Tabelle1!$C$10-Tabelle1!$E$10),Tabelle1!$C$17*(Tabelle1!$C$10-$A7),IF($A7&lt;Tabelle1!$E$10,Tabelle1!$C$17*$A7,Tabelle1!$D$17))</f>
        <v>0</v>
      </c>
      <c r="G7">
        <f>IF($A7&gt;=(Tabelle1!$C$10-Tabelle1!$E$10),Tabelle1!$C$18*(Tabelle1!$C$10-$A7),IF($A7&lt;Tabelle1!$E$10,Tabelle1!$C$18*$A7,Tabelle1!$D$18))</f>
        <v>20</v>
      </c>
    </row>
    <row r="8" spans="1:7" x14ac:dyDescent="0.25">
      <c r="A8">
        <v>0.5</v>
      </c>
      <c r="B8">
        <f>IF(A8&gt;=(Tabelle1!$C$10-Tabelle1!$E$10),Tabelle1!$C$13*(Tabelle1!$C$10-A8),IF(A8&lt;Tabelle1!$E$10,Tabelle1!$C$13*A8,Tabelle1!$D$13))</f>
        <v>7.8125E-2</v>
      </c>
      <c r="C8">
        <f>IF($A8&gt;=(Tabelle1!$C$10-Tabelle1!$E$10),Tabelle1!$C$14*(Tabelle1!$C$10-$A8),IF($A8&lt;Tabelle1!$E$10,Tabelle1!$C$14*$A8,Tabelle1!$D$14))</f>
        <v>7.8125</v>
      </c>
      <c r="D8">
        <f>IF($A8&gt;=(Tabelle1!$C$10-Tabelle1!$E$10),Tabelle1!$C$15*(Tabelle1!$C$10-$A8),IF($A8&lt;Tabelle1!$E$10,Tabelle1!$C$15*$A8,Tabelle1!$D$15))</f>
        <v>0.625</v>
      </c>
      <c r="E8">
        <f>IF($A8&gt;=(Tabelle1!$C$10-Tabelle1!$E$10),Tabelle1!$C$16*(Tabelle1!$C$10-$A8),IF($A8&lt;Tabelle1!$E$10,Tabelle1!$C$16*$A8,Tabelle1!$D$16))</f>
        <v>15.625</v>
      </c>
      <c r="F8">
        <f>IF($A8&gt;=(Tabelle1!$C$10-Tabelle1!$E$10),Tabelle1!$C$17*(Tabelle1!$C$10-$A8),IF($A8&lt;Tabelle1!$E$10,Tabelle1!$C$17*$A8,Tabelle1!$D$17))</f>
        <v>0</v>
      </c>
      <c r="G8">
        <f>IF($A8&gt;=(Tabelle1!$C$10-Tabelle1!$E$10),Tabelle1!$C$18*(Tabelle1!$C$10-$A8),IF($A8&lt;Tabelle1!$E$10,Tabelle1!$C$18*$A8,Tabelle1!$D$18))</f>
        <v>25</v>
      </c>
    </row>
    <row r="9" spans="1:7" x14ac:dyDescent="0.25">
      <c r="A9">
        <v>0.6</v>
      </c>
      <c r="B9">
        <f>IF(A9&gt;=(Tabelle1!$C$10-Tabelle1!$E$10),Tabelle1!$C$13*(Tabelle1!$C$10-A9),IF(A9&lt;Tabelle1!$E$10,Tabelle1!$C$13*A9,Tabelle1!$D$13))</f>
        <v>9.375E-2</v>
      </c>
      <c r="C9">
        <f>IF($A9&gt;=(Tabelle1!$C$10-Tabelle1!$E$10),Tabelle1!$C$14*(Tabelle1!$C$10-$A9),IF($A9&lt;Tabelle1!$E$10,Tabelle1!$C$14*$A9,Tabelle1!$D$14))</f>
        <v>9.375</v>
      </c>
      <c r="D9">
        <f>IF($A9&gt;=(Tabelle1!$C$10-Tabelle1!$E$10),Tabelle1!$C$15*(Tabelle1!$C$10-$A9),IF($A9&lt;Tabelle1!$E$10,Tabelle1!$C$15*$A9,Tabelle1!$D$15))</f>
        <v>0.75</v>
      </c>
      <c r="E9">
        <f>IF($A9&gt;=(Tabelle1!$C$10-Tabelle1!$E$10),Tabelle1!$C$16*(Tabelle1!$C$10-$A9),IF($A9&lt;Tabelle1!$E$10,Tabelle1!$C$16*$A9,Tabelle1!$D$16))</f>
        <v>18.75</v>
      </c>
      <c r="F9">
        <f>IF($A9&gt;=(Tabelle1!$C$10-Tabelle1!$E$10),Tabelle1!$C$17*(Tabelle1!$C$10-$A9),IF($A9&lt;Tabelle1!$E$10,Tabelle1!$C$17*$A9,Tabelle1!$D$17))</f>
        <v>0</v>
      </c>
      <c r="G9">
        <f>IF($A9&gt;=(Tabelle1!$C$10-Tabelle1!$E$10),Tabelle1!$C$18*(Tabelle1!$C$10-$A9),IF($A9&lt;Tabelle1!$E$10,Tabelle1!$C$18*$A9,Tabelle1!$D$18))</f>
        <v>30</v>
      </c>
    </row>
    <row r="10" spans="1:7" x14ac:dyDescent="0.25">
      <c r="A10">
        <v>0.7</v>
      </c>
      <c r="B10">
        <f>IF(A10&gt;=(Tabelle1!$C$10-Tabelle1!$E$10),Tabelle1!$C$13*(Tabelle1!$C$10-A10),IF(A10&lt;Tabelle1!$E$10,Tabelle1!$C$13*A10,Tabelle1!$D$13))</f>
        <v>0.109375</v>
      </c>
      <c r="C10">
        <f>IF($A10&gt;=(Tabelle1!$C$10-Tabelle1!$E$10),Tabelle1!$C$14*(Tabelle1!$C$10-$A10),IF($A10&lt;Tabelle1!$E$10,Tabelle1!$C$14*$A10,Tabelle1!$D$14))</f>
        <v>10.9375</v>
      </c>
      <c r="D10">
        <f>IF($A10&gt;=(Tabelle1!$C$10-Tabelle1!$E$10),Tabelle1!$C$15*(Tabelle1!$C$10-$A10),IF($A10&lt;Tabelle1!$E$10,Tabelle1!$C$15*$A10,Tabelle1!$D$15))</f>
        <v>0.875</v>
      </c>
      <c r="E10">
        <f>IF($A10&gt;=(Tabelle1!$C$10-Tabelle1!$E$10),Tabelle1!$C$16*(Tabelle1!$C$10-$A10),IF($A10&lt;Tabelle1!$E$10,Tabelle1!$C$16*$A10,Tabelle1!$D$16))</f>
        <v>21.875</v>
      </c>
      <c r="F10">
        <f>IF($A10&gt;=(Tabelle1!$C$10-Tabelle1!$E$10),Tabelle1!$C$17*(Tabelle1!$C$10-$A10),IF($A10&lt;Tabelle1!$E$10,Tabelle1!$C$17*$A10,Tabelle1!$D$17))</f>
        <v>0</v>
      </c>
      <c r="G10">
        <f>IF($A10&gt;=(Tabelle1!$C$10-Tabelle1!$E$10),Tabelle1!$C$18*(Tabelle1!$C$10-$A10),IF($A10&lt;Tabelle1!$E$10,Tabelle1!$C$18*$A10,Tabelle1!$D$18))</f>
        <v>35</v>
      </c>
    </row>
    <row r="11" spans="1:7" x14ac:dyDescent="0.25">
      <c r="A11">
        <v>0.8</v>
      </c>
      <c r="B11">
        <f>IF(A11&gt;=(Tabelle1!$C$10-Tabelle1!$E$10),Tabelle1!$C$13*(Tabelle1!$C$10-A11),IF(A11&lt;Tabelle1!$E$10,Tabelle1!$C$13*A11,Tabelle1!$D$13))</f>
        <v>0.125</v>
      </c>
      <c r="C11">
        <f>IF($A11&gt;=(Tabelle1!$C$10-Tabelle1!$E$10),Tabelle1!$C$14*(Tabelle1!$C$10-$A11),IF($A11&lt;Tabelle1!$E$10,Tabelle1!$C$14*$A11,Tabelle1!$D$14))</f>
        <v>12.5</v>
      </c>
      <c r="D11">
        <f>IF($A11&gt;=(Tabelle1!$C$10-Tabelle1!$E$10),Tabelle1!$C$15*(Tabelle1!$C$10-$A11),IF($A11&lt;Tabelle1!$E$10,Tabelle1!$C$15*$A11,Tabelle1!$D$15))</f>
        <v>1</v>
      </c>
      <c r="E11">
        <f>IF($A11&gt;=(Tabelle1!$C$10-Tabelle1!$E$10),Tabelle1!$C$16*(Tabelle1!$C$10-$A11),IF($A11&lt;Tabelle1!$E$10,Tabelle1!$C$16*$A11,Tabelle1!$D$16))</f>
        <v>25</v>
      </c>
      <c r="F11">
        <f>IF($A11&gt;=(Tabelle1!$C$10-Tabelle1!$E$10),Tabelle1!$C$17*(Tabelle1!$C$10-$A11),IF($A11&lt;Tabelle1!$E$10,Tabelle1!$C$17*$A11,Tabelle1!$D$17))</f>
        <v>0</v>
      </c>
      <c r="G11">
        <f>IF($A11&gt;=(Tabelle1!$C$10-Tabelle1!$E$10),Tabelle1!$C$18*(Tabelle1!$C$10-$A11),IF($A11&lt;Tabelle1!$E$10,Tabelle1!$C$18*$A11,Tabelle1!$D$18))</f>
        <v>40</v>
      </c>
    </row>
    <row r="12" spans="1:7" x14ac:dyDescent="0.25">
      <c r="A12">
        <v>0.9</v>
      </c>
      <c r="B12">
        <f>IF(A12&gt;=(Tabelle1!$C$10-Tabelle1!$E$10),Tabelle1!$C$13*(Tabelle1!$C$10-A12),IF(A12&lt;Tabelle1!$E$10,Tabelle1!$C$13*A12,Tabelle1!$D$13))</f>
        <v>0.140625</v>
      </c>
      <c r="C12">
        <f>IF($A12&gt;=(Tabelle1!$C$10-Tabelle1!$E$10),Tabelle1!$C$14*(Tabelle1!$C$10-$A12),IF($A12&lt;Tabelle1!$E$10,Tabelle1!$C$14*$A12,Tabelle1!$D$14))</f>
        <v>14.0625</v>
      </c>
      <c r="D12">
        <f>IF($A12&gt;=(Tabelle1!$C$10-Tabelle1!$E$10),Tabelle1!$C$15*(Tabelle1!$C$10-$A12),IF($A12&lt;Tabelle1!$E$10,Tabelle1!$C$15*$A12,Tabelle1!$D$15))</f>
        <v>1.125</v>
      </c>
      <c r="E12">
        <f>IF($A12&gt;=(Tabelle1!$C$10-Tabelle1!$E$10),Tabelle1!$C$16*(Tabelle1!$C$10-$A12),IF($A12&lt;Tabelle1!$E$10,Tabelle1!$C$16*$A12,Tabelle1!$D$16))</f>
        <v>28.125</v>
      </c>
      <c r="F12">
        <f>IF($A12&gt;=(Tabelle1!$C$10-Tabelle1!$E$10),Tabelle1!$C$17*(Tabelle1!$C$10-$A12),IF($A12&lt;Tabelle1!$E$10,Tabelle1!$C$17*$A12,Tabelle1!$D$17))</f>
        <v>0</v>
      </c>
      <c r="G12">
        <f>IF($A12&gt;=(Tabelle1!$C$10-Tabelle1!$E$10),Tabelle1!$C$18*(Tabelle1!$C$10-$A12),IF($A12&lt;Tabelle1!$E$10,Tabelle1!$C$18*$A12,Tabelle1!$D$18))</f>
        <v>45</v>
      </c>
    </row>
    <row r="13" spans="1:7" x14ac:dyDescent="0.25">
      <c r="A13">
        <v>1</v>
      </c>
      <c r="B13">
        <f>IF(A13&gt;=(Tabelle1!$C$10-Tabelle1!$E$10),Tabelle1!$C$13*(Tabelle1!$C$10-A13),IF(A13&lt;Tabelle1!$E$10,Tabelle1!$C$13*A13,Tabelle1!$D$13))</f>
        <v>0.15625</v>
      </c>
      <c r="C13">
        <f>IF($A13&gt;=(Tabelle1!$C$10-Tabelle1!$E$10),Tabelle1!$C$14*(Tabelle1!$C$10-$A13),IF($A13&lt;Tabelle1!$E$10,Tabelle1!$C$14*$A13,Tabelle1!$D$14))</f>
        <v>15.625</v>
      </c>
      <c r="D13">
        <f>IF($A13&gt;=(Tabelle1!$C$10-Tabelle1!$E$10),Tabelle1!$C$15*(Tabelle1!$C$10-$A13),IF($A13&lt;Tabelle1!$E$10,Tabelle1!$C$15*$A13,Tabelle1!$D$15))</f>
        <v>1.25</v>
      </c>
      <c r="E13">
        <f>IF($A13&gt;=(Tabelle1!$C$10-Tabelle1!$E$10),Tabelle1!$C$16*(Tabelle1!$C$10-$A13),IF($A13&lt;Tabelle1!$E$10,Tabelle1!$C$16*$A13,Tabelle1!$D$16))</f>
        <v>31.25</v>
      </c>
      <c r="F13">
        <f>IF($A13&gt;=(Tabelle1!$C$10-Tabelle1!$E$10),Tabelle1!$C$17*(Tabelle1!$C$10-$A13),IF($A13&lt;Tabelle1!$E$10,Tabelle1!$C$17*$A13,Tabelle1!$D$17))</f>
        <v>0</v>
      </c>
      <c r="G13">
        <f>IF($A13&gt;=(Tabelle1!$C$10-Tabelle1!$E$10),Tabelle1!$C$18*(Tabelle1!$C$10-$A13),IF($A13&lt;Tabelle1!$E$10,Tabelle1!$C$18*$A13,Tabelle1!$D$18))</f>
        <v>50</v>
      </c>
    </row>
    <row r="14" spans="1:7" x14ac:dyDescent="0.25">
      <c r="A14">
        <v>1.1000000000000001</v>
      </c>
      <c r="B14">
        <f>IF(A14&gt;=(Tabelle1!$C$10-Tabelle1!$E$10),Tabelle1!$C$13*(Tabelle1!$C$10-A14),IF(A14&lt;Tabelle1!$E$10,Tabelle1!$C$13*A14,Tabelle1!$D$13))</f>
        <v>0.15625</v>
      </c>
      <c r="C14">
        <f>IF($A14&gt;=(Tabelle1!$C$10-Tabelle1!$E$10),Tabelle1!$C$14*(Tabelle1!$C$10-$A14),IF($A14&lt;Tabelle1!$E$10,Tabelle1!$C$14*$A14,Tabelle1!$D$14))</f>
        <v>15.625</v>
      </c>
      <c r="D14">
        <f>IF($A14&gt;=(Tabelle1!$C$10-Tabelle1!$E$10),Tabelle1!$C$15*(Tabelle1!$C$10-$A14),IF($A14&lt;Tabelle1!$E$10,Tabelle1!$C$15*$A14,Tabelle1!$D$15))</f>
        <v>1.25</v>
      </c>
      <c r="E14">
        <f>IF($A14&gt;=(Tabelle1!$C$10-Tabelle1!$E$10),Tabelle1!$C$16*(Tabelle1!$C$10-$A14),IF($A14&lt;Tabelle1!$E$10,Tabelle1!$C$16*$A14,Tabelle1!$D$16))</f>
        <v>31.25</v>
      </c>
      <c r="F14">
        <f>IF($A14&gt;=(Tabelle1!$C$10-Tabelle1!$E$10),Tabelle1!$C$17*(Tabelle1!$C$10-$A14),IF($A14&lt;Tabelle1!$E$10,Tabelle1!$C$17*$A14,Tabelle1!$D$17))</f>
        <v>0</v>
      </c>
      <c r="G14">
        <f>IF($A14&gt;=(Tabelle1!$C$10-Tabelle1!$E$10),Tabelle1!$C$18*(Tabelle1!$C$10-$A14),IF($A14&lt;Tabelle1!$E$10,Tabelle1!$C$18*$A14,Tabelle1!$D$18))</f>
        <v>50</v>
      </c>
    </row>
    <row r="15" spans="1:7" x14ac:dyDescent="0.25">
      <c r="A15">
        <v>1.2</v>
      </c>
      <c r="B15">
        <f>IF(A15&gt;=(Tabelle1!$C$10-Tabelle1!$E$10),Tabelle1!$C$13*(Tabelle1!$C$10-A15),IF(A15&lt;Tabelle1!$E$10,Tabelle1!$C$13*A15,Tabelle1!$D$13))</f>
        <v>0.15625</v>
      </c>
      <c r="C15">
        <f>IF($A15&gt;=(Tabelle1!$C$10-Tabelle1!$E$10),Tabelle1!$C$14*(Tabelle1!$C$10-$A15),IF($A15&lt;Tabelle1!$E$10,Tabelle1!$C$14*$A15,Tabelle1!$D$14))</f>
        <v>15.625</v>
      </c>
      <c r="D15">
        <f>IF($A15&gt;=(Tabelle1!$C$10-Tabelle1!$E$10),Tabelle1!$C$15*(Tabelle1!$C$10-$A15),IF($A15&lt;Tabelle1!$E$10,Tabelle1!$C$15*$A15,Tabelle1!$D$15))</f>
        <v>1.25</v>
      </c>
      <c r="E15">
        <f>IF($A15&gt;=(Tabelle1!$C$10-Tabelle1!$E$10),Tabelle1!$C$16*(Tabelle1!$C$10-$A15),IF($A15&lt;Tabelle1!$E$10,Tabelle1!$C$16*$A15,Tabelle1!$D$16))</f>
        <v>31.25</v>
      </c>
      <c r="F15">
        <f>IF($A15&gt;=(Tabelle1!$C$10-Tabelle1!$E$10),Tabelle1!$C$17*(Tabelle1!$C$10-$A15),IF($A15&lt;Tabelle1!$E$10,Tabelle1!$C$17*$A15,Tabelle1!$D$17))</f>
        <v>0</v>
      </c>
      <c r="G15">
        <f>IF($A15&gt;=(Tabelle1!$C$10-Tabelle1!$E$10),Tabelle1!$C$18*(Tabelle1!$C$10-$A15),IF($A15&lt;Tabelle1!$E$10,Tabelle1!$C$18*$A15,Tabelle1!$D$18))</f>
        <v>50</v>
      </c>
    </row>
    <row r="16" spans="1:7" x14ac:dyDescent="0.25">
      <c r="A16">
        <v>1.3</v>
      </c>
      <c r="B16">
        <f>IF(A16&gt;=(Tabelle1!$C$10-Tabelle1!$E$10),Tabelle1!$C$13*(Tabelle1!$C$10-A16),IF(A16&lt;Tabelle1!$E$10,Tabelle1!$C$13*A16,Tabelle1!$D$13))</f>
        <v>0.15625</v>
      </c>
      <c r="C16">
        <f>IF($A16&gt;=(Tabelle1!$C$10-Tabelle1!$E$10),Tabelle1!$C$14*(Tabelle1!$C$10-$A16),IF($A16&lt;Tabelle1!$E$10,Tabelle1!$C$14*$A16,Tabelle1!$D$14))</f>
        <v>15.625</v>
      </c>
      <c r="D16">
        <f>IF($A16&gt;=(Tabelle1!$C$10-Tabelle1!$E$10),Tabelle1!$C$15*(Tabelle1!$C$10-$A16),IF($A16&lt;Tabelle1!$E$10,Tabelle1!$C$15*$A16,Tabelle1!$D$15))</f>
        <v>1.25</v>
      </c>
      <c r="E16">
        <f>IF($A16&gt;=(Tabelle1!$C$10-Tabelle1!$E$10),Tabelle1!$C$16*(Tabelle1!$C$10-$A16),IF($A16&lt;Tabelle1!$E$10,Tabelle1!$C$16*$A16,Tabelle1!$D$16))</f>
        <v>31.25</v>
      </c>
      <c r="F16">
        <f>IF($A16&gt;=(Tabelle1!$C$10-Tabelle1!$E$10),Tabelle1!$C$17*(Tabelle1!$C$10-$A16),IF($A16&lt;Tabelle1!$E$10,Tabelle1!$C$17*$A16,Tabelle1!$D$17))</f>
        <v>0</v>
      </c>
      <c r="G16">
        <f>IF($A16&gt;=(Tabelle1!$C$10-Tabelle1!$E$10),Tabelle1!$C$18*(Tabelle1!$C$10-$A16),IF($A16&lt;Tabelle1!$E$10,Tabelle1!$C$18*$A16,Tabelle1!$D$18))</f>
        <v>50</v>
      </c>
    </row>
    <row r="17" spans="1:7" x14ac:dyDescent="0.25">
      <c r="A17">
        <v>1.4</v>
      </c>
      <c r="B17">
        <f>IF(A17&gt;=(Tabelle1!$C$10-Tabelle1!$E$10),Tabelle1!$C$13*(Tabelle1!$C$10-A17),IF(A17&lt;Tabelle1!$E$10,Tabelle1!$C$13*A17,Tabelle1!$D$13))</f>
        <v>0.15625</v>
      </c>
      <c r="C17">
        <f>IF($A17&gt;=(Tabelle1!$C$10-Tabelle1!$E$10),Tabelle1!$C$14*(Tabelle1!$C$10-$A17),IF($A17&lt;Tabelle1!$E$10,Tabelle1!$C$14*$A17,Tabelle1!$D$14))</f>
        <v>15.625</v>
      </c>
      <c r="D17">
        <f>IF($A17&gt;=(Tabelle1!$C$10-Tabelle1!$E$10),Tabelle1!$C$15*(Tabelle1!$C$10-$A17),IF($A17&lt;Tabelle1!$E$10,Tabelle1!$C$15*$A17,Tabelle1!$D$15))</f>
        <v>1.25</v>
      </c>
      <c r="E17">
        <f>IF($A17&gt;=(Tabelle1!$C$10-Tabelle1!$E$10),Tabelle1!$C$16*(Tabelle1!$C$10-$A17),IF($A17&lt;Tabelle1!$E$10,Tabelle1!$C$16*$A17,Tabelle1!$D$16))</f>
        <v>31.25</v>
      </c>
      <c r="F17">
        <f>IF($A17&gt;=(Tabelle1!$C$10-Tabelle1!$E$10),Tabelle1!$C$17*(Tabelle1!$C$10-$A17),IF($A17&lt;Tabelle1!$E$10,Tabelle1!$C$17*$A17,Tabelle1!$D$17))</f>
        <v>0</v>
      </c>
      <c r="G17">
        <f>IF($A17&gt;=(Tabelle1!$C$10-Tabelle1!$E$10),Tabelle1!$C$18*(Tabelle1!$C$10-$A17),IF($A17&lt;Tabelle1!$E$10,Tabelle1!$C$18*$A17,Tabelle1!$D$18))</f>
        <v>50</v>
      </c>
    </row>
    <row r="18" spans="1:7" x14ac:dyDescent="0.25">
      <c r="A18">
        <v>1.5</v>
      </c>
      <c r="B18">
        <f>IF(A18&gt;=(Tabelle1!$C$10-Tabelle1!$E$10),Tabelle1!$C$13*(Tabelle1!$C$10-A18),IF(A18&lt;Tabelle1!$E$10,Tabelle1!$C$13*A18,Tabelle1!$D$13))</f>
        <v>0.15625</v>
      </c>
      <c r="C18">
        <f>IF($A18&gt;=(Tabelle1!$C$10-Tabelle1!$E$10),Tabelle1!$C$14*(Tabelle1!$C$10-$A18),IF($A18&lt;Tabelle1!$E$10,Tabelle1!$C$14*$A18,Tabelle1!$D$14))</f>
        <v>15.625</v>
      </c>
      <c r="D18">
        <f>IF($A18&gt;=(Tabelle1!$C$10-Tabelle1!$E$10),Tabelle1!$C$15*(Tabelle1!$C$10-$A18),IF($A18&lt;Tabelle1!$E$10,Tabelle1!$C$15*$A18,Tabelle1!$D$15))</f>
        <v>1.25</v>
      </c>
      <c r="E18">
        <f>IF($A18&gt;=(Tabelle1!$C$10-Tabelle1!$E$10),Tabelle1!$C$16*(Tabelle1!$C$10-$A18),IF($A18&lt;Tabelle1!$E$10,Tabelle1!$C$16*$A18,Tabelle1!$D$16))</f>
        <v>31.25</v>
      </c>
      <c r="F18">
        <f>IF($A18&gt;=(Tabelle1!$C$10-Tabelle1!$E$10),Tabelle1!$C$17*(Tabelle1!$C$10-$A18),IF($A18&lt;Tabelle1!$E$10,Tabelle1!$C$17*$A18,Tabelle1!$D$17))</f>
        <v>0</v>
      </c>
      <c r="G18">
        <f>IF($A18&gt;=(Tabelle1!$C$10-Tabelle1!$E$10),Tabelle1!$C$18*(Tabelle1!$C$10-$A18),IF($A18&lt;Tabelle1!$E$10,Tabelle1!$C$18*$A18,Tabelle1!$D$18))</f>
        <v>50</v>
      </c>
    </row>
    <row r="19" spans="1:7" x14ac:dyDescent="0.25">
      <c r="A19">
        <v>1.6</v>
      </c>
      <c r="B19">
        <f>IF(A19&gt;=(Tabelle1!$C$10-Tabelle1!$E$10),Tabelle1!$C$13*(Tabelle1!$C$10-A19),IF(A19&lt;Tabelle1!$E$10,Tabelle1!$C$13*A19,Tabelle1!$D$13))</f>
        <v>0.15625</v>
      </c>
      <c r="C19">
        <f>IF($A19&gt;=(Tabelle1!$C$10-Tabelle1!$E$10),Tabelle1!$C$14*(Tabelle1!$C$10-$A19),IF($A19&lt;Tabelle1!$E$10,Tabelle1!$C$14*$A19,Tabelle1!$D$14))</f>
        <v>15.625</v>
      </c>
      <c r="D19">
        <f>IF($A19&gt;=(Tabelle1!$C$10-Tabelle1!$E$10),Tabelle1!$C$15*(Tabelle1!$C$10-$A19),IF($A19&lt;Tabelle1!$E$10,Tabelle1!$C$15*$A19,Tabelle1!$D$15))</f>
        <v>1.25</v>
      </c>
      <c r="E19">
        <f>IF($A19&gt;=(Tabelle1!$C$10-Tabelle1!$E$10),Tabelle1!$C$16*(Tabelle1!$C$10-$A19),IF($A19&lt;Tabelle1!$E$10,Tabelle1!$C$16*$A19,Tabelle1!$D$16))</f>
        <v>31.25</v>
      </c>
      <c r="F19">
        <f>IF($A19&gt;=(Tabelle1!$C$10-Tabelle1!$E$10),Tabelle1!$C$17*(Tabelle1!$C$10-$A19),IF($A19&lt;Tabelle1!$E$10,Tabelle1!$C$17*$A19,Tabelle1!$D$17))</f>
        <v>0</v>
      </c>
      <c r="G19">
        <f>IF($A19&gt;=(Tabelle1!$C$10-Tabelle1!$E$10),Tabelle1!$C$18*(Tabelle1!$C$10-$A19),IF($A19&lt;Tabelle1!$E$10,Tabelle1!$C$18*$A19,Tabelle1!$D$18))</f>
        <v>50</v>
      </c>
    </row>
    <row r="20" spans="1:7" x14ac:dyDescent="0.25">
      <c r="A20">
        <v>1.7</v>
      </c>
      <c r="B20">
        <f>IF(A20&gt;=(Tabelle1!$C$10-Tabelle1!$E$10),Tabelle1!$C$13*(Tabelle1!$C$10-A20),IF(A20&lt;Tabelle1!$E$10,Tabelle1!$C$13*A20,Tabelle1!$D$13))</f>
        <v>0.15625</v>
      </c>
      <c r="C20">
        <f>IF($A20&gt;=(Tabelle1!$C$10-Tabelle1!$E$10),Tabelle1!$C$14*(Tabelle1!$C$10-$A20),IF($A20&lt;Tabelle1!$E$10,Tabelle1!$C$14*$A20,Tabelle1!$D$14))</f>
        <v>15.625</v>
      </c>
      <c r="D20">
        <f>IF($A20&gt;=(Tabelle1!$C$10-Tabelle1!$E$10),Tabelle1!$C$15*(Tabelle1!$C$10-$A20),IF($A20&lt;Tabelle1!$E$10,Tabelle1!$C$15*$A20,Tabelle1!$D$15))</f>
        <v>1.25</v>
      </c>
      <c r="E20">
        <f>IF($A20&gt;=(Tabelle1!$C$10-Tabelle1!$E$10),Tabelle1!$C$16*(Tabelle1!$C$10-$A20),IF($A20&lt;Tabelle1!$E$10,Tabelle1!$C$16*$A20,Tabelle1!$D$16))</f>
        <v>31.25</v>
      </c>
      <c r="F20">
        <f>IF($A20&gt;=(Tabelle1!$C$10-Tabelle1!$E$10),Tabelle1!$C$17*(Tabelle1!$C$10-$A20),IF($A20&lt;Tabelle1!$E$10,Tabelle1!$C$17*$A20,Tabelle1!$D$17))</f>
        <v>0</v>
      </c>
      <c r="G20">
        <f>IF($A20&gt;=(Tabelle1!$C$10-Tabelle1!$E$10),Tabelle1!$C$18*(Tabelle1!$C$10-$A20),IF($A20&lt;Tabelle1!$E$10,Tabelle1!$C$18*$A20,Tabelle1!$D$18))</f>
        <v>50</v>
      </c>
    </row>
    <row r="21" spans="1:7" x14ac:dyDescent="0.25">
      <c r="A21">
        <v>1.8</v>
      </c>
      <c r="B21">
        <f>IF(A21&gt;=(Tabelle1!$C$10-Tabelle1!$E$10),Tabelle1!$C$13*(Tabelle1!$C$10-A21),IF(A21&lt;Tabelle1!$E$10,Tabelle1!$C$13*A21,Tabelle1!$D$13))</f>
        <v>0.15625</v>
      </c>
      <c r="C21">
        <f>IF($A21&gt;=(Tabelle1!$C$10-Tabelle1!$E$10),Tabelle1!$C$14*(Tabelle1!$C$10-$A21),IF($A21&lt;Tabelle1!$E$10,Tabelle1!$C$14*$A21,Tabelle1!$D$14))</f>
        <v>15.625</v>
      </c>
      <c r="D21">
        <f>IF($A21&gt;=(Tabelle1!$C$10-Tabelle1!$E$10),Tabelle1!$C$15*(Tabelle1!$C$10-$A21),IF($A21&lt;Tabelle1!$E$10,Tabelle1!$C$15*$A21,Tabelle1!$D$15))</f>
        <v>1.25</v>
      </c>
      <c r="E21">
        <f>IF($A21&gt;=(Tabelle1!$C$10-Tabelle1!$E$10),Tabelle1!$C$16*(Tabelle1!$C$10-$A21),IF($A21&lt;Tabelle1!$E$10,Tabelle1!$C$16*$A21,Tabelle1!$D$16))</f>
        <v>31.25</v>
      </c>
      <c r="F21">
        <f>IF($A21&gt;=(Tabelle1!$C$10-Tabelle1!$E$10),Tabelle1!$C$17*(Tabelle1!$C$10-$A21),IF($A21&lt;Tabelle1!$E$10,Tabelle1!$C$17*$A21,Tabelle1!$D$17))</f>
        <v>0</v>
      </c>
      <c r="G21">
        <f>IF($A21&gt;=(Tabelle1!$C$10-Tabelle1!$E$10),Tabelle1!$C$18*(Tabelle1!$C$10-$A21),IF($A21&lt;Tabelle1!$E$10,Tabelle1!$C$18*$A21,Tabelle1!$D$18))</f>
        <v>50</v>
      </c>
    </row>
    <row r="22" spans="1:7" x14ac:dyDescent="0.25">
      <c r="A22">
        <v>1.9</v>
      </c>
      <c r="B22">
        <f>IF(A22&gt;=(Tabelle1!$C$10-Tabelle1!$E$10),Tabelle1!$C$13*(Tabelle1!$C$10-A22),IF(A22&lt;Tabelle1!$E$10,Tabelle1!$C$13*A22,Tabelle1!$D$13))</f>
        <v>0.15625</v>
      </c>
      <c r="C22">
        <f>IF($A22&gt;=(Tabelle1!$C$10-Tabelle1!$E$10),Tabelle1!$C$14*(Tabelle1!$C$10-$A22),IF($A22&lt;Tabelle1!$E$10,Tabelle1!$C$14*$A22,Tabelle1!$D$14))</f>
        <v>15.625</v>
      </c>
      <c r="D22">
        <f>IF($A22&gt;=(Tabelle1!$C$10-Tabelle1!$E$10),Tabelle1!$C$15*(Tabelle1!$C$10-$A22),IF($A22&lt;Tabelle1!$E$10,Tabelle1!$C$15*$A22,Tabelle1!$D$15))</f>
        <v>1.25</v>
      </c>
      <c r="E22">
        <f>IF($A22&gt;=(Tabelle1!$C$10-Tabelle1!$E$10),Tabelle1!$C$16*(Tabelle1!$C$10-$A22),IF($A22&lt;Tabelle1!$E$10,Tabelle1!$C$16*$A22,Tabelle1!$D$16))</f>
        <v>31.25</v>
      </c>
      <c r="F22">
        <f>IF($A22&gt;=(Tabelle1!$C$10-Tabelle1!$E$10),Tabelle1!$C$17*(Tabelle1!$C$10-$A22),IF($A22&lt;Tabelle1!$E$10,Tabelle1!$C$17*$A22,Tabelle1!$D$17))</f>
        <v>0</v>
      </c>
      <c r="G22">
        <f>IF($A22&gt;=(Tabelle1!$C$10-Tabelle1!$E$10),Tabelle1!$C$18*(Tabelle1!$C$10-$A22),IF($A22&lt;Tabelle1!$E$10,Tabelle1!$C$18*$A22,Tabelle1!$D$18))</f>
        <v>50</v>
      </c>
    </row>
    <row r="23" spans="1:7" x14ac:dyDescent="0.25">
      <c r="A23">
        <v>2</v>
      </c>
      <c r="B23">
        <f>IF(A23&gt;=(Tabelle1!$C$10-Tabelle1!$E$10),Tabelle1!$C$13*(Tabelle1!$C$10-A23),IF(A23&lt;Tabelle1!$E$10,Tabelle1!$C$13*A23,Tabelle1!$D$13))</f>
        <v>0.15625</v>
      </c>
      <c r="C23">
        <f>IF($A23&gt;=(Tabelle1!$C$10-Tabelle1!$E$10),Tabelle1!$C$14*(Tabelle1!$C$10-$A23),IF($A23&lt;Tabelle1!$E$10,Tabelle1!$C$14*$A23,Tabelle1!$D$14))</f>
        <v>15.625</v>
      </c>
      <c r="D23">
        <f>IF($A23&gt;=(Tabelle1!$C$10-Tabelle1!$E$10),Tabelle1!$C$15*(Tabelle1!$C$10-$A23),IF($A23&lt;Tabelle1!$E$10,Tabelle1!$C$15*$A23,Tabelle1!$D$15))</f>
        <v>1.25</v>
      </c>
      <c r="E23">
        <f>IF($A23&gt;=(Tabelle1!$C$10-Tabelle1!$E$10),Tabelle1!$C$16*(Tabelle1!$C$10-$A23),IF($A23&lt;Tabelle1!$E$10,Tabelle1!$C$16*$A23,Tabelle1!$D$16))</f>
        <v>31.25</v>
      </c>
      <c r="F23">
        <f>IF($A23&gt;=(Tabelle1!$C$10-Tabelle1!$E$10),Tabelle1!$C$17*(Tabelle1!$C$10-$A23),IF($A23&lt;Tabelle1!$E$10,Tabelle1!$C$17*$A23,Tabelle1!$D$17))</f>
        <v>0</v>
      </c>
      <c r="G23">
        <f>IF($A23&gt;=(Tabelle1!$C$10-Tabelle1!$E$10),Tabelle1!$C$18*(Tabelle1!$C$10-$A23),IF($A23&lt;Tabelle1!$E$10,Tabelle1!$C$18*$A23,Tabelle1!$D$18))</f>
        <v>50</v>
      </c>
    </row>
    <row r="24" spans="1:7" x14ac:dyDescent="0.25">
      <c r="A24">
        <v>2.1</v>
      </c>
      <c r="B24">
        <f>IF(A24&gt;=(Tabelle1!$C$10-Tabelle1!$E$10),Tabelle1!$C$13*(Tabelle1!$C$10-A24),IF(A24&lt;Tabelle1!$E$10,Tabelle1!$C$13*A24,Tabelle1!$D$13))</f>
        <v>0.15625</v>
      </c>
      <c r="C24">
        <f>IF($A24&gt;=(Tabelle1!$C$10-Tabelle1!$E$10),Tabelle1!$C$14*(Tabelle1!$C$10-$A24),IF($A24&lt;Tabelle1!$E$10,Tabelle1!$C$14*$A24,Tabelle1!$D$14))</f>
        <v>15.625</v>
      </c>
      <c r="D24">
        <f>IF($A24&gt;=(Tabelle1!$C$10-Tabelle1!$E$10),Tabelle1!$C$15*(Tabelle1!$C$10-$A24),IF($A24&lt;Tabelle1!$E$10,Tabelle1!$C$15*$A24,Tabelle1!$D$15))</f>
        <v>1.25</v>
      </c>
      <c r="E24">
        <f>IF($A24&gt;=(Tabelle1!$C$10-Tabelle1!$E$10),Tabelle1!$C$16*(Tabelle1!$C$10-$A24),IF($A24&lt;Tabelle1!$E$10,Tabelle1!$C$16*$A24,Tabelle1!$D$16))</f>
        <v>31.25</v>
      </c>
      <c r="F24">
        <f>IF($A24&gt;=(Tabelle1!$C$10-Tabelle1!$E$10),Tabelle1!$C$17*(Tabelle1!$C$10-$A24),IF($A24&lt;Tabelle1!$E$10,Tabelle1!$C$17*$A24,Tabelle1!$D$17))</f>
        <v>0</v>
      </c>
      <c r="G24">
        <f>IF($A24&gt;=(Tabelle1!$C$10-Tabelle1!$E$10),Tabelle1!$C$18*(Tabelle1!$C$10-$A24),IF($A24&lt;Tabelle1!$E$10,Tabelle1!$C$18*$A24,Tabelle1!$D$18))</f>
        <v>50</v>
      </c>
    </row>
    <row r="25" spans="1:7" x14ac:dyDescent="0.25">
      <c r="A25">
        <v>2.2000000000000002</v>
      </c>
      <c r="B25">
        <f>IF(A25&gt;=(Tabelle1!$C$10-Tabelle1!$E$10),Tabelle1!$C$13*(Tabelle1!$C$10-A25),IF(A25&lt;Tabelle1!$E$10,Tabelle1!$C$13*A25,Tabelle1!$D$13))</f>
        <v>0.15625</v>
      </c>
      <c r="C25">
        <f>IF($A25&gt;=(Tabelle1!$C$10-Tabelle1!$E$10),Tabelle1!$C$14*(Tabelle1!$C$10-$A25),IF($A25&lt;Tabelle1!$E$10,Tabelle1!$C$14*$A25,Tabelle1!$D$14))</f>
        <v>15.625</v>
      </c>
      <c r="D25">
        <f>IF($A25&gt;=(Tabelle1!$C$10-Tabelle1!$E$10),Tabelle1!$C$15*(Tabelle1!$C$10-$A25),IF($A25&lt;Tabelle1!$E$10,Tabelle1!$C$15*$A25,Tabelle1!$D$15))</f>
        <v>1.25</v>
      </c>
      <c r="E25">
        <f>IF($A25&gt;=(Tabelle1!$C$10-Tabelle1!$E$10),Tabelle1!$C$16*(Tabelle1!$C$10-$A25),IF($A25&lt;Tabelle1!$E$10,Tabelle1!$C$16*$A25,Tabelle1!$D$16))</f>
        <v>31.25</v>
      </c>
      <c r="F25">
        <f>IF($A25&gt;=(Tabelle1!$C$10-Tabelle1!$E$10),Tabelle1!$C$17*(Tabelle1!$C$10-$A25),IF($A25&lt;Tabelle1!$E$10,Tabelle1!$C$17*$A25,Tabelle1!$D$17))</f>
        <v>0</v>
      </c>
      <c r="G25">
        <f>IF($A25&gt;=(Tabelle1!$C$10-Tabelle1!$E$10),Tabelle1!$C$18*(Tabelle1!$C$10-$A25),IF($A25&lt;Tabelle1!$E$10,Tabelle1!$C$18*$A25,Tabelle1!$D$18))</f>
        <v>50</v>
      </c>
    </row>
    <row r="26" spans="1:7" x14ac:dyDescent="0.25">
      <c r="A26">
        <v>2.2999999999999998</v>
      </c>
      <c r="B26">
        <f>IF(A26&gt;=(Tabelle1!$C$10-Tabelle1!$E$10),Tabelle1!$C$13*(Tabelle1!$C$10-A26),IF(A26&lt;Tabelle1!$E$10,Tabelle1!$C$13*A26,Tabelle1!$D$13))</f>
        <v>0.15625</v>
      </c>
      <c r="C26">
        <f>IF($A26&gt;=(Tabelle1!$C$10-Tabelle1!$E$10),Tabelle1!$C$14*(Tabelle1!$C$10-$A26),IF($A26&lt;Tabelle1!$E$10,Tabelle1!$C$14*$A26,Tabelle1!$D$14))</f>
        <v>15.625</v>
      </c>
      <c r="D26">
        <f>IF($A26&gt;=(Tabelle1!$C$10-Tabelle1!$E$10),Tabelle1!$C$15*(Tabelle1!$C$10-$A26),IF($A26&lt;Tabelle1!$E$10,Tabelle1!$C$15*$A26,Tabelle1!$D$15))</f>
        <v>1.25</v>
      </c>
      <c r="E26">
        <f>IF($A26&gt;=(Tabelle1!$C$10-Tabelle1!$E$10),Tabelle1!$C$16*(Tabelle1!$C$10-$A26),IF($A26&lt;Tabelle1!$E$10,Tabelle1!$C$16*$A26,Tabelle1!$D$16))</f>
        <v>31.25</v>
      </c>
      <c r="F26">
        <f>IF($A26&gt;=(Tabelle1!$C$10-Tabelle1!$E$10),Tabelle1!$C$17*(Tabelle1!$C$10-$A26),IF($A26&lt;Tabelle1!$E$10,Tabelle1!$C$17*$A26,Tabelle1!$D$17))</f>
        <v>0</v>
      </c>
      <c r="G26">
        <f>IF($A26&gt;=(Tabelle1!$C$10-Tabelle1!$E$10),Tabelle1!$C$18*(Tabelle1!$C$10-$A26),IF($A26&lt;Tabelle1!$E$10,Tabelle1!$C$18*$A26,Tabelle1!$D$18))</f>
        <v>50</v>
      </c>
    </row>
    <row r="27" spans="1:7" x14ac:dyDescent="0.25">
      <c r="A27">
        <v>2.4</v>
      </c>
      <c r="B27">
        <f>IF(A27&gt;=(Tabelle1!$C$10-Tabelle1!$E$10),Tabelle1!$C$13*(Tabelle1!$C$10-A27),IF(A27&lt;Tabelle1!$E$10,Tabelle1!$C$13*A27,Tabelle1!$D$13))</f>
        <v>0.15625</v>
      </c>
      <c r="C27">
        <f>IF($A27&gt;=(Tabelle1!$C$10-Tabelle1!$E$10),Tabelle1!$C$14*(Tabelle1!$C$10-$A27),IF($A27&lt;Tabelle1!$E$10,Tabelle1!$C$14*$A27,Tabelle1!$D$14))</f>
        <v>15.625</v>
      </c>
      <c r="D27">
        <f>IF($A27&gt;=(Tabelle1!$C$10-Tabelle1!$E$10),Tabelle1!$C$15*(Tabelle1!$C$10-$A27),IF($A27&lt;Tabelle1!$E$10,Tabelle1!$C$15*$A27,Tabelle1!$D$15))</f>
        <v>1.25</v>
      </c>
      <c r="E27">
        <f>IF($A27&gt;=(Tabelle1!$C$10-Tabelle1!$E$10),Tabelle1!$C$16*(Tabelle1!$C$10-$A27),IF($A27&lt;Tabelle1!$E$10,Tabelle1!$C$16*$A27,Tabelle1!$D$16))</f>
        <v>31.25</v>
      </c>
      <c r="F27">
        <f>IF($A27&gt;=(Tabelle1!$C$10-Tabelle1!$E$10),Tabelle1!$C$17*(Tabelle1!$C$10-$A27),IF($A27&lt;Tabelle1!$E$10,Tabelle1!$C$17*$A27,Tabelle1!$D$17))</f>
        <v>0</v>
      </c>
      <c r="G27">
        <f>IF($A27&gt;=(Tabelle1!$C$10-Tabelle1!$E$10),Tabelle1!$C$18*(Tabelle1!$C$10-$A27),IF($A27&lt;Tabelle1!$E$10,Tabelle1!$C$18*$A27,Tabelle1!$D$18))</f>
        <v>50</v>
      </c>
    </row>
    <row r="28" spans="1:7" x14ac:dyDescent="0.25">
      <c r="A28">
        <v>2.5</v>
      </c>
      <c r="B28">
        <f>IF(A28&gt;=(Tabelle1!$C$10-Tabelle1!$E$10),Tabelle1!$C$13*(Tabelle1!$C$10-A28),IF(A28&lt;Tabelle1!$E$10,Tabelle1!$C$13*A28,Tabelle1!$D$13))</f>
        <v>0.15625</v>
      </c>
      <c r="C28">
        <f>IF($A28&gt;=(Tabelle1!$C$10-Tabelle1!$E$10),Tabelle1!$C$14*(Tabelle1!$C$10-$A28),IF($A28&lt;Tabelle1!$E$10,Tabelle1!$C$14*$A28,Tabelle1!$D$14))</f>
        <v>15.625</v>
      </c>
      <c r="D28">
        <f>IF($A28&gt;=(Tabelle1!$C$10-Tabelle1!$E$10),Tabelle1!$C$15*(Tabelle1!$C$10-$A28),IF($A28&lt;Tabelle1!$E$10,Tabelle1!$C$15*$A28,Tabelle1!$D$15))</f>
        <v>1.25</v>
      </c>
      <c r="E28">
        <f>IF($A28&gt;=(Tabelle1!$C$10-Tabelle1!$E$10),Tabelle1!$C$16*(Tabelle1!$C$10-$A28),IF($A28&lt;Tabelle1!$E$10,Tabelle1!$C$16*$A28,Tabelle1!$D$16))</f>
        <v>31.25</v>
      </c>
      <c r="F28">
        <f>IF($A28&gt;=(Tabelle1!$C$10-Tabelle1!$E$10),Tabelle1!$C$17*(Tabelle1!$C$10-$A28),IF($A28&lt;Tabelle1!$E$10,Tabelle1!$C$17*$A28,Tabelle1!$D$17))</f>
        <v>0</v>
      </c>
      <c r="G28">
        <f>IF($A28&gt;=(Tabelle1!$C$10-Tabelle1!$E$10),Tabelle1!$C$18*(Tabelle1!$C$10-$A28),IF($A28&lt;Tabelle1!$E$10,Tabelle1!$C$18*$A28,Tabelle1!$D$18))</f>
        <v>50</v>
      </c>
    </row>
    <row r="29" spans="1:7" x14ac:dyDescent="0.25">
      <c r="A29">
        <v>2.6</v>
      </c>
      <c r="B29">
        <f>IF(A29&gt;=(Tabelle1!$C$10-Tabelle1!$E$10),Tabelle1!$C$13*(Tabelle1!$C$10-A29),IF(A29&lt;Tabelle1!$E$10,Tabelle1!$C$13*A29,Tabelle1!$D$13))</f>
        <v>0.15625</v>
      </c>
      <c r="C29">
        <f>IF($A29&gt;=(Tabelle1!$C$10-Tabelle1!$E$10),Tabelle1!$C$14*(Tabelle1!$C$10-$A29),IF($A29&lt;Tabelle1!$E$10,Tabelle1!$C$14*$A29,Tabelle1!$D$14))</f>
        <v>15.625</v>
      </c>
      <c r="D29">
        <f>IF($A29&gt;=(Tabelle1!$C$10-Tabelle1!$E$10),Tabelle1!$C$15*(Tabelle1!$C$10-$A29),IF($A29&lt;Tabelle1!$E$10,Tabelle1!$C$15*$A29,Tabelle1!$D$15))</f>
        <v>1.25</v>
      </c>
      <c r="E29">
        <f>IF($A29&gt;=(Tabelle1!$C$10-Tabelle1!$E$10),Tabelle1!$C$16*(Tabelle1!$C$10-$A29),IF($A29&lt;Tabelle1!$E$10,Tabelle1!$C$16*$A29,Tabelle1!$D$16))</f>
        <v>31.25</v>
      </c>
      <c r="F29">
        <f>IF($A29&gt;=(Tabelle1!$C$10-Tabelle1!$E$10),Tabelle1!$C$17*(Tabelle1!$C$10-$A29),IF($A29&lt;Tabelle1!$E$10,Tabelle1!$C$17*$A29,Tabelle1!$D$17))</f>
        <v>0</v>
      </c>
      <c r="G29">
        <f>IF($A29&gt;=(Tabelle1!$C$10-Tabelle1!$E$10),Tabelle1!$C$18*(Tabelle1!$C$10-$A29),IF($A29&lt;Tabelle1!$E$10,Tabelle1!$C$18*$A29,Tabelle1!$D$18))</f>
        <v>50</v>
      </c>
    </row>
    <row r="30" spans="1:7" x14ac:dyDescent="0.25">
      <c r="A30">
        <v>2.7</v>
      </c>
      <c r="B30">
        <f>IF(A30&gt;=(Tabelle1!$C$10-Tabelle1!$E$10),Tabelle1!$C$13*(Tabelle1!$C$10-A30),IF(A30&lt;Tabelle1!$E$10,Tabelle1!$C$13*A30,Tabelle1!$D$13))</f>
        <v>0.15625</v>
      </c>
      <c r="C30">
        <f>IF($A30&gt;=(Tabelle1!$C$10-Tabelle1!$E$10),Tabelle1!$C$14*(Tabelle1!$C$10-$A30),IF($A30&lt;Tabelle1!$E$10,Tabelle1!$C$14*$A30,Tabelle1!$D$14))</f>
        <v>15.625</v>
      </c>
      <c r="D30">
        <f>IF($A30&gt;=(Tabelle1!$C$10-Tabelle1!$E$10),Tabelle1!$C$15*(Tabelle1!$C$10-$A30),IF($A30&lt;Tabelle1!$E$10,Tabelle1!$C$15*$A30,Tabelle1!$D$15))</f>
        <v>1.25</v>
      </c>
      <c r="E30">
        <f>IF($A30&gt;=(Tabelle1!$C$10-Tabelle1!$E$10),Tabelle1!$C$16*(Tabelle1!$C$10-$A30),IF($A30&lt;Tabelle1!$E$10,Tabelle1!$C$16*$A30,Tabelle1!$D$16))</f>
        <v>31.25</v>
      </c>
      <c r="F30">
        <f>IF($A30&gt;=(Tabelle1!$C$10-Tabelle1!$E$10),Tabelle1!$C$17*(Tabelle1!$C$10-$A30),IF($A30&lt;Tabelle1!$E$10,Tabelle1!$C$17*$A30,Tabelle1!$D$17))</f>
        <v>0</v>
      </c>
      <c r="G30">
        <f>IF($A30&gt;=(Tabelle1!$C$10-Tabelle1!$E$10),Tabelle1!$C$18*(Tabelle1!$C$10-$A30),IF($A30&lt;Tabelle1!$E$10,Tabelle1!$C$18*$A30,Tabelle1!$D$18))</f>
        <v>50</v>
      </c>
    </row>
    <row r="31" spans="1:7" x14ac:dyDescent="0.25">
      <c r="A31">
        <v>2.8</v>
      </c>
      <c r="B31">
        <f>IF(A31&gt;=(Tabelle1!$C$10-Tabelle1!$E$10),Tabelle1!$C$13*(Tabelle1!$C$10-A31),IF(A31&lt;Tabelle1!$E$10,Tabelle1!$C$13*A31,Tabelle1!$D$13))</f>
        <v>0.15625</v>
      </c>
      <c r="C31">
        <f>IF($A31&gt;=(Tabelle1!$C$10-Tabelle1!$E$10),Tabelle1!$C$14*(Tabelle1!$C$10-$A31),IF($A31&lt;Tabelle1!$E$10,Tabelle1!$C$14*$A31,Tabelle1!$D$14))</f>
        <v>15.625</v>
      </c>
      <c r="D31">
        <f>IF($A31&gt;=(Tabelle1!$C$10-Tabelle1!$E$10),Tabelle1!$C$15*(Tabelle1!$C$10-$A31),IF($A31&lt;Tabelle1!$E$10,Tabelle1!$C$15*$A31,Tabelle1!$D$15))</f>
        <v>1.25</v>
      </c>
      <c r="E31">
        <f>IF($A31&gt;=(Tabelle1!$C$10-Tabelle1!$E$10),Tabelle1!$C$16*(Tabelle1!$C$10-$A31),IF($A31&lt;Tabelle1!$E$10,Tabelle1!$C$16*$A31,Tabelle1!$D$16))</f>
        <v>31.25</v>
      </c>
      <c r="F31">
        <f>IF($A31&gt;=(Tabelle1!$C$10-Tabelle1!$E$10),Tabelle1!$C$17*(Tabelle1!$C$10-$A31),IF($A31&lt;Tabelle1!$E$10,Tabelle1!$C$17*$A31,Tabelle1!$D$17))</f>
        <v>0</v>
      </c>
      <c r="G31">
        <f>IF($A31&gt;=(Tabelle1!$C$10-Tabelle1!$E$10),Tabelle1!$C$18*(Tabelle1!$C$10-$A31),IF($A31&lt;Tabelle1!$E$10,Tabelle1!$C$18*$A31,Tabelle1!$D$18))</f>
        <v>50</v>
      </c>
    </row>
    <row r="32" spans="1:7" x14ac:dyDescent="0.25">
      <c r="A32">
        <v>2.9</v>
      </c>
      <c r="B32">
        <f>IF(A32&gt;=(Tabelle1!$C$10-Tabelle1!$E$10),Tabelle1!$C$13*(Tabelle1!$C$10-A32),IF(A32&lt;Tabelle1!$E$10,Tabelle1!$C$13*A32,Tabelle1!$D$13))</f>
        <v>0.15625</v>
      </c>
      <c r="C32">
        <f>IF($A32&gt;=(Tabelle1!$C$10-Tabelle1!$E$10),Tabelle1!$C$14*(Tabelle1!$C$10-$A32),IF($A32&lt;Tabelle1!$E$10,Tabelle1!$C$14*$A32,Tabelle1!$D$14))</f>
        <v>15.625</v>
      </c>
      <c r="D32">
        <f>IF($A32&gt;=(Tabelle1!$C$10-Tabelle1!$E$10),Tabelle1!$C$15*(Tabelle1!$C$10-$A32),IF($A32&lt;Tabelle1!$E$10,Tabelle1!$C$15*$A32,Tabelle1!$D$15))</f>
        <v>1.25</v>
      </c>
      <c r="E32">
        <f>IF($A32&gt;=(Tabelle1!$C$10-Tabelle1!$E$10),Tabelle1!$C$16*(Tabelle1!$C$10-$A32),IF($A32&lt;Tabelle1!$E$10,Tabelle1!$C$16*$A32,Tabelle1!$D$16))</f>
        <v>31.25</v>
      </c>
      <c r="F32">
        <f>IF($A32&gt;=(Tabelle1!$C$10-Tabelle1!$E$10),Tabelle1!$C$17*(Tabelle1!$C$10-$A32),IF($A32&lt;Tabelle1!$E$10,Tabelle1!$C$17*$A32,Tabelle1!$D$17))</f>
        <v>0</v>
      </c>
      <c r="G32">
        <f>IF($A32&gt;=(Tabelle1!$C$10-Tabelle1!$E$10),Tabelle1!$C$18*(Tabelle1!$C$10-$A32),IF($A32&lt;Tabelle1!$E$10,Tabelle1!$C$18*$A32,Tabelle1!$D$18))</f>
        <v>50</v>
      </c>
    </row>
    <row r="33" spans="1:7" x14ac:dyDescent="0.25">
      <c r="A33">
        <v>3</v>
      </c>
      <c r="B33">
        <f>IF(A33&gt;=(Tabelle1!$C$10-Tabelle1!$E$10),Tabelle1!$C$13*(Tabelle1!$C$10-A33),IF(A33&lt;Tabelle1!$E$10,Tabelle1!$C$13*A33,Tabelle1!$D$13))</f>
        <v>0.15625</v>
      </c>
      <c r="C33">
        <f>IF($A33&gt;=(Tabelle1!$C$10-Tabelle1!$E$10),Tabelle1!$C$14*(Tabelle1!$C$10-$A33),IF($A33&lt;Tabelle1!$E$10,Tabelle1!$C$14*$A33,Tabelle1!$D$14))</f>
        <v>15.625</v>
      </c>
      <c r="D33">
        <f>IF($A33&gt;=(Tabelle1!$C$10-Tabelle1!$E$10),Tabelle1!$C$15*(Tabelle1!$C$10-$A33),IF($A33&lt;Tabelle1!$E$10,Tabelle1!$C$15*$A33,Tabelle1!$D$15))</f>
        <v>1.25</v>
      </c>
      <c r="E33">
        <f>IF($A33&gt;=(Tabelle1!$C$10-Tabelle1!$E$10),Tabelle1!$C$16*(Tabelle1!$C$10-$A33),IF($A33&lt;Tabelle1!$E$10,Tabelle1!$C$16*$A33,Tabelle1!$D$16))</f>
        <v>31.25</v>
      </c>
      <c r="F33">
        <f>IF($A33&gt;=(Tabelle1!$C$10-Tabelle1!$E$10),Tabelle1!$C$17*(Tabelle1!$C$10-$A33),IF($A33&lt;Tabelle1!$E$10,Tabelle1!$C$17*$A33,Tabelle1!$D$17))</f>
        <v>0</v>
      </c>
      <c r="G33">
        <f>IF($A33&gt;=(Tabelle1!$C$10-Tabelle1!$E$10),Tabelle1!$C$18*(Tabelle1!$C$10-$A33),IF($A33&lt;Tabelle1!$E$10,Tabelle1!$C$18*$A33,Tabelle1!$D$18))</f>
        <v>50</v>
      </c>
    </row>
    <row r="34" spans="1:7" x14ac:dyDescent="0.25">
      <c r="A34">
        <v>3.1</v>
      </c>
      <c r="B34">
        <f>IF(A34&gt;=(Tabelle1!$C$10-Tabelle1!$E$10),Tabelle1!$C$13*(Tabelle1!$C$10-A34),IF(A34&lt;Tabelle1!$E$10,Tabelle1!$C$13*A34,Tabelle1!$D$13))</f>
        <v>0.15625</v>
      </c>
      <c r="C34">
        <f>IF($A34&gt;=(Tabelle1!$C$10-Tabelle1!$E$10),Tabelle1!$C$14*(Tabelle1!$C$10-$A34),IF($A34&lt;Tabelle1!$E$10,Tabelle1!$C$14*$A34,Tabelle1!$D$14))</f>
        <v>15.625</v>
      </c>
      <c r="D34">
        <f>IF($A34&gt;=(Tabelle1!$C$10-Tabelle1!$E$10),Tabelle1!$C$15*(Tabelle1!$C$10-$A34),IF($A34&lt;Tabelle1!$E$10,Tabelle1!$C$15*$A34,Tabelle1!$D$15))</f>
        <v>1.25</v>
      </c>
      <c r="E34">
        <f>IF($A34&gt;=(Tabelle1!$C$10-Tabelle1!$E$10),Tabelle1!$C$16*(Tabelle1!$C$10-$A34),IF($A34&lt;Tabelle1!$E$10,Tabelle1!$C$16*$A34,Tabelle1!$D$16))</f>
        <v>31.25</v>
      </c>
      <c r="F34">
        <f>IF($A34&gt;=(Tabelle1!$C$10-Tabelle1!$E$10),Tabelle1!$C$17*(Tabelle1!$C$10-$A34),IF($A34&lt;Tabelle1!$E$10,Tabelle1!$C$17*$A34,Tabelle1!$D$17))</f>
        <v>0</v>
      </c>
      <c r="G34">
        <f>IF($A34&gt;=(Tabelle1!$C$10-Tabelle1!$E$10),Tabelle1!$C$18*(Tabelle1!$C$10-$A34),IF($A34&lt;Tabelle1!$E$10,Tabelle1!$C$18*$A34,Tabelle1!$D$18))</f>
        <v>50</v>
      </c>
    </row>
    <row r="35" spans="1:7" x14ac:dyDescent="0.25">
      <c r="A35">
        <v>3.2</v>
      </c>
      <c r="B35">
        <f>IF(A35&gt;=(Tabelle1!$C$10-Tabelle1!$E$10),Tabelle1!$C$13*(Tabelle1!$C$10-A35),IF(A35&lt;Tabelle1!$E$10,Tabelle1!$C$13*A35,Tabelle1!$D$13))</f>
        <v>0.15625</v>
      </c>
      <c r="C35">
        <f>IF($A35&gt;=(Tabelle1!$C$10-Tabelle1!$E$10),Tabelle1!$C$14*(Tabelle1!$C$10-$A35),IF($A35&lt;Tabelle1!$E$10,Tabelle1!$C$14*$A35,Tabelle1!$D$14))</f>
        <v>15.625</v>
      </c>
      <c r="D35">
        <f>IF($A35&gt;=(Tabelle1!$C$10-Tabelle1!$E$10),Tabelle1!$C$15*(Tabelle1!$C$10-$A35),IF($A35&lt;Tabelle1!$E$10,Tabelle1!$C$15*$A35,Tabelle1!$D$15))</f>
        <v>1.25</v>
      </c>
      <c r="E35">
        <f>IF($A35&gt;=(Tabelle1!$C$10-Tabelle1!$E$10),Tabelle1!$C$16*(Tabelle1!$C$10-$A35),IF($A35&lt;Tabelle1!$E$10,Tabelle1!$C$16*$A35,Tabelle1!$D$16))</f>
        <v>31.25</v>
      </c>
      <c r="F35">
        <f>IF($A35&gt;=(Tabelle1!$C$10-Tabelle1!$E$10),Tabelle1!$C$17*(Tabelle1!$C$10-$A35),IF($A35&lt;Tabelle1!$E$10,Tabelle1!$C$17*$A35,Tabelle1!$D$17))</f>
        <v>0</v>
      </c>
      <c r="G35">
        <f>IF($A35&gt;=(Tabelle1!$C$10-Tabelle1!$E$10),Tabelle1!$C$18*(Tabelle1!$C$10-$A35),IF($A35&lt;Tabelle1!$E$10,Tabelle1!$C$18*$A35,Tabelle1!$D$18))</f>
        <v>50</v>
      </c>
    </row>
    <row r="36" spans="1:7" x14ac:dyDescent="0.25">
      <c r="A36">
        <v>3.3</v>
      </c>
      <c r="B36">
        <f>IF(A36&gt;=(Tabelle1!$C$10-Tabelle1!$E$10),Tabelle1!$C$13*(Tabelle1!$C$10-A36),IF(A36&lt;Tabelle1!$E$10,Tabelle1!$C$13*A36,Tabelle1!$D$13))</f>
        <v>0.15625</v>
      </c>
      <c r="C36">
        <f>IF($A36&gt;=(Tabelle1!$C$10-Tabelle1!$E$10),Tabelle1!$C$14*(Tabelle1!$C$10-$A36),IF($A36&lt;Tabelle1!$E$10,Tabelle1!$C$14*$A36,Tabelle1!$D$14))</f>
        <v>15.625</v>
      </c>
      <c r="D36">
        <f>IF($A36&gt;=(Tabelle1!$C$10-Tabelle1!$E$10),Tabelle1!$C$15*(Tabelle1!$C$10-$A36),IF($A36&lt;Tabelle1!$E$10,Tabelle1!$C$15*$A36,Tabelle1!$D$15))</f>
        <v>1.25</v>
      </c>
      <c r="E36">
        <f>IF($A36&gt;=(Tabelle1!$C$10-Tabelle1!$E$10),Tabelle1!$C$16*(Tabelle1!$C$10-$A36),IF($A36&lt;Tabelle1!$E$10,Tabelle1!$C$16*$A36,Tabelle1!$D$16))</f>
        <v>31.25</v>
      </c>
      <c r="F36">
        <f>IF($A36&gt;=(Tabelle1!$C$10-Tabelle1!$E$10),Tabelle1!$C$17*(Tabelle1!$C$10-$A36),IF($A36&lt;Tabelle1!$E$10,Tabelle1!$C$17*$A36,Tabelle1!$D$17))</f>
        <v>0</v>
      </c>
      <c r="G36">
        <f>IF($A36&gt;=(Tabelle1!$C$10-Tabelle1!$E$10),Tabelle1!$C$18*(Tabelle1!$C$10-$A36),IF($A36&lt;Tabelle1!$E$10,Tabelle1!$C$18*$A36,Tabelle1!$D$18))</f>
        <v>50</v>
      </c>
    </row>
    <row r="37" spans="1:7" x14ac:dyDescent="0.25">
      <c r="A37">
        <v>3.4</v>
      </c>
      <c r="B37">
        <f>IF(A37&gt;=(Tabelle1!$C$10-Tabelle1!$E$10),Tabelle1!$C$13*(Tabelle1!$C$10-A37),IF(A37&lt;Tabelle1!$E$10,Tabelle1!$C$13*A37,Tabelle1!$D$13))</f>
        <v>0.15625</v>
      </c>
      <c r="C37">
        <f>IF($A37&gt;=(Tabelle1!$C$10-Tabelle1!$E$10),Tabelle1!$C$14*(Tabelle1!$C$10-$A37),IF($A37&lt;Tabelle1!$E$10,Tabelle1!$C$14*$A37,Tabelle1!$D$14))</f>
        <v>15.625</v>
      </c>
      <c r="D37">
        <f>IF($A37&gt;=(Tabelle1!$C$10-Tabelle1!$E$10),Tabelle1!$C$15*(Tabelle1!$C$10-$A37),IF($A37&lt;Tabelle1!$E$10,Tabelle1!$C$15*$A37,Tabelle1!$D$15))</f>
        <v>1.25</v>
      </c>
      <c r="E37">
        <f>IF($A37&gt;=(Tabelle1!$C$10-Tabelle1!$E$10),Tabelle1!$C$16*(Tabelle1!$C$10-$A37),IF($A37&lt;Tabelle1!$E$10,Tabelle1!$C$16*$A37,Tabelle1!$D$16))</f>
        <v>31.25</v>
      </c>
      <c r="F37">
        <f>IF($A37&gt;=(Tabelle1!$C$10-Tabelle1!$E$10),Tabelle1!$C$17*(Tabelle1!$C$10-$A37),IF($A37&lt;Tabelle1!$E$10,Tabelle1!$C$17*$A37,Tabelle1!$D$17))</f>
        <v>0</v>
      </c>
      <c r="G37">
        <f>IF($A37&gt;=(Tabelle1!$C$10-Tabelle1!$E$10),Tabelle1!$C$18*(Tabelle1!$C$10-$A37),IF($A37&lt;Tabelle1!$E$10,Tabelle1!$C$18*$A37,Tabelle1!$D$18))</f>
        <v>50</v>
      </c>
    </row>
    <row r="38" spans="1:7" x14ac:dyDescent="0.25">
      <c r="A38">
        <v>3.5</v>
      </c>
      <c r="B38">
        <f>IF(A38&gt;=(Tabelle1!$C$10-Tabelle1!$E$10),Tabelle1!$C$13*(Tabelle1!$C$10-A38),IF(A38&lt;Tabelle1!$E$10,Tabelle1!$C$13*A38,Tabelle1!$D$13))</f>
        <v>0.15625</v>
      </c>
      <c r="C38">
        <f>IF($A38&gt;=(Tabelle1!$C$10-Tabelle1!$E$10),Tabelle1!$C$14*(Tabelle1!$C$10-$A38),IF($A38&lt;Tabelle1!$E$10,Tabelle1!$C$14*$A38,Tabelle1!$D$14))</f>
        <v>15.625</v>
      </c>
      <c r="D38">
        <f>IF($A38&gt;=(Tabelle1!$C$10-Tabelle1!$E$10),Tabelle1!$C$15*(Tabelle1!$C$10-$A38),IF($A38&lt;Tabelle1!$E$10,Tabelle1!$C$15*$A38,Tabelle1!$D$15))</f>
        <v>1.25</v>
      </c>
      <c r="E38">
        <f>IF($A38&gt;=(Tabelle1!$C$10-Tabelle1!$E$10),Tabelle1!$C$16*(Tabelle1!$C$10-$A38),IF($A38&lt;Tabelle1!$E$10,Tabelle1!$C$16*$A38,Tabelle1!$D$16))</f>
        <v>31.25</v>
      </c>
      <c r="F38">
        <f>IF($A38&gt;=(Tabelle1!$C$10-Tabelle1!$E$10),Tabelle1!$C$17*(Tabelle1!$C$10-$A38),IF($A38&lt;Tabelle1!$E$10,Tabelle1!$C$17*$A38,Tabelle1!$D$17))</f>
        <v>0</v>
      </c>
      <c r="G38">
        <f>IF($A38&gt;=(Tabelle1!$C$10-Tabelle1!$E$10),Tabelle1!$C$18*(Tabelle1!$C$10-$A38),IF($A38&lt;Tabelle1!$E$10,Tabelle1!$C$18*$A38,Tabelle1!$D$18))</f>
        <v>50</v>
      </c>
    </row>
    <row r="39" spans="1:7" x14ac:dyDescent="0.25">
      <c r="A39">
        <v>3.6</v>
      </c>
      <c r="B39">
        <f>IF(A39&gt;=(Tabelle1!$C$10-Tabelle1!$E$10),Tabelle1!$C$13*(Tabelle1!$C$10-A39),IF(A39&lt;Tabelle1!$E$10,Tabelle1!$C$13*A39,Tabelle1!$D$13))</f>
        <v>0.15625</v>
      </c>
      <c r="C39">
        <f>IF($A39&gt;=(Tabelle1!$C$10-Tabelle1!$E$10),Tabelle1!$C$14*(Tabelle1!$C$10-$A39),IF($A39&lt;Tabelle1!$E$10,Tabelle1!$C$14*$A39,Tabelle1!$D$14))</f>
        <v>15.625</v>
      </c>
      <c r="D39">
        <f>IF($A39&gt;=(Tabelle1!$C$10-Tabelle1!$E$10),Tabelle1!$C$15*(Tabelle1!$C$10-$A39),IF($A39&lt;Tabelle1!$E$10,Tabelle1!$C$15*$A39,Tabelle1!$D$15))</f>
        <v>1.25</v>
      </c>
      <c r="E39">
        <f>IF($A39&gt;=(Tabelle1!$C$10-Tabelle1!$E$10),Tabelle1!$C$16*(Tabelle1!$C$10-$A39),IF($A39&lt;Tabelle1!$E$10,Tabelle1!$C$16*$A39,Tabelle1!$D$16))</f>
        <v>31.25</v>
      </c>
      <c r="F39">
        <f>IF($A39&gt;=(Tabelle1!$C$10-Tabelle1!$E$10),Tabelle1!$C$17*(Tabelle1!$C$10-$A39),IF($A39&lt;Tabelle1!$E$10,Tabelle1!$C$17*$A39,Tabelle1!$D$17))</f>
        <v>0</v>
      </c>
      <c r="G39">
        <f>IF($A39&gt;=(Tabelle1!$C$10-Tabelle1!$E$10),Tabelle1!$C$18*(Tabelle1!$C$10-$A39),IF($A39&lt;Tabelle1!$E$10,Tabelle1!$C$18*$A39,Tabelle1!$D$18))</f>
        <v>50</v>
      </c>
    </row>
    <row r="40" spans="1:7" x14ac:dyDescent="0.25">
      <c r="A40">
        <v>3.7</v>
      </c>
      <c r="B40">
        <f>IF(A40&gt;=(Tabelle1!$C$10-Tabelle1!$E$10),Tabelle1!$C$13*(Tabelle1!$C$10-A40),IF(A40&lt;Tabelle1!$E$10,Tabelle1!$C$13*A40,Tabelle1!$D$13))</f>
        <v>0.15625</v>
      </c>
      <c r="C40">
        <f>IF($A40&gt;=(Tabelle1!$C$10-Tabelle1!$E$10),Tabelle1!$C$14*(Tabelle1!$C$10-$A40),IF($A40&lt;Tabelle1!$E$10,Tabelle1!$C$14*$A40,Tabelle1!$D$14))</f>
        <v>15.625</v>
      </c>
      <c r="D40">
        <f>IF($A40&gt;=(Tabelle1!$C$10-Tabelle1!$E$10),Tabelle1!$C$15*(Tabelle1!$C$10-$A40),IF($A40&lt;Tabelle1!$E$10,Tabelle1!$C$15*$A40,Tabelle1!$D$15))</f>
        <v>1.25</v>
      </c>
      <c r="E40">
        <f>IF($A40&gt;=(Tabelle1!$C$10-Tabelle1!$E$10),Tabelle1!$C$16*(Tabelle1!$C$10-$A40),IF($A40&lt;Tabelle1!$E$10,Tabelle1!$C$16*$A40,Tabelle1!$D$16))</f>
        <v>31.25</v>
      </c>
      <c r="F40">
        <f>IF($A40&gt;=(Tabelle1!$C$10-Tabelle1!$E$10),Tabelle1!$C$17*(Tabelle1!$C$10-$A40),IF($A40&lt;Tabelle1!$E$10,Tabelle1!$C$17*$A40,Tabelle1!$D$17))</f>
        <v>0</v>
      </c>
      <c r="G40">
        <f>IF($A40&gt;=(Tabelle1!$C$10-Tabelle1!$E$10),Tabelle1!$C$18*(Tabelle1!$C$10-$A40),IF($A40&lt;Tabelle1!$E$10,Tabelle1!$C$18*$A40,Tabelle1!$D$18))</f>
        <v>50</v>
      </c>
    </row>
    <row r="41" spans="1:7" x14ac:dyDescent="0.25">
      <c r="A41">
        <v>3.8</v>
      </c>
      <c r="B41">
        <f>IF(A41&gt;=(Tabelle1!$C$10-Tabelle1!$E$10),Tabelle1!$C$13*(Tabelle1!$C$10-A41),IF(A41&lt;Tabelle1!$E$10,Tabelle1!$C$13*A41,Tabelle1!$D$13))</f>
        <v>0.15625</v>
      </c>
      <c r="C41">
        <f>IF($A41&gt;=(Tabelle1!$C$10-Tabelle1!$E$10),Tabelle1!$C$14*(Tabelle1!$C$10-$A41),IF($A41&lt;Tabelle1!$E$10,Tabelle1!$C$14*$A41,Tabelle1!$D$14))</f>
        <v>15.625</v>
      </c>
      <c r="D41">
        <f>IF($A41&gt;=(Tabelle1!$C$10-Tabelle1!$E$10),Tabelle1!$C$15*(Tabelle1!$C$10-$A41),IF($A41&lt;Tabelle1!$E$10,Tabelle1!$C$15*$A41,Tabelle1!$D$15))</f>
        <v>1.25</v>
      </c>
      <c r="E41">
        <f>IF($A41&gt;=(Tabelle1!$C$10-Tabelle1!$E$10),Tabelle1!$C$16*(Tabelle1!$C$10-$A41),IF($A41&lt;Tabelle1!$E$10,Tabelle1!$C$16*$A41,Tabelle1!$D$16))</f>
        <v>31.25</v>
      </c>
      <c r="F41">
        <f>IF($A41&gt;=(Tabelle1!$C$10-Tabelle1!$E$10),Tabelle1!$C$17*(Tabelle1!$C$10-$A41),IF($A41&lt;Tabelle1!$E$10,Tabelle1!$C$17*$A41,Tabelle1!$D$17))</f>
        <v>0</v>
      </c>
      <c r="G41">
        <f>IF($A41&gt;=(Tabelle1!$C$10-Tabelle1!$E$10),Tabelle1!$C$18*(Tabelle1!$C$10-$A41),IF($A41&lt;Tabelle1!$E$10,Tabelle1!$C$18*$A41,Tabelle1!$D$18))</f>
        <v>50</v>
      </c>
    </row>
    <row r="42" spans="1:7" x14ac:dyDescent="0.25">
      <c r="A42">
        <v>3.9</v>
      </c>
      <c r="B42">
        <f>IF(A42&gt;=(Tabelle1!$C$10-Tabelle1!$E$10),Tabelle1!$C$13*(Tabelle1!$C$10-A42),IF(A42&lt;Tabelle1!$E$10,Tabelle1!$C$13*A42,Tabelle1!$D$13))</f>
        <v>0.15625</v>
      </c>
      <c r="C42">
        <f>IF($A42&gt;=(Tabelle1!$C$10-Tabelle1!$E$10),Tabelle1!$C$14*(Tabelle1!$C$10-$A42),IF($A42&lt;Tabelle1!$E$10,Tabelle1!$C$14*$A42,Tabelle1!$D$14))</f>
        <v>15.625</v>
      </c>
      <c r="D42">
        <f>IF($A42&gt;=(Tabelle1!$C$10-Tabelle1!$E$10),Tabelle1!$C$15*(Tabelle1!$C$10-$A42),IF($A42&lt;Tabelle1!$E$10,Tabelle1!$C$15*$A42,Tabelle1!$D$15))</f>
        <v>1.25</v>
      </c>
      <c r="E42">
        <f>IF($A42&gt;=(Tabelle1!$C$10-Tabelle1!$E$10),Tabelle1!$C$16*(Tabelle1!$C$10-$A42),IF($A42&lt;Tabelle1!$E$10,Tabelle1!$C$16*$A42,Tabelle1!$D$16))</f>
        <v>31.25</v>
      </c>
      <c r="F42">
        <f>IF($A42&gt;=(Tabelle1!$C$10-Tabelle1!$E$10),Tabelle1!$C$17*(Tabelle1!$C$10-$A42),IF($A42&lt;Tabelle1!$E$10,Tabelle1!$C$17*$A42,Tabelle1!$D$17))</f>
        <v>0</v>
      </c>
      <c r="G42">
        <f>IF($A42&gt;=(Tabelle1!$C$10-Tabelle1!$E$10),Tabelle1!$C$18*(Tabelle1!$C$10-$A42),IF($A42&lt;Tabelle1!$E$10,Tabelle1!$C$18*$A42,Tabelle1!$D$18))</f>
        <v>50</v>
      </c>
    </row>
    <row r="43" spans="1:7" x14ac:dyDescent="0.25">
      <c r="A43">
        <v>4</v>
      </c>
      <c r="B43">
        <f>IF(A43&gt;=(Tabelle1!$C$10-Tabelle1!$E$10),Tabelle1!$C$13*(Tabelle1!$C$10-A43),IF(A43&lt;Tabelle1!$E$10,Tabelle1!$C$13*A43,Tabelle1!$D$13))</f>
        <v>0.15625</v>
      </c>
      <c r="C43">
        <f>IF($A43&gt;=(Tabelle1!$C$10-Tabelle1!$E$10),Tabelle1!$C$14*(Tabelle1!$C$10-$A43),IF($A43&lt;Tabelle1!$E$10,Tabelle1!$C$14*$A43,Tabelle1!$D$14))</f>
        <v>15.625</v>
      </c>
      <c r="D43">
        <f>IF($A43&gt;=(Tabelle1!$C$10-Tabelle1!$E$10),Tabelle1!$C$15*(Tabelle1!$C$10-$A43),IF($A43&lt;Tabelle1!$E$10,Tabelle1!$C$15*$A43,Tabelle1!$D$15))</f>
        <v>1.25</v>
      </c>
      <c r="E43">
        <f>IF($A43&gt;=(Tabelle1!$C$10-Tabelle1!$E$10),Tabelle1!$C$16*(Tabelle1!$C$10-$A43),IF($A43&lt;Tabelle1!$E$10,Tabelle1!$C$16*$A43,Tabelle1!$D$16))</f>
        <v>31.25</v>
      </c>
      <c r="F43">
        <f>IF($A43&gt;=(Tabelle1!$C$10-Tabelle1!$E$10),Tabelle1!$C$17*(Tabelle1!$C$10-$A43),IF($A43&lt;Tabelle1!$E$10,Tabelle1!$C$17*$A43,Tabelle1!$D$17))</f>
        <v>0</v>
      </c>
      <c r="G43">
        <f>IF($A43&gt;=(Tabelle1!$C$10-Tabelle1!$E$10),Tabelle1!$C$18*(Tabelle1!$C$10-$A43),IF($A43&lt;Tabelle1!$E$10,Tabelle1!$C$18*$A43,Tabelle1!$D$18))</f>
        <v>50</v>
      </c>
    </row>
    <row r="44" spans="1:7" x14ac:dyDescent="0.25">
      <c r="A44">
        <v>4.0999999999999996</v>
      </c>
      <c r="B44">
        <f>IF(A44&gt;=(Tabelle1!$C$10-Tabelle1!$E$10),Tabelle1!$C$13*(Tabelle1!$C$10-A44),IF(A44&lt;Tabelle1!$E$10,Tabelle1!$C$13*A44,Tabelle1!$D$13))</f>
        <v>0.15625</v>
      </c>
      <c r="C44">
        <f>IF($A44&gt;=(Tabelle1!$C$10-Tabelle1!$E$10),Tabelle1!$C$14*(Tabelle1!$C$10-$A44),IF($A44&lt;Tabelle1!$E$10,Tabelle1!$C$14*$A44,Tabelle1!$D$14))</f>
        <v>15.625</v>
      </c>
      <c r="D44">
        <f>IF($A44&gt;=(Tabelle1!$C$10-Tabelle1!$E$10),Tabelle1!$C$15*(Tabelle1!$C$10-$A44),IF($A44&lt;Tabelle1!$E$10,Tabelle1!$C$15*$A44,Tabelle1!$D$15))</f>
        <v>1.25</v>
      </c>
      <c r="E44">
        <f>IF($A44&gt;=(Tabelle1!$C$10-Tabelle1!$E$10),Tabelle1!$C$16*(Tabelle1!$C$10-$A44),IF($A44&lt;Tabelle1!$E$10,Tabelle1!$C$16*$A44,Tabelle1!$D$16))</f>
        <v>31.25</v>
      </c>
      <c r="F44">
        <f>IF($A44&gt;=(Tabelle1!$C$10-Tabelle1!$E$10),Tabelle1!$C$17*(Tabelle1!$C$10-$A44),IF($A44&lt;Tabelle1!$E$10,Tabelle1!$C$17*$A44,Tabelle1!$D$17))</f>
        <v>0</v>
      </c>
      <c r="G44">
        <f>IF($A44&gt;=(Tabelle1!$C$10-Tabelle1!$E$10),Tabelle1!$C$18*(Tabelle1!$C$10-$A44),IF($A44&lt;Tabelle1!$E$10,Tabelle1!$C$18*$A44,Tabelle1!$D$18))</f>
        <v>50</v>
      </c>
    </row>
    <row r="45" spans="1:7" x14ac:dyDescent="0.25">
      <c r="A45">
        <v>4.2</v>
      </c>
      <c r="B45">
        <f>IF(A45&gt;=(Tabelle1!$C$10-Tabelle1!$E$10),Tabelle1!$C$13*(Tabelle1!$C$10-A45),IF(A45&lt;Tabelle1!$E$10,Tabelle1!$C$13*A45,Tabelle1!$D$13))</f>
        <v>0.15625</v>
      </c>
      <c r="C45">
        <f>IF($A45&gt;=(Tabelle1!$C$10-Tabelle1!$E$10),Tabelle1!$C$14*(Tabelle1!$C$10-$A45),IF($A45&lt;Tabelle1!$E$10,Tabelle1!$C$14*$A45,Tabelle1!$D$14))</f>
        <v>15.625</v>
      </c>
      <c r="D45">
        <f>IF($A45&gt;=(Tabelle1!$C$10-Tabelle1!$E$10),Tabelle1!$C$15*(Tabelle1!$C$10-$A45),IF($A45&lt;Tabelle1!$E$10,Tabelle1!$C$15*$A45,Tabelle1!$D$15))</f>
        <v>1.25</v>
      </c>
      <c r="E45">
        <f>IF($A45&gt;=(Tabelle1!$C$10-Tabelle1!$E$10),Tabelle1!$C$16*(Tabelle1!$C$10-$A45),IF($A45&lt;Tabelle1!$E$10,Tabelle1!$C$16*$A45,Tabelle1!$D$16))</f>
        <v>31.25</v>
      </c>
      <c r="F45">
        <f>IF($A45&gt;=(Tabelle1!$C$10-Tabelle1!$E$10),Tabelle1!$C$17*(Tabelle1!$C$10-$A45),IF($A45&lt;Tabelle1!$E$10,Tabelle1!$C$17*$A45,Tabelle1!$D$17))</f>
        <v>0</v>
      </c>
      <c r="G45">
        <f>IF($A45&gt;=(Tabelle1!$C$10-Tabelle1!$E$10),Tabelle1!$C$18*(Tabelle1!$C$10-$A45),IF($A45&lt;Tabelle1!$E$10,Tabelle1!$C$18*$A45,Tabelle1!$D$18))</f>
        <v>50</v>
      </c>
    </row>
    <row r="46" spans="1:7" x14ac:dyDescent="0.25">
      <c r="A46">
        <v>4.3</v>
      </c>
      <c r="B46">
        <f>IF(A46&gt;=(Tabelle1!$C$10-Tabelle1!$E$10),Tabelle1!$C$13*(Tabelle1!$C$10-A46),IF(A46&lt;Tabelle1!$E$10,Tabelle1!$C$13*A46,Tabelle1!$D$13))</f>
        <v>0.15625</v>
      </c>
      <c r="C46">
        <f>IF($A46&gt;=(Tabelle1!$C$10-Tabelle1!$E$10),Tabelle1!$C$14*(Tabelle1!$C$10-$A46),IF($A46&lt;Tabelle1!$E$10,Tabelle1!$C$14*$A46,Tabelle1!$D$14))</f>
        <v>15.625</v>
      </c>
      <c r="D46">
        <f>IF($A46&gt;=(Tabelle1!$C$10-Tabelle1!$E$10),Tabelle1!$C$15*(Tabelle1!$C$10-$A46),IF($A46&lt;Tabelle1!$E$10,Tabelle1!$C$15*$A46,Tabelle1!$D$15))</f>
        <v>1.25</v>
      </c>
      <c r="E46">
        <f>IF($A46&gt;=(Tabelle1!$C$10-Tabelle1!$E$10),Tabelle1!$C$16*(Tabelle1!$C$10-$A46),IF($A46&lt;Tabelle1!$E$10,Tabelle1!$C$16*$A46,Tabelle1!$D$16))</f>
        <v>31.25</v>
      </c>
      <c r="F46">
        <f>IF($A46&gt;=(Tabelle1!$C$10-Tabelle1!$E$10),Tabelle1!$C$17*(Tabelle1!$C$10-$A46),IF($A46&lt;Tabelle1!$E$10,Tabelle1!$C$17*$A46,Tabelle1!$D$17))</f>
        <v>0</v>
      </c>
      <c r="G46">
        <f>IF($A46&gt;=(Tabelle1!$C$10-Tabelle1!$E$10),Tabelle1!$C$18*(Tabelle1!$C$10-$A46),IF($A46&lt;Tabelle1!$E$10,Tabelle1!$C$18*$A46,Tabelle1!$D$18))</f>
        <v>50</v>
      </c>
    </row>
    <row r="47" spans="1:7" x14ac:dyDescent="0.25">
      <c r="A47">
        <v>4.4000000000000004</v>
      </c>
      <c r="B47">
        <f>IF(A47&gt;=(Tabelle1!$C$10-Tabelle1!$E$10),Tabelle1!$C$13*(Tabelle1!$C$10-A47),IF(A47&lt;Tabelle1!$E$10,Tabelle1!$C$13*A47,Tabelle1!$D$13))</f>
        <v>0.15625</v>
      </c>
      <c r="C47">
        <f>IF($A47&gt;=(Tabelle1!$C$10-Tabelle1!$E$10),Tabelle1!$C$14*(Tabelle1!$C$10-$A47),IF($A47&lt;Tabelle1!$E$10,Tabelle1!$C$14*$A47,Tabelle1!$D$14))</f>
        <v>15.625</v>
      </c>
      <c r="D47">
        <f>IF($A47&gt;=(Tabelle1!$C$10-Tabelle1!$E$10),Tabelle1!$C$15*(Tabelle1!$C$10-$A47),IF($A47&lt;Tabelle1!$E$10,Tabelle1!$C$15*$A47,Tabelle1!$D$15))</f>
        <v>1.25</v>
      </c>
      <c r="E47">
        <f>IF($A47&gt;=(Tabelle1!$C$10-Tabelle1!$E$10),Tabelle1!$C$16*(Tabelle1!$C$10-$A47),IF($A47&lt;Tabelle1!$E$10,Tabelle1!$C$16*$A47,Tabelle1!$D$16))</f>
        <v>31.25</v>
      </c>
      <c r="F47">
        <f>IF($A47&gt;=(Tabelle1!$C$10-Tabelle1!$E$10),Tabelle1!$C$17*(Tabelle1!$C$10-$A47),IF($A47&lt;Tabelle1!$E$10,Tabelle1!$C$17*$A47,Tabelle1!$D$17))</f>
        <v>0</v>
      </c>
      <c r="G47">
        <f>IF($A47&gt;=(Tabelle1!$C$10-Tabelle1!$E$10),Tabelle1!$C$18*(Tabelle1!$C$10-$A47),IF($A47&lt;Tabelle1!$E$10,Tabelle1!$C$18*$A47,Tabelle1!$D$18))</f>
        <v>50</v>
      </c>
    </row>
    <row r="48" spans="1:7" x14ac:dyDescent="0.25">
      <c r="A48">
        <v>4.5</v>
      </c>
      <c r="B48">
        <f>IF(A48&gt;=(Tabelle1!$C$10-Tabelle1!$E$10),Tabelle1!$C$13*(Tabelle1!$C$10-A48),IF(A48&lt;Tabelle1!$E$10,Tabelle1!$C$13*A48,Tabelle1!$D$13))</f>
        <v>0.15625</v>
      </c>
      <c r="C48">
        <f>IF($A48&gt;=(Tabelle1!$C$10-Tabelle1!$E$10),Tabelle1!$C$14*(Tabelle1!$C$10-$A48),IF($A48&lt;Tabelle1!$E$10,Tabelle1!$C$14*$A48,Tabelle1!$D$14))</f>
        <v>15.625</v>
      </c>
      <c r="D48">
        <f>IF($A48&gt;=(Tabelle1!$C$10-Tabelle1!$E$10),Tabelle1!$C$15*(Tabelle1!$C$10-$A48),IF($A48&lt;Tabelle1!$E$10,Tabelle1!$C$15*$A48,Tabelle1!$D$15))</f>
        <v>1.25</v>
      </c>
      <c r="E48">
        <f>IF($A48&gt;=(Tabelle1!$C$10-Tabelle1!$E$10),Tabelle1!$C$16*(Tabelle1!$C$10-$A48),IF($A48&lt;Tabelle1!$E$10,Tabelle1!$C$16*$A48,Tabelle1!$D$16))</f>
        <v>31.25</v>
      </c>
      <c r="F48">
        <f>IF($A48&gt;=(Tabelle1!$C$10-Tabelle1!$E$10),Tabelle1!$C$17*(Tabelle1!$C$10-$A48),IF($A48&lt;Tabelle1!$E$10,Tabelle1!$C$17*$A48,Tabelle1!$D$17))</f>
        <v>0</v>
      </c>
      <c r="G48">
        <f>IF($A48&gt;=(Tabelle1!$C$10-Tabelle1!$E$10),Tabelle1!$C$18*(Tabelle1!$C$10-$A48),IF($A48&lt;Tabelle1!$E$10,Tabelle1!$C$18*$A48,Tabelle1!$D$18))</f>
        <v>50</v>
      </c>
    </row>
    <row r="49" spans="1:7" x14ac:dyDescent="0.25">
      <c r="A49">
        <v>4.5999999999999996</v>
      </c>
      <c r="B49">
        <f>IF(A49&gt;=(Tabelle1!$C$10-Tabelle1!$E$10),Tabelle1!$C$13*(Tabelle1!$C$10-A49),IF(A49&lt;Tabelle1!$E$10,Tabelle1!$C$13*A49,Tabelle1!$D$13))</f>
        <v>0.15625</v>
      </c>
      <c r="C49">
        <f>IF($A49&gt;=(Tabelle1!$C$10-Tabelle1!$E$10),Tabelle1!$C$14*(Tabelle1!$C$10-$A49),IF($A49&lt;Tabelle1!$E$10,Tabelle1!$C$14*$A49,Tabelle1!$D$14))</f>
        <v>15.625</v>
      </c>
      <c r="D49">
        <f>IF($A49&gt;=(Tabelle1!$C$10-Tabelle1!$E$10),Tabelle1!$C$15*(Tabelle1!$C$10-$A49),IF($A49&lt;Tabelle1!$E$10,Tabelle1!$C$15*$A49,Tabelle1!$D$15))</f>
        <v>1.25</v>
      </c>
      <c r="E49">
        <f>IF($A49&gt;=(Tabelle1!$C$10-Tabelle1!$E$10),Tabelle1!$C$16*(Tabelle1!$C$10-$A49),IF($A49&lt;Tabelle1!$E$10,Tabelle1!$C$16*$A49,Tabelle1!$D$16))</f>
        <v>31.25</v>
      </c>
      <c r="F49">
        <f>IF($A49&gt;=(Tabelle1!$C$10-Tabelle1!$E$10),Tabelle1!$C$17*(Tabelle1!$C$10-$A49),IF($A49&lt;Tabelle1!$E$10,Tabelle1!$C$17*$A49,Tabelle1!$D$17))</f>
        <v>0</v>
      </c>
      <c r="G49">
        <f>IF($A49&gt;=(Tabelle1!$C$10-Tabelle1!$E$10),Tabelle1!$C$18*(Tabelle1!$C$10-$A49),IF($A49&lt;Tabelle1!$E$10,Tabelle1!$C$18*$A49,Tabelle1!$D$18))</f>
        <v>50</v>
      </c>
    </row>
    <row r="50" spans="1:7" x14ac:dyDescent="0.25">
      <c r="A50">
        <v>4.7</v>
      </c>
      <c r="B50">
        <f>IF(A50&gt;=(Tabelle1!$C$10-Tabelle1!$E$10),Tabelle1!$C$13*(Tabelle1!$C$10-A50),IF(A50&lt;Tabelle1!$E$10,Tabelle1!$C$13*A50,Tabelle1!$D$13))</f>
        <v>0.15625</v>
      </c>
      <c r="C50">
        <f>IF($A50&gt;=(Tabelle1!$C$10-Tabelle1!$E$10),Tabelle1!$C$14*(Tabelle1!$C$10-$A50),IF($A50&lt;Tabelle1!$E$10,Tabelle1!$C$14*$A50,Tabelle1!$D$14))</f>
        <v>15.625</v>
      </c>
      <c r="D50">
        <f>IF($A50&gt;=(Tabelle1!$C$10-Tabelle1!$E$10),Tabelle1!$C$15*(Tabelle1!$C$10-$A50),IF($A50&lt;Tabelle1!$E$10,Tabelle1!$C$15*$A50,Tabelle1!$D$15))</f>
        <v>1.25</v>
      </c>
      <c r="E50">
        <f>IF($A50&gt;=(Tabelle1!$C$10-Tabelle1!$E$10),Tabelle1!$C$16*(Tabelle1!$C$10-$A50),IF($A50&lt;Tabelle1!$E$10,Tabelle1!$C$16*$A50,Tabelle1!$D$16))</f>
        <v>31.25</v>
      </c>
      <c r="F50">
        <f>IF($A50&gt;=(Tabelle1!$C$10-Tabelle1!$E$10),Tabelle1!$C$17*(Tabelle1!$C$10-$A50),IF($A50&lt;Tabelle1!$E$10,Tabelle1!$C$17*$A50,Tabelle1!$D$17))</f>
        <v>0</v>
      </c>
      <c r="G50">
        <f>IF($A50&gt;=(Tabelle1!$C$10-Tabelle1!$E$10),Tabelle1!$C$18*(Tabelle1!$C$10-$A50),IF($A50&lt;Tabelle1!$E$10,Tabelle1!$C$18*$A50,Tabelle1!$D$18))</f>
        <v>50</v>
      </c>
    </row>
    <row r="51" spans="1:7" x14ac:dyDescent="0.25">
      <c r="A51">
        <v>4.8</v>
      </c>
      <c r="B51">
        <f>IF(A51&gt;=(Tabelle1!$C$10-Tabelle1!$E$10),Tabelle1!$C$13*(Tabelle1!$C$10-A51),IF(A51&lt;Tabelle1!$E$10,Tabelle1!$C$13*A51,Tabelle1!$D$13))</f>
        <v>0.15625</v>
      </c>
      <c r="C51">
        <f>IF($A51&gt;=(Tabelle1!$C$10-Tabelle1!$E$10),Tabelle1!$C$14*(Tabelle1!$C$10-$A51),IF($A51&lt;Tabelle1!$E$10,Tabelle1!$C$14*$A51,Tabelle1!$D$14))</f>
        <v>15.625</v>
      </c>
      <c r="D51">
        <f>IF($A51&gt;=(Tabelle1!$C$10-Tabelle1!$E$10),Tabelle1!$C$15*(Tabelle1!$C$10-$A51),IF($A51&lt;Tabelle1!$E$10,Tabelle1!$C$15*$A51,Tabelle1!$D$15))</f>
        <v>1.25</v>
      </c>
      <c r="E51">
        <f>IF($A51&gt;=(Tabelle1!$C$10-Tabelle1!$E$10),Tabelle1!$C$16*(Tabelle1!$C$10-$A51),IF($A51&lt;Tabelle1!$E$10,Tabelle1!$C$16*$A51,Tabelle1!$D$16))</f>
        <v>31.25</v>
      </c>
      <c r="F51">
        <f>IF($A51&gt;=(Tabelle1!$C$10-Tabelle1!$E$10),Tabelle1!$C$17*(Tabelle1!$C$10-$A51),IF($A51&lt;Tabelle1!$E$10,Tabelle1!$C$17*$A51,Tabelle1!$D$17))</f>
        <v>0</v>
      </c>
      <c r="G51">
        <f>IF($A51&gt;=(Tabelle1!$C$10-Tabelle1!$E$10),Tabelle1!$C$18*(Tabelle1!$C$10-$A51),IF($A51&lt;Tabelle1!$E$10,Tabelle1!$C$18*$A51,Tabelle1!$D$18))</f>
        <v>50</v>
      </c>
    </row>
    <row r="52" spans="1:7" x14ac:dyDescent="0.25">
      <c r="A52">
        <v>4.9000000000000004</v>
      </c>
      <c r="B52">
        <f>IF(A52&gt;=(Tabelle1!$C$10-Tabelle1!$E$10),Tabelle1!$C$13*(Tabelle1!$C$10-A52),IF(A52&lt;Tabelle1!$E$10,Tabelle1!$C$13*A52,Tabelle1!$D$13))</f>
        <v>0.15625</v>
      </c>
      <c r="C52">
        <f>IF($A52&gt;=(Tabelle1!$C$10-Tabelle1!$E$10),Tabelle1!$C$14*(Tabelle1!$C$10-$A52),IF($A52&lt;Tabelle1!$E$10,Tabelle1!$C$14*$A52,Tabelle1!$D$14))</f>
        <v>15.625</v>
      </c>
      <c r="D52">
        <f>IF($A52&gt;=(Tabelle1!$C$10-Tabelle1!$E$10),Tabelle1!$C$15*(Tabelle1!$C$10-$A52),IF($A52&lt;Tabelle1!$E$10,Tabelle1!$C$15*$A52,Tabelle1!$D$15))</f>
        <v>1.25</v>
      </c>
      <c r="E52">
        <f>IF($A52&gt;=(Tabelle1!$C$10-Tabelle1!$E$10),Tabelle1!$C$16*(Tabelle1!$C$10-$A52),IF($A52&lt;Tabelle1!$E$10,Tabelle1!$C$16*$A52,Tabelle1!$D$16))</f>
        <v>31.25</v>
      </c>
      <c r="F52">
        <f>IF($A52&gt;=(Tabelle1!$C$10-Tabelle1!$E$10),Tabelle1!$C$17*(Tabelle1!$C$10-$A52),IF($A52&lt;Tabelle1!$E$10,Tabelle1!$C$17*$A52,Tabelle1!$D$17))</f>
        <v>0</v>
      </c>
      <c r="G52">
        <f>IF($A52&gt;=(Tabelle1!$C$10-Tabelle1!$E$10),Tabelle1!$C$18*(Tabelle1!$C$10-$A52),IF($A52&lt;Tabelle1!$E$10,Tabelle1!$C$18*$A52,Tabelle1!$D$18))</f>
        <v>50</v>
      </c>
    </row>
    <row r="53" spans="1:7" x14ac:dyDescent="0.25">
      <c r="A53">
        <v>5</v>
      </c>
      <c r="B53">
        <f>IF(A53&gt;=(Tabelle1!$C$10-Tabelle1!$E$10),Tabelle1!$C$13*(Tabelle1!$C$10-A53),IF(A53&lt;Tabelle1!$E$10,Tabelle1!$C$13*A53,Tabelle1!$D$13))</f>
        <v>0.15625</v>
      </c>
      <c r="C53">
        <f>IF($A53&gt;=(Tabelle1!$C$10-Tabelle1!$E$10),Tabelle1!$C$14*(Tabelle1!$C$10-$A53),IF($A53&lt;Tabelle1!$E$10,Tabelle1!$C$14*$A53,Tabelle1!$D$14))</f>
        <v>15.625</v>
      </c>
      <c r="D53">
        <f>IF($A53&gt;=(Tabelle1!$C$10-Tabelle1!$E$10),Tabelle1!$C$15*(Tabelle1!$C$10-$A53),IF($A53&lt;Tabelle1!$E$10,Tabelle1!$C$15*$A53,Tabelle1!$D$15))</f>
        <v>1.25</v>
      </c>
      <c r="E53">
        <f>IF($A53&gt;=(Tabelle1!$C$10-Tabelle1!$E$10),Tabelle1!$C$16*(Tabelle1!$C$10-$A53),IF($A53&lt;Tabelle1!$E$10,Tabelle1!$C$16*$A53,Tabelle1!$D$16))</f>
        <v>31.25</v>
      </c>
      <c r="F53">
        <f>IF($A53&gt;=(Tabelle1!$C$10-Tabelle1!$E$10),Tabelle1!$C$17*(Tabelle1!$C$10-$A53),IF($A53&lt;Tabelle1!$E$10,Tabelle1!$C$17*$A53,Tabelle1!$D$17))</f>
        <v>0</v>
      </c>
      <c r="G53">
        <f>IF($A53&gt;=(Tabelle1!$C$10-Tabelle1!$E$10),Tabelle1!$C$18*(Tabelle1!$C$10-$A53),IF($A53&lt;Tabelle1!$E$10,Tabelle1!$C$18*$A53,Tabelle1!$D$18))</f>
        <v>50</v>
      </c>
    </row>
    <row r="54" spans="1:7" x14ac:dyDescent="0.25">
      <c r="A54">
        <v>5.0999999999999996</v>
      </c>
      <c r="B54">
        <f>IF(A54&gt;=(Tabelle1!$C$10-Tabelle1!$E$10),Tabelle1!$C$13*(Tabelle1!$C$10-A54),IF(A54&lt;Tabelle1!$E$10,Tabelle1!$C$13*A54,Tabelle1!$D$13))</f>
        <v>0.15625</v>
      </c>
      <c r="C54">
        <f>IF($A54&gt;=(Tabelle1!$C$10-Tabelle1!$E$10),Tabelle1!$C$14*(Tabelle1!$C$10-$A54),IF($A54&lt;Tabelle1!$E$10,Tabelle1!$C$14*$A54,Tabelle1!$D$14))</f>
        <v>15.625</v>
      </c>
      <c r="D54">
        <f>IF($A54&gt;=(Tabelle1!$C$10-Tabelle1!$E$10),Tabelle1!$C$15*(Tabelle1!$C$10-$A54),IF($A54&lt;Tabelle1!$E$10,Tabelle1!$C$15*$A54,Tabelle1!$D$15))</f>
        <v>1.25</v>
      </c>
      <c r="E54">
        <f>IF($A54&gt;=(Tabelle1!$C$10-Tabelle1!$E$10),Tabelle1!$C$16*(Tabelle1!$C$10-$A54),IF($A54&lt;Tabelle1!$E$10,Tabelle1!$C$16*$A54,Tabelle1!$D$16))</f>
        <v>31.25</v>
      </c>
      <c r="F54">
        <f>IF($A54&gt;=(Tabelle1!$C$10-Tabelle1!$E$10),Tabelle1!$C$17*(Tabelle1!$C$10-$A54),IF($A54&lt;Tabelle1!$E$10,Tabelle1!$C$17*$A54,Tabelle1!$D$17))</f>
        <v>0</v>
      </c>
      <c r="G54">
        <f>IF($A54&gt;=(Tabelle1!$C$10-Tabelle1!$E$10),Tabelle1!$C$18*(Tabelle1!$C$10-$A54),IF($A54&lt;Tabelle1!$E$10,Tabelle1!$C$18*$A54,Tabelle1!$D$18))</f>
        <v>50</v>
      </c>
    </row>
    <row r="55" spans="1:7" x14ac:dyDescent="0.25">
      <c r="A55">
        <v>5.2</v>
      </c>
      <c r="B55">
        <f>IF(A55&gt;=(Tabelle1!$C$10-Tabelle1!$E$10),Tabelle1!$C$13*(Tabelle1!$C$10-A55),IF(A55&lt;Tabelle1!$E$10,Tabelle1!$C$13*A55,Tabelle1!$D$13))</f>
        <v>0.15625</v>
      </c>
      <c r="C55">
        <f>IF($A55&gt;=(Tabelle1!$C$10-Tabelle1!$E$10),Tabelle1!$C$14*(Tabelle1!$C$10-$A55),IF($A55&lt;Tabelle1!$E$10,Tabelle1!$C$14*$A55,Tabelle1!$D$14))</f>
        <v>15.625</v>
      </c>
      <c r="D55">
        <f>IF($A55&gt;=(Tabelle1!$C$10-Tabelle1!$E$10),Tabelle1!$C$15*(Tabelle1!$C$10-$A55),IF($A55&lt;Tabelle1!$E$10,Tabelle1!$C$15*$A55,Tabelle1!$D$15))</f>
        <v>1.25</v>
      </c>
      <c r="E55">
        <f>IF($A55&gt;=(Tabelle1!$C$10-Tabelle1!$E$10),Tabelle1!$C$16*(Tabelle1!$C$10-$A55),IF($A55&lt;Tabelle1!$E$10,Tabelle1!$C$16*$A55,Tabelle1!$D$16))</f>
        <v>31.25</v>
      </c>
      <c r="F55">
        <f>IF($A55&gt;=(Tabelle1!$C$10-Tabelle1!$E$10),Tabelle1!$C$17*(Tabelle1!$C$10-$A55),IF($A55&lt;Tabelle1!$E$10,Tabelle1!$C$17*$A55,Tabelle1!$D$17))</f>
        <v>0</v>
      </c>
      <c r="G55">
        <f>IF($A55&gt;=(Tabelle1!$C$10-Tabelle1!$E$10),Tabelle1!$C$18*(Tabelle1!$C$10-$A55),IF($A55&lt;Tabelle1!$E$10,Tabelle1!$C$18*$A55,Tabelle1!$D$18))</f>
        <v>50</v>
      </c>
    </row>
    <row r="56" spans="1:7" x14ac:dyDescent="0.25">
      <c r="A56">
        <v>5.3</v>
      </c>
      <c r="B56">
        <f>IF(A56&gt;=(Tabelle1!$C$10-Tabelle1!$E$10),Tabelle1!$C$13*(Tabelle1!$C$10-A56),IF(A56&lt;Tabelle1!$E$10,Tabelle1!$C$13*A56,Tabelle1!$D$13))</f>
        <v>0.15625</v>
      </c>
      <c r="C56">
        <f>IF($A56&gt;=(Tabelle1!$C$10-Tabelle1!$E$10),Tabelle1!$C$14*(Tabelle1!$C$10-$A56),IF($A56&lt;Tabelle1!$E$10,Tabelle1!$C$14*$A56,Tabelle1!$D$14))</f>
        <v>15.625</v>
      </c>
      <c r="D56">
        <f>IF($A56&gt;=(Tabelle1!$C$10-Tabelle1!$E$10),Tabelle1!$C$15*(Tabelle1!$C$10-$A56),IF($A56&lt;Tabelle1!$E$10,Tabelle1!$C$15*$A56,Tabelle1!$D$15))</f>
        <v>1.25</v>
      </c>
      <c r="E56">
        <f>IF($A56&gt;=(Tabelle1!$C$10-Tabelle1!$E$10),Tabelle1!$C$16*(Tabelle1!$C$10-$A56),IF($A56&lt;Tabelle1!$E$10,Tabelle1!$C$16*$A56,Tabelle1!$D$16))</f>
        <v>31.25</v>
      </c>
      <c r="F56">
        <f>IF($A56&gt;=(Tabelle1!$C$10-Tabelle1!$E$10),Tabelle1!$C$17*(Tabelle1!$C$10-$A56),IF($A56&lt;Tabelle1!$E$10,Tabelle1!$C$17*$A56,Tabelle1!$D$17))</f>
        <v>0</v>
      </c>
      <c r="G56">
        <f>IF($A56&gt;=(Tabelle1!$C$10-Tabelle1!$E$10),Tabelle1!$C$18*(Tabelle1!$C$10-$A56),IF($A56&lt;Tabelle1!$E$10,Tabelle1!$C$18*$A56,Tabelle1!$D$18))</f>
        <v>50</v>
      </c>
    </row>
    <row r="57" spans="1:7" x14ac:dyDescent="0.25">
      <c r="A57">
        <v>5.4</v>
      </c>
      <c r="B57">
        <f>IF(A57&gt;=(Tabelle1!$C$10-Tabelle1!$E$10),Tabelle1!$C$13*(Tabelle1!$C$10-A57),IF(A57&lt;Tabelle1!$E$10,Tabelle1!$C$13*A57,Tabelle1!$D$13))</f>
        <v>0.15625</v>
      </c>
      <c r="C57">
        <f>IF($A57&gt;=(Tabelle1!$C$10-Tabelle1!$E$10),Tabelle1!$C$14*(Tabelle1!$C$10-$A57),IF($A57&lt;Tabelle1!$E$10,Tabelle1!$C$14*$A57,Tabelle1!$D$14))</f>
        <v>15.625</v>
      </c>
      <c r="D57">
        <f>IF($A57&gt;=(Tabelle1!$C$10-Tabelle1!$E$10),Tabelle1!$C$15*(Tabelle1!$C$10-$A57),IF($A57&lt;Tabelle1!$E$10,Tabelle1!$C$15*$A57,Tabelle1!$D$15))</f>
        <v>1.25</v>
      </c>
      <c r="E57">
        <f>IF($A57&gt;=(Tabelle1!$C$10-Tabelle1!$E$10),Tabelle1!$C$16*(Tabelle1!$C$10-$A57),IF($A57&lt;Tabelle1!$E$10,Tabelle1!$C$16*$A57,Tabelle1!$D$16))</f>
        <v>31.25</v>
      </c>
      <c r="F57">
        <f>IF($A57&gt;=(Tabelle1!$C$10-Tabelle1!$E$10),Tabelle1!$C$17*(Tabelle1!$C$10-$A57),IF($A57&lt;Tabelle1!$E$10,Tabelle1!$C$17*$A57,Tabelle1!$D$17))</f>
        <v>0</v>
      </c>
      <c r="G57">
        <f>IF($A57&gt;=(Tabelle1!$C$10-Tabelle1!$E$10),Tabelle1!$C$18*(Tabelle1!$C$10-$A57),IF($A57&lt;Tabelle1!$E$10,Tabelle1!$C$18*$A57,Tabelle1!$D$18))</f>
        <v>50</v>
      </c>
    </row>
    <row r="58" spans="1:7" x14ac:dyDescent="0.25">
      <c r="A58">
        <v>5.5</v>
      </c>
      <c r="B58">
        <f>IF(A58&gt;=(Tabelle1!$C$10-Tabelle1!$E$10),Tabelle1!$C$13*(Tabelle1!$C$10-A58),IF(A58&lt;Tabelle1!$E$10,Tabelle1!$C$13*A58,Tabelle1!$D$13))</f>
        <v>0.15625</v>
      </c>
      <c r="C58">
        <f>IF($A58&gt;=(Tabelle1!$C$10-Tabelle1!$E$10),Tabelle1!$C$14*(Tabelle1!$C$10-$A58),IF($A58&lt;Tabelle1!$E$10,Tabelle1!$C$14*$A58,Tabelle1!$D$14))</f>
        <v>15.625</v>
      </c>
      <c r="D58">
        <f>IF($A58&gt;=(Tabelle1!$C$10-Tabelle1!$E$10),Tabelle1!$C$15*(Tabelle1!$C$10-$A58),IF($A58&lt;Tabelle1!$E$10,Tabelle1!$C$15*$A58,Tabelle1!$D$15))</f>
        <v>1.25</v>
      </c>
      <c r="E58">
        <f>IF($A58&gt;=(Tabelle1!$C$10-Tabelle1!$E$10),Tabelle1!$C$16*(Tabelle1!$C$10-$A58),IF($A58&lt;Tabelle1!$E$10,Tabelle1!$C$16*$A58,Tabelle1!$D$16))</f>
        <v>31.25</v>
      </c>
      <c r="F58">
        <f>IF($A58&gt;=(Tabelle1!$C$10-Tabelle1!$E$10),Tabelle1!$C$17*(Tabelle1!$C$10-$A58),IF($A58&lt;Tabelle1!$E$10,Tabelle1!$C$17*$A58,Tabelle1!$D$17))</f>
        <v>0</v>
      </c>
      <c r="G58">
        <f>IF($A58&gt;=(Tabelle1!$C$10-Tabelle1!$E$10),Tabelle1!$C$18*(Tabelle1!$C$10-$A58),IF($A58&lt;Tabelle1!$E$10,Tabelle1!$C$18*$A58,Tabelle1!$D$18))</f>
        <v>50</v>
      </c>
    </row>
    <row r="59" spans="1:7" x14ac:dyDescent="0.25">
      <c r="A59">
        <v>5.6</v>
      </c>
      <c r="B59">
        <f>IF(A59&gt;=(Tabelle1!$C$10-Tabelle1!$E$10),Tabelle1!$C$13*(Tabelle1!$C$10-A59),IF(A59&lt;Tabelle1!$E$10,Tabelle1!$C$13*A59,Tabelle1!$D$13))</f>
        <v>0.15625</v>
      </c>
      <c r="C59">
        <f>IF($A59&gt;=(Tabelle1!$C$10-Tabelle1!$E$10),Tabelle1!$C$14*(Tabelle1!$C$10-$A59),IF($A59&lt;Tabelle1!$E$10,Tabelle1!$C$14*$A59,Tabelle1!$D$14))</f>
        <v>15.625</v>
      </c>
      <c r="D59">
        <f>IF($A59&gt;=(Tabelle1!$C$10-Tabelle1!$E$10),Tabelle1!$C$15*(Tabelle1!$C$10-$A59),IF($A59&lt;Tabelle1!$E$10,Tabelle1!$C$15*$A59,Tabelle1!$D$15))</f>
        <v>1.25</v>
      </c>
      <c r="E59">
        <f>IF($A59&gt;=(Tabelle1!$C$10-Tabelle1!$E$10),Tabelle1!$C$16*(Tabelle1!$C$10-$A59),IF($A59&lt;Tabelle1!$E$10,Tabelle1!$C$16*$A59,Tabelle1!$D$16))</f>
        <v>31.25</v>
      </c>
      <c r="F59">
        <f>IF($A59&gt;=(Tabelle1!$C$10-Tabelle1!$E$10),Tabelle1!$C$17*(Tabelle1!$C$10-$A59),IF($A59&lt;Tabelle1!$E$10,Tabelle1!$C$17*$A59,Tabelle1!$D$17))</f>
        <v>0</v>
      </c>
      <c r="G59">
        <f>IF($A59&gt;=(Tabelle1!$C$10-Tabelle1!$E$10),Tabelle1!$C$18*(Tabelle1!$C$10-$A59),IF($A59&lt;Tabelle1!$E$10,Tabelle1!$C$18*$A59,Tabelle1!$D$18))</f>
        <v>50</v>
      </c>
    </row>
    <row r="60" spans="1:7" x14ac:dyDescent="0.25">
      <c r="A60">
        <v>5.7</v>
      </c>
      <c r="B60">
        <f>IF(A60&gt;=(Tabelle1!$C$10-Tabelle1!$E$10),Tabelle1!$C$13*(Tabelle1!$C$10-A60),IF(A60&lt;Tabelle1!$E$10,Tabelle1!$C$13*A60,Tabelle1!$D$13))</f>
        <v>0.15625</v>
      </c>
      <c r="C60">
        <f>IF($A60&gt;=(Tabelle1!$C$10-Tabelle1!$E$10),Tabelle1!$C$14*(Tabelle1!$C$10-$A60),IF($A60&lt;Tabelle1!$E$10,Tabelle1!$C$14*$A60,Tabelle1!$D$14))</f>
        <v>15.625</v>
      </c>
      <c r="D60">
        <f>IF($A60&gt;=(Tabelle1!$C$10-Tabelle1!$E$10),Tabelle1!$C$15*(Tabelle1!$C$10-$A60),IF($A60&lt;Tabelle1!$E$10,Tabelle1!$C$15*$A60,Tabelle1!$D$15))</f>
        <v>1.25</v>
      </c>
      <c r="E60">
        <f>IF($A60&gt;=(Tabelle1!$C$10-Tabelle1!$E$10),Tabelle1!$C$16*(Tabelle1!$C$10-$A60),IF($A60&lt;Tabelle1!$E$10,Tabelle1!$C$16*$A60,Tabelle1!$D$16))</f>
        <v>31.25</v>
      </c>
      <c r="F60">
        <f>IF($A60&gt;=(Tabelle1!$C$10-Tabelle1!$E$10),Tabelle1!$C$17*(Tabelle1!$C$10-$A60),IF($A60&lt;Tabelle1!$E$10,Tabelle1!$C$17*$A60,Tabelle1!$D$17))</f>
        <v>0</v>
      </c>
      <c r="G60">
        <f>IF($A60&gt;=(Tabelle1!$C$10-Tabelle1!$E$10),Tabelle1!$C$18*(Tabelle1!$C$10-$A60),IF($A60&lt;Tabelle1!$E$10,Tabelle1!$C$18*$A60,Tabelle1!$D$18))</f>
        <v>50</v>
      </c>
    </row>
    <row r="61" spans="1:7" x14ac:dyDescent="0.25">
      <c r="A61">
        <v>5.8</v>
      </c>
      <c r="B61">
        <f>IF(A61&gt;=(Tabelle1!$C$10-Tabelle1!$E$10),Tabelle1!$C$13*(Tabelle1!$C$10-A61),IF(A61&lt;Tabelle1!$E$10,Tabelle1!$C$13*A61,Tabelle1!$D$13))</f>
        <v>0.15625</v>
      </c>
      <c r="C61">
        <f>IF($A61&gt;=(Tabelle1!$C$10-Tabelle1!$E$10),Tabelle1!$C$14*(Tabelle1!$C$10-$A61),IF($A61&lt;Tabelle1!$E$10,Tabelle1!$C$14*$A61,Tabelle1!$D$14))</f>
        <v>15.625</v>
      </c>
      <c r="D61">
        <f>IF($A61&gt;=(Tabelle1!$C$10-Tabelle1!$E$10),Tabelle1!$C$15*(Tabelle1!$C$10-$A61),IF($A61&lt;Tabelle1!$E$10,Tabelle1!$C$15*$A61,Tabelle1!$D$15))</f>
        <v>1.25</v>
      </c>
      <c r="E61">
        <f>IF($A61&gt;=(Tabelle1!$C$10-Tabelle1!$E$10),Tabelle1!$C$16*(Tabelle1!$C$10-$A61),IF($A61&lt;Tabelle1!$E$10,Tabelle1!$C$16*$A61,Tabelle1!$D$16))</f>
        <v>31.25</v>
      </c>
      <c r="F61">
        <f>IF($A61&gt;=(Tabelle1!$C$10-Tabelle1!$E$10),Tabelle1!$C$17*(Tabelle1!$C$10-$A61),IF($A61&lt;Tabelle1!$E$10,Tabelle1!$C$17*$A61,Tabelle1!$D$17))</f>
        <v>0</v>
      </c>
      <c r="G61">
        <f>IF($A61&gt;=(Tabelle1!$C$10-Tabelle1!$E$10),Tabelle1!$C$18*(Tabelle1!$C$10-$A61),IF($A61&lt;Tabelle1!$E$10,Tabelle1!$C$18*$A61,Tabelle1!$D$18))</f>
        <v>50</v>
      </c>
    </row>
    <row r="62" spans="1:7" x14ac:dyDescent="0.25">
      <c r="A62">
        <v>5.9</v>
      </c>
      <c r="B62">
        <f>IF(A62&gt;=(Tabelle1!$C$10-Tabelle1!$E$10),Tabelle1!$C$13*(Tabelle1!$C$10-A62),IF(A62&lt;Tabelle1!$E$10,Tabelle1!$C$13*A62,Tabelle1!$D$13))</f>
        <v>0.15625</v>
      </c>
      <c r="C62">
        <f>IF($A62&gt;=(Tabelle1!$C$10-Tabelle1!$E$10),Tabelle1!$C$14*(Tabelle1!$C$10-$A62),IF($A62&lt;Tabelle1!$E$10,Tabelle1!$C$14*$A62,Tabelle1!$D$14))</f>
        <v>15.625</v>
      </c>
      <c r="D62">
        <f>IF($A62&gt;=(Tabelle1!$C$10-Tabelle1!$E$10),Tabelle1!$C$15*(Tabelle1!$C$10-$A62),IF($A62&lt;Tabelle1!$E$10,Tabelle1!$C$15*$A62,Tabelle1!$D$15))</f>
        <v>1.25</v>
      </c>
      <c r="E62">
        <f>IF($A62&gt;=(Tabelle1!$C$10-Tabelle1!$E$10),Tabelle1!$C$16*(Tabelle1!$C$10-$A62),IF($A62&lt;Tabelle1!$E$10,Tabelle1!$C$16*$A62,Tabelle1!$D$16))</f>
        <v>31.25</v>
      </c>
      <c r="F62">
        <f>IF($A62&gt;=(Tabelle1!$C$10-Tabelle1!$E$10),Tabelle1!$C$17*(Tabelle1!$C$10-$A62),IF($A62&lt;Tabelle1!$E$10,Tabelle1!$C$17*$A62,Tabelle1!$D$17))</f>
        <v>0</v>
      </c>
      <c r="G62">
        <f>IF($A62&gt;=(Tabelle1!$C$10-Tabelle1!$E$10),Tabelle1!$C$18*(Tabelle1!$C$10-$A62),IF($A62&lt;Tabelle1!$E$10,Tabelle1!$C$18*$A62,Tabelle1!$D$18))</f>
        <v>50</v>
      </c>
    </row>
    <row r="63" spans="1:7" x14ac:dyDescent="0.25">
      <c r="A63">
        <v>6</v>
      </c>
      <c r="B63">
        <f>IF(A63&gt;=(Tabelle1!$C$10-Tabelle1!$E$10),Tabelle1!$C$13*(Tabelle1!$C$10-A63),IF(A63&lt;Tabelle1!$E$10,Tabelle1!$C$13*A63,Tabelle1!$D$13))</f>
        <v>0.15625</v>
      </c>
      <c r="C63">
        <f>IF($A63&gt;=(Tabelle1!$C$10-Tabelle1!$E$10),Tabelle1!$C$14*(Tabelle1!$C$10-$A63),IF($A63&lt;Tabelle1!$E$10,Tabelle1!$C$14*$A63,Tabelle1!$D$14))</f>
        <v>15.625</v>
      </c>
      <c r="D63">
        <f>IF($A63&gt;=(Tabelle1!$C$10-Tabelle1!$E$10),Tabelle1!$C$15*(Tabelle1!$C$10-$A63),IF($A63&lt;Tabelle1!$E$10,Tabelle1!$C$15*$A63,Tabelle1!$D$15))</f>
        <v>1.25</v>
      </c>
      <c r="E63">
        <f>IF($A63&gt;=(Tabelle1!$C$10-Tabelle1!$E$10),Tabelle1!$C$16*(Tabelle1!$C$10-$A63),IF($A63&lt;Tabelle1!$E$10,Tabelle1!$C$16*$A63,Tabelle1!$D$16))</f>
        <v>31.25</v>
      </c>
      <c r="F63">
        <f>IF($A63&gt;=(Tabelle1!$C$10-Tabelle1!$E$10),Tabelle1!$C$17*(Tabelle1!$C$10-$A63),IF($A63&lt;Tabelle1!$E$10,Tabelle1!$C$17*$A63,Tabelle1!$D$17))</f>
        <v>0</v>
      </c>
      <c r="G63">
        <f>IF($A63&gt;=(Tabelle1!$C$10-Tabelle1!$E$10),Tabelle1!$C$18*(Tabelle1!$C$10-$A63),IF($A63&lt;Tabelle1!$E$10,Tabelle1!$C$18*$A63,Tabelle1!$D$18))</f>
        <v>50</v>
      </c>
    </row>
    <row r="64" spans="1:7" x14ac:dyDescent="0.25">
      <c r="A64">
        <v>6.1</v>
      </c>
      <c r="B64">
        <f>IF(A64&gt;=(Tabelle1!$C$10-Tabelle1!$E$10),Tabelle1!$C$13*(Tabelle1!$C$10-A64),IF(A64&lt;Tabelle1!$E$10,Tabelle1!$C$13*A64,Tabelle1!$D$13))</f>
        <v>0.15625</v>
      </c>
      <c r="C64">
        <f>IF($A64&gt;=(Tabelle1!$C$10-Tabelle1!$E$10),Tabelle1!$C$14*(Tabelle1!$C$10-$A64),IF($A64&lt;Tabelle1!$E$10,Tabelle1!$C$14*$A64,Tabelle1!$D$14))</f>
        <v>15.625</v>
      </c>
      <c r="D64">
        <f>IF($A64&gt;=(Tabelle1!$C$10-Tabelle1!$E$10),Tabelle1!$C$15*(Tabelle1!$C$10-$A64),IF($A64&lt;Tabelle1!$E$10,Tabelle1!$C$15*$A64,Tabelle1!$D$15))</f>
        <v>1.25</v>
      </c>
      <c r="E64">
        <f>IF($A64&gt;=(Tabelle1!$C$10-Tabelle1!$E$10),Tabelle1!$C$16*(Tabelle1!$C$10-$A64),IF($A64&lt;Tabelle1!$E$10,Tabelle1!$C$16*$A64,Tabelle1!$D$16))</f>
        <v>31.25</v>
      </c>
      <c r="F64">
        <f>IF($A64&gt;=(Tabelle1!$C$10-Tabelle1!$E$10),Tabelle1!$C$17*(Tabelle1!$C$10-$A64),IF($A64&lt;Tabelle1!$E$10,Tabelle1!$C$17*$A64,Tabelle1!$D$17))</f>
        <v>0</v>
      </c>
      <c r="G64">
        <f>IF($A64&gt;=(Tabelle1!$C$10-Tabelle1!$E$10),Tabelle1!$C$18*(Tabelle1!$C$10-$A64),IF($A64&lt;Tabelle1!$E$10,Tabelle1!$C$18*$A64,Tabelle1!$D$18))</f>
        <v>50</v>
      </c>
    </row>
    <row r="65" spans="1:7" x14ac:dyDescent="0.25">
      <c r="A65">
        <v>6.2</v>
      </c>
      <c r="B65">
        <f>IF(A65&gt;=(Tabelle1!$C$10-Tabelle1!$E$10),Tabelle1!$C$13*(Tabelle1!$C$10-A65),IF(A65&lt;Tabelle1!$E$10,Tabelle1!$C$13*A65,Tabelle1!$D$13))</f>
        <v>0.15625</v>
      </c>
      <c r="C65">
        <f>IF($A65&gt;=(Tabelle1!$C$10-Tabelle1!$E$10),Tabelle1!$C$14*(Tabelle1!$C$10-$A65),IF($A65&lt;Tabelle1!$E$10,Tabelle1!$C$14*$A65,Tabelle1!$D$14))</f>
        <v>15.625</v>
      </c>
      <c r="D65">
        <f>IF($A65&gt;=(Tabelle1!$C$10-Tabelle1!$E$10),Tabelle1!$C$15*(Tabelle1!$C$10-$A65),IF($A65&lt;Tabelle1!$E$10,Tabelle1!$C$15*$A65,Tabelle1!$D$15))</f>
        <v>1.25</v>
      </c>
      <c r="E65">
        <f>IF($A65&gt;=(Tabelle1!$C$10-Tabelle1!$E$10),Tabelle1!$C$16*(Tabelle1!$C$10-$A65),IF($A65&lt;Tabelle1!$E$10,Tabelle1!$C$16*$A65,Tabelle1!$D$16))</f>
        <v>31.25</v>
      </c>
      <c r="F65">
        <f>IF($A65&gt;=(Tabelle1!$C$10-Tabelle1!$E$10),Tabelle1!$C$17*(Tabelle1!$C$10-$A65),IF($A65&lt;Tabelle1!$E$10,Tabelle1!$C$17*$A65,Tabelle1!$D$17))</f>
        <v>0</v>
      </c>
      <c r="G65">
        <f>IF($A65&gt;=(Tabelle1!$C$10-Tabelle1!$E$10),Tabelle1!$C$18*(Tabelle1!$C$10-$A65),IF($A65&lt;Tabelle1!$E$10,Tabelle1!$C$18*$A65,Tabelle1!$D$18))</f>
        <v>50</v>
      </c>
    </row>
    <row r="66" spans="1:7" x14ac:dyDescent="0.25">
      <c r="A66">
        <v>6.3</v>
      </c>
      <c r="B66">
        <f>IF(A66&gt;=(Tabelle1!$C$10-Tabelle1!$E$10),Tabelle1!$C$13*(Tabelle1!$C$10-A66),IF(A66&lt;Tabelle1!$E$10,Tabelle1!$C$13*A66,Tabelle1!$D$13))</f>
        <v>0.15625</v>
      </c>
      <c r="C66">
        <f>IF($A66&gt;=(Tabelle1!$C$10-Tabelle1!$E$10),Tabelle1!$C$14*(Tabelle1!$C$10-$A66),IF($A66&lt;Tabelle1!$E$10,Tabelle1!$C$14*$A66,Tabelle1!$D$14))</f>
        <v>15.625</v>
      </c>
      <c r="D66">
        <f>IF($A66&gt;=(Tabelle1!$C$10-Tabelle1!$E$10),Tabelle1!$C$15*(Tabelle1!$C$10-$A66),IF($A66&lt;Tabelle1!$E$10,Tabelle1!$C$15*$A66,Tabelle1!$D$15))</f>
        <v>1.25</v>
      </c>
      <c r="E66">
        <f>IF($A66&gt;=(Tabelle1!$C$10-Tabelle1!$E$10),Tabelle1!$C$16*(Tabelle1!$C$10-$A66),IF($A66&lt;Tabelle1!$E$10,Tabelle1!$C$16*$A66,Tabelle1!$D$16))</f>
        <v>31.25</v>
      </c>
      <c r="F66">
        <f>IF($A66&gt;=(Tabelle1!$C$10-Tabelle1!$E$10),Tabelle1!$C$17*(Tabelle1!$C$10-$A66),IF($A66&lt;Tabelle1!$E$10,Tabelle1!$C$17*$A66,Tabelle1!$D$17))</f>
        <v>0</v>
      </c>
      <c r="G66">
        <f>IF($A66&gt;=(Tabelle1!$C$10-Tabelle1!$E$10),Tabelle1!$C$18*(Tabelle1!$C$10-$A66),IF($A66&lt;Tabelle1!$E$10,Tabelle1!$C$18*$A66,Tabelle1!$D$18))</f>
        <v>50</v>
      </c>
    </row>
    <row r="67" spans="1:7" x14ac:dyDescent="0.25">
      <c r="A67">
        <v>6.4</v>
      </c>
      <c r="B67">
        <f>IF(A67&gt;=(Tabelle1!$C$10-Tabelle1!$E$10),Tabelle1!$C$13*(Tabelle1!$C$10-A67),IF(A67&lt;Tabelle1!$E$10,Tabelle1!$C$13*A67,Tabelle1!$D$13))</f>
        <v>0.15625</v>
      </c>
      <c r="C67">
        <f>IF($A67&gt;=(Tabelle1!$C$10-Tabelle1!$E$10),Tabelle1!$C$14*(Tabelle1!$C$10-$A67),IF($A67&lt;Tabelle1!$E$10,Tabelle1!$C$14*$A67,Tabelle1!$D$14))</f>
        <v>15.625</v>
      </c>
      <c r="D67">
        <f>IF($A67&gt;=(Tabelle1!$C$10-Tabelle1!$E$10),Tabelle1!$C$15*(Tabelle1!$C$10-$A67),IF($A67&lt;Tabelle1!$E$10,Tabelle1!$C$15*$A67,Tabelle1!$D$15))</f>
        <v>1.25</v>
      </c>
      <c r="E67">
        <f>IF($A67&gt;=(Tabelle1!$C$10-Tabelle1!$E$10),Tabelle1!$C$16*(Tabelle1!$C$10-$A67),IF($A67&lt;Tabelle1!$E$10,Tabelle1!$C$16*$A67,Tabelle1!$D$16))</f>
        <v>31.25</v>
      </c>
      <c r="F67">
        <f>IF($A67&gt;=(Tabelle1!$C$10-Tabelle1!$E$10),Tabelle1!$C$17*(Tabelle1!$C$10-$A67),IF($A67&lt;Tabelle1!$E$10,Tabelle1!$C$17*$A67,Tabelle1!$D$17))</f>
        <v>0</v>
      </c>
      <c r="G67">
        <f>IF($A67&gt;=(Tabelle1!$C$10-Tabelle1!$E$10),Tabelle1!$C$18*(Tabelle1!$C$10-$A67),IF($A67&lt;Tabelle1!$E$10,Tabelle1!$C$18*$A67,Tabelle1!$D$18))</f>
        <v>50</v>
      </c>
    </row>
    <row r="68" spans="1:7" x14ac:dyDescent="0.25">
      <c r="A68">
        <v>6.5</v>
      </c>
      <c r="B68">
        <f>IF(A68&gt;=(Tabelle1!$C$10-Tabelle1!$E$10),Tabelle1!$C$13*(Tabelle1!$C$10-A68),IF(A68&lt;Tabelle1!$E$10,Tabelle1!$C$13*A68,Tabelle1!$D$13))</f>
        <v>0.14062500000000006</v>
      </c>
      <c r="C68">
        <f>IF($A68&gt;=(Tabelle1!$C$10-Tabelle1!$E$10),Tabelle1!$C$14*(Tabelle1!$C$10-$A68),IF($A68&lt;Tabelle1!$E$10,Tabelle1!$C$14*$A68,Tabelle1!$D$14))</f>
        <v>14.062500000000005</v>
      </c>
      <c r="D68">
        <f>IF($A68&gt;=(Tabelle1!$C$10-Tabelle1!$E$10),Tabelle1!$C$15*(Tabelle1!$C$10-$A68),IF($A68&lt;Tabelle1!$E$10,Tabelle1!$C$15*$A68,Tabelle1!$D$15))</f>
        <v>1.1250000000000004</v>
      </c>
      <c r="E68">
        <f>IF($A68&gt;=(Tabelle1!$C$10-Tabelle1!$E$10),Tabelle1!$C$16*(Tabelle1!$C$10-$A68),IF($A68&lt;Tabelle1!$E$10,Tabelle1!$C$16*$A68,Tabelle1!$D$16))</f>
        <v>28.125000000000011</v>
      </c>
      <c r="F68">
        <f>IF($A68&gt;=(Tabelle1!$C$10-Tabelle1!$E$10),Tabelle1!$C$17*(Tabelle1!$C$10-$A68),IF($A68&lt;Tabelle1!$E$10,Tabelle1!$C$17*$A68,Tabelle1!$D$17))</f>
        <v>0</v>
      </c>
      <c r="G68">
        <f>IF($A68&gt;=(Tabelle1!$C$10-Tabelle1!$E$10),Tabelle1!$C$18*(Tabelle1!$C$10-$A68),IF($A68&lt;Tabelle1!$E$10,Tabelle1!$C$18*$A68,Tabelle1!$D$18))</f>
        <v>45.000000000000014</v>
      </c>
    </row>
    <row r="69" spans="1:7" x14ac:dyDescent="0.25">
      <c r="A69">
        <v>6.6</v>
      </c>
      <c r="B69">
        <f>IF(A69&gt;=(Tabelle1!$C$10-Tabelle1!$E$10),Tabelle1!$C$13*(Tabelle1!$C$10-A69),IF(A69&lt;Tabelle1!$E$10,Tabelle1!$C$13*A69,Tabelle1!$D$13))</f>
        <v>0.12500000000000011</v>
      </c>
      <c r="C69">
        <f>IF($A69&gt;=(Tabelle1!$C$10-Tabelle1!$E$10),Tabelle1!$C$14*(Tabelle1!$C$10-$A69),IF($A69&lt;Tabelle1!$E$10,Tabelle1!$C$14*$A69,Tabelle1!$D$14))</f>
        <v>12.500000000000011</v>
      </c>
      <c r="D69">
        <f>IF($A69&gt;=(Tabelle1!$C$10-Tabelle1!$E$10),Tabelle1!$C$15*(Tabelle1!$C$10-$A69),IF($A69&lt;Tabelle1!$E$10,Tabelle1!$C$15*$A69,Tabelle1!$D$15))</f>
        <v>1.0000000000000009</v>
      </c>
      <c r="E69">
        <f>IF($A69&gt;=(Tabelle1!$C$10-Tabelle1!$E$10),Tabelle1!$C$16*(Tabelle1!$C$10-$A69),IF($A69&lt;Tabelle1!$E$10,Tabelle1!$C$16*$A69,Tabelle1!$D$16))</f>
        <v>25.000000000000021</v>
      </c>
      <c r="F69">
        <f>IF($A69&gt;=(Tabelle1!$C$10-Tabelle1!$E$10),Tabelle1!$C$17*(Tabelle1!$C$10-$A69),IF($A69&lt;Tabelle1!$E$10,Tabelle1!$C$17*$A69,Tabelle1!$D$17))</f>
        <v>0</v>
      </c>
      <c r="G69">
        <f>IF($A69&gt;=(Tabelle1!$C$10-Tabelle1!$E$10),Tabelle1!$C$18*(Tabelle1!$C$10-$A69),IF($A69&lt;Tabelle1!$E$10,Tabelle1!$C$18*$A69,Tabelle1!$D$18))</f>
        <v>40.000000000000036</v>
      </c>
    </row>
    <row r="70" spans="1:7" x14ac:dyDescent="0.25">
      <c r="A70">
        <v>6.7</v>
      </c>
      <c r="B70">
        <f>IF(A70&gt;=(Tabelle1!$C$10-Tabelle1!$E$10),Tabelle1!$C$13*(Tabelle1!$C$10-A70),IF(A70&lt;Tabelle1!$E$10,Tabelle1!$C$13*A70,Tabelle1!$D$13))</f>
        <v>0.10937500000000003</v>
      </c>
      <c r="C70">
        <f>IF($A70&gt;=(Tabelle1!$C$10-Tabelle1!$E$10),Tabelle1!$C$14*(Tabelle1!$C$10-$A70),IF($A70&lt;Tabelle1!$E$10,Tabelle1!$C$14*$A70,Tabelle1!$D$14))</f>
        <v>10.937500000000004</v>
      </c>
      <c r="D70">
        <f>IF($A70&gt;=(Tabelle1!$C$10-Tabelle1!$E$10),Tabelle1!$C$15*(Tabelle1!$C$10-$A70),IF($A70&lt;Tabelle1!$E$10,Tabelle1!$C$15*$A70,Tabelle1!$D$15))</f>
        <v>0.87500000000000022</v>
      </c>
      <c r="E70">
        <f>IF($A70&gt;=(Tabelle1!$C$10-Tabelle1!$E$10),Tabelle1!$C$16*(Tabelle1!$C$10-$A70),IF($A70&lt;Tabelle1!$E$10,Tabelle1!$C$16*$A70,Tabelle1!$D$16))</f>
        <v>21.875000000000007</v>
      </c>
      <c r="F70">
        <f>IF($A70&gt;=(Tabelle1!$C$10-Tabelle1!$E$10),Tabelle1!$C$17*(Tabelle1!$C$10-$A70),IF($A70&lt;Tabelle1!$E$10,Tabelle1!$C$17*$A70,Tabelle1!$D$17))</f>
        <v>0</v>
      </c>
      <c r="G70">
        <f>IF($A70&gt;=(Tabelle1!$C$10-Tabelle1!$E$10),Tabelle1!$C$18*(Tabelle1!$C$10-$A70),IF($A70&lt;Tabelle1!$E$10,Tabelle1!$C$18*$A70,Tabelle1!$D$18))</f>
        <v>35.000000000000007</v>
      </c>
    </row>
    <row r="71" spans="1:7" x14ac:dyDescent="0.25">
      <c r="A71">
        <v>6.8</v>
      </c>
      <c r="B71">
        <f>IF(A71&gt;=(Tabelle1!$C$10-Tabelle1!$E$10),Tabelle1!$C$13*(Tabelle1!$C$10-A71),IF(A71&lt;Tabelle1!$E$10,Tabelle1!$C$13*A71,Tabelle1!$D$13))</f>
        <v>9.3750000000000083E-2</v>
      </c>
      <c r="C71">
        <f>IF($A71&gt;=(Tabelle1!$C$10-Tabelle1!$E$10),Tabelle1!$C$14*(Tabelle1!$C$10-$A71),IF($A71&lt;Tabelle1!$E$10,Tabelle1!$C$14*$A71,Tabelle1!$D$14))</f>
        <v>9.3750000000000089</v>
      </c>
      <c r="D71">
        <f>IF($A71&gt;=(Tabelle1!$C$10-Tabelle1!$E$10),Tabelle1!$C$15*(Tabelle1!$C$10-$A71),IF($A71&lt;Tabelle1!$E$10,Tabelle1!$C$15*$A71,Tabelle1!$D$15))</f>
        <v>0.75000000000000067</v>
      </c>
      <c r="E71">
        <f>IF($A71&gt;=(Tabelle1!$C$10-Tabelle1!$E$10),Tabelle1!$C$16*(Tabelle1!$C$10-$A71),IF($A71&lt;Tabelle1!$E$10,Tabelle1!$C$16*$A71,Tabelle1!$D$16))</f>
        <v>18.750000000000018</v>
      </c>
      <c r="F71">
        <f>IF($A71&gt;=(Tabelle1!$C$10-Tabelle1!$E$10),Tabelle1!$C$17*(Tabelle1!$C$10-$A71),IF($A71&lt;Tabelle1!$E$10,Tabelle1!$C$17*$A71,Tabelle1!$D$17))</f>
        <v>0</v>
      </c>
      <c r="G71">
        <f>IF($A71&gt;=(Tabelle1!$C$10-Tabelle1!$E$10),Tabelle1!$C$18*(Tabelle1!$C$10-$A71),IF($A71&lt;Tabelle1!$E$10,Tabelle1!$C$18*$A71,Tabelle1!$D$18))</f>
        <v>30.000000000000028</v>
      </c>
    </row>
    <row r="72" spans="1:7" x14ac:dyDescent="0.25">
      <c r="A72">
        <v>6.9</v>
      </c>
      <c r="B72">
        <f>IF(A72&gt;=(Tabelle1!$C$10-Tabelle1!$E$10),Tabelle1!$C$13*(Tabelle1!$C$10-A72),IF(A72&lt;Tabelle1!$E$10,Tabelle1!$C$13*A72,Tabelle1!$D$13))</f>
        <v>7.8125E-2</v>
      </c>
      <c r="C72">
        <f>IF($A72&gt;=(Tabelle1!$C$10-Tabelle1!$E$10),Tabelle1!$C$14*(Tabelle1!$C$10-$A72),IF($A72&lt;Tabelle1!$E$10,Tabelle1!$C$14*$A72,Tabelle1!$D$14))</f>
        <v>7.8125</v>
      </c>
      <c r="D72">
        <f>IF($A72&gt;=(Tabelle1!$C$10-Tabelle1!$E$10),Tabelle1!$C$15*(Tabelle1!$C$10-$A72),IF($A72&lt;Tabelle1!$E$10,Tabelle1!$C$15*$A72,Tabelle1!$D$15))</f>
        <v>0.625</v>
      </c>
      <c r="E72">
        <f>IF($A72&gt;=(Tabelle1!$C$10-Tabelle1!$E$10),Tabelle1!$C$16*(Tabelle1!$C$10-$A72),IF($A72&lt;Tabelle1!$E$10,Tabelle1!$C$16*$A72,Tabelle1!$D$16))</f>
        <v>15.625</v>
      </c>
      <c r="F72">
        <f>IF($A72&gt;=(Tabelle1!$C$10-Tabelle1!$E$10),Tabelle1!$C$17*(Tabelle1!$C$10-$A72),IF($A72&lt;Tabelle1!$E$10,Tabelle1!$C$17*$A72,Tabelle1!$D$17))</f>
        <v>0</v>
      </c>
      <c r="G72">
        <f>IF($A72&gt;=(Tabelle1!$C$10-Tabelle1!$E$10),Tabelle1!$C$18*(Tabelle1!$C$10-$A72),IF($A72&lt;Tabelle1!$E$10,Tabelle1!$C$18*$A72,Tabelle1!$D$18))</f>
        <v>25</v>
      </c>
    </row>
    <row r="73" spans="1:7" x14ac:dyDescent="0.25">
      <c r="A73">
        <v>7</v>
      </c>
      <c r="B73">
        <f>IF(A73&gt;=(Tabelle1!$C$10-Tabelle1!$E$10),Tabelle1!$C$13*(Tabelle1!$C$10-A73),IF(A73&lt;Tabelle1!$E$10,Tabelle1!$C$13*A73,Tabelle1!$D$13))</f>
        <v>6.2500000000000056E-2</v>
      </c>
      <c r="C73">
        <f>IF($A73&gt;=(Tabelle1!$C$10-Tabelle1!$E$10),Tabelle1!$C$14*(Tabelle1!$C$10-$A73),IF($A73&lt;Tabelle1!$E$10,Tabelle1!$C$14*$A73,Tabelle1!$D$14))</f>
        <v>6.2500000000000053</v>
      </c>
      <c r="D73">
        <f>IF($A73&gt;=(Tabelle1!$C$10-Tabelle1!$E$10),Tabelle1!$C$15*(Tabelle1!$C$10-$A73),IF($A73&lt;Tabelle1!$E$10,Tabelle1!$C$15*$A73,Tabelle1!$D$15))</f>
        <v>0.50000000000000044</v>
      </c>
      <c r="E73">
        <f>IF($A73&gt;=(Tabelle1!$C$10-Tabelle1!$E$10),Tabelle1!$C$16*(Tabelle1!$C$10-$A73),IF($A73&lt;Tabelle1!$E$10,Tabelle1!$C$16*$A73,Tabelle1!$D$16))</f>
        <v>12.500000000000011</v>
      </c>
      <c r="F73">
        <f>IF($A73&gt;=(Tabelle1!$C$10-Tabelle1!$E$10),Tabelle1!$C$17*(Tabelle1!$C$10-$A73),IF($A73&lt;Tabelle1!$E$10,Tabelle1!$C$17*$A73,Tabelle1!$D$17))</f>
        <v>0</v>
      </c>
      <c r="G73">
        <f>IF($A73&gt;=(Tabelle1!$C$10-Tabelle1!$E$10),Tabelle1!$C$18*(Tabelle1!$C$10-$A73),IF($A73&lt;Tabelle1!$E$10,Tabelle1!$C$18*$A73,Tabelle1!$D$18))</f>
        <v>20.000000000000018</v>
      </c>
    </row>
    <row r="74" spans="1:7" x14ac:dyDescent="0.25">
      <c r="A74">
        <v>7.1</v>
      </c>
      <c r="B74">
        <f>IF(A74&gt;=(Tabelle1!$C$10-Tabelle1!$E$10),Tabelle1!$C$13*(Tabelle1!$C$10-A74),IF(A74&lt;Tabelle1!$E$10,Tabelle1!$C$13*A74,Tabelle1!$D$13))</f>
        <v>4.6875000000000111E-2</v>
      </c>
      <c r="C74">
        <f>IF($A74&gt;=(Tabelle1!$C$10-Tabelle1!$E$10),Tabelle1!$C$14*(Tabelle1!$C$10-$A74),IF($A74&lt;Tabelle1!$E$10,Tabelle1!$C$14*$A74,Tabelle1!$D$14))</f>
        <v>4.6875000000000107</v>
      </c>
      <c r="D74">
        <f>IF($A74&gt;=(Tabelle1!$C$10-Tabelle1!$E$10),Tabelle1!$C$15*(Tabelle1!$C$10-$A74),IF($A74&lt;Tabelle1!$E$10,Tabelle1!$C$15*$A74,Tabelle1!$D$15))</f>
        <v>0.37500000000000089</v>
      </c>
      <c r="E74">
        <f>IF($A74&gt;=(Tabelle1!$C$10-Tabelle1!$E$10),Tabelle1!$C$16*(Tabelle1!$C$10-$A74),IF($A74&lt;Tabelle1!$E$10,Tabelle1!$C$16*$A74,Tabelle1!$D$16))</f>
        <v>9.3750000000000213</v>
      </c>
      <c r="F74">
        <f>IF($A74&gt;=(Tabelle1!$C$10-Tabelle1!$E$10),Tabelle1!$C$17*(Tabelle1!$C$10-$A74),IF($A74&lt;Tabelle1!$E$10,Tabelle1!$C$17*$A74,Tabelle1!$D$17))</f>
        <v>0</v>
      </c>
      <c r="G74">
        <f>IF($A74&gt;=(Tabelle1!$C$10-Tabelle1!$E$10),Tabelle1!$C$18*(Tabelle1!$C$10-$A74),IF($A74&lt;Tabelle1!$E$10,Tabelle1!$C$18*$A74,Tabelle1!$D$18))</f>
        <v>15.000000000000036</v>
      </c>
    </row>
    <row r="75" spans="1:7" x14ac:dyDescent="0.25">
      <c r="A75">
        <v>7.2</v>
      </c>
      <c r="B75">
        <f>IF(A75&gt;=(Tabelle1!$C$10-Tabelle1!$E$10),Tabelle1!$C$13*(Tabelle1!$C$10-A75),IF(A75&lt;Tabelle1!$E$10,Tabelle1!$C$13*A75,Tabelle1!$D$13))</f>
        <v>3.1250000000000028E-2</v>
      </c>
      <c r="C75">
        <f>IF($A75&gt;=(Tabelle1!$C$10-Tabelle1!$E$10),Tabelle1!$C$14*(Tabelle1!$C$10-$A75),IF($A75&lt;Tabelle1!$E$10,Tabelle1!$C$14*$A75,Tabelle1!$D$14))</f>
        <v>3.1250000000000027</v>
      </c>
      <c r="D75">
        <f>IF($A75&gt;=(Tabelle1!$C$10-Tabelle1!$E$10),Tabelle1!$C$15*(Tabelle1!$C$10-$A75),IF($A75&lt;Tabelle1!$E$10,Tabelle1!$C$15*$A75,Tabelle1!$D$15))</f>
        <v>0.25000000000000022</v>
      </c>
      <c r="E75">
        <f>IF($A75&gt;=(Tabelle1!$C$10-Tabelle1!$E$10),Tabelle1!$C$16*(Tabelle1!$C$10-$A75),IF($A75&lt;Tabelle1!$E$10,Tabelle1!$C$16*$A75,Tabelle1!$D$16))</f>
        <v>6.2500000000000053</v>
      </c>
      <c r="F75">
        <f>IF($A75&gt;=(Tabelle1!$C$10-Tabelle1!$E$10),Tabelle1!$C$17*(Tabelle1!$C$10-$A75),IF($A75&lt;Tabelle1!$E$10,Tabelle1!$C$17*$A75,Tabelle1!$D$17))</f>
        <v>0</v>
      </c>
      <c r="G75">
        <f>IF($A75&gt;=(Tabelle1!$C$10-Tabelle1!$E$10),Tabelle1!$C$18*(Tabelle1!$C$10-$A75),IF($A75&lt;Tabelle1!$E$10,Tabelle1!$C$18*$A75,Tabelle1!$D$18))</f>
        <v>10.000000000000009</v>
      </c>
    </row>
    <row r="76" spans="1:7" x14ac:dyDescent="0.25">
      <c r="A76">
        <v>7.3</v>
      </c>
      <c r="B76">
        <f>IF(A76&gt;=(Tabelle1!$C$10-Tabelle1!$E$10),Tabelle1!$C$13*(Tabelle1!$C$10-A76),IF(A76&lt;Tabelle1!$E$10,Tabelle1!$C$13*A76,Tabelle1!$D$13))</f>
        <v>1.5625000000000083E-2</v>
      </c>
      <c r="C76">
        <f>IF($A76&gt;=(Tabelle1!$C$10-Tabelle1!$E$10),Tabelle1!$C$14*(Tabelle1!$C$10-$A76),IF($A76&lt;Tabelle1!$E$10,Tabelle1!$C$14*$A76,Tabelle1!$D$14))</f>
        <v>1.5625000000000084</v>
      </c>
      <c r="D76">
        <f>IF($A76&gt;=(Tabelle1!$C$10-Tabelle1!$E$10),Tabelle1!$C$15*(Tabelle1!$C$10-$A76),IF($A76&lt;Tabelle1!$E$10,Tabelle1!$C$15*$A76,Tabelle1!$D$15))</f>
        <v>0.12500000000000067</v>
      </c>
      <c r="E76">
        <f>IF($A76&gt;=(Tabelle1!$C$10-Tabelle1!$E$10),Tabelle1!$C$16*(Tabelle1!$C$10-$A76),IF($A76&lt;Tabelle1!$E$10,Tabelle1!$C$16*$A76,Tabelle1!$D$16))</f>
        <v>3.1250000000000169</v>
      </c>
      <c r="F76">
        <f>IF($A76&gt;=(Tabelle1!$C$10-Tabelle1!$E$10),Tabelle1!$C$17*(Tabelle1!$C$10-$A76),IF($A76&lt;Tabelle1!$E$10,Tabelle1!$C$17*$A76,Tabelle1!$D$17))</f>
        <v>0</v>
      </c>
      <c r="G76">
        <f>IF($A76&gt;=(Tabelle1!$C$10-Tabelle1!$E$10),Tabelle1!$C$18*(Tabelle1!$C$10-$A76),IF($A76&lt;Tabelle1!$E$10,Tabelle1!$C$18*$A76,Tabelle1!$D$18))</f>
        <v>5.0000000000000266</v>
      </c>
    </row>
    <row r="77" spans="1:7" x14ac:dyDescent="0.25">
      <c r="A77">
        <v>7.4</v>
      </c>
      <c r="B77">
        <f>IF(A77&gt;=(Tabelle1!$C$10-Tabelle1!$E$10),Tabelle1!$C$13*(Tabelle1!$C$10-A77),IF(A77&lt;Tabelle1!$E$10,Tabelle1!$C$13*A77,Tabelle1!$D$13))</f>
        <v>0</v>
      </c>
      <c r="C77">
        <f>IF($A77&gt;=(Tabelle1!$C$10-Tabelle1!$E$10),Tabelle1!$C$14*(Tabelle1!$C$10-$A77),IF($A77&lt;Tabelle1!$E$10,Tabelle1!$C$14*$A77,Tabelle1!$D$14))</f>
        <v>0</v>
      </c>
      <c r="D77">
        <f>IF($A77&gt;=(Tabelle1!$C$10-Tabelle1!$E$10),Tabelle1!$C$15*(Tabelle1!$C$10-$A77),IF($A77&lt;Tabelle1!$E$10,Tabelle1!$C$15*$A77,Tabelle1!$D$15))</f>
        <v>0</v>
      </c>
      <c r="E77">
        <f>IF($A77&gt;=(Tabelle1!$C$10-Tabelle1!$E$10),Tabelle1!$C$16*(Tabelle1!$C$10-$A77),IF($A77&lt;Tabelle1!$E$10,Tabelle1!$C$16*$A77,Tabelle1!$D$16))</f>
        <v>0</v>
      </c>
      <c r="F77">
        <f>IF($A77&gt;=(Tabelle1!$C$10-Tabelle1!$E$10),Tabelle1!$C$17*(Tabelle1!$C$10-$A77),IF($A77&lt;Tabelle1!$E$10,Tabelle1!$C$17*$A77,Tabelle1!$D$17))</f>
        <v>0</v>
      </c>
      <c r="G77">
        <f>IF($A77&gt;=(Tabelle1!$C$10-Tabelle1!$E$10),Tabelle1!$C$18*(Tabelle1!$C$10-$A77),IF($A77&lt;Tabelle1!$E$10,Tabelle1!$C$18*$A77,Tabelle1!$D$18))</f>
        <v>0</v>
      </c>
    </row>
    <row r="78" spans="1:7" x14ac:dyDescent="0.25">
      <c r="A78">
        <v>7.5</v>
      </c>
      <c r="B78">
        <f>IF(A78&gt;=(Tabelle1!$C$10-Tabelle1!$E$10),Tabelle1!$C$13*(Tabelle1!$C$10-A78),IF(A78&lt;Tabelle1!$E$10,Tabelle1!$C$13*A78,Tabelle1!$D$13))</f>
        <v>-1.5624999999999944E-2</v>
      </c>
      <c r="C78">
        <f>IF($A78&gt;=(Tabelle1!$C$10-Tabelle1!$E$10),Tabelle1!$C$14*(Tabelle1!$C$10-$A78),IF($A78&lt;Tabelle1!$E$10,Tabelle1!$C$14*$A78,Tabelle1!$D$14))</f>
        <v>-1.5624999999999944</v>
      </c>
      <c r="D78">
        <f>IF($A78&gt;=(Tabelle1!$C$10-Tabelle1!$E$10),Tabelle1!$C$15*(Tabelle1!$C$10-$A78),IF($A78&lt;Tabelle1!$E$10,Tabelle1!$C$15*$A78,Tabelle1!$D$15))</f>
        <v>-0.12499999999999956</v>
      </c>
      <c r="E78">
        <f>IF($A78&gt;=(Tabelle1!$C$10-Tabelle1!$E$10),Tabelle1!$C$16*(Tabelle1!$C$10-$A78),IF($A78&lt;Tabelle1!$E$10,Tabelle1!$C$16*$A78,Tabelle1!$D$16))</f>
        <v>-3.1249999999999889</v>
      </c>
      <c r="F78">
        <f>IF($A78&gt;=(Tabelle1!$C$10-Tabelle1!$E$10),Tabelle1!$C$17*(Tabelle1!$C$10-$A78),IF($A78&lt;Tabelle1!$E$10,Tabelle1!$C$17*$A78,Tabelle1!$D$17))</f>
        <v>0</v>
      </c>
      <c r="G78">
        <f>IF($A78&gt;=(Tabelle1!$C$10-Tabelle1!$E$10),Tabelle1!$C$18*(Tabelle1!$C$10-$A78),IF($A78&lt;Tabelle1!$E$10,Tabelle1!$C$18*$A78,Tabelle1!$D$18))</f>
        <v>-4.9999999999999822</v>
      </c>
    </row>
    <row r="79" spans="1:7" x14ac:dyDescent="0.25">
      <c r="A79">
        <v>7.6</v>
      </c>
      <c r="B79">
        <f>IF(A79&gt;=(Tabelle1!$C$10-Tabelle1!$E$10),Tabelle1!$C$13*(Tabelle1!$C$10-A79),IF(A79&lt;Tabelle1!$E$10,Tabelle1!$C$13*A79,Tabelle1!$D$13))</f>
        <v>-3.1249999999999889E-2</v>
      </c>
      <c r="C79">
        <f>IF($A79&gt;=(Tabelle1!$C$10-Tabelle1!$E$10),Tabelle1!$C$14*(Tabelle1!$C$10-$A79),IF($A79&lt;Tabelle1!$E$10,Tabelle1!$C$14*$A79,Tabelle1!$D$14))</f>
        <v>-3.1249999999999889</v>
      </c>
      <c r="D79">
        <f>IF($A79&gt;=(Tabelle1!$C$10-Tabelle1!$E$10),Tabelle1!$C$15*(Tabelle1!$C$10-$A79),IF($A79&lt;Tabelle1!$E$10,Tabelle1!$C$15*$A79,Tabelle1!$D$15))</f>
        <v>-0.24999999999999911</v>
      </c>
      <c r="E79">
        <f>IF($A79&gt;=(Tabelle1!$C$10-Tabelle1!$E$10),Tabelle1!$C$16*(Tabelle1!$C$10-$A79),IF($A79&lt;Tabelle1!$E$10,Tabelle1!$C$16*$A79,Tabelle1!$D$16))</f>
        <v>-6.2499999999999778</v>
      </c>
      <c r="F79">
        <f>IF($A79&gt;=(Tabelle1!$C$10-Tabelle1!$E$10),Tabelle1!$C$17*(Tabelle1!$C$10-$A79),IF($A79&lt;Tabelle1!$E$10,Tabelle1!$C$17*$A79,Tabelle1!$D$17))</f>
        <v>0</v>
      </c>
      <c r="G79">
        <f>IF($A79&gt;=(Tabelle1!$C$10-Tabelle1!$E$10),Tabelle1!$C$18*(Tabelle1!$C$10-$A79),IF($A79&lt;Tabelle1!$E$10,Tabelle1!$C$18*$A79,Tabelle1!$D$18))</f>
        <v>-9.9999999999999645</v>
      </c>
    </row>
    <row r="80" spans="1:7" x14ac:dyDescent="0.25">
      <c r="A80">
        <v>7.7</v>
      </c>
      <c r="B80">
        <f>IF(A80&gt;=(Tabelle1!$C$10-Tabelle1!$E$10),Tabelle1!$C$13*(Tabelle1!$C$10-A80),IF(A80&lt;Tabelle1!$E$10,Tabelle1!$C$13*A80,Tabelle1!$D$13))</f>
        <v>-4.6874999999999972E-2</v>
      </c>
      <c r="C80">
        <f>IF($A80&gt;=(Tabelle1!$C$10-Tabelle1!$E$10),Tabelle1!$C$14*(Tabelle1!$C$10-$A80),IF($A80&lt;Tabelle1!$E$10,Tabelle1!$C$14*$A80,Tabelle1!$D$14))</f>
        <v>-4.6874999999999973</v>
      </c>
      <c r="D80">
        <f>IF($A80&gt;=(Tabelle1!$C$10-Tabelle1!$E$10),Tabelle1!$C$15*(Tabelle1!$C$10-$A80),IF($A80&lt;Tabelle1!$E$10,Tabelle1!$C$15*$A80,Tabelle1!$D$15))</f>
        <v>-0.37499999999999978</v>
      </c>
      <c r="E80">
        <f>IF($A80&gt;=(Tabelle1!$C$10-Tabelle1!$E$10),Tabelle1!$C$16*(Tabelle1!$C$10-$A80),IF($A80&lt;Tabelle1!$E$10,Tabelle1!$C$16*$A80,Tabelle1!$D$16))</f>
        <v>-9.3749999999999947</v>
      </c>
      <c r="F80">
        <f>IF($A80&gt;=(Tabelle1!$C$10-Tabelle1!$E$10),Tabelle1!$C$17*(Tabelle1!$C$10-$A80),IF($A80&lt;Tabelle1!$E$10,Tabelle1!$C$17*$A80,Tabelle1!$D$17))</f>
        <v>0</v>
      </c>
      <c r="G80">
        <f>IF($A80&gt;=(Tabelle1!$C$10-Tabelle1!$E$10),Tabelle1!$C$18*(Tabelle1!$C$10-$A80),IF($A80&lt;Tabelle1!$E$10,Tabelle1!$C$18*$A80,Tabelle1!$D$18))</f>
        <v>-14.999999999999991</v>
      </c>
    </row>
    <row r="81" spans="1:7" x14ac:dyDescent="0.25">
      <c r="A81">
        <v>7.8</v>
      </c>
      <c r="B81">
        <f>IF(A81&gt;=(Tabelle1!$C$10-Tabelle1!$E$10),Tabelle1!$C$13*(Tabelle1!$C$10-A81),IF(A81&lt;Tabelle1!$E$10,Tabelle1!$C$13*A81,Tabelle1!$D$13))</f>
        <v>-6.2499999999999917E-2</v>
      </c>
      <c r="C81">
        <f>IF($A81&gt;=(Tabelle1!$C$10-Tabelle1!$E$10),Tabelle1!$C$14*(Tabelle1!$C$10-$A81),IF($A81&lt;Tabelle1!$E$10,Tabelle1!$C$14*$A81,Tabelle1!$D$14))</f>
        <v>-6.249999999999992</v>
      </c>
      <c r="D81">
        <f>IF($A81&gt;=(Tabelle1!$C$10-Tabelle1!$E$10),Tabelle1!$C$15*(Tabelle1!$C$10-$A81),IF($A81&lt;Tabelle1!$E$10,Tabelle1!$C$15*$A81,Tabelle1!$D$15))</f>
        <v>-0.49999999999999933</v>
      </c>
      <c r="E81">
        <f>IF($A81&gt;=(Tabelle1!$C$10-Tabelle1!$E$10),Tabelle1!$C$16*(Tabelle1!$C$10-$A81),IF($A81&lt;Tabelle1!$E$10,Tabelle1!$C$16*$A81,Tabelle1!$D$16))</f>
        <v>-12.499999999999984</v>
      </c>
      <c r="F81">
        <f>IF($A81&gt;=(Tabelle1!$C$10-Tabelle1!$E$10),Tabelle1!$C$17*(Tabelle1!$C$10-$A81),IF($A81&lt;Tabelle1!$E$10,Tabelle1!$C$17*$A81,Tabelle1!$D$17))</f>
        <v>0</v>
      </c>
      <c r="G81">
        <f>IF($A81&gt;=(Tabelle1!$C$10-Tabelle1!$E$10),Tabelle1!$C$18*(Tabelle1!$C$10-$A81),IF($A81&lt;Tabelle1!$E$10,Tabelle1!$C$18*$A81,Tabelle1!$D$18))</f>
        <v>-19.999999999999972</v>
      </c>
    </row>
    <row r="82" spans="1:7" x14ac:dyDescent="0.25">
      <c r="A82">
        <v>7.9</v>
      </c>
      <c r="B82">
        <f>IF(A82&gt;=(Tabelle1!$C$10-Tabelle1!$E$10),Tabelle1!$C$13*(Tabelle1!$C$10-A82),IF(A82&lt;Tabelle1!$E$10,Tabelle1!$C$13*A82,Tabelle1!$D$13))</f>
        <v>-7.8125E-2</v>
      </c>
      <c r="C82">
        <f>IF($A82&gt;=(Tabelle1!$C$10-Tabelle1!$E$10),Tabelle1!$C$14*(Tabelle1!$C$10-$A82),IF($A82&lt;Tabelle1!$E$10,Tabelle1!$C$14*$A82,Tabelle1!$D$14))</f>
        <v>-7.8125</v>
      </c>
      <c r="D82">
        <f>IF($A82&gt;=(Tabelle1!$C$10-Tabelle1!$E$10),Tabelle1!$C$15*(Tabelle1!$C$10-$A82),IF($A82&lt;Tabelle1!$E$10,Tabelle1!$C$15*$A82,Tabelle1!$D$15))</f>
        <v>-0.625</v>
      </c>
      <c r="E82">
        <f>IF($A82&gt;=(Tabelle1!$C$10-Tabelle1!$E$10),Tabelle1!$C$16*(Tabelle1!$C$10-$A82),IF($A82&lt;Tabelle1!$E$10,Tabelle1!$C$16*$A82,Tabelle1!$D$16))</f>
        <v>-15.625</v>
      </c>
      <c r="F82">
        <f>IF($A82&gt;=(Tabelle1!$C$10-Tabelle1!$E$10),Tabelle1!$C$17*(Tabelle1!$C$10-$A82),IF($A82&lt;Tabelle1!$E$10,Tabelle1!$C$17*$A82,Tabelle1!$D$17))</f>
        <v>0</v>
      </c>
      <c r="G82">
        <f>IF($A82&gt;=(Tabelle1!$C$10-Tabelle1!$E$10),Tabelle1!$C$18*(Tabelle1!$C$10-$A82),IF($A82&lt;Tabelle1!$E$10,Tabelle1!$C$18*$A82,Tabelle1!$D$18))</f>
        <v>-25</v>
      </c>
    </row>
    <row r="83" spans="1:7" x14ac:dyDescent="0.25">
      <c r="A83">
        <v>8</v>
      </c>
      <c r="B83">
        <f>IF(A83&gt;=(Tabelle1!$C$10-Tabelle1!$E$10),Tabelle1!$C$13*(Tabelle1!$C$10-A83),IF(A83&lt;Tabelle1!$E$10,Tabelle1!$C$13*A83,Tabelle1!$D$13))</f>
        <v>-9.3749999999999944E-2</v>
      </c>
      <c r="C83">
        <f>IF($A83&gt;=(Tabelle1!$C$10-Tabelle1!$E$10),Tabelle1!$C$14*(Tabelle1!$C$10-$A83),IF($A83&lt;Tabelle1!$E$10,Tabelle1!$C$14*$A83,Tabelle1!$D$14))</f>
        <v>-9.3749999999999947</v>
      </c>
      <c r="D83">
        <f>IF($A83&gt;=(Tabelle1!$C$10-Tabelle1!$E$10),Tabelle1!$C$15*(Tabelle1!$C$10-$A83),IF($A83&lt;Tabelle1!$E$10,Tabelle1!$C$15*$A83,Tabelle1!$D$15))</f>
        <v>-0.74999999999999956</v>
      </c>
      <c r="E83">
        <f>IF($A83&gt;=(Tabelle1!$C$10-Tabelle1!$E$10),Tabelle1!$C$16*(Tabelle1!$C$10-$A83),IF($A83&lt;Tabelle1!$E$10,Tabelle1!$C$16*$A83,Tabelle1!$D$16))</f>
        <v>-18.749999999999989</v>
      </c>
      <c r="F83">
        <f>IF($A83&gt;=(Tabelle1!$C$10-Tabelle1!$E$10),Tabelle1!$C$17*(Tabelle1!$C$10-$A83),IF($A83&lt;Tabelle1!$E$10,Tabelle1!$C$17*$A83,Tabelle1!$D$17))</f>
        <v>0</v>
      </c>
      <c r="G83">
        <f>IF($A83&gt;=(Tabelle1!$C$10-Tabelle1!$E$10),Tabelle1!$C$18*(Tabelle1!$C$10-$A83),IF($A83&lt;Tabelle1!$E$10,Tabelle1!$C$18*$A83,Tabelle1!$D$18))</f>
        <v>-29.999999999999982</v>
      </c>
    </row>
    <row r="84" spans="1:7" x14ac:dyDescent="0.25">
      <c r="A84">
        <v>8.1</v>
      </c>
      <c r="B84">
        <f>IF(A84&gt;=(Tabelle1!$C$10-Tabelle1!$E$10),Tabelle1!$C$13*(Tabelle1!$C$10-A84),IF(A84&lt;Tabelle1!$E$10,Tabelle1!$C$13*A84,Tabelle1!$D$13))</f>
        <v>-0.10937499999999989</v>
      </c>
      <c r="C84">
        <f>IF($A84&gt;=(Tabelle1!$C$10-Tabelle1!$E$10),Tabelle1!$C$14*(Tabelle1!$C$10-$A84),IF($A84&lt;Tabelle1!$E$10,Tabelle1!$C$14*$A84,Tabelle1!$D$14))</f>
        <v>-10.937499999999989</v>
      </c>
      <c r="D84">
        <f>IF($A84&gt;=(Tabelle1!$C$10-Tabelle1!$E$10),Tabelle1!$C$15*(Tabelle1!$C$10-$A84),IF($A84&lt;Tabelle1!$E$10,Tabelle1!$C$15*$A84,Tabelle1!$D$15))</f>
        <v>-0.87499999999999911</v>
      </c>
      <c r="E84">
        <f>IF($A84&gt;=(Tabelle1!$C$10-Tabelle1!$E$10),Tabelle1!$C$16*(Tabelle1!$C$10-$A84),IF($A84&lt;Tabelle1!$E$10,Tabelle1!$C$16*$A84,Tabelle1!$D$16))</f>
        <v>-21.874999999999979</v>
      </c>
      <c r="F84">
        <f>IF($A84&gt;=(Tabelle1!$C$10-Tabelle1!$E$10),Tabelle1!$C$17*(Tabelle1!$C$10-$A84),IF($A84&lt;Tabelle1!$E$10,Tabelle1!$C$17*$A84,Tabelle1!$D$17))</f>
        <v>0</v>
      </c>
      <c r="G84">
        <f>IF($A84&gt;=(Tabelle1!$C$10-Tabelle1!$E$10),Tabelle1!$C$18*(Tabelle1!$C$10-$A84),IF($A84&lt;Tabelle1!$E$10,Tabelle1!$C$18*$A84,Tabelle1!$D$18))</f>
        <v>-34.999999999999964</v>
      </c>
    </row>
    <row r="85" spans="1:7" x14ac:dyDescent="0.25">
      <c r="A85">
        <v>8.1999999999999993</v>
      </c>
      <c r="B85">
        <f>IF(A85&gt;=(Tabelle1!$C$10-Tabelle1!$E$10),Tabelle1!$C$13*(Tabelle1!$C$10-A85),IF(A85&lt;Tabelle1!$E$10,Tabelle1!$C$13*A85,Tabelle1!$D$13))</f>
        <v>-0.12499999999999983</v>
      </c>
      <c r="C85">
        <f>IF($A85&gt;=(Tabelle1!$C$10-Tabelle1!$E$10),Tabelle1!$C$14*(Tabelle1!$C$10-$A85),IF($A85&lt;Tabelle1!$E$10,Tabelle1!$C$14*$A85,Tabelle1!$D$14))</f>
        <v>-12.499999999999984</v>
      </c>
      <c r="D85">
        <f>IF($A85&gt;=(Tabelle1!$C$10-Tabelle1!$E$10),Tabelle1!$C$15*(Tabelle1!$C$10-$A85),IF($A85&lt;Tabelle1!$E$10,Tabelle1!$C$15*$A85,Tabelle1!$D$15))</f>
        <v>-0.99999999999999867</v>
      </c>
      <c r="E85">
        <f>IF($A85&gt;=(Tabelle1!$C$10-Tabelle1!$E$10),Tabelle1!$C$16*(Tabelle1!$C$10-$A85),IF($A85&lt;Tabelle1!$E$10,Tabelle1!$C$16*$A85,Tabelle1!$D$16))</f>
        <v>-24.999999999999968</v>
      </c>
      <c r="F85">
        <f>IF($A85&gt;=(Tabelle1!$C$10-Tabelle1!$E$10),Tabelle1!$C$17*(Tabelle1!$C$10-$A85),IF($A85&lt;Tabelle1!$E$10,Tabelle1!$C$17*$A85,Tabelle1!$D$17))</f>
        <v>0</v>
      </c>
      <c r="G85">
        <f>IF($A85&gt;=(Tabelle1!$C$10-Tabelle1!$E$10),Tabelle1!$C$18*(Tabelle1!$C$10-$A85),IF($A85&lt;Tabelle1!$E$10,Tabelle1!$C$18*$A85,Tabelle1!$D$18))</f>
        <v>-39.999999999999943</v>
      </c>
    </row>
    <row r="86" spans="1:7" x14ac:dyDescent="0.25">
      <c r="A86">
        <v>8.3000000000000007</v>
      </c>
      <c r="B86">
        <f>IF(A86&gt;=(Tabelle1!$C$10-Tabelle1!$E$10),Tabelle1!$C$13*(Tabelle1!$C$10-A86),IF(A86&lt;Tabelle1!$E$10,Tabelle1!$C$13*A86,Tabelle1!$D$13))</f>
        <v>-0.14062500000000006</v>
      </c>
      <c r="C86">
        <f>IF($A86&gt;=(Tabelle1!$C$10-Tabelle1!$E$10),Tabelle1!$C$14*(Tabelle1!$C$10-$A86),IF($A86&lt;Tabelle1!$E$10,Tabelle1!$C$14*$A86,Tabelle1!$D$14))</f>
        <v>-14.062500000000005</v>
      </c>
      <c r="D86">
        <f>IF($A86&gt;=(Tabelle1!$C$10-Tabelle1!$E$10),Tabelle1!$C$15*(Tabelle1!$C$10-$A86),IF($A86&lt;Tabelle1!$E$10,Tabelle1!$C$15*$A86,Tabelle1!$D$15))</f>
        <v>-1.1250000000000004</v>
      </c>
      <c r="E86">
        <f>IF($A86&gt;=(Tabelle1!$C$10-Tabelle1!$E$10),Tabelle1!$C$16*(Tabelle1!$C$10-$A86),IF($A86&lt;Tabelle1!$E$10,Tabelle1!$C$16*$A86,Tabelle1!$D$16))</f>
        <v>-28.125000000000011</v>
      </c>
      <c r="F86">
        <f>IF($A86&gt;=(Tabelle1!$C$10-Tabelle1!$E$10),Tabelle1!$C$17*(Tabelle1!$C$10-$A86),IF($A86&lt;Tabelle1!$E$10,Tabelle1!$C$17*$A86,Tabelle1!$D$17))</f>
        <v>0</v>
      </c>
      <c r="G86">
        <f>IF($A86&gt;=(Tabelle1!$C$10-Tabelle1!$E$10),Tabelle1!$C$18*(Tabelle1!$C$10-$A86),IF($A86&lt;Tabelle1!$E$10,Tabelle1!$C$18*$A86,Tabelle1!$D$18))</f>
        <v>-45.000000000000014</v>
      </c>
    </row>
    <row r="87" spans="1:7" x14ac:dyDescent="0.25">
      <c r="A87">
        <v>8.4</v>
      </c>
      <c r="B87">
        <f>IF(A87&gt;=(Tabelle1!$C$10-Tabelle1!$E$10),Tabelle1!$C$13*(Tabelle1!$C$10-A87),IF(A87&lt;Tabelle1!$E$10,Tabelle1!$C$13*A87,Tabelle1!$D$13))</f>
        <v>-0.15625</v>
      </c>
      <c r="C87">
        <f>IF($A87&gt;=(Tabelle1!$C$10-Tabelle1!$E$10),Tabelle1!$C$14*(Tabelle1!$C$10-$A87),IF($A87&lt;Tabelle1!$E$10,Tabelle1!$C$14*$A87,Tabelle1!$D$14))</f>
        <v>-15.625</v>
      </c>
      <c r="D87">
        <f>IF($A87&gt;=(Tabelle1!$C$10-Tabelle1!$E$10),Tabelle1!$C$15*(Tabelle1!$C$10-$A87),IF($A87&lt;Tabelle1!$E$10,Tabelle1!$C$15*$A87,Tabelle1!$D$15))</f>
        <v>-1.25</v>
      </c>
      <c r="E87">
        <f>IF($A87&gt;=(Tabelle1!$C$10-Tabelle1!$E$10),Tabelle1!$C$16*(Tabelle1!$C$10-$A87),IF($A87&lt;Tabelle1!$E$10,Tabelle1!$C$16*$A87,Tabelle1!$D$16))</f>
        <v>-31.25</v>
      </c>
      <c r="F87">
        <f>IF($A87&gt;=(Tabelle1!$C$10-Tabelle1!$E$10),Tabelle1!$C$17*(Tabelle1!$C$10-$A87),IF($A87&lt;Tabelle1!$E$10,Tabelle1!$C$17*$A87,Tabelle1!$D$17))</f>
        <v>0</v>
      </c>
      <c r="G87">
        <f>IF($A87&gt;=(Tabelle1!$C$10-Tabelle1!$E$10),Tabelle1!$C$18*(Tabelle1!$C$10-$A87),IF($A87&lt;Tabelle1!$E$10,Tabelle1!$C$18*$A87,Tabelle1!$D$18))</f>
        <v>-50</v>
      </c>
    </row>
    <row r="88" spans="1:7" x14ac:dyDescent="0.25">
      <c r="A88">
        <v>8.5</v>
      </c>
      <c r="B88">
        <f>IF(A88&gt;=(Tabelle1!$C$10-Tabelle1!$E$10),Tabelle1!$C$13*(Tabelle1!$C$10-A88),IF(A88&lt;Tabelle1!$E$10,Tabelle1!$C$13*A88,Tabelle1!$D$13))</f>
        <v>-0.17187499999999994</v>
      </c>
      <c r="C88">
        <f>IF($A88&gt;=(Tabelle1!$C$10-Tabelle1!$E$10),Tabelle1!$C$14*(Tabelle1!$C$10-$A88),IF($A88&lt;Tabelle1!$E$10,Tabelle1!$C$14*$A88,Tabelle1!$D$14))</f>
        <v>-17.187499999999993</v>
      </c>
      <c r="D88">
        <f>IF($A88&gt;=(Tabelle1!$C$10-Tabelle1!$E$10),Tabelle1!$C$15*(Tabelle1!$C$10-$A88),IF($A88&lt;Tabelle1!$E$10,Tabelle1!$C$15*$A88,Tabelle1!$D$15))</f>
        <v>-1.3749999999999996</v>
      </c>
      <c r="E88">
        <f>IF($A88&gt;=(Tabelle1!$C$10-Tabelle1!$E$10),Tabelle1!$C$16*(Tabelle1!$C$10-$A88),IF($A88&lt;Tabelle1!$E$10,Tabelle1!$C$16*$A88,Tabelle1!$D$16))</f>
        <v>-34.374999999999986</v>
      </c>
      <c r="F88">
        <f>IF($A88&gt;=(Tabelle1!$C$10-Tabelle1!$E$10),Tabelle1!$C$17*(Tabelle1!$C$10-$A88),IF($A88&lt;Tabelle1!$E$10,Tabelle1!$C$17*$A88,Tabelle1!$D$17))</f>
        <v>0</v>
      </c>
      <c r="G88">
        <f>IF($A88&gt;=(Tabelle1!$C$10-Tabelle1!$E$10),Tabelle1!$C$18*(Tabelle1!$C$10-$A88),IF($A88&lt;Tabelle1!$E$10,Tabelle1!$C$18*$A88,Tabelle1!$D$18))</f>
        <v>-54.999999999999986</v>
      </c>
    </row>
    <row r="89" spans="1:7" x14ac:dyDescent="0.25">
      <c r="A89">
        <v>8.6</v>
      </c>
      <c r="B89">
        <f>IF(A89&gt;=(Tabelle1!$C$10-Tabelle1!$E$10),Tabelle1!$C$13*(Tabelle1!$C$10-A89),IF(A89&lt;Tabelle1!$E$10,Tabelle1!$C$13*A89,Tabelle1!$D$13))</f>
        <v>-0.18749999999999989</v>
      </c>
      <c r="C89">
        <f>IF($A89&gt;=(Tabelle1!$C$10-Tabelle1!$E$10),Tabelle1!$C$14*(Tabelle1!$C$10-$A89),IF($A89&lt;Tabelle1!$E$10,Tabelle1!$C$14*$A89,Tabelle1!$D$14))</f>
        <v>-18.749999999999989</v>
      </c>
      <c r="D89">
        <f>IF($A89&gt;=(Tabelle1!$C$10-Tabelle1!$E$10),Tabelle1!$C$15*(Tabelle1!$C$10-$A89),IF($A89&lt;Tabelle1!$E$10,Tabelle1!$C$15*$A89,Tabelle1!$D$15))</f>
        <v>-1.4999999999999991</v>
      </c>
      <c r="E89">
        <f>IF($A89&gt;=(Tabelle1!$C$10-Tabelle1!$E$10),Tabelle1!$C$16*(Tabelle1!$C$10-$A89),IF($A89&lt;Tabelle1!$E$10,Tabelle1!$C$16*$A89,Tabelle1!$D$16))</f>
        <v>-37.499999999999979</v>
      </c>
      <c r="F89">
        <f>IF($A89&gt;=(Tabelle1!$C$10-Tabelle1!$E$10),Tabelle1!$C$17*(Tabelle1!$C$10-$A89),IF($A89&lt;Tabelle1!$E$10,Tabelle1!$C$17*$A89,Tabelle1!$D$17))</f>
        <v>0</v>
      </c>
      <c r="G89">
        <f>IF($A89&gt;=(Tabelle1!$C$10-Tabelle1!$E$10),Tabelle1!$C$18*(Tabelle1!$C$10-$A89),IF($A89&lt;Tabelle1!$E$10,Tabelle1!$C$18*$A89,Tabelle1!$D$18))</f>
        <v>-59.999999999999964</v>
      </c>
    </row>
    <row r="90" spans="1:7" x14ac:dyDescent="0.25">
      <c r="A90">
        <v>8.6999999999999993</v>
      </c>
      <c r="B90">
        <f>IF(A90&gt;=(Tabelle1!$C$10-Tabelle1!$E$10),Tabelle1!$C$13*(Tabelle1!$C$10-A90),IF(A90&lt;Tabelle1!$E$10,Tabelle1!$C$13*A90,Tabelle1!$D$13))</f>
        <v>-0.20312499999999983</v>
      </c>
      <c r="C90">
        <f>IF($A90&gt;=(Tabelle1!$C$10-Tabelle1!$E$10),Tabelle1!$C$14*(Tabelle1!$C$10-$A90),IF($A90&lt;Tabelle1!$E$10,Tabelle1!$C$14*$A90,Tabelle1!$D$14))</f>
        <v>-20.312499999999982</v>
      </c>
      <c r="D90">
        <f>IF($A90&gt;=(Tabelle1!$C$10-Tabelle1!$E$10),Tabelle1!$C$15*(Tabelle1!$C$10-$A90),IF($A90&lt;Tabelle1!$E$10,Tabelle1!$C$15*$A90,Tabelle1!$D$15))</f>
        <v>-1.6249999999999987</v>
      </c>
      <c r="E90">
        <f>IF($A90&gt;=(Tabelle1!$C$10-Tabelle1!$E$10),Tabelle1!$C$16*(Tabelle1!$C$10-$A90),IF($A90&lt;Tabelle1!$E$10,Tabelle1!$C$16*$A90,Tabelle1!$D$16))</f>
        <v>-40.624999999999964</v>
      </c>
      <c r="F90">
        <f>IF($A90&gt;=(Tabelle1!$C$10-Tabelle1!$E$10),Tabelle1!$C$17*(Tabelle1!$C$10-$A90),IF($A90&lt;Tabelle1!$E$10,Tabelle1!$C$17*$A90,Tabelle1!$D$17))</f>
        <v>0</v>
      </c>
      <c r="G90">
        <f>IF($A90&gt;=(Tabelle1!$C$10-Tabelle1!$E$10),Tabelle1!$C$18*(Tabelle1!$C$10-$A90),IF($A90&lt;Tabelle1!$E$10,Tabelle1!$C$18*$A90,Tabelle1!$D$18))</f>
        <v>-64.999999999999943</v>
      </c>
    </row>
    <row r="91" spans="1:7" x14ac:dyDescent="0.25">
      <c r="A91">
        <v>8.8000000000000007</v>
      </c>
      <c r="B91">
        <f>IF(A91&gt;=(Tabelle1!$C$10-Tabelle1!$E$10),Tabelle1!$C$13*(Tabelle1!$C$10-A91),IF(A91&lt;Tabelle1!$E$10,Tabelle1!$C$13*A91,Tabelle1!$D$13))</f>
        <v>-0.21875000000000006</v>
      </c>
      <c r="C91">
        <f>IF($A91&gt;=(Tabelle1!$C$10-Tabelle1!$E$10),Tabelle1!$C$14*(Tabelle1!$C$10-$A91),IF($A91&lt;Tabelle1!$E$10,Tabelle1!$C$14*$A91,Tabelle1!$D$14))</f>
        <v>-21.875000000000007</v>
      </c>
      <c r="D91">
        <f>IF($A91&gt;=(Tabelle1!$C$10-Tabelle1!$E$10),Tabelle1!$C$15*(Tabelle1!$C$10-$A91),IF($A91&lt;Tabelle1!$E$10,Tabelle1!$C$15*$A91,Tabelle1!$D$15))</f>
        <v>-1.7500000000000004</v>
      </c>
      <c r="E91">
        <f>IF($A91&gt;=(Tabelle1!$C$10-Tabelle1!$E$10),Tabelle1!$C$16*(Tabelle1!$C$10-$A91),IF($A91&lt;Tabelle1!$E$10,Tabelle1!$C$16*$A91,Tabelle1!$D$16))</f>
        <v>-43.750000000000014</v>
      </c>
      <c r="F91">
        <f>IF($A91&gt;=(Tabelle1!$C$10-Tabelle1!$E$10),Tabelle1!$C$17*(Tabelle1!$C$10-$A91),IF($A91&lt;Tabelle1!$E$10,Tabelle1!$C$17*$A91,Tabelle1!$D$17))</f>
        <v>0</v>
      </c>
      <c r="G91">
        <f>IF($A91&gt;=(Tabelle1!$C$10-Tabelle1!$E$10),Tabelle1!$C$18*(Tabelle1!$C$10-$A91),IF($A91&lt;Tabelle1!$E$10,Tabelle1!$C$18*$A91,Tabelle1!$D$18))</f>
        <v>-70.000000000000014</v>
      </c>
    </row>
    <row r="92" spans="1:7" x14ac:dyDescent="0.25">
      <c r="A92">
        <v>8.9</v>
      </c>
      <c r="B92">
        <f>IF(A92&gt;=(Tabelle1!$C$10-Tabelle1!$E$10),Tabelle1!$C$13*(Tabelle1!$C$10-A92),IF(A92&lt;Tabelle1!$E$10,Tabelle1!$C$13*A92,Tabelle1!$D$13))</f>
        <v>-0.234375</v>
      </c>
      <c r="C92">
        <f>IF($A92&gt;=(Tabelle1!$C$10-Tabelle1!$E$10),Tabelle1!$C$14*(Tabelle1!$C$10-$A92),IF($A92&lt;Tabelle1!$E$10,Tabelle1!$C$14*$A92,Tabelle1!$D$14))</f>
        <v>-23.4375</v>
      </c>
      <c r="D92">
        <f>IF($A92&gt;=(Tabelle1!$C$10-Tabelle1!$E$10),Tabelle1!$C$15*(Tabelle1!$C$10-$A92),IF($A92&lt;Tabelle1!$E$10,Tabelle1!$C$15*$A92,Tabelle1!$D$15))</f>
        <v>-1.875</v>
      </c>
      <c r="E92">
        <f>IF($A92&gt;=(Tabelle1!$C$10-Tabelle1!$E$10),Tabelle1!$C$16*(Tabelle1!$C$10-$A92),IF($A92&lt;Tabelle1!$E$10,Tabelle1!$C$16*$A92,Tabelle1!$D$16))</f>
        <v>-46.875</v>
      </c>
      <c r="F92">
        <f>IF($A92&gt;=(Tabelle1!$C$10-Tabelle1!$E$10),Tabelle1!$C$17*(Tabelle1!$C$10-$A92),IF($A92&lt;Tabelle1!$E$10,Tabelle1!$C$17*$A92,Tabelle1!$D$17))</f>
        <v>0</v>
      </c>
      <c r="G92">
        <f>IF($A92&gt;=(Tabelle1!$C$10-Tabelle1!$E$10),Tabelle1!$C$18*(Tabelle1!$C$10-$A92),IF($A92&lt;Tabelle1!$E$10,Tabelle1!$C$18*$A92,Tabelle1!$D$18))</f>
        <v>-75</v>
      </c>
    </row>
    <row r="93" spans="1:7" x14ac:dyDescent="0.25">
      <c r="A93">
        <v>9</v>
      </c>
      <c r="B93">
        <f>IF(A93&gt;=(Tabelle1!$C$10-Tabelle1!$E$10),Tabelle1!$C$13*(Tabelle1!$C$10-A93),IF(A93&lt;Tabelle1!$E$10,Tabelle1!$C$13*A93,Tabelle1!$D$13))</f>
        <v>-0.24999999999999994</v>
      </c>
      <c r="C93">
        <f>IF($A93&gt;=(Tabelle1!$C$10-Tabelle1!$E$10),Tabelle1!$C$14*(Tabelle1!$C$10-$A93),IF($A93&lt;Tabelle1!$E$10,Tabelle1!$C$14*$A93,Tabelle1!$D$14))</f>
        <v>-24.999999999999993</v>
      </c>
      <c r="D93">
        <f>IF($A93&gt;=(Tabelle1!$C$10-Tabelle1!$E$10),Tabelle1!$C$15*(Tabelle1!$C$10-$A93),IF($A93&lt;Tabelle1!$E$10,Tabelle1!$C$15*$A93,Tabelle1!$D$15))</f>
        <v>-1.9999999999999996</v>
      </c>
      <c r="E93">
        <f>IF($A93&gt;=(Tabelle1!$C$10-Tabelle1!$E$10),Tabelle1!$C$16*(Tabelle1!$C$10-$A93),IF($A93&lt;Tabelle1!$E$10,Tabelle1!$C$16*$A93,Tabelle1!$D$16))</f>
        <v>-49.999999999999986</v>
      </c>
      <c r="F93">
        <f>IF($A93&gt;=(Tabelle1!$C$10-Tabelle1!$E$10),Tabelle1!$C$17*(Tabelle1!$C$10-$A93),IF($A93&lt;Tabelle1!$E$10,Tabelle1!$C$17*$A93,Tabelle1!$D$17))</f>
        <v>0</v>
      </c>
      <c r="G93">
        <f>IF($A93&gt;=(Tabelle1!$C$10-Tabelle1!$E$10),Tabelle1!$C$18*(Tabelle1!$C$10-$A93),IF($A93&lt;Tabelle1!$E$10,Tabelle1!$C$18*$A93,Tabelle1!$D$18))</f>
        <v>-79.999999999999986</v>
      </c>
    </row>
    <row r="94" spans="1:7" x14ac:dyDescent="0.25">
      <c r="A94">
        <v>9.1</v>
      </c>
      <c r="B94">
        <f>IF(A94&gt;=(Tabelle1!$C$10-Tabelle1!$E$10),Tabelle1!$C$13*(Tabelle1!$C$10-A94),IF(A94&lt;Tabelle1!$E$10,Tabelle1!$C$13*A94,Tabelle1!$D$13))</f>
        <v>-0.26562499999999989</v>
      </c>
      <c r="C94">
        <f>IF($A94&gt;=(Tabelle1!$C$10-Tabelle1!$E$10),Tabelle1!$C$14*(Tabelle1!$C$10-$A94),IF($A94&lt;Tabelle1!$E$10,Tabelle1!$C$14*$A94,Tabelle1!$D$14))</f>
        <v>-26.562499999999989</v>
      </c>
      <c r="D94">
        <f>IF($A94&gt;=(Tabelle1!$C$10-Tabelle1!$E$10),Tabelle1!$C$15*(Tabelle1!$C$10-$A94),IF($A94&lt;Tabelle1!$E$10,Tabelle1!$C$15*$A94,Tabelle1!$D$15))</f>
        <v>-2.1249999999999991</v>
      </c>
      <c r="E94">
        <f>IF($A94&gt;=(Tabelle1!$C$10-Tabelle1!$E$10),Tabelle1!$C$16*(Tabelle1!$C$10-$A94),IF($A94&lt;Tabelle1!$E$10,Tabelle1!$C$16*$A94,Tabelle1!$D$16))</f>
        <v>-53.124999999999979</v>
      </c>
      <c r="F94">
        <f>IF($A94&gt;=(Tabelle1!$C$10-Tabelle1!$E$10),Tabelle1!$C$17*(Tabelle1!$C$10-$A94),IF($A94&lt;Tabelle1!$E$10,Tabelle1!$C$17*$A94,Tabelle1!$D$17))</f>
        <v>0</v>
      </c>
      <c r="G94">
        <f>IF($A94&gt;=(Tabelle1!$C$10-Tabelle1!$E$10),Tabelle1!$C$18*(Tabelle1!$C$10-$A94),IF($A94&lt;Tabelle1!$E$10,Tabelle1!$C$18*$A94,Tabelle1!$D$18))</f>
        <v>-84.999999999999972</v>
      </c>
    </row>
    <row r="95" spans="1:7" x14ac:dyDescent="0.25">
      <c r="A95">
        <v>9.1999999999999993</v>
      </c>
      <c r="B95">
        <f>IF(A95&gt;=(Tabelle1!$C$10-Tabelle1!$E$10),Tabelle1!$C$13*(Tabelle1!$C$10-A95),IF(A95&lt;Tabelle1!$E$10,Tabelle1!$C$13*A95,Tabelle1!$D$13))</f>
        <v>-0.28124999999999983</v>
      </c>
      <c r="C95">
        <f>IF($A95&gt;=(Tabelle1!$C$10-Tabelle1!$E$10),Tabelle1!$C$14*(Tabelle1!$C$10-$A95),IF($A95&lt;Tabelle1!$E$10,Tabelle1!$C$14*$A95,Tabelle1!$D$14))</f>
        <v>-28.124999999999982</v>
      </c>
      <c r="D95">
        <f>IF($A95&gt;=(Tabelle1!$C$10-Tabelle1!$E$10),Tabelle1!$C$15*(Tabelle1!$C$10-$A95),IF($A95&lt;Tabelle1!$E$10,Tabelle1!$C$15*$A95,Tabelle1!$D$15))</f>
        <v>-2.2499999999999987</v>
      </c>
      <c r="E95">
        <f>IF($A95&gt;=(Tabelle1!$C$10-Tabelle1!$E$10),Tabelle1!$C$16*(Tabelle1!$C$10-$A95),IF($A95&lt;Tabelle1!$E$10,Tabelle1!$C$16*$A95,Tabelle1!$D$16))</f>
        <v>-56.249999999999964</v>
      </c>
      <c r="F95">
        <f>IF($A95&gt;=(Tabelle1!$C$10-Tabelle1!$E$10),Tabelle1!$C$17*(Tabelle1!$C$10-$A95),IF($A95&lt;Tabelle1!$E$10,Tabelle1!$C$17*$A95,Tabelle1!$D$17))</f>
        <v>0</v>
      </c>
      <c r="G95">
        <f>IF($A95&gt;=(Tabelle1!$C$10-Tabelle1!$E$10),Tabelle1!$C$18*(Tabelle1!$C$10-$A95),IF($A95&lt;Tabelle1!$E$10,Tabelle1!$C$18*$A95,Tabelle1!$D$18))</f>
        <v>-89.999999999999943</v>
      </c>
    </row>
    <row r="96" spans="1:7" x14ac:dyDescent="0.25">
      <c r="A96">
        <v>9.3000000000000007</v>
      </c>
      <c r="B96">
        <f>IF(A96&gt;=(Tabelle1!$C$10-Tabelle1!$E$10),Tabelle1!$C$13*(Tabelle1!$C$10-A96),IF(A96&lt;Tabelle1!$E$10,Tabelle1!$C$13*A96,Tabelle1!$D$13))</f>
        <v>-0.29687500000000006</v>
      </c>
      <c r="C96">
        <f>IF($A96&gt;=(Tabelle1!$C$10-Tabelle1!$E$10),Tabelle1!$C$14*(Tabelle1!$C$10-$A96),IF($A96&lt;Tabelle1!$E$10,Tabelle1!$C$14*$A96,Tabelle1!$D$14))</f>
        <v>-29.687500000000007</v>
      </c>
      <c r="D96">
        <f>IF($A96&gt;=(Tabelle1!$C$10-Tabelle1!$E$10),Tabelle1!$C$15*(Tabelle1!$C$10-$A96),IF($A96&lt;Tabelle1!$E$10,Tabelle1!$C$15*$A96,Tabelle1!$D$15))</f>
        <v>-2.3750000000000004</v>
      </c>
      <c r="E96">
        <f>IF($A96&gt;=(Tabelle1!$C$10-Tabelle1!$E$10),Tabelle1!$C$16*(Tabelle1!$C$10-$A96),IF($A96&lt;Tabelle1!$E$10,Tabelle1!$C$16*$A96,Tabelle1!$D$16))</f>
        <v>-59.375000000000014</v>
      </c>
      <c r="F96">
        <f>IF($A96&gt;=(Tabelle1!$C$10-Tabelle1!$E$10),Tabelle1!$C$17*(Tabelle1!$C$10-$A96),IF($A96&lt;Tabelle1!$E$10,Tabelle1!$C$17*$A96,Tabelle1!$D$17))</f>
        <v>0</v>
      </c>
      <c r="G96">
        <f>IF($A96&gt;=(Tabelle1!$C$10-Tabelle1!$E$10),Tabelle1!$C$18*(Tabelle1!$C$10-$A96),IF($A96&lt;Tabelle1!$E$10,Tabelle1!$C$18*$A96,Tabelle1!$D$18))</f>
        <v>-95.000000000000014</v>
      </c>
    </row>
    <row r="97" spans="1:7" x14ac:dyDescent="0.25">
      <c r="A97">
        <v>9.4</v>
      </c>
      <c r="B97">
        <f>IF(A97&gt;=(Tabelle1!$C$10-Tabelle1!$E$10),Tabelle1!$C$13*(Tabelle1!$C$10-A97),IF(A97&lt;Tabelle1!$E$10,Tabelle1!$C$13*A97,Tabelle1!$D$13))</f>
        <v>-0.3125</v>
      </c>
      <c r="C97">
        <f>IF($A97&gt;=(Tabelle1!$C$10-Tabelle1!$E$10),Tabelle1!$C$14*(Tabelle1!$C$10-$A97),IF($A97&lt;Tabelle1!$E$10,Tabelle1!$C$14*$A97,Tabelle1!$D$14))</f>
        <v>-31.25</v>
      </c>
      <c r="D97">
        <f>IF($A97&gt;=(Tabelle1!$C$10-Tabelle1!$E$10),Tabelle1!$C$15*(Tabelle1!$C$10-$A97),IF($A97&lt;Tabelle1!$E$10,Tabelle1!$C$15*$A97,Tabelle1!$D$15))</f>
        <v>-2.5</v>
      </c>
      <c r="E97">
        <f>IF($A97&gt;=(Tabelle1!$C$10-Tabelle1!$E$10),Tabelle1!$C$16*(Tabelle1!$C$10-$A97),IF($A97&lt;Tabelle1!$E$10,Tabelle1!$C$16*$A97,Tabelle1!$D$16))</f>
        <v>-62.5</v>
      </c>
      <c r="F97">
        <f>IF($A97&gt;=(Tabelle1!$C$10-Tabelle1!$E$10),Tabelle1!$C$17*(Tabelle1!$C$10-$A97),IF($A97&lt;Tabelle1!$E$10,Tabelle1!$C$17*$A97,Tabelle1!$D$17))</f>
        <v>0</v>
      </c>
      <c r="G97">
        <f>IF($A97&gt;=(Tabelle1!$C$10-Tabelle1!$E$10),Tabelle1!$C$18*(Tabelle1!$C$10-$A97),IF($A97&lt;Tabelle1!$E$10,Tabelle1!$C$18*$A97,Tabelle1!$D$18))</f>
        <v>-100</v>
      </c>
    </row>
    <row r="98" spans="1:7" x14ac:dyDescent="0.25">
      <c r="A98">
        <v>9.5</v>
      </c>
      <c r="B98">
        <f>IF(A98&gt;=(Tabelle1!$C$10-Tabelle1!$E$10),Tabelle1!$C$13*(Tabelle1!$C$10-A98),IF(A98&lt;Tabelle1!$E$10,Tabelle1!$C$13*A98,Tabelle1!$D$13))</f>
        <v>-0.32812499999999994</v>
      </c>
      <c r="C98">
        <f>IF($A98&gt;=(Tabelle1!$C$10-Tabelle1!$E$10),Tabelle1!$C$14*(Tabelle1!$C$10-$A98),IF($A98&lt;Tabelle1!$E$10,Tabelle1!$C$14*$A98,Tabelle1!$D$14))</f>
        <v>-32.812499999999993</v>
      </c>
      <c r="D98">
        <f>IF($A98&gt;=(Tabelle1!$C$10-Tabelle1!$E$10),Tabelle1!$C$15*(Tabelle1!$C$10-$A98),IF($A98&lt;Tabelle1!$E$10,Tabelle1!$C$15*$A98,Tabelle1!$D$15))</f>
        <v>-2.6249999999999996</v>
      </c>
      <c r="E98">
        <f>IF($A98&gt;=(Tabelle1!$C$10-Tabelle1!$E$10),Tabelle1!$C$16*(Tabelle1!$C$10-$A98),IF($A98&lt;Tabelle1!$E$10,Tabelle1!$C$16*$A98,Tabelle1!$D$16))</f>
        <v>-65.624999999999986</v>
      </c>
      <c r="F98">
        <f>IF($A98&gt;=(Tabelle1!$C$10-Tabelle1!$E$10),Tabelle1!$C$17*(Tabelle1!$C$10-$A98),IF($A98&lt;Tabelle1!$E$10,Tabelle1!$C$17*$A98,Tabelle1!$D$17))</f>
        <v>0</v>
      </c>
      <c r="G98">
        <f>IF($A98&gt;=(Tabelle1!$C$10-Tabelle1!$E$10),Tabelle1!$C$18*(Tabelle1!$C$10-$A98),IF($A98&lt;Tabelle1!$E$10,Tabelle1!$C$18*$A98,Tabelle1!$D$18))</f>
        <v>-104.99999999999999</v>
      </c>
    </row>
    <row r="99" spans="1:7" x14ac:dyDescent="0.25">
      <c r="A99">
        <v>9.6</v>
      </c>
      <c r="B99">
        <f>IF(A99&gt;=(Tabelle1!$C$10-Tabelle1!$E$10),Tabelle1!$C$13*(Tabelle1!$C$10-A99),IF(A99&lt;Tabelle1!$E$10,Tabelle1!$C$13*A99,Tabelle1!$D$13))</f>
        <v>-0.34374999999999989</v>
      </c>
      <c r="C99">
        <f>IF($A99&gt;=(Tabelle1!$C$10-Tabelle1!$E$10),Tabelle1!$C$14*(Tabelle1!$C$10-$A99),IF($A99&lt;Tabelle1!$E$10,Tabelle1!$C$14*$A99,Tabelle1!$D$14))</f>
        <v>-34.374999999999986</v>
      </c>
      <c r="D99">
        <f>IF($A99&gt;=(Tabelle1!$C$10-Tabelle1!$E$10),Tabelle1!$C$15*(Tabelle1!$C$10-$A99),IF($A99&lt;Tabelle1!$E$10,Tabelle1!$C$15*$A99,Tabelle1!$D$15))</f>
        <v>-2.7499999999999991</v>
      </c>
      <c r="E99">
        <f>IF($A99&gt;=(Tabelle1!$C$10-Tabelle1!$E$10),Tabelle1!$C$16*(Tabelle1!$C$10-$A99),IF($A99&lt;Tabelle1!$E$10,Tabelle1!$C$16*$A99,Tabelle1!$D$16))</f>
        <v>-68.749999999999972</v>
      </c>
      <c r="F99">
        <f>IF($A99&gt;=(Tabelle1!$C$10-Tabelle1!$E$10),Tabelle1!$C$17*(Tabelle1!$C$10-$A99),IF($A99&lt;Tabelle1!$E$10,Tabelle1!$C$17*$A99,Tabelle1!$D$17))</f>
        <v>0</v>
      </c>
      <c r="G99">
        <f>IF($A99&gt;=(Tabelle1!$C$10-Tabelle1!$E$10),Tabelle1!$C$18*(Tabelle1!$C$10-$A99),IF($A99&lt;Tabelle1!$E$10,Tabelle1!$C$18*$A99,Tabelle1!$D$18))</f>
        <v>-109.99999999999997</v>
      </c>
    </row>
    <row r="100" spans="1:7" x14ac:dyDescent="0.25">
      <c r="A100">
        <v>9.6999999999999993</v>
      </c>
      <c r="B100">
        <f>IF(A100&gt;=(Tabelle1!$C$10-Tabelle1!$E$10),Tabelle1!$C$13*(Tabelle1!$C$10-A100),IF(A100&lt;Tabelle1!$E$10,Tabelle1!$C$13*A100,Tabelle1!$D$13))</f>
        <v>-0.35937499999999983</v>
      </c>
      <c r="C100">
        <f>IF($A100&gt;=(Tabelle1!$C$10-Tabelle1!$E$10),Tabelle1!$C$14*(Tabelle1!$C$10-$A100),IF($A100&lt;Tabelle1!$E$10,Tabelle1!$C$14*$A100,Tabelle1!$D$14))</f>
        <v>-35.937499999999986</v>
      </c>
      <c r="D100">
        <f>IF($A100&gt;=(Tabelle1!$C$10-Tabelle1!$E$10),Tabelle1!$C$15*(Tabelle1!$C$10-$A100),IF($A100&lt;Tabelle1!$E$10,Tabelle1!$C$15*$A100,Tabelle1!$D$15))</f>
        <v>-2.8749999999999987</v>
      </c>
      <c r="E100">
        <f>IF($A100&gt;=(Tabelle1!$C$10-Tabelle1!$E$10),Tabelle1!$C$16*(Tabelle1!$C$10-$A100),IF($A100&lt;Tabelle1!$E$10,Tabelle1!$C$16*$A100,Tabelle1!$D$16))</f>
        <v>-71.874999999999972</v>
      </c>
      <c r="F100">
        <f>IF($A100&gt;=(Tabelle1!$C$10-Tabelle1!$E$10),Tabelle1!$C$17*(Tabelle1!$C$10-$A100),IF($A100&lt;Tabelle1!$E$10,Tabelle1!$C$17*$A100,Tabelle1!$D$17))</f>
        <v>0</v>
      </c>
      <c r="G100">
        <f>IF($A100&gt;=(Tabelle1!$C$10-Tabelle1!$E$10),Tabelle1!$C$18*(Tabelle1!$C$10-$A100),IF($A100&lt;Tabelle1!$E$10,Tabelle1!$C$18*$A100,Tabelle1!$D$18))</f>
        <v>-114.99999999999994</v>
      </c>
    </row>
    <row r="101" spans="1:7" x14ac:dyDescent="0.25">
      <c r="A101">
        <v>9.8000000000000007</v>
      </c>
      <c r="B101">
        <f>IF(A101&gt;=(Tabelle1!$C$10-Tabelle1!$E$10),Tabelle1!$C$13*(Tabelle1!$C$10-A101),IF(A101&lt;Tabelle1!$E$10,Tabelle1!$C$13*A101,Tabelle1!$D$13))</f>
        <v>-0.37500000000000006</v>
      </c>
      <c r="C101">
        <f>IF($A101&gt;=(Tabelle1!$C$10-Tabelle1!$E$10),Tabelle1!$C$14*(Tabelle1!$C$10-$A101),IF($A101&lt;Tabelle1!$E$10,Tabelle1!$C$14*$A101,Tabelle1!$D$14))</f>
        <v>-37.500000000000007</v>
      </c>
      <c r="D101">
        <f>IF($A101&gt;=(Tabelle1!$C$10-Tabelle1!$E$10),Tabelle1!$C$15*(Tabelle1!$C$10-$A101),IF($A101&lt;Tabelle1!$E$10,Tabelle1!$C$15*$A101,Tabelle1!$D$15))</f>
        <v>-3.0000000000000004</v>
      </c>
      <c r="E101">
        <f>IF($A101&gt;=(Tabelle1!$C$10-Tabelle1!$E$10),Tabelle1!$C$16*(Tabelle1!$C$10-$A101),IF($A101&lt;Tabelle1!$E$10,Tabelle1!$C$16*$A101,Tabelle1!$D$16))</f>
        <v>-75.000000000000014</v>
      </c>
      <c r="F101">
        <f>IF($A101&gt;=(Tabelle1!$C$10-Tabelle1!$E$10),Tabelle1!$C$17*(Tabelle1!$C$10-$A101),IF($A101&lt;Tabelle1!$E$10,Tabelle1!$C$17*$A101,Tabelle1!$D$17))</f>
        <v>0</v>
      </c>
      <c r="G101">
        <f>IF($A101&gt;=(Tabelle1!$C$10-Tabelle1!$E$10),Tabelle1!$C$18*(Tabelle1!$C$10-$A101),IF($A101&lt;Tabelle1!$E$10,Tabelle1!$C$18*$A101,Tabelle1!$D$18))</f>
        <v>-120.00000000000001</v>
      </c>
    </row>
    <row r="102" spans="1:7" x14ac:dyDescent="0.25">
      <c r="A102">
        <v>9.9</v>
      </c>
      <c r="B102">
        <f>IF(A102&gt;=(Tabelle1!$C$10-Tabelle1!$E$10),Tabelle1!$C$13*(Tabelle1!$C$10-A102),IF(A102&lt;Tabelle1!$E$10,Tabelle1!$C$13*A102,Tabelle1!$D$13))</f>
        <v>-0.390625</v>
      </c>
      <c r="C102">
        <f>IF($A102&gt;=(Tabelle1!$C$10-Tabelle1!$E$10),Tabelle1!$C$14*(Tabelle1!$C$10-$A102),IF($A102&lt;Tabelle1!$E$10,Tabelle1!$C$14*$A102,Tabelle1!$D$14))</f>
        <v>-39.0625</v>
      </c>
      <c r="D102">
        <f>IF($A102&gt;=(Tabelle1!$C$10-Tabelle1!$E$10),Tabelle1!$C$15*(Tabelle1!$C$10-$A102),IF($A102&lt;Tabelle1!$E$10,Tabelle1!$C$15*$A102,Tabelle1!$D$15))</f>
        <v>-3.125</v>
      </c>
      <c r="E102">
        <f>IF($A102&gt;=(Tabelle1!$C$10-Tabelle1!$E$10),Tabelle1!$C$16*(Tabelle1!$C$10-$A102),IF($A102&lt;Tabelle1!$E$10,Tabelle1!$C$16*$A102,Tabelle1!$D$16))</f>
        <v>-78.125</v>
      </c>
      <c r="F102">
        <f>IF($A102&gt;=(Tabelle1!$C$10-Tabelle1!$E$10),Tabelle1!$C$17*(Tabelle1!$C$10-$A102),IF($A102&lt;Tabelle1!$E$10,Tabelle1!$C$17*$A102,Tabelle1!$D$17))</f>
        <v>0</v>
      </c>
      <c r="G102">
        <f>IF($A102&gt;=(Tabelle1!$C$10-Tabelle1!$E$10),Tabelle1!$C$18*(Tabelle1!$C$10-$A102),IF($A102&lt;Tabelle1!$E$10,Tabelle1!$C$18*$A102,Tabelle1!$D$18))</f>
        <v>-125</v>
      </c>
    </row>
    <row r="103" spans="1:7" x14ac:dyDescent="0.25">
      <c r="A103">
        <v>10</v>
      </c>
      <c r="B103">
        <f>IF(A103&gt;=(Tabelle1!$C$10-Tabelle1!$E$10),Tabelle1!$C$13*(Tabelle1!$C$10-A103),IF(A103&lt;Tabelle1!$E$10,Tabelle1!$C$13*A103,Tabelle1!$D$13))</f>
        <v>-0.40624999999999994</v>
      </c>
      <c r="C103">
        <f>IF($A103&gt;=(Tabelle1!$C$10-Tabelle1!$E$10),Tabelle1!$C$14*(Tabelle1!$C$10-$A103),IF($A103&lt;Tabelle1!$E$10,Tabelle1!$C$14*$A103,Tabelle1!$D$14))</f>
        <v>-40.624999999999993</v>
      </c>
      <c r="D103">
        <f>IF($A103&gt;=(Tabelle1!$C$10-Tabelle1!$E$10),Tabelle1!$C$15*(Tabelle1!$C$10-$A103),IF($A103&lt;Tabelle1!$E$10,Tabelle1!$C$15*$A103,Tabelle1!$D$15))</f>
        <v>-3.2499999999999996</v>
      </c>
      <c r="E103">
        <f>IF($A103&gt;=(Tabelle1!$C$10-Tabelle1!$E$10),Tabelle1!$C$16*(Tabelle1!$C$10-$A103),IF($A103&lt;Tabelle1!$E$10,Tabelle1!$C$16*$A103,Tabelle1!$D$16))</f>
        <v>-81.249999999999986</v>
      </c>
      <c r="F103">
        <f>IF($A103&gt;=(Tabelle1!$C$10-Tabelle1!$E$10),Tabelle1!$C$17*(Tabelle1!$C$10-$A103),IF($A103&lt;Tabelle1!$E$10,Tabelle1!$C$17*$A103,Tabelle1!$D$17))</f>
        <v>0</v>
      </c>
      <c r="G103">
        <f>IF($A103&gt;=(Tabelle1!$C$10-Tabelle1!$E$10),Tabelle1!$C$18*(Tabelle1!$C$10-$A103),IF($A103&lt;Tabelle1!$E$10,Tabelle1!$C$18*$A103,Tabelle1!$D$18))</f>
        <v>-129.99999999999997</v>
      </c>
    </row>
    <row r="104" spans="1:7" x14ac:dyDescent="0.25">
      <c r="A104">
        <v>10.1</v>
      </c>
      <c r="B104">
        <f>IF(A104&gt;=(Tabelle1!$C$10-Tabelle1!$E$10),Tabelle1!$C$13*(Tabelle1!$C$10-A104),IF(A104&lt;Tabelle1!$E$10,Tabelle1!$C$13*A104,Tabelle1!$D$13))</f>
        <v>-0.42187499999999989</v>
      </c>
      <c r="C104">
        <f>IF($A104&gt;=(Tabelle1!$C$10-Tabelle1!$E$10),Tabelle1!$C$14*(Tabelle1!$C$10-$A104),IF($A104&lt;Tabelle1!$E$10,Tabelle1!$C$14*$A104,Tabelle1!$D$14))</f>
        <v>-42.187499999999986</v>
      </c>
      <c r="D104">
        <f>IF($A104&gt;=(Tabelle1!$C$10-Tabelle1!$E$10),Tabelle1!$C$15*(Tabelle1!$C$10-$A104),IF($A104&lt;Tabelle1!$E$10,Tabelle1!$C$15*$A104,Tabelle1!$D$15))</f>
        <v>-3.3749999999999991</v>
      </c>
      <c r="E104">
        <f>IF($A104&gt;=(Tabelle1!$C$10-Tabelle1!$E$10),Tabelle1!$C$16*(Tabelle1!$C$10-$A104),IF($A104&lt;Tabelle1!$E$10,Tabelle1!$C$16*$A104,Tabelle1!$D$16))</f>
        <v>-84.374999999999972</v>
      </c>
      <c r="F104">
        <f>IF($A104&gt;=(Tabelle1!$C$10-Tabelle1!$E$10),Tabelle1!$C$17*(Tabelle1!$C$10-$A104),IF($A104&lt;Tabelle1!$E$10,Tabelle1!$C$17*$A104,Tabelle1!$D$17))</f>
        <v>0</v>
      </c>
      <c r="G104">
        <f>IF($A104&gt;=(Tabelle1!$C$10-Tabelle1!$E$10),Tabelle1!$C$18*(Tabelle1!$C$10-$A104),IF($A104&lt;Tabelle1!$E$10,Tabelle1!$C$18*$A104,Tabelle1!$D$18))</f>
        <v>-134.99999999999997</v>
      </c>
    </row>
    <row r="105" spans="1:7" x14ac:dyDescent="0.25">
      <c r="A105">
        <v>10.199999999999999</v>
      </c>
      <c r="B105">
        <f>IF(A105&gt;=(Tabelle1!$C$10-Tabelle1!$E$10),Tabelle1!$C$13*(Tabelle1!$C$10-A105),IF(A105&lt;Tabelle1!$E$10,Tabelle1!$C$13*A105,Tabelle1!$D$13))</f>
        <v>-0.43749999999999983</v>
      </c>
      <c r="C105">
        <f>IF($A105&gt;=(Tabelle1!$C$10-Tabelle1!$E$10),Tabelle1!$C$14*(Tabelle1!$C$10-$A105),IF($A105&lt;Tabelle1!$E$10,Tabelle1!$C$14*$A105,Tabelle1!$D$14))</f>
        <v>-43.749999999999986</v>
      </c>
      <c r="D105">
        <f>IF($A105&gt;=(Tabelle1!$C$10-Tabelle1!$E$10),Tabelle1!$C$15*(Tabelle1!$C$10-$A105),IF($A105&lt;Tabelle1!$E$10,Tabelle1!$C$15*$A105,Tabelle1!$D$15))</f>
        <v>-3.4999999999999987</v>
      </c>
      <c r="E105">
        <f>IF($A105&gt;=(Tabelle1!$C$10-Tabelle1!$E$10),Tabelle1!$C$16*(Tabelle1!$C$10-$A105),IF($A105&lt;Tabelle1!$E$10,Tabelle1!$C$16*$A105,Tabelle1!$D$16))</f>
        <v>-87.499999999999972</v>
      </c>
      <c r="F105">
        <f>IF($A105&gt;=(Tabelle1!$C$10-Tabelle1!$E$10),Tabelle1!$C$17*(Tabelle1!$C$10-$A105),IF($A105&lt;Tabelle1!$E$10,Tabelle1!$C$17*$A105,Tabelle1!$D$17))</f>
        <v>0</v>
      </c>
      <c r="G105">
        <f>IF($A105&gt;=(Tabelle1!$C$10-Tabelle1!$E$10),Tabelle1!$C$18*(Tabelle1!$C$10-$A105),IF($A105&lt;Tabelle1!$E$10,Tabelle1!$C$18*$A105,Tabelle1!$D$18))</f>
        <v>-139.99999999999994</v>
      </c>
    </row>
    <row r="106" spans="1:7" x14ac:dyDescent="0.25">
      <c r="A106">
        <v>10.3</v>
      </c>
      <c r="B106">
        <f>IF(A106&gt;=(Tabelle1!$C$10-Tabelle1!$E$10),Tabelle1!$C$13*(Tabelle1!$C$10-A106),IF(A106&lt;Tabelle1!$E$10,Tabelle1!$C$13*A106,Tabelle1!$D$13))</f>
        <v>-0.45312500000000006</v>
      </c>
      <c r="C106">
        <f>IF($A106&gt;=(Tabelle1!$C$10-Tabelle1!$E$10),Tabelle1!$C$14*(Tabelle1!$C$10-$A106),IF($A106&lt;Tabelle1!$E$10,Tabelle1!$C$14*$A106,Tabelle1!$D$14))</f>
        <v>-45.312500000000007</v>
      </c>
      <c r="D106">
        <f>IF($A106&gt;=(Tabelle1!$C$10-Tabelle1!$E$10),Tabelle1!$C$15*(Tabelle1!$C$10-$A106),IF($A106&lt;Tabelle1!$E$10,Tabelle1!$C$15*$A106,Tabelle1!$D$15))</f>
        <v>-3.6250000000000004</v>
      </c>
      <c r="E106">
        <f>IF($A106&gt;=(Tabelle1!$C$10-Tabelle1!$E$10),Tabelle1!$C$16*(Tabelle1!$C$10-$A106),IF($A106&lt;Tabelle1!$E$10,Tabelle1!$C$16*$A106,Tabelle1!$D$16))</f>
        <v>-90.625000000000014</v>
      </c>
      <c r="F106">
        <f>IF($A106&gt;=(Tabelle1!$C$10-Tabelle1!$E$10),Tabelle1!$C$17*(Tabelle1!$C$10-$A106),IF($A106&lt;Tabelle1!$E$10,Tabelle1!$C$17*$A106,Tabelle1!$D$17))</f>
        <v>0</v>
      </c>
      <c r="G106">
        <f>IF($A106&gt;=(Tabelle1!$C$10-Tabelle1!$E$10),Tabelle1!$C$18*(Tabelle1!$C$10-$A106),IF($A106&lt;Tabelle1!$E$10,Tabelle1!$C$18*$A106,Tabelle1!$D$18))</f>
        <v>-145.00000000000003</v>
      </c>
    </row>
    <row r="107" spans="1:7" x14ac:dyDescent="0.25">
      <c r="A107">
        <v>10.4</v>
      </c>
      <c r="B107">
        <f>IF(A107&gt;=(Tabelle1!$C$10-Tabelle1!$E$10),Tabelle1!$C$13*(Tabelle1!$C$10-A107),IF(A107&lt;Tabelle1!$E$10,Tabelle1!$C$13*A107,Tabelle1!$D$13))</f>
        <v>-0.46875</v>
      </c>
      <c r="C107">
        <f>IF($A107&gt;=(Tabelle1!$C$10-Tabelle1!$E$10),Tabelle1!$C$14*(Tabelle1!$C$10-$A107),IF($A107&lt;Tabelle1!$E$10,Tabelle1!$C$14*$A107,Tabelle1!$D$14))</f>
        <v>-46.875</v>
      </c>
      <c r="D107">
        <f>IF($A107&gt;=(Tabelle1!$C$10-Tabelle1!$E$10),Tabelle1!$C$15*(Tabelle1!$C$10-$A107),IF($A107&lt;Tabelle1!$E$10,Tabelle1!$C$15*$A107,Tabelle1!$D$15))</f>
        <v>-3.75</v>
      </c>
      <c r="E107">
        <f>IF($A107&gt;=(Tabelle1!$C$10-Tabelle1!$E$10),Tabelle1!$C$16*(Tabelle1!$C$10-$A107),IF($A107&lt;Tabelle1!$E$10,Tabelle1!$C$16*$A107,Tabelle1!$D$16))</f>
        <v>-93.75</v>
      </c>
      <c r="F107">
        <f>IF($A107&gt;=(Tabelle1!$C$10-Tabelle1!$E$10),Tabelle1!$C$17*(Tabelle1!$C$10-$A107),IF($A107&lt;Tabelle1!$E$10,Tabelle1!$C$17*$A107,Tabelle1!$D$17))</f>
        <v>0</v>
      </c>
      <c r="G107">
        <f>IF($A107&gt;=(Tabelle1!$C$10-Tabelle1!$E$10),Tabelle1!$C$18*(Tabelle1!$C$10-$A107),IF($A107&lt;Tabelle1!$E$10,Tabelle1!$C$18*$A107,Tabelle1!$D$18))</f>
        <v>-150</v>
      </c>
    </row>
    <row r="108" spans="1:7" x14ac:dyDescent="0.25">
      <c r="A108">
        <v>10.5</v>
      </c>
      <c r="B108">
        <f>IF(A108&gt;=(Tabelle1!$C$10-Tabelle1!$E$10),Tabelle1!$C$13*(Tabelle1!$C$10-A108),IF(A108&lt;Tabelle1!$E$10,Tabelle1!$C$13*A108,Tabelle1!$D$13))</f>
        <v>-0.48437499999999994</v>
      </c>
      <c r="C108">
        <f>IF($A108&gt;=(Tabelle1!$C$10-Tabelle1!$E$10),Tabelle1!$C$14*(Tabelle1!$C$10-$A108),IF($A108&lt;Tabelle1!$E$10,Tabelle1!$C$14*$A108,Tabelle1!$D$14))</f>
        <v>-48.437499999999993</v>
      </c>
      <c r="D108">
        <f>IF($A108&gt;=(Tabelle1!$C$10-Tabelle1!$E$10),Tabelle1!$C$15*(Tabelle1!$C$10-$A108),IF($A108&lt;Tabelle1!$E$10,Tabelle1!$C$15*$A108,Tabelle1!$D$15))</f>
        <v>-3.8749999999999996</v>
      </c>
      <c r="E108">
        <f>IF($A108&gt;=(Tabelle1!$C$10-Tabelle1!$E$10),Tabelle1!$C$16*(Tabelle1!$C$10-$A108),IF($A108&lt;Tabelle1!$E$10,Tabelle1!$C$16*$A108,Tabelle1!$D$16))</f>
        <v>-96.874999999999986</v>
      </c>
      <c r="F108">
        <f>IF($A108&gt;=(Tabelle1!$C$10-Tabelle1!$E$10),Tabelle1!$C$17*(Tabelle1!$C$10-$A108),IF($A108&lt;Tabelle1!$E$10,Tabelle1!$C$17*$A108,Tabelle1!$D$17))</f>
        <v>0</v>
      </c>
      <c r="G108">
        <f>IF($A108&gt;=(Tabelle1!$C$10-Tabelle1!$E$10),Tabelle1!$C$18*(Tabelle1!$C$10-$A108),IF($A108&lt;Tabelle1!$E$10,Tabelle1!$C$18*$A108,Tabelle1!$D$18))</f>
        <v>-154.99999999999997</v>
      </c>
    </row>
    <row r="109" spans="1:7" x14ac:dyDescent="0.25">
      <c r="A109">
        <v>10.6</v>
      </c>
      <c r="B109">
        <f>IF(A109&gt;=(Tabelle1!$C$10-Tabelle1!$E$10),Tabelle1!$C$13*(Tabelle1!$C$10-A109),IF(A109&lt;Tabelle1!$E$10,Tabelle1!$C$13*A109,Tabelle1!$D$13))</f>
        <v>-0.49999999999999989</v>
      </c>
      <c r="C109">
        <f>IF($A109&gt;=(Tabelle1!$C$10-Tabelle1!$E$10),Tabelle1!$C$14*(Tabelle1!$C$10-$A109),IF($A109&lt;Tabelle1!$E$10,Tabelle1!$C$14*$A109,Tabelle1!$D$14))</f>
        <v>-49.999999999999986</v>
      </c>
      <c r="D109">
        <f>IF($A109&gt;=(Tabelle1!$C$10-Tabelle1!$E$10),Tabelle1!$C$15*(Tabelle1!$C$10-$A109),IF($A109&lt;Tabelle1!$E$10,Tabelle1!$C$15*$A109,Tabelle1!$D$15))</f>
        <v>-3.9999999999999991</v>
      </c>
      <c r="E109">
        <f>IF($A109&gt;=(Tabelle1!$C$10-Tabelle1!$E$10),Tabelle1!$C$16*(Tabelle1!$C$10-$A109),IF($A109&lt;Tabelle1!$E$10,Tabelle1!$C$16*$A109,Tabelle1!$D$16))</f>
        <v>-99.999999999999972</v>
      </c>
      <c r="F109">
        <f>IF($A109&gt;=(Tabelle1!$C$10-Tabelle1!$E$10),Tabelle1!$C$17*(Tabelle1!$C$10-$A109),IF($A109&lt;Tabelle1!$E$10,Tabelle1!$C$17*$A109,Tabelle1!$D$17))</f>
        <v>0</v>
      </c>
      <c r="G109">
        <f>IF($A109&gt;=(Tabelle1!$C$10-Tabelle1!$E$10),Tabelle1!$C$18*(Tabelle1!$C$10-$A109),IF($A109&lt;Tabelle1!$E$10,Tabelle1!$C$18*$A109,Tabelle1!$D$18))</f>
        <v>-159.99999999999997</v>
      </c>
    </row>
    <row r="110" spans="1:7" x14ac:dyDescent="0.25">
      <c r="A110">
        <v>10.7</v>
      </c>
      <c r="B110">
        <f>IF(A110&gt;=(Tabelle1!$C$10-Tabelle1!$E$10),Tabelle1!$C$13*(Tabelle1!$C$10-A110),IF(A110&lt;Tabelle1!$E$10,Tabelle1!$C$13*A110,Tabelle1!$D$13))</f>
        <v>-0.51562499999999978</v>
      </c>
      <c r="C110">
        <f>IF($A110&gt;=(Tabelle1!$C$10-Tabelle1!$E$10),Tabelle1!$C$14*(Tabelle1!$C$10-$A110),IF($A110&lt;Tabelle1!$E$10,Tabelle1!$C$14*$A110,Tabelle1!$D$14))</f>
        <v>-51.562499999999986</v>
      </c>
      <c r="D110">
        <f>IF($A110&gt;=(Tabelle1!$C$10-Tabelle1!$E$10),Tabelle1!$C$15*(Tabelle1!$C$10-$A110),IF($A110&lt;Tabelle1!$E$10,Tabelle1!$C$15*$A110,Tabelle1!$D$15))</f>
        <v>-4.1249999999999982</v>
      </c>
      <c r="E110">
        <f>IF($A110&gt;=(Tabelle1!$C$10-Tabelle1!$E$10),Tabelle1!$C$16*(Tabelle1!$C$10-$A110),IF($A110&lt;Tabelle1!$E$10,Tabelle1!$C$16*$A110,Tabelle1!$D$16))</f>
        <v>-103.12499999999997</v>
      </c>
      <c r="F110">
        <f>IF($A110&gt;=(Tabelle1!$C$10-Tabelle1!$E$10),Tabelle1!$C$17*(Tabelle1!$C$10-$A110),IF($A110&lt;Tabelle1!$E$10,Tabelle1!$C$17*$A110,Tabelle1!$D$17))</f>
        <v>0</v>
      </c>
      <c r="G110">
        <f>IF($A110&gt;=(Tabelle1!$C$10-Tabelle1!$E$10),Tabelle1!$C$18*(Tabelle1!$C$10-$A110),IF($A110&lt;Tabelle1!$E$10,Tabelle1!$C$18*$A110,Tabelle1!$D$18))</f>
        <v>-164.99999999999994</v>
      </c>
    </row>
    <row r="111" spans="1:7" x14ac:dyDescent="0.25">
      <c r="A111">
        <v>10.8</v>
      </c>
      <c r="B111">
        <f>IF(A111&gt;=(Tabelle1!$C$10-Tabelle1!$E$10),Tabelle1!$C$13*(Tabelle1!$C$10-A111),IF(A111&lt;Tabelle1!$E$10,Tabelle1!$C$13*A111,Tabelle1!$D$13))</f>
        <v>-0.53125</v>
      </c>
      <c r="C111">
        <f>IF($A111&gt;=(Tabelle1!$C$10-Tabelle1!$E$10),Tabelle1!$C$14*(Tabelle1!$C$10-$A111),IF($A111&lt;Tabelle1!$E$10,Tabelle1!$C$14*$A111,Tabelle1!$D$14))</f>
        <v>-53.125000000000007</v>
      </c>
      <c r="D111">
        <f>IF($A111&gt;=(Tabelle1!$C$10-Tabelle1!$E$10),Tabelle1!$C$15*(Tabelle1!$C$10-$A111),IF($A111&lt;Tabelle1!$E$10,Tabelle1!$C$15*$A111,Tabelle1!$D$15))</f>
        <v>-4.25</v>
      </c>
      <c r="E111">
        <f>IF($A111&gt;=(Tabelle1!$C$10-Tabelle1!$E$10),Tabelle1!$C$16*(Tabelle1!$C$10-$A111),IF($A111&lt;Tabelle1!$E$10,Tabelle1!$C$16*$A111,Tabelle1!$D$16))</f>
        <v>-106.25000000000001</v>
      </c>
      <c r="F111">
        <f>IF($A111&gt;=(Tabelle1!$C$10-Tabelle1!$E$10),Tabelle1!$C$17*(Tabelle1!$C$10-$A111),IF($A111&lt;Tabelle1!$E$10,Tabelle1!$C$17*$A111,Tabelle1!$D$17))</f>
        <v>0</v>
      </c>
      <c r="G111">
        <f>IF($A111&gt;=(Tabelle1!$C$10-Tabelle1!$E$10),Tabelle1!$C$18*(Tabelle1!$C$10-$A111),IF($A111&lt;Tabelle1!$E$10,Tabelle1!$C$18*$A111,Tabelle1!$D$18))</f>
        <v>-170.00000000000003</v>
      </c>
    </row>
    <row r="112" spans="1:7" x14ac:dyDescent="0.25">
      <c r="A112">
        <v>10.9</v>
      </c>
      <c r="B112">
        <f>IF(A112&gt;=(Tabelle1!$C$10-Tabelle1!$E$10),Tabelle1!$C$13*(Tabelle1!$C$10-A112),IF(A112&lt;Tabelle1!$E$10,Tabelle1!$C$13*A112,Tabelle1!$D$13))</f>
        <v>-0.546875</v>
      </c>
      <c r="C112">
        <f>IF($A112&gt;=(Tabelle1!$C$10-Tabelle1!$E$10),Tabelle1!$C$14*(Tabelle1!$C$10-$A112),IF($A112&lt;Tabelle1!$E$10,Tabelle1!$C$14*$A112,Tabelle1!$D$14))</f>
        <v>-54.6875</v>
      </c>
      <c r="D112">
        <f>IF($A112&gt;=(Tabelle1!$C$10-Tabelle1!$E$10),Tabelle1!$C$15*(Tabelle1!$C$10-$A112),IF($A112&lt;Tabelle1!$E$10,Tabelle1!$C$15*$A112,Tabelle1!$D$15))</f>
        <v>-4.375</v>
      </c>
      <c r="E112">
        <f>IF($A112&gt;=(Tabelle1!$C$10-Tabelle1!$E$10),Tabelle1!$C$16*(Tabelle1!$C$10-$A112),IF($A112&lt;Tabelle1!$E$10,Tabelle1!$C$16*$A112,Tabelle1!$D$16))</f>
        <v>-109.375</v>
      </c>
      <c r="F112">
        <f>IF($A112&gt;=(Tabelle1!$C$10-Tabelle1!$E$10),Tabelle1!$C$17*(Tabelle1!$C$10-$A112),IF($A112&lt;Tabelle1!$E$10,Tabelle1!$C$17*$A112,Tabelle1!$D$17))</f>
        <v>0</v>
      </c>
      <c r="G112">
        <f>IF($A112&gt;=(Tabelle1!$C$10-Tabelle1!$E$10),Tabelle1!$C$18*(Tabelle1!$C$10-$A112),IF($A112&lt;Tabelle1!$E$10,Tabelle1!$C$18*$A112,Tabelle1!$D$18))</f>
        <v>-175</v>
      </c>
    </row>
    <row r="113" spans="1:7" x14ac:dyDescent="0.25">
      <c r="A113">
        <v>11</v>
      </c>
      <c r="B113">
        <f>IF(A113&gt;=(Tabelle1!$C$10-Tabelle1!$E$10),Tabelle1!$C$13*(Tabelle1!$C$10-A113),IF(A113&lt;Tabelle1!$E$10,Tabelle1!$C$13*A113,Tabelle1!$D$13))</f>
        <v>-0.5625</v>
      </c>
      <c r="C113">
        <f>IF($A113&gt;=(Tabelle1!$C$10-Tabelle1!$E$10),Tabelle1!$C$14*(Tabelle1!$C$10-$A113),IF($A113&lt;Tabelle1!$E$10,Tabelle1!$C$14*$A113,Tabelle1!$D$14))</f>
        <v>-56.249999999999993</v>
      </c>
      <c r="D113">
        <f>IF($A113&gt;=(Tabelle1!$C$10-Tabelle1!$E$10),Tabelle1!$C$15*(Tabelle1!$C$10-$A113),IF($A113&lt;Tabelle1!$E$10,Tabelle1!$C$15*$A113,Tabelle1!$D$15))</f>
        <v>-4.5</v>
      </c>
      <c r="E113">
        <f>IF($A113&gt;=(Tabelle1!$C$10-Tabelle1!$E$10),Tabelle1!$C$16*(Tabelle1!$C$10-$A113),IF($A113&lt;Tabelle1!$E$10,Tabelle1!$C$16*$A113,Tabelle1!$D$16))</f>
        <v>-112.49999999999999</v>
      </c>
      <c r="F113">
        <f>IF($A113&gt;=(Tabelle1!$C$10-Tabelle1!$E$10),Tabelle1!$C$17*(Tabelle1!$C$10-$A113),IF($A113&lt;Tabelle1!$E$10,Tabelle1!$C$17*$A113,Tabelle1!$D$17))</f>
        <v>0</v>
      </c>
      <c r="G113">
        <f>IF($A113&gt;=(Tabelle1!$C$10-Tabelle1!$E$10),Tabelle1!$C$18*(Tabelle1!$C$10-$A113),IF($A113&lt;Tabelle1!$E$10,Tabelle1!$C$18*$A113,Tabelle1!$D$18))</f>
        <v>-179.99999999999997</v>
      </c>
    </row>
    <row r="114" spans="1:7" x14ac:dyDescent="0.25">
      <c r="A114">
        <v>11.1</v>
      </c>
      <c r="B114">
        <f>IF(A114&gt;=(Tabelle1!$C$10-Tabelle1!$E$10),Tabelle1!$C$13*(Tabelle1!$C$10-A114),IF(A114&lt;Tabelle1!$E$10,Tabelle1!$C$13*A114,Tabelle1!$D$13))</f>
        <v>-0.57812499999999989</v>
      </c>
      <c r="C114">
        <f>IF($A114&gt;=(Tabelle1!$C$10-Tabelle1!$E$10),Tabelle1!$C$14*(Tabelle1!$C$10-$A114),IF($A114&lt;Tabelle1!$E$10,Tabelle1!$C$14*$A114,Tabelle1!$D$14))</f>
        <v>-57.812499999999986</v>
      </c>
      <c r="D114">
        <f>IF($A114&gt;=(Tabelle1!$C$10-Tabelle1!$E$10),Tabelle1!$C$15*(Tabelle1!$C$10-$A114),IF($A114&lt;Tabelle1!$E$10,Tabelle1!$C$15*$A114,Tabelle1!$D$15))</f>
        <v>-4.6249999999999991</v>
      </c>
      <c r="E114">
        <f>IF($A114&gt;=(Tabelle1!$C$10-Tabelle1!$E$10),Tabelle1!$C$16*(Tabelle1!$C$10-$A114),IF($A114&lt;Tabelle1!$E$10,Tabelle1!$C$16*$A114,Tabelle1!$D$16))</f>
        <v>-115.62499999999997</v>
      </c>
      <c r="F114">
        <f>IF($A114&gt;=(Tabelle1!$C$10-Tabelle1!$E$10),Tabelle1!$C$17*(Tabelle1!$C$10-$A114),IF($A114&lt;Tabelle1!$E$10,Tabelle1!$C$17*$A114,Tabelle1!$D$17))</f>
        <v>0</v>
      </c>
      <c r="G114">
        <f>IF($A114&gt;=(Tabelle1!$C$10-Tabelle1!$E$10),Tabelle1!$C$18*(Tabelle1!$C$10-$A114),IF($A114&lt;Tabelle1!$E$10,Tabelle1!$C$18*$A114,Tabelle1!$D$18))</f>
        <v>-184.99999999999997</v>
      </c>
    </row>
    <row r="115" spans="1:7" x14ac:dyDescent="0.25">
      <c r="A115">
        <v>11.2</v>
      </c>
      <c r="B115">
        <f>IF(A115&gt;=(Tabelle1!$C$10-Tabelle1!$E$10),Tabelle1!$C$13*(Tabelle1!$C$10-A115),IF(A115&lt;Tabelle1!$E$10,Tabelle1!$C$13*A115,Tabelle1!$D$13))</f>
        <v>-0.59374999999999978</v>
      </c>
      <c r="C115">
        <f>IF($A115&gt;=(Tabelle1!$C$10-Tabelle1!$E$10),Tabelle1!$C$14*(Tabelle1!$C$10-$A115),IF($A115&lt;Tabelle1!$E$10,Tabelle1!$C$14*$A115,Tabelle1!$D$14))</f>
        <v>-59.374999999999986</v>
      </c>
      <c r="D115">
        <f>IF($A115&gt;=(Tabelle1!$C$10-Tabelle1!$E$10),Tabelle1!$C$15*(Tabelle1!$C$10-$A115),IF($A115&lt;Tabelle1!$E$10,Tabelle1!$C$15*$A115,Tabelle1!$D$15))</f>
        <v>-4.7499999999999982</v>
      </c>
      <c r="E115">
        <f>IF($A115&gt;=(Tabelle1!$C$10-Tabelle1!$E$10),Tabelle1!$C$16*(Tabelle1!$C$10-$A115),IF($A115&lt;Tabelle1!$E$10,Tabelle1!$C$16*$A115,Tabelle1!$D$16))</f>
        <v>-118.74999999999997</v>
      </c>
      <c r="F115">
        <f>IF($A115&gt;=(Tabelle1!$C$10-Tabelle1!$E$10),Tabelle1!$C$17*(Tabelle1!$C$10-$A115),IF($A115&lt;Tabelle1!$E$10,Tabelle1!$C$17*$A115,Tabelle1!$D$17))</f>
        <v>0</v>
      </c>
      <c r="G115">
        <f>IF($A115&gt;=(Tabelle1!$C$10-Tabelle1!$E$10),Tabelle1!$C$18*(Tabelle1!$C$10-$A115),IF($A115&lt;Tabelle1!$E$10,Tabelle1!$C$18*$A115,Tabelle1!$D$18))</f>
        <v>-189.99999999999994</v>
      </c>
    </row>
    <row r="116" spans="1:7" x14ac:dyDescent="0.25">
      <c r="A116">
        <v>11.3</v>
      </c>
      <c r="B116">
        <f>IF(A116&gt;=(Tabelle1!$C$10-Tabelle1!$E$10),Tabelle1!$C$13*(Tabelle1!$C$10-A116),IF(A116&lt;Tabelle1!$E$10,Tabelle1!$C$13*A116,Tabelle1!$D$13))</f>
        <v>-0.609375</v>
      </c>
      <c r="C116">
        <f>IF($A116&gt;=(Tabelle1!$C$10-Tabelle1!$E$10),Tabelle1!$C$14*(Tabelle1!$C$10-$A116),IF($A116&lt;Tabelle1!$E$10,Tabelle1!$C$14*$A116,Tabelle1!$D$14))</f>
        <v>-60.937500000000007</v>
      </c>
      <c r="D116">
        <f>IF($A116&gt;=(Tabelle1!$C$10-Tabelle1!$E$10),Tabelle1!$C$15*(Tabelle1!$C$10-$A116),IF($A116&lt;Tabelle1!$E$10,Tabelle1!$C$15*$A116,Tabelle1!$D$15))</f>
        <v>-4.875</v>
      </c>
      <c r="E116">
        <f>IF($A116&gt;=(Tabelle1!$C$10-Tabelle1!$E$10),Tabelle1!$C$16*(Tabelle1!$C$10-$A116),IF($A116&lt;Tabelle1!$E$10,Tabelle1!$C$16*$A116,Tabelle1!$D$16))</f>
        <v>-121.87500000000001</v>
      </c>
      <c r="F116">
        <f>IF($A116&gt;=(Tabelle1!$C$10-Tabelle1!$E$10),Tabelle1!$C$17*(Tabelle1!$C$10-$A116),IF($A116&lt;Tabelle1!$E$10,Tabelle1!$C$17*$A116,Tabelle1!$D$17))</f>
        <v>0</v>
      </c>
      <c r="G116">
        <f>IF($A116&gt;=(Tabelle1!$C$10-Tabelle1!$E$10),Tabelle1!$C$18*(Tabelle1!$C$10-$A116),IF($A116&lt;Tabelle1!$E$10,Tabelle1!$C$18*$A116,Tabelle1!$D$18))</f>
        <v>-195.00000000000003</v>
      </c>
    </row>
    <row r="117" spans="1:7" x14ac:dyDescent="0.25">
      <c r="A117">
        <v>11.4</v>
      </c>
      <c r="B117">
        <f>IF(A117&gt;=(Tabelle1!$C$10-Tabelle1!$E$10),Tabelle1!$C$13*(Tabelle1!$C$10-A117),IF(A117&lt;Tabelle1!$E$10,Tabelle1!$C$13*A117,Tabelle1!$D$13))</f>
        <v>-0.625</v>
      </c>
      <c r="C117">
        <f>IF($A117&gt;=(Tabelle1!$C$10-Tabelle1!$E$10),Tabelle1!$C$14*(Tabelle1!$C$10-$A117),IF($A117&lt;Tabelle1!$E$10,Tabelle1!$C$14*$A117,Tabelle1!$D$14))</f>
        <v>-62.5</v>
      </c>
      <c r="D117">
        <f>IF($A117&gt;=(Tabelle1!$C$10-Tabelle1!$E$10),Tabelle1!$C$15*(Tabelle1!$C$10-$A117),IF($A117&lt;Tabelle1!$E$10,Tabelle1!$C$15*$A117,Tabelle1!$D$15))</f>
        <v>-5</v>
      </c>
      <c r="E117">
        <f>IF($A117&gt;=(Tabelle1!$C$10-Tabelle1!$E$10),Tabelle1!$C$16*(Tabelle1!$C$10-$A117),IF($A117&lt;Tabelle1!$E$10,Tabelle1!$C$16*$A117,Tabelle1!$D$16))</f>
        <v>-125</v>
      </c>
      <c r="F117">
        <f>IF($A117&gt;=(Tabelle1!$C$10-Tabelle1!$E$10),Tabelle1!$C$17*(Tabelle1!$C$10-$A117),IF($A117&lt;Tabelle1!$E$10,Tabelle1!$C$17*$A117,Tabelle1!$D$17))</f>
        <v>0</v>
      </c>
      <c r="G117">
        <f>IF($A117&gt;=(Tabelle1!$C$10-Tabelle1!$E$10),Tabelle1!$C$18*(Tabelle1!$C$10-$A117),IF($A117&lt;Tabelle1!$E$10,Tabelle1!$C$18*$A117,Tabelle1!$D$18))</f>
        <v>-200</v>
      </c>
    </row>
    <row r="118" spans="1:7" x14ac:dyDescent="0.25">
      <c r="A118">
        <v>11.5</v>
      </c>
      <c r="B118">
        <f>IF(A118&gt;=(Tabelle1!$C$10-Tabelle1!$E$10),Tabelle1!$C$13*(Tabelle1!$C$10-A118),IF(A118&lt;Tabelle1!$E$10,Tabelle1!$C$13*A118,Tabelle1!$D$13))</f>
        <v>-0.640625</v>
      </c>
      <c r="C118">
        <f>IF($A118&gt;=(Tabelle1!$C$10-Tabelle1!$E$10),Tabelle1!$C$14*(Tabelle1!$C$10-$A118),IF($A118&lt;Tabelle1!$E$10,Tabelle1!$C$14*$A118,Tabelle1!$D$14))</f>
        <v>-64.0625</v>
      </c>
      <c r="D118">
        <f>IF($A118&gt;=(Tabelle1!$C$10-Tabelle1!$E$10),Tabelle1!$C$15*(Tabelle1!$C$10-$A118),IF($A118&lt;Tabelle1!$E$10,Tabelle1!$C$15*$A118,Tabelle1!$D$15))</f>
        <v>-5.125</v>
      </c>
      <c r="E118">
        <f>IF($A118&gt;=(Tabelle1!$C$10-Tabelle1!$E$10),Tabelle1!$C$16*(Tabelle1!$C$10-$A118),IF($A118&lt;Tabelle1!$E$10,Tabelle1!$C$16*$A118,Tabelle1!$D$16))</f>
        <v>-128.125</v>
      </c>
      <c r="F118">
        <f>IF($A118&gt;=(Tabelle1!$C$10-Tabelle1!$E$10),Tabelle1!$C$17*(Tabelle1!$C$10-$A118),IF($A118&lt;Tabelle1!$E$10,Tabelle1!$C$17*$A118,Tabelle1!$D$17))</f>
        <v>0</v>
      </c>
      <c r="G118">
        <f>IF($A118&gt;=(Tabelle1!$C$10-Tabelle1!$E$10),Tabelle1!$C$18*(Tabelle1!$C$10-$A118),IF($A118&lt;Tabelle1!$E$10,Tabelle1!$C$18*$A118,Tabelle1!$D$18))</f>
        <v>-204.99999999999997</v>
      </c>
    </row>
    <row r="119" spans="1:7" x14ac:dyDescent="0.25">
      <c r="A119">
        <v>11.6</v>
      </c>
      <c r="B119">
        <f>IF(A119&gt;=(Tabelle1!$C$10-Tabelle1!$E$10),Tabelle1!$C$13*(Tabelle1!$C$10-A119),IF(A119&lt;Tabelle1!$E$10,Tabelle1!$C$13*A119,Tabelle1!$D$13))</f>
        <v>-0.65624999999999989</v>
      </c>
      <c r="C119">
        <f>IF($A119&gt;=(Tabelle1!$C$10-Tabelle1!$E$10),Tabelle1!$C$14*(Tabelle1!$C$10-$A119),IF($A119&lt;Tabelle1!$E$10,Tabelle1!$C$14*$A119,Tabelle1!$D$14))</f>
        <v>-65.624999999999986</v>
      </c>
      <c r="D119">
        <f>IF($A119&gt;=(Tabelle1!$C$10-Tabelle1!$E$10),Tabelle1!$C$15*(Tabelle1!$C$10-$A119),IF($A119&lt;Tabelle1!$E$10,Tabelle1!$C$15*$A119,Tabelle1!$D$15))</f>
        <v>-5.2499999999999991</v>
      </c>
      <c r="E119">
        <f>IF($A119&gt;=(Tabelle1!$C$10-Tabelle1!$E$10),Tabelle1!$C$16*(Tabelle1!$C$10-$A119),IF($A119&lt;Tabelle1!$E$10,Tabelle1!$C$16*$A119,Tabelle1!$D$16))</f>
        <v>-131.24999999999997</v>
      </c>
      <c r="F119">
        <f>IF($A119&gt;=(Tabelle1!$C$10-Tabelle1!$E$10),Tabelle1!$C$17*(Tabelle1!$C$10-$A119),IF($A119&lt;Tabelle1!$E$10,Tabelle1!$C$17*$A119,Tabelle1!$D$17))</f>
        <v>0</v>
      </c>
      <c r="G119">
        <f>IF($A119&gt;=(Tabelle1!$C$10-Tabelle1!$E$10),Tabelle1!$C$18*(Tabelle1!$C$10-$A119),IF($A119&lt;Tabelle1!$E$10,Tabelle1!$C$18*$A119,Tabelle1!$D$18))</f>
        <v>-209.99999999999997</v>
      </c>
    </row>
    <row r="120" spans="1:7" x14ac:dyDescent="0.25">
      <c r="A120">
        <v>11.7</v>
      </c>
      <c r="B120">
        <f>IF(A120&gt;=(Tabelle1!$C$10-Tabelle1!$E$10),Tabelle1!$C$13*(Tabelle1!$C$10-A120),IF(A120&lt;Tabelle1!$E$10,Tabelle1!$C$13*A120,Tabelle1!$D$13))</f>
        <v>-0.67187499999999978</v>
      </c>
      <c r="C120">
        <f>IF($A120&gt;=(Tabelle1!$C$10-Tabelle1!$E$10),Tabelle1!$C$14*(Tabelle1!$C$10-$A120),IF($A120&lt;Tabelle1!$E$10,Tabelle1!$C$14*$A120,Tabelle1!$D$14))</f>
        <v>-67.187499999999986</v>
      </c>
      <c r="D120">
        <f>IF($A120&gt;=(Tabelle1!$C$10-Tabelle1!$E$10),Tabelle1!$C$15*(Tabelle1!$C$10-$A120),IF($A120&lt;Tabelle1!$E$10,Tabelle1!$C$15*$A120,Tabelle1!$D$15))</f>
        <v>-5.3749999999999982</v>
      </c>
      <c r="E120">
        <f>IF($A120&gt;=(Tabelle1!$C$10-Tabelle1!$E$10),Tabelle1!$C$16*(Tabelle1!$C$10-$A120),IF($A120&lt;Tabelle1!$E$10,Tabelle1!$C$16*$A120,Tabelle1!$D$16))</f>
        <v>-134.37499999999997</v>
      </c>
      <c r="F120">
        <f>IF($A120&gt;=(Tabelle1!$C$10-Tabelle1!$E$10),Tabelle1!$C$17*(Tabelle1!$C$10-$A120),IF($A120&lt;Tabelle1!$E$10,Tabelle1!$C$17*$A120,Tabelle1!$D$17))</f>
        <v>0</v>
      </c>
      <c r="G120">
        <f>IF($A120&gt;=(Tabelle1!$C$10-Tabelle1!$E$10),Tabelle1!$C$18*(Tabelle1!$C$10-$A120),IF($A120&lt;Tabelle1!$E$10,Tabelle1!$C$18*$A120,Tabelle1!$D$18))</f>
        <v>-214.99999999999994</v>
      </c>
    </row>
    <row r="121" spans="1:7" x14ac:dyDescent="0.25">
      <c r="A121">
        <v>11.8</v>
      </c>
      <c r="B121">
        <f>IF(A121&gt;=(Tabelle1!$C$10-Tabelle1!$E$10),Tabelle1!$C$13*(Tabelle1!$C$10-A121),IF(A121&lt;Tabelle1!$E$10,Tabelle1!$C$13*A121,Tabelle1!$D$13))</f>
        <v>-0.6875</v>
      </c>
      <c r="C121">
        <f>IF($A121&gt;=(Tabelle1!$C$10-Tabelle1!$E$10),Tabelle1!$C$14*(Tabelle1!$C$10-$A121),IF($A121&lt;Tabelle1!$E$10,Tabelle1!$C$14*$A121,Tabelle1!$D$14))</f>
        <v>-68.75</v>
      </c>
      <c r="D121">
        <f>IF($A121&gt;=(Tabelle1!$C$10-Tabelle1!$E$10),Tabelle1!$C$15*(Tabelle1!$C$10-$A121),IF($A121&lt;Tabelle1!$E$10,Tabelle1!$C$15*$A121,Tabelle1!$D$15))</f>
        <v>-5.5</v>
      </c>
      <c r="E121">
        <f>IF($A121&gt;=(Tabelle1!$C$10-Tabelle1!$E$10),Tabelle1!$C$16*(Tabelle1!$C$10-$A121),IF($A121&lt;Tabelle1!$E$10,Tabelle1!$C$16*$A121,Tabelle1!$D$16))</f>
        <v>-137.5</v>
      </c>
      <c r="F121">
        <f>IF($A121&gt;=(Tabelle1!$C$10-Tabelle1!$E$10),Tabelle1!$C$17*(Tabelle1!$C$10-$A121),IF($A121&lt;Tabelle1!$E$10,Tabelle1!$C$17*$A121,Tabelle1!$D$17))</f>
        <v>0</v>
      </c>
      <c r="G121">
        <f>IF($A121&gt;=(Tabelle1!$C$10-Tabelle1!$E$10),Tabelle1!$C$18*(Tabelle1!$C$10-$A121),IF($A121&lt;Tabelle1!$E$10,Tabelle1!$C$18*$A121,Tabelle1!$D$18))</f>
        <v>-220.00000000000003</v>
      </c>
    </row>
    <row r="122" spans="1:7" x14ac:dyDescent="0.25">
      <c r="A122">
        <v>11.9</v>
      </c>
      <c r="B122">
        <f>IF(A122&gt;=(Tabelle1!$C$10-Tabelle1!$E$10),Tabelle1!$C$13*(Tabelle1!$C$10-A122),IF(A122&lt;Tabelle1!$E$10,Tabelle1!$C$13*A122,Tabelle1!$D$13))</f>
        <v>-0.703125</v>
      </c>
      <c r="C122">
        <f>IF($A122&gt;=(Tabelle1!$C$10-Tabelle1!$E$10),Tabelle1!$C$14*(Tabelle1!$C$10-$A122),IF($A122&lt;Tabelle1!$E$10,Tabelle1!$C$14*$A122,Tabelle1!$D$14))</f>
        <v>-70.3125</v>
      </c>
      <c r="D122">
        <f>IF($A122&gt;=(Tabelle1!$C$10-Tabelle1!$E$10),Tabelle1!$C$15*(Tabelle1!$C$10-$A122),IF($A122&lt;Tabelle1!$E$10,Tabelle1!$C$15*$A122,Tabelle1!$D$15))</f>
        <v>-5.625</v>
      </c>
      <c r="E122">
        <f>IF($A122&gt;=(Tabelle1!$C$10-Tabelle1!$E$10),Tabelle1!$C$16*(Tabelle1!$C$10-$A122),IF($A122&lt;Tabelle1!$E$10,Tabelle1!$C$16*$A122,Tabelle1!$D$16))</f>
        <v>-140.625</v>
      </c>
      <c r="F122">
        <f>IF($A122&gt;=(Tabelle1!$C$10-Tabelle1!$E$10),Tabelle1!$C$17*(Tabelle1!$C$10-$A122),IF($A122&lt;Tabelle1!$E$10,Tabelle1!$C$17*$A122,Tabelle1!$D$17))</f>
        <v>0</v>
      </c>
      <c r="G122">
        <f>IF($A122&gt;=(Tabelle1!$C$10-Tabelle1!$E$10),Tabelle1!$C$18*(Tabelle1!$C$10-$A122),IF($A122&lt;Tabelle1!$E$10,Tabelle1!$C$18*$A122,Tabelle1!$D$18))</f>
        <v>-225</v>
      </c>
    </row>
    <row r="123" spans="1:7" x14ac:dyDescent="0.25">
      <c r="A123">
        <v>12</v>
      </c>
      <c r="B123">
        <f>IF(A123&gt;=(Tabelle1!$C$10-Tabelle1!$E$10),Tabelle1!$C$13*(Tabelle1!$C$10-A123),IF(A123&lt;Tabelle1!$E$10,Tabelle1!$C$13*A123,Tabelle1!$D$13))</f>
        <v>-0.71875</v>
      </c>
      <c r="C123">
        <f>IF($A123&gt;=(Tabelle1!$C$10-Tabelle1!$E$10),Tabelle1!$C$14*(Tabelle1!$C$10-$A123),IF($A123&lt;Tabelle1!$E$10,Tabelle1!$C$14*$A123,Tabelle1!$D$14))</f>
        <v>-71.875</v>
      </c>
      <c r="D123">
        <f>IF($A123&gt;=(Tabelle1!$C$10-Tabelle1!$E$10),Tabelle1!$C$15*(Tabelle1!$C$10-$A123),IF($A123&lt;Tabelle1!$E$10,Tabelle1!$C$15*$A123,Tabelle1!$D$15))</f>
        <v>-5.75</v>
      </c>
      <c r="E123">
        <f>IF($A123&gt;=(Tabelle1!$C$10-Tabelle1!$E$10),Tabelle1!$C$16*(Tabelle1!$C$10-$A123),IF($A123&lt;Tabelle1!$E$10,Tabelle1!$C$16*$A123,Tabelle1!$D$16))</f>
        <v>-143.75</v>
      </c>
      <c r="F123">
        <f>IF($A123&gt;=(Tabelle1!$C$10-Tabelle1!$E$10),Tabelle1!$C$17*(Tabelle1!$C$10-$A123),IF($A123&lt;Tabelle1!$E$10,Tabelle1!$C$17*$A123,Tabelle1!$D$17))</f>
        <v>0</v>
      </c>
      <c r="G123">
        <f>IF($A123&gt;=(Tabelle1!$C$10-Tabelle1!$E$10),Tabelle1!$C$18*(Tabelle1!$C$10-$A123),IF($A123&lt;Tabelle1!$E$10,Tabelle1!$C$18*$A123,Tabelle1!$D$18))</f>
        <v>-229.99999999999997</v>
      </c>
    </row>
    <row r="124" spans="1:7" x14ac:dyDescent="0.25">
      <c r="A124">
        <v>12.1</v>
      </c>
      <c r="B124">
        <f>IF(A124&gt;=(Tabelle1!$C$10-Tabelle1!$E$10),Tabelle1!$C$13*(Tabelle1!$C$10-A124),IF(A124&lt;Tabelle1!$E$10,Tabelle1!$C$13*A124,Tabelle1!$D$13))</f>
        <v>-0.73437499999999989</v>
      </c>
      <c r="C124">
        <f>IF($A124&gt;=(Tabelle1!$C$10-Tabelle1!$E$10),Tabelle1!$C$14*(Tabelle1!$C$10-$A124),IF($A124&lt;Tabelle1!$E$10,Tabelle1!$C$14*$A124,Tabelle1!$D$14))</f>
        <v>-73.437499999999986</v>
      </c>
      <c r="D124">
        <f>IF($A124&gt;=(Tabelle1!$C$10-Tabelle1!$E$10),Tabelle1!$C$15*(Tabelle1!$C$10-$A124),IF($A124&lt;Tabelle1!$E$10,Tabelle1!$C$15*$A124,Tabelle1!$D$15))</f>
        <v>-5.8749999999999991</v>
      </c>
      <c r="E124">
        <f>IF($A124&gt;=(Tabelle1!$C$10-Tabelle1!$E$10),Tabelle1!$C$16*(Tabelle1!$C$10-$A124),IF($A124&lt;Tabelle1!$E$10,Tabelle1!$C$16*$A124,Tabelle1!$D$16))</f>
        <v>-146.87499999999997</v>
      </c>
      <c r="F124">
        <f>IF($A124&gt;=(Tabelle1!$C$10-Tabelle1!$E$10),Tabelle1!$C$17*(Tabelle1!$C$10-$A124),IF($A124&lt;Tabelle1!$E$10,Tabelle1!$C$17*$A124,Tabelle1!$D$17))</f>
        <v>0</v>
      </c>
      <c r="G124">
        <f>IF($A124&gt;=(Tabelle1!$C$10-Tabelle1!$E$10),Tabelle1!$C$18*(Tabelle1!$C$10-$A124),IF($A124&lt;Tabelle1!$E$10,Tabelle1!$C$18*$A124,Tabelle1!$D$18))</f>
        <v>-234.99999999999997</v>
      </c>
    </row>
    <row r="125" spans="1:7" x14ac:dyDescent="0.25">
      <c r="A125">
        <v>12.2</v>
      </c>
      <c r="B125">
        <f>IF(A125&gt;=(Tabelle1!$C$10-Tabelle1!$E$10),Tabelle1!$C$13*(Tabelle1!$C$10-A125),IF(A125&lt;Tabelle1!$E$10,Tabelle1!$C$13*A125,Tabelle1!$D$13))</f>
        <v>-0.74999999999999978</v>
      </c>
      <c r="C125">
        <f>IF($A125&gt;=(Tabelle1!$C$10-Tabelle1!$E$10),Tabelle1!$C$14*(Tabelle1!$C$10-$A125),IF($A125&lt;Tabelle1!$E$10,Tabelle1!$C$14*$A125,Tabelle1!$D$14))</f>
        <v>-74.999999999999986</v>
      </c>
      <c r="D125">
        <f>IF($A125&gt;=(Tabelle1!$C$10-Tabelle1!$E$10),Tabelle1!$C$15*(Tabelle1!$C$10-$A125),IF($A125&lt;Tabelle1!$E$10,Tabelle1!$C$15*$A125,Tabelle1!$D$15))</f>
        <v>-5.9999999999999982</v>
      </c>
      <c r="E125">
        <f>IF($A125&gt;=(Tabelle1!$C$10-Tabelle1!$E$10),Tabelle1!$C$16*(Tabelle1!$C$10-$A125),IF($A125&lt;Tabelle1!$E$10,Tabelle1!$C$16*$A125,Tabelle1!$D$16))</f>
        <v>-149.99999999999997</v>
      </c>
      <c r="F125">
        <f>IF($A125&gt;=(Tabelle1!$C$10-Tabelle1!$E$10),Tabelle1!$C$17*(Tabelle1!$C$10-$A125),IF($A125&lt;Tabelle1!$E$10,Tabelle1!$C$17*$A125,Tabelle1!$D$17))</f>
        <v>0</v>
      </c>
      <c r="G125">
        <f>IF($A125&gt;=(Tabelle1!$C$10-Tabelle1!$E$10),Tabelle1!$C$18*(Tabelle1!$C$10-$A125),IF($A125&lt;Tabelle1!$E$10,Tabelle1!$C$18*$A125,Tabelle1!$D$18))</f>
        <v>-239.99999999999994</v>
      </c>
    </row>
    <row r="126" spans="1:7" x14ac:dyDescent="0.25">
      <c r="A126">
        <v>12.3</v>
      </c>
      <c r="B126">
        <f>IF(A126&gt;=(Tabelle1!$C$10-Tabelle1!$E$10),Tabelle1!$C$13*(Tabelle1!$C$10-A126),IF(A126&lt;Tabelle1!$E$10,Tabelle1!$C$13*A126,Tabelle1!$D$13))</f>
        <v>-0.765625</v>
      </c>
      <c r="C126">
        <f>IF($A126&gt;=(Tabelle1!$C$10-Tabelle1!$E$10),Tabelle1!$C$14*(Tabelle1!$C$10-$A126),IF($A126&lt;Tabelle1!$E$10,Tabelle1!$C$14*$A126,Tabelle1!$D$14))</f>
        <v>-76.5625</v>
      </c>
      <c r="D126">
        <f>IF($A126&gt;=(Tabelle1!$C$10-Tabelle1!$E$10),Tabelle1!$C$15*(Tabelle1!$C$10-$A126),IF($A126&lt;Tabelle1!$E$10,Tabelle1!$C$15*$A126,Tabelle1!$D$15))</f>
        <v>-6.125</v>
      </c>
      <c r="E126">
        <f>IF($A126&gt;=(Tabelle1!$C$10-Tabelle1!$E$10),Tabelle1!$C$16*(Tabelle1!$C$10-$A126),IF($A126&lt;Tabelle1!$E$10,Tabelle1!$C$16*$A126,Tabelle1!$D$16))</f>
        <v>-153.125</v>
      </c>
      <c r="F126">
        <f>IF($A126&gt;=(Tabelle1!$C$10-Tabelle1!$E$10),Tabelle1!$C$17*(Tabelle1!$C$10-$A126),IF($A126&lt;Tabelle1!$E$10,Tabelle1!$C$17*$A126,Tabelle1!$D$17))</f>
        <v>0</v>
      </c>
      <c r="G126">
        <f>IF($A126&gt;=(Tabelle1!$C$10-Tabelle1!$E$10),Tabelle1!$C$18*(Tabelle1!$C$10-$A126),IF($A126&lt;Tabelle1!$E$10,Tabelle1!$C$18*$A126,Tabelle1!$D$18))</f>
        <v>-245.00000000000003</v>
      </c>
    </row>
    <row r="127" spans="1:7" x14ac:dyDescent="0.25">
      <c r="A127">
        <v>12.4</v>
      </c>
      <c r="B127">
        <f>IF(A127&gt;=(Tabelle1!$C$10-Tabelle1!$E$10),Tabelle1!$C$13*(Tabelle1!$C$10-A127),IF(A127&lt;Tabelle1!$E$10,Tabelle1!$C$13*A127,Tabelle1!$D$13))</f>
        <v>-0.78125</v>
      </c>
      <c r="C127">
        <f>IF($A127&gt;=(Tabelle1!$C$10-Tabelle1!$E$10),Tabelle1!$C$14*(Tabelle1!$C$10-$A127),IF($A127&lt;Tabelle1!$E$10,Tabelle1!$C$14*$A127,Tabelle1!$D$14))</f>
        <v>-78.125</v>
      </c>
      <c r="D127">
        <f>IF($A127&gt;=(Tabelle1!$C$10-Tabelle1!$E$10),Tabelle1!$C$15*(Tabelle1!$C$10-$A127),IF($A127&lt;Tabelle1!$E$10,Tabelle1!$C$15*$A127,Tabelle1!$D$15))</f>
        <v>-6.25</v>
      </c>
      <c r="E127">
        <f>IF($A127&gt;=(Tabelle1!$C$10-Tabelle1!$E$10),Tabelle1!$C$16*(Tabelle1!$C$10-$A127),IF($A127&lt;Tabelle1!$E$10,Tabelle1!$C$16*$A127,Tabelle1!$D$16))</f>
        <v>-156.25</v>
      </c>
      <c r="F127">
        <f>IF($A127&gt;=(Tabelle1!$C$10-Tabelle1!$E$10),Tabelle1!$C$17*(Tabelle1!$C$10-$A127),IF($A127&lt;Tabelle1!$E$10,Tabelle1!$C$17*$A127,Tabelle1!$D$17))</f>
        <v>0</v>
      </c>
      <c r="G127">
        <f>IF($A127&gt;=(Tabelle1!$C$10-Tabelle1!$E$10),Tabelle1!$C$18*(Tabelle1!$C$10-$A127),IF($A127&lt;Tabelle1!$E$10,Tabelle1!$C$18*$A127,Tabelle1!$D$18))</f>
        <v>-250</v>
      </c>
    </row>
    <row r="128" spans="1:7" x14ac:dyDescent="0.25">
      <c r="A128">
        <v>12.5</v>
      </c>
      <c r="B128">
        <f>IF(A128&gt;=(Tabelle1!$C$10-Tabelle1!$E$10),Tabelle1!$C$13*(Tabelle1!$C$10-A128),IF(A128&lt;Tabelle1!$E$10,Tabelle1!$C$13*A128,Tabelle1!$D$13))</f>
        <v>-0.796875</v>
      </c>
      <c r="C128">
        <f>IF($A128&gt;=(Tabelle1!$C$10-Tabelle1!$E$10),Tabelle1!$C$14*(Tabelle1!$C$10-$A128),IF($A128&lt;Tabelle1!$E$10,Tabelle1!$C$14*$A128,Tabelle1!$D$14))</f>
        <v>-79.6875</v>
      </c>
      <c r="D128">
        <f>IF($A128&gt;=(Tabelle1!$C$10-Tabelle1!$E$10),Tabelle1!$C$15*(Tabelle1!$C$10-$A128),IF($A128&lt;Tabelle1!$E$10,Tabelle1!$C$15*$A128,Tabelle1!$D$15))</f>
        <v>-6.375</v>
      </c>
      <c r="E128">
        <f>IF($A128&gt;=(Tabelle1!$C$10-Tabelle1!$E$10),Tabelle1!$C$16*(Tabelle1!$C$10-$A128),IF($A128&lt;Tabelle1!$E$10,Tabelle1!$C$16*$A128,Tabelle1!$D$16))</f>
        <v>-159.375</v>
      </c>
      <c r="F128">
        <f>IF($A128&gt;=(Tabelle1!$C$10-Tabelle1!$E$10),Tabelle1!$C$17*(Tabelle1!$C$10-$A128),IF($A128&lt;Tabelle1!$E$10,Tabelle1!$C$17*$A128,Tabelle1!$D$17))</f>
        <v>0</v>
      </c>
      <c r="G128">
        <f>IF($A128&gt;=(Tabelle1!$C$10-Tabelle1!$E$10),Tabelle1!$C$18*(Tabelle1!$C$10-$A128),IF($A128&lt;Tabelle1!$E$10,Tabelle1!$C$18*$A128,Tabelle1!$D$18))</f>
        <v>-254.99999999999997</v>
      </c>
    </row>
    <row r="129" spans="1:7" x14ac:dyDescent="0.25">
      <c r="A129">
        <v>12.6</v>
      </c>
      <c r="B129">
        <f>IF(A129&gt;=(Tabelle1!$C$10-Tabelle1!$E$10),Tabelle1!$C$13*(Tabelle1!$C$10-A129),IF(A129&lt;Tabelle1!$E$10,Tabelle1!$C$13*A129,Tabelle1!$D$13))</f>
        <v>-0.81249999999999989</v>
      </c>
      <c r="C129">
        <f>IF($A129&gt;=(Tabelle1!$C$10-Tabelle1!$E$10),Tabelle1!$C$14*(Tabelle1!$C$10-$A129),IF($A129&lt;Tabelle1!$E$10,Tabelle1!$C$14*$A129,Tabelle1!$D$14))</f>
        <v>-81.249999999999986</v>
      </c>
      <c r="D129">
        <f>IF($A129&gt;=(Tabelle1!$C$10-Tabelle1!$E$10),Tabelle1!$C$15*(Tabelle1!$C$10-$A129),IF($A129&lt;Tabelle1!$E$10,Tabelle1!$C$15*$A129,Tabelle1!$D$15))</f>
        <v>-6.4999999999999991</v>
      </c>
      <c r="E129">
        <f>IF($A129&gt;=(Tabelle1!$C$10-Tabelle1!$E$10),Tabelle1!$C$16*(Tabelle1!$C$10-$A129),IF($A129&lt;Tabelle1!$E$10,Tabelle1!$C$16*$A129,Tabelle1!$D$16))</f>
        <v>-162.49999999999997</v>
      </c>
      <c r="F129">
        <f>IF($A129&gt;=(Tabelle1!$C$10-Tabelle1!$E$10),Tabelle1!$C$17*(Tabelle1!$C$10-$A129),IF($A129&lt;Tabelle1!$E$10,Tabelle1!$C$17*$A129,Tabelle1!$D$17))</f>
        <v>0</v>
      </c>
      <c r="G129">
        <f>IF($A129&gt;=(Tabelle1!$C$10-Tabelle1!$E$10),Tabelle1!$C$18*(Tabelle1!$C$10-$A129),IF($A129&lt;Tabelle1!$E$10,Tabelle1!$C$18*$A129,Tabelle1!$D$18))</f>
        <v>-259.99999999999994</v>
      </c>
    </row>
    <row r="130" spans="1:7" x14ac:dyDescent="0.25">
      <c r="A130">
        <v>12.7</v>
      </c>
      <c r="B130">
        <f>IF(A130&gt;=(Tabelle1!$C$10-Tabelle1!$E$10),Tabelle1!$C$13*(Tabelle1!$C$10-A130),IF(A130&lt;Tabelle1!$E$10,Tabelle1!$C$13*A130,Tabelle1!$D$13))</f>
        <v>-0.82812499999999978</v>
      </c>
      <c r="C130">
        <f>IF($A130&gt;=(Tabelle1!$C$10-Tabelle1!$E$10),Tabelle1!$C$14*(Tabelle1!$C$10-$A130),IF($A130&lt;Tabelle1!$E$10,Tabelle1!$C$14*$A130,Tabelle1!$D$14))</f>
        <v>-82.812499999999986</v>
      </c>
      <c r="D130">
        <f>IF($A130&gt;=(Tabelle1!$C$10-Tabelle1!$E$10),Tabelle1!$C$15*(Tabelle1!$C$10-$A130),IF($A130&lt;Tabelle1!$E$10,Tabelle1!$C$15*$A130,Tabelle1!$D$15))</f>
        <v>-6.6249999999999982</v>
      </c>
      <c r="E130">
        <f>IF($A130&gt;=(Tabelle1!$C$10-Tabelle1!$E$10),Tabelle1!$C$16*(Tabelle1!$C$10-$A130),IF($A130&lt;Tabelle1!$E$10,Tabelle1!$C$16*$A130,Tabelle1!$D$16))</f>
        <v>-165.62499999999997</v>
      </c>
      <c r="F130">
        <f>IF($A130&gt;=(Tabelle1!$C$10-Tabelle1!$E$10),Tabelle1!$C$17*(Tabelle1!$C$10-$A130),IF($A130&lt;Tabelle1!$E$10,Tabelle1!$C$17*$A130,Tabelle1!$D$17))</f>
        <v>0</v>
      </c>
      <c r="G130">
        <f>IF($A130&gt;=(Tabelle1!$C$10-Tabelle1!$E$10),Tabelle1!$C$18*(Tabelle1!$C$10-$A130),IF($A130&lt;Tabelle1!$E$10,Tabelle1!$C$18*$A130,Tabelle1!$D$18))</f>
        <v>-264.99999999999994</v>
      </c>
    </row>
    <row r="131" spans="1:7" x14ac:dyDescent="0.25">
      <c r="A131">
        <v>12.8</v>
      </c>
      <c r="B131">
        <f>IF(A131&gt;=(Tabelle1!$C$10-Tabelle1!$E$10),Tabelle1!$C$13*(Tabelle1!$C$10-A131),IF(A131&lt;Tabelle1!$E$10,Tabelle1!$C$13*A131,Tabelle1!$D$13))</f>
        <v>-0.84375</v>
      </c>
      <c r="C131">
        <f>IF($A131&gt;=(Tabelle1!$C$10-Tabelle1!$E$10),Tabelle1!$C$14*(Tabelle1!$C$10-$A131),IF($A131&lt;Tabelle1!$E$10,Tabelle1!$C$14*$A131,Tabelle1!$D$14))</f>
        <v>-84.375</v>
      </c>
      <c r="D131">
        <f>IF($A131&gt;=(Tabelle1!$C$10-Tabelle1!$E$10),Tabelle1!$C$15*(Tabelle1!$C$10-$A131),IF($A131&lt;Tabelle1!$E$10,Tabelle1!$C$15*$A131,Tabelle1!$D$15))</f>
        <v>-6.75</v>
      </c>
      <c r="E131">
        <f>IF($A131&gt;=(Tabelle1!$C$10-Tabelle1!$E$10),Tabelle1!$C$16*(Tabelle1!$C$10-$A131),IF($A131&lt;Tabelle1!$E$10,Tabelle1!$C$16*$A131,Tabelle1!$D$16))</f>
        <v>-168.75</v>
      </c>
      <c r="F131">
        <f>IF($A131&gt;=(Tabelle1!$C$10-Tabelle1!$E$10),Tabelle1!$C$17*(Tabelle1!$C$10-$A131),IF($A131&lt;Tabelle1!$E$10,Tabelle1!$C$17*$A131,Tabelle1!$D$17))</f>
        <v>0</v>
      </c>
      <c r="G131">
        <f>IF($A131&gt;=(Tabelle1!$C$10-Tabelle1!$E$10),Tabelle1!$C$18*(Tabelle1!$C$10-$A131),IF($A131&lt;Tabelle1!$E$10,Tabelle1!$C$18*$A131,Tabelle1!$D$18))</f>
        <v>-270</v>
      </c>
    </row>
    <row r="132" spans="1:7" x14ac:dyDescent="0.25">
      <c r="A132">
        <v>12.9</v>
      </c>
      <c r="B132">
        <f>IF(A132&gt;=(Tabelle1!$C$10-Tabelle1!$E$10),Tabelle1!$C$13*(Tabelle1!$C$10-A132),IF(A132&lt;Tabelle1!$E$10,Tabelle1!$C$13*A132,Tabelle1!$D$13))</f>
        <v>-0.859375</v>
      </c>
      <c r="C132">
        <f>IF($A132&gt;=(Tabelle1!$C$10-Tabelle1!$E$10),Tabelle1!$C$14*(Tabelle1!$C$10-$A132),IF($A132&lt;Tabelle1!$E$10,Tabelle1!$C$14*$A132,Tabelle1!$D$14))</f>
        <v>-85.9375</v>
      </c>
      <c r="D132">
        <f>IF($A132&gt;=(Tabelle1!$C$10-Tabelle1!$E$10),Tabelle1!$C$15*(Tabelle1!$C$10-$A132),IF($A132&lt;Tabelle1!$E$10,Tabelle1!$C$15*$A132,Tabelle1!$D$15))</f>
        <v>-6.875</v>
      </c>
      <c r="E132">
        <f>IF($A132&gt;=(Tabelle1!$C$10-Tabelle1!$E$10),Tabelle1!$C$16*(Tabelle1!$C$10-$A132),IF($A132&lt;Tabelle1!$E$10,Tabelle1!$C$16*$A132,Tabelle1!$D$16))</f>
        <v>-171.875</v>
      </c>
      <c r="F132">
        <f>IF($A132&gt;=(Tabelle1!$C$10-Tabelle1!$E$10),Tabelle1!$C$17*(Tabelle1!$C$10-$A132),IF($A132&lt;Tabelle1!$E$10,Tabelle1!$C$17*$A132,Tabelle1!$D$17))</f>
        <v>0</v>
      </c>
      <c r="G132">
        <f>IF($A132&gt;=(Tabelle1!$C$10-Tabelle1!$E$10),Tabelle1!$C$18*(Tabelle1!$C$10-$A132),IF($A132&lt;Tabelle1!$E$10,Tabelle1!$C$18*$A132,Tabelle1!$D$18))</f>
        <v>-275</v>
      </c>
    </row>
    <row r="133" spans="1:7" x14ac:dyDescent="0.25">
      <c r="A133">
        <v>13</v>
      </c>
      <c r="B133">
        <f>IF(A133&gt;=(Tabelle1!$C$10-Tabelle1!$E$10),Tabelle1!$C$13*(Tabelle1!$C$10-A133),IF(A133&lt;Tabelle1!$E$10,Tabelle1!$C$13*A133,Tabelle1!$D$13))</f>
        <v>-0.875</v>
      </c>
      <c r="C133">
        <f>IF($A133&gt;=(Tabelle1!$C$10-Tabelle1!$E$10),Tabelle1!$C$14*(Tabelle1!$C$10-$A133),IF($A133&lt;Tabelle1!$E$10,Tabelle1!$C$14*$A133,Tabelle1!$D$14))</f>
        <v>-87.5</v>
      </c>
      <c r="D133">
        <f>IF($A133&gt;=(Tabelle1!$C$10-Tabelle1!$E$10),Tabelle1!$C$15*(Tabelle1!$C$10-$A133),IF($A133&lt;Tabelle1!$E$10,Tabelle1!$C$15*$A133,Tabelle1!$D$15))</f>
        <v>-7</v>
      </c>
      <c r="E133">
        <f>IF($A133&gt;=(Tabelle1!$C$10-Tabelle1!$E$10),Tabelle1!$C$16*(Tabelle1!$C$10-$A133),IF($A133&lt;Tabelle1!$E$10,Tabelle1!$C$16*$A133,Tabelle1!$D$16))</f>
        <v>-175</v>
      </c>
      <c r="F133">
        <f>IF($A133&gt;=(Tabelle1!$C$10-Tabelle1!$E$10),Tabelle1!$C$17*(Tabelle1!$C$10-$A133),IF($A133&lt;Tabelle1!$E$10,Tabelle1!$C$17*$A133,Tabelle1!$D$17))</f>
        <v>0</v>
      </c>
      <c r="G133">
        <f>IF($A133&gt;=(Tabelle1!$C$10-Tabelle1!$E$10),Tabelle1!$C$18*(Tabelle1!$C$10-$A133),IF($A133&lt;Tabelle1!$E$10,Tabelle1!$C$18*$A133,Tabelle1!$D$18))</f>
        <v>-280</v>
      </c>
    </row>
    <row r="134" spans="1:7" x14ac:dyDescent="0.25">
      <c r="A134">
        <v>13.1</v>
      </c>
      <c r="B134">
        <f>IF(A134&gt;=(Tabelle1!$C$10-Tabelle1!$E$10),Tabelle1!$C$13*(Tabelle1!$C$10-A134),IF(A134&lt;Tabelle1!$E$10,Tabelle1!$C$13*A134,Tabelle1!$D$13))</f>
        <v>-0.89062499999999989</v>
      </c>
      <c r="C134">
        <f>IF($A134&gt;=(Tabelle1!$C$10-Tabelle1!$E$10),Tabelle1!$C$14*(Tabelle1!$C$10-$A134),IF($A134&lt;Tabelle1!$E$10,Tabelle1!$C$14*$A134,Tabelle1!$D$14))</f>
        <v>-89.062499999999986</v>
      </c>
      <c r="D134">
        <f>IF($A134&gt;=(Tabelle1!$C$10-Tabelle1!$E$10),Tabelle1!$C$15*(Tabelle1!$C$10-$A134),IF($A134&lt;Tabelle1!$E$10,Tabelle1!$C$15*$A134,Tabelle1!$D$15))</f>
        <v>-7.1249999999999991</v>
      </c>
      <c r="E134">
        <f>IF($A134&gt;=(Tabelle1!$C$10-Tabelle1!$E$10),Tabelle1!$C$16*(Tabelle1!$C$10-$A134),IF($A134&lt;Tabelle1!$E$10,Tabelle1!$C$16*$A134,Tabelle1!$D$16))</f>
        <v>-178.12499999999997</v>
      </c>
      <c r="F134">
        <f>IF($A134&gt;=(Tabelle1!$C$10-Tabelle1!$E$10),Tabelle1!$C$17*(Tabelle1!$C$10-$A134),IF($A134&lt;Tabelle1!$E$10,Tabelle1!$C$17*$A134,Tabelle1!$D$17))</f>
        <v>0</v>
      </c>
      <c r="G134">
        <f>IF($A134&gt;=(Tabelle1!$C$10-Tabelle1!$E$10),Tabelle1!$C$18*(Tabelle1!$C$10-$A134),IF($A134&lt;Tabelle1!$E$10,Tabelle1!$C$18*$A134,Tabelle1!$D$18))</f>
        <v>-284.99999999999994</v>
      </c>
    </row>
    <row r="135" spans="1:7" x14ac:dyDescent="0.25">
      <c r="A135">
        <v>13.2</v>
      </c>
      <c r="B135">
        <f>IF(A135&gt;=(Tabelle1!$C$10-Tabelle1!$E$10),Tabelle1!$C$13*(Tabelle1!$C$10-A135),IF(A135&lt;Tabelle1!$E$10,Tabelle1!$C$13*A135,Tabelle1!$D$13))</f>
        <v>-0.90624999999999978</v>
      </c>
      <c r="C135">
        <f>IF($A135&gt;=(Tabelle1!$C$10-Tabelle1!$E$10),Tabelle1!$C$14*(Tabelle1!$C$10-$A135),IF($A135&lt;Tabelle1!$E$10,Tabelle1!$C$14*$A135,Tabelle1!$D$14))</f>
        <v>-90.624999999999986</v>
      </c>
      <c r="D135">
        <f>IF($A135&gt;=(Tabelle1!$C$10-Tabelle1!$E$10),Tabelle1!$C$15*(Tabelle1!$C$10-$A135),IF($A135&lt;Tabelle1!$E$10,Tabelle1!$C$15*$A135,Tabelle1!$D$15))</f>
        <v>-7.2499999999999982</v>
      </c>
      <c r="E135">
        <f>IF($A135&gt;=(Tabelle1!$C$10-Tabelle1!$E$10),Tabelle1!$C$16*(Tabelle1!$C$10-$A135),IF($A135&lt;Tabelle1!$E$10,Tabelle1!$C$16*$A135,Tabelle1!$D$16))</f>
        <v>-181.24999999999997</v>
      </c>
      <c r="F135">
        <f>IF($A135&gt;=(Tabelle1!$C$10-Tabelle1!$E$10),Tabelle1!$C$17*(Tabelle1!$C$10-$A135),IF($A135&lt;Tabelle1!$E$10,Tabelle1!$C$17*$A135,Tabelle1!$D$17))</f>
        <v>0</v>
      </c>
      <c r="G135">
        <f>IF($A135&gt;=(Tabelle1!$C$10-Tabelle1!$E$10),Tabelle1!$C$18*(Tabelle1!$C$10-$A135),IF($A135&lt;Tabelle1!$E$10,Tabelle1!$C$18*$A135,Tabelle1!$D$18))</f>
        <v>-289.99999999999994</v>
      </c>
    </row>
    <row r="136" spans="1:7" x14ac:dyDescent="0.25">
      <c r="A136">
        <v>13.3</v>
      </c>
      <c r="B136">
        <f>IF(A136&gt;=(Tabelle1!$C$10-Tabelle1!$E$10),Tabelle1!$C$13*(Tabelle1!$C$10-A136),IF(A136&lt;Tabelle1!$E$10,Tabelle1!$C$13*A136,Tabelle1!$D$13))</f>
        <v>-0.921875</v>
      </c>
      <c r="C136">
        <f>IF($A136&gt;=(Tabelle1!$C$10-Tabelle1!$E$10),Tabelle1!$C$14*(Tabelle1!$C$10-$A136),IF($A136&lt;Tabelle1!$E$10,Tabelle1!$C$14*$A136,Tabelle1!$D$14))</f>
        <v>-92.1875</v>
      </c>
      <c r="D136">
        <f>IF($A136&gt;=(Tabelle1!$C$10-Tabelle1!$E$10),Tabelle1!$C$15*(Tabelle1!$C$10-$A136),IF($A136&lt;Tabelle1!$E$10,Tabelle1!$C$15*$A136,Tabelle1!$D$15))</f>
        <v>-7.375</v>
      </c>
      <c r="E136">
        <f>IF($A136&gt;=(Tabelle1!$C$10-Tabelle1!$E$10),Tabelle1!$C$16*(Tabelle1!$C$10-$A136),IF($A136&lt;Tabelle1!$E$10,Tabelle1!$C$16*$A136,Tabelle1!$D$16))</f>
        <v>-184.375</v>
      </c>
      <c r="F136">
        <f>IF($A136&gt;=(Tabelle1!$C$10-Tabelle1!$E$10),Tabelle1!$C$17*(Tabelle1!$C$10-$A136),IF($A136&lt;Tabelle1!$E$10,Tabelle1!$C$17*$A136,Tabelle1!$D$17))</f>
        <v>0</v>
      </c>
      <c r="G136">
        <f>IF($A136&gt;=(Tabelle1!$C$10-Tabelle1!$E$10),Tabelle1!$C$18*(Tabelle1!$C$10-$A136),IF($A136&lt;Tabelle1!$E$10,Tabelle1!$C$18*$A136,Tabelle1!$D$18))</f>
        <v>-295</v>
      </c>
    </row>
    <row r="137" spans="1:7" x14ac:dyDescent="0.25">
      <c r="A137">
        <v>13.4</v>
      </c>
      <c r="B137">
        <f>IF(A137&gt;=(Tabelle1!$C$10-Tabelle1!$E$10),Tabelle1!$C$13*(Tabelle1!$C$10-A137),IF(A137&lt;Tabelle1!$E$10,Tabelle1!$C$13*A137,Tabelle1!$D$13))</f>
        <v>-0.9375</v>
      </c>
      <c r="C137">
        <f>IF($A137&gt;=(Tabelle1!$C$10-Tabelle1!$E$10),Tabelle1!$C$14*(Tabelle1!$C$10-$A137),IF($A137&lt;Tabelle1!$E$10,Tabelle1!$C$14*$A137,Tabelle1!$D$14))</f>
        <v>-93.75</v>
      </c>
      <c r="D137">
        <f>IF($A137&gt;=(Tabelle1!$C$10-Tabelle1!$E$10),Tabelle1!$C$15*(Tabelle1!$C$10-$A137),IF($A137&lt;Tabelle1!$E$10,Tabelle1!$C$15*$A137,Tabelle1!$D$15))</f>
        <v>-7.5</v>
      </c>
      <c r="E137">
        <f>IF($A137&gt;=(Tabelle1!$C$10-Tabelle1!$E$10),Tabelle1!$C$16*(Tabelle1!$C$10-$A137),IF($A137&lt;Tabelle1!$E$10,Tabelle1!$C$16*$A137,Tabelle1!$D$16))</f>
        <v>-187.5</v>
      </c>
      <c r="F137">
        <f>IF($A137&gt;=(Tabelle1!$C$10-Tabelle1!$E$10),Tabelle1!$C$17*(Tabelle1!$C$10-$A137),IF($A137&lt;Tabelle1!$E$10,Tabelle1!$C$17*$A137,Tabelle1!$D$17))</f>
        <v>0</v>
      </c>
      <c r="G137">
        <f>IF($A137&gt;=(Tabelle1!$C$10-Tabelle1!$E$10),Tabelle1!$C$18*(Tabelle1!$C$10-$A137),IF($A137&lt;Tabelle1!$E$10,Tabelle1!$C$18*$A137,Tabelle1!$D$18))</f>
        <v>-300</v>
      </c>
    </row>
    <row r="138" spans="1:7" x14ac:dyDescent="0.25">
      <c r="A138">
        <v>13.5</v>
      </c>
      <c r="B138">
        <f>IF(A138&gt;=(Tabelle1!$C$10-Tabelle1!$E$10),Tabelle1!$C$13*(Tabelle1!$C$10-A138),IF(A138&lt;Tabelle1!$E$10,Tabelle1!$C$13*A138,Tabelle1!$D$13))</f>
        <v>-0.953125</v>
      </c>
      <c r="C138">
        <f>IF($A138&gt;=(Tabelle1!$C$10-Tabelle1!$E$10),Tabelle1!$C$14*(Tabelle1!$C$10-$A138),IF($A138&lt;Tabelle1!$E$10,Tabelle1!$C$14*$A138,Tabelle1!$D$14))</f>
        <v>-95.3125</v>
      </c>
      <c r="D138">
        <f>IF($A138&gt;=(Tabelle1!$C$10-Tabelle1!$E$10),Tabelle1!$C$15*(Tabelle1!$C$10-$A138),IF($A138&lt;Tabelle1!$E$10,Tabelle1!$C$15*$A138,Tabelle1!$D$15))</f>
        <v>-7.625</v>
      </c>
      <c r="E138">
        <f>IF($A138&gt;=(Tabelle1!$C$10-Tabelle1!$E$10),Tabelle1!$C$16*(Tabelle1!$C$10-$A138),IF($A138&lt;Tabelle1!$E$10,Tabelle1!$C$16*$A138,Tabelle1!$D$16))</f>
        <v>-190.625</v>
      </c>
      <c r="F138">
        <f>IF($A138&gt;=(Tabelle1!$C$10-Tabelle1!$E$10),Tabelle1!$C$17*(Tabelle1!$C$10-$A138),IF($A138&lt;Tabelle1!$E$10,Tabelle1!$C$17*$A138,Tabelle1!$D$17))</f>
        <v>0</v>
      </c>
      <c r="G138">
        <f>IF($A138&gt;=(Tabelle1!$C$10-Tabelle1!$E$10),Tabelle1!$C$18*(Tabelle1!$C$10-$A138),IF($A138&lt;Tabelle1!$E$10,Tabelle1!$C$18*$A138,Tabelle1!$D$18))</f>
        <v>-305</v>
      </c>
    </row>
    <row r="139" spans="1:7" x14ac:dyDescent="0.25">
      <c r="A139">
        <v>13.6</v>
      </c>
      <c r="B139">
        <f>IF(A139&gt;=(Tabelle1!$C$10-Tabelle1!$E$10),Tabelle1!$C$13*(Tabelle1!$C$10-A139),IF(A139&lt;Tabelle1!$E$10,Tabelle1!$C$13*A139,Tabelle1!$D$13))</f>
        <v>-0.96874999999999989</v>
      </c>
      <c r="C139">
        <f>IF($A139&gt;=(Tabelle1!$C$10-Tabelle1!$E$10),Tabelle1!$C$14*(Tabelle1!$C$10-$A139),IF($A139&lt;Tabelle1!$E$10,Tabelle1!$C$14*$A139,Tabelle1!$D$14))</f>
        <v>-96.874999999999986</v>
      </c>
      <c r="D139">
        <f>IF($A139&gt;=(Tabelle1!$C$10-Tabelle1!$E$10),Tabelle1!$C$15*(Tabelle1!$C$10-$A139),IF($A139&lt;Tabelle1!$E$10,Tabelle1!$C$15*$A139,Tabelle1!$D$15))</f>
        <v>-7.7499999999999991</v>
      </c>
      <c r="E139">
        <f>IF($A139&gt;=(Tabelle1!$C$10-Tabelle1!$E$10),Tabelle1!$C$16*(Tabelle1!$C$10-$A139),IF($A139&lt;Tabelle1!$E$10,Tabelle1!$C$16*$A139,Tabelle1!$D$16))</f>
        <v>-193.74999999999997</v>
      </c>
      <c r="F139">
        <f>IF($A139&gt;=(Tabelle1!$C$10-Tabelle1!$E$10),Tabelle1!$C$17*(Tabelle1!$C$10-$A139),IF($A139&lt;Tabelle1!$E$10,Tabelle1!$C$17*$A139,Tabelle1!$D$17))</f>
        <v>0</v>
      </c>
      <c r="G139">
        <f>IF($A139&gt;=(Tabelle1!$C$10-Tabelle1!$E$10),Tabelle1!$C$18*(Tabelle1!$C$10-$A139),IF($A139&lt;Tabelle1!$E$10,Tabelle1!$C$18*$A139,Tabelle1!$D$18))</f>
        <v>-309.99999999999994</v>
      </c>
    </row>
    <row r="140" spans="1:7" x14ac:dyDescent="0.25">
      <c r="A140">
        <v>13.7</v>
      </c>
      <c r="B140">
        <f>IF(A140&gt;=(Tabelle1!$C$10-Tabelle1!$E$10),Tabelle1!$C$13*(Tabelle1!$C$10-A140),IF(A140&lt;Tabelle1!$E$10,Tabelle1!$C$13*A140,Tabelle1!$D$13))</f>
        <v>-0.98437499999999978</v>
      </c>
      <c r="C140">
        <f>IF($A140&gt;=(Tabelle1!$C$10-Tabelle1!$E$10),Tabelle1!$C$14*(Tabelle1!$C$10-$A140),IF($A140&lt;Tabelle1!$E$10,Tabelle1!$C$14*$A140,Tabelle1!$D$14))</f>
        <v>-98.437499999999986</v>
      </c>
      <c r="D140">
        <f>IF($A140&gt;=(Tabelle1!$C$10-Tabelle1!$E$10),Tabelle1!$C$15*(Tabelle1!$C$10-$A140),IF($A140&lt;Tabelle1!$E$10,Tabelle1!$C$15*$A140,Tabelle1!$D$15))</f>
        <v>-7.8749999999999982</v>
      </c>
      <c r="E140">
        <f>IF($A140&gt;=(Tabelle1!$C$10-Tabelle1!$E$10),Tabelle1!$C$16*(Tabelle1!$C$10-$A140),IF($A140&lt;Tabelle1!$E$10,Tabelle1!$C$16*$A140,Tabelle1!$D$16))</f>
        <v>-196.87499999999997</v>
      </c>
      <c r="F140">
        <f>IF($A140&gt;=(Tabelle1!$C$10-Tabelle1!$E$10),Tabelle1!$C$17*(Tabelle1!$C$10-$A140),IF($A140&lt;Tabelle1!$E$10,Tabelle1!$C$17*$A140,Tabelle1!$D$17))</f>
        <v>0</v>
      </c>
      <c r="G140">
        <f>IF($A140&gt;=(Tabelle1!$C$10-Tabelle1!$E$10),Tabelle1!$C$18*(Tabelle1!$C$10-$A140),IF($A140&lt;Tabelle1!$E$10,Tabelle1!$C$18*$A140,Tabelle1!$D$18))</f>
        <v>-314.99999999999994</v>
      </c>
    </row>
    <row r="141" spans="1:7" x14ac:dyDescent="0.25">
      <c r="A141">
        <v>13.8</v>
      </c>
      <c r="B141">
        <f>IF(A141&gt;=(Tabelle1!$C$10-Tabelle1!$E$10),Tabelle1!$C$13*(Tabelle1!$C$10-A141),IF(A141&lt;Tabelle1!$E$10,Tabelle1!$C$13*A141,Tabelle1!$D$13))</f>
        <v>-1</v>
      </c>
      <c r="C141">
        <f>IF($A141&gt;=(Tabelle1!$C$10-Tabelle1!$E$10),Tabelle1!$C$14*(Tabelle1!$C$10-$A141),IF($A141&lt;Tabelle1!$E$10,Tabelle1!$C$14*$A141,Tabelle1!$D$14))</f>
        <v>-100</v>
      </c>
      <c r="D141">
        <f>IF($A141&gt;=(Tabelle1!$C$10-Tabelle1!$E$10),Tabelle1!$C$15*(Tabelle1!$C$10-$A141),IF($A141&lt;Tabelle1!$E$10,Tabelle1!$C$15*$A141,Tabelle1!$D$15))</f>
        <v>-8</v>
      </c>
      <c r="E141">
        <f>IF($A141&gt;=(Tabelle1!$C$10-Tabelle1!$E$10),Tabelle1!$C$16*(Tabelle1!$C$10-$A141),IF($A141&lt;Tabelle1!$E$10,Tabelle1!$C$16*$A141,Tabelle1!$D$16))</f>
        <v>-200</v>
      </c>
      <c r="F141">
        <f>IF($A141&gt;=(Tabelle1!$C$10-Tabelle1!$E$10),Tabelle1!$C$17*(Tabelle1!$C$10-$A141),IF($A141&lt;Tabelle1!$E$10,Tabelle1!$C$17*$A141,Tabelle1!$D$17))</f>
        <v>0</v>
      </c>
      <c r="G141">
        <f>IF($A141&gt;=(Tabelle1!$C$10-Tabelle1!$E$10),Tabelle1!$C$18*(Tabelle1!$C$10-$A141),IF($A141&lt;Tabelle1!$E$10,Tabelle1!$C$18*$A141,Tabelle1!$D$18))</f>
        <v>-320</v>
      </c>
    </row>
    <row r="142" spans="1:7" x14ac:dyDescent="0.25">
      <c r="A142">
        <v>13.9</v>
      </c>
      <c r="B142">
        <f>IF(A142&gt;=(Tabelle1!$C$10-Tabelle1!$E$10),Tabelle1!$C$13*(Tabelle1!$C$10-A142),IF(A142&lt;Tabelle1!$E$10,Tabelle1!$C$13*A142,Tabelle1!$D$13))</f>
        <v>-1.015625</v>
      </c>
      <c r="C142">
        <f>IF($A142&gt;=(Tabelle1!$C$10-Tabelle1!$E$10),Tabelle1!$C$14*(Tabelle1!$C$10-$A142),IF($A142&lt;Tabelle1!$E$10,Tabelle1!$C$14*$A142,Tabelle1!$D$14))</f>
        <v>-101.5625</v>
      </c>
      <c r="D142">
        <f>IF($A142&gt;=(Tabelle1!$C$10-Tabelle1!$E$10),Tabelle1!$C$15*(Tabelle1!$C$10-$A142),IF($A142&lt;Tabelle1!$E$10,Tabelle1!$C$15*$A142,Tabelle1!$D$15))</f>
        <v>-8.125</v>
      </c>
      <c r="E142">
        <f>IF($A142&gt;=(Tabelle1!$C$10-Tabelle1!$E$10),Tabelle1!$C$16*(Tabelle1!$C$10-$A142),IF($A142&lt;Tabelle1!$E$10,Tabelle1!$C$16*$A142,Tabelle1!$D$16))</f>
        <v>-203.125</v>
      </c>
      <c r="F142">
        <f>IF($A142&gt;=(Tabelle1!$C$10-Tabelle1!$E$10),Tabelle1!$C$17*(Tabelle1!$C$10-$A142),IF($A142&lt;Tabelle1!$E$10,Tabelle1!$C$17*$A142,Tabelle1!$D$17))</f>
        <v>0</v>
      </c>
      <c r="G142">
        <f>IF($A142&gt;=(Tabelle1!$C$10-Tabelle1!$E$10),Tabelle1!$C$18*(Tabelle1!$C$10-$A142),IF($A142&lt;Tabelle1!$E$10,Tabelle1!$C$18*$A142,Tabelle1!$D$18))</f>
        <v>-325</v>
      </c>
    </row>
    <row r="143" spans="1:7" x14ac:dyDescent="0.25">
      <c r="A143">
        <v>14</v>
      </c>
      <c r="B143">
        <f>IF(A143&gt;=(Tabelle1!$C$10-Tabelle1!$E$10),Tabelle1!$C$13*(Tabelle1!$C$10-A143),IF(A143&lt;Tabelle1!$E$10,Tabelle1!$C$13*A143,Tabelle1!$D$13))</f>
        <v>-1.03125</v>
      </c>
      <c r="C143">
        <f>IF($A143&gt;=(Tabelle1!$C$10-Tabelle1!$E$10),Tabelle1!$C$14*(Tabelle1!$C$10-$A143),IF($A143&lt;Tabelle1!$E$10,Tabelle1!$C$14*$A143,Tabelle1!$D$14))</f>
        <v>-103.125</v>
      </c>
      <c r="D143">
        <f>IF($A143&gt;=(Tabelle1!$C$10-Tabelle1!$E$10),Tabelle1!$C$15*(Tabelle1!$C$10-$A143),IF($A143&lt;Tabelle1!$E$10,Tabelle1!$C$15*$A143,Tabelle1!$D$15))</f>
        <v>-8.25</v>
      </c>
      <c r="E143">
        <f>IF($A143&gt;=(Tabelle1!$C$10-Tabelle1!$E$10),Tabelle1!$C$16*(Tabelle1!$C$10-$A143),IF($A143&lt;Tabelle1!$E$10,Tabelle1!$C$16*$A143,Tabelle1!$D$16))</f>
        <v>-206.25</v>
      </c>
      <c r="F143">
        <f>IF($A143&gt;=(Tabelle1!$C$10-Tabelle1!$E$10),Tabelle1!$C$17*(Tabelle1!$C$10-$A143),IF($A143&lt;Tabelle1!$E$10,Tabelle1!$C$17*$A143,Tabelle1!$D$17))</f>
        <v>0</v>
      </c>
      <c r="G143">
        <f>IF($A143&gt;=(Tabelle1!$C$10-Tabelle1!$E$10),Tabelle1!$C$18*(Tabelle1!$C$10-$A143),IF($A143&lt;Tabelle1!$E$10,Tabelle1!$C$18*$A143,Tabelle1!$D$18))</f>
        <v>-330</v>
      </c>
    </row>
    <row r="144" spans="1:7" x14ac:dyDescent="0.25">
      <c r="A144">
        <v>14.1</v>
      </c>
      <c r="B144">
        <f>IF(A144&gt;=(Tabelle1!$C$10-Tabelle1!$E$10),Tabelle1!$C$13*(Tabelle1!$C$10-A144),IF(A144&lt;Tabelle1!$E$10,Tabelle1!$C$13*A144,Tabelle1!$D$13))</f>
        <v>-1.046875</v>
      </c>
      <c r="C144">
        <f>IF($A144&gt;=(Tabelle1!$C$10-Tabelle1!$E$10),Tabelle1!$C$14*(Tabelle1!$C$10-$A144),IF($A144&lt;Tabelle1!$E$10,Tabelle1!$C$14*$A144,Tabelle1!$D$14))</f>
        <v>-104.68749999999999</v>
      </c>
      <c r="D144">
        <f>IF($A144&gt;=(Tabelle1!$C$10-Tabelle1!$E$10),Tabelle1!$C$15*(Tabelle1!$C$10-$A144),IF($A144&lt;Tabelle1!$E$10,Tabelle1!$C$15*$A144,Tabelle1!$D$15))</f>
        <v>-8.375</v>
      </c>
      <c r="E144">
        <f>IF($A144&gt;=(Tabelle1!$C$10-Tabelle1!$E$10),Tabelle1!$C$16*(Tabelle1!$C$10-$A144),IF($A144&lt;Tabelle1!$E$10,Tabelle1!$C$16*$A144,Tabelle1!$D$16))</f>
        <v>-209.37499999999997</v>
      </c>
      <c r="F144">
        <f>IF($A144&gt;=(Tabelle1!$C$10-Tabelle1!$E$10),Tabelle1!$C$17*(Tabelle1!$C$10-$A144),IF($A144&lt;Tabelle1!$E$10,Tabelle1!$C$17*$A144,Tabelle1!$D$17))</f>
        <v>0</v>
      </c>
      <c r="G144">
        <f>IF($A144&gt;=(Tabelle1!$C$10-Tabelle1!$E$10),Tabelle1!$C$18*(Tabelle1!$C$10-$A144),IF($A144&lt;Tabelle1!$E$10,Tabelle1!$C$18*$A144,Tabelle1!$D$18))</f>
        <v>-334.99999999999994</v>
      </c>
    </row>
    <row r="145" spans="1:7" x14ac:dyDescent="0.25">
      <c r="A145">
        <v>14.2</v>
      </c>
      <c r="B145">
        <f>IF(A145&gt;=(Tabelle1!$C$10-Tabelle1!$E$10),Tabelle1!$C$13*(Tabelle1!$C$10-A145),IF(A145&lt;Tabelle1!$E$10,Tabelle1!$C$13*A145,Tabelle1!$D$13))</f>
        <v>-1.0624999999999998</v>
      </c>
      <c r="C145">
        <f>IF($A145&gt;=(Tabelle1!$C$10-Tabelle1!$E$10),Tabelle1!$C$14*(Tabelle1!$C$10-$A145),IF($A145&lt;Tabelle1!$E$10,Tabelle1!$C$14*$A145,Tabelle1!$D$14))</f>
        <v>-106.24999999999999</v>
      </c>
      <c r="D145">
        <f>IF($A145&gt;=(Tabelle1!$C$10-Tabelle1!$E$10),Tabelle1!$C$15*(Tabelle1!$C$10-$A145),IF($A145&lt;Tabelle1!$E$10,Tabelle1!$C$15*$A145,Tabelle1!$D$15))</f>
        <v>-8.4999999999999982</v>
      </c>
      <c r="E145">
        <f>IF($A145&gt;=(Tabelle1!$C$10-Tabelle1!$E$10),Tabelle1!$C$16*(Tabelle1!$C$10-$A145),IF($A145&lt;Tabelle1!$E$10,Tabelle1!$C$16*$A145,Tabelle1!$D$16))</f>
        <v>-212.49999999999997</v>
      </c>
      <c r="F145">
        <f>IF($A145&gt;=(Tabelle1!$C$10-Tabelle1!$E$10),Tabelle1!$C$17*(Tabelle1!$C$10-$A145),IF($A145&lt;Tabelle1!$E$10,Tabelle1!$C$17*$A145,Tabelle1!$D$17))</f>
        <v>0</v>
      </c>
      <c r="G145">
        <f>IF($A145&gt;=(Tabelle1!$C$10-Tabelle1!$E$10),Tabelle1!$C$18*(Tabelle1!$C$10-$A145),IF($A145&lt;Tabelle1!$E$10,Tabelle1!$C$18*$A145,Tabelle1!$D$18))</f>
        <v>-339.99999999999994</v>
      </c>
    </row>
    <row r="146" spans="1:7" x14ac:dyDescent="0.25">
      <c r="A146">
        <v>14.3</v>
      </c>
      <c r="B146">
        <f>IF(A146&gt;=(Tabelle1!$C$10-Tabelle1!$E$10),Tabelle1!$C$13*(Tabelle1!$C$10-A146),IF(A146&lt;Tabelle1!$E$10,Tabelle1!$C$13*A146,Tabelle1!$D$13))</f>
        <v>-1.078125</v>
      </c>
      <c r="C146">
        <f>IF($A146&gt;=(Tabelle1!$C$10-Tabelle1!$E$10),Tabelle1!$C$14*(Tabelle1!$C$10-$A146),IF($A146&lt;Tabelle1!$E$10,Tabelle1!$C$14*$A146,Tabelle1!$D$14))</f>
        <v>-107.8125</v>
      </c>
      <c r="D146">
        <f>IF($A146&gt;=(Tabelle1!$C$10-Tabelle1!$E$10),Tabelle1!$C$15*(Tabelle1!$C$10-$A146),IF($A146&lt;Tabelle1!$E$10,Tabelle1!$C$15*$A146,Tabelle1!$D$15))</f>
        <v>-8.625</v>
      </c>
      <c r="E146">
        <f>IF($A146&gt;=(Tabelle1!$C$10-Tabelle1!$E$10),Tabelle1!$C$16*(Tabelle1!$C$10-$A146),IF($A146&lt;Tabelle1!$E$10,Tabelle1!$C$16*$A146,Tabelle1!$D$16))</f>
        <v>-215.625</v>
      </c>
      <c r="F146">
        <f>IF($A146&gt;=(Tabelle1!$C$10-Tabelle1!$E$10),Tabelle1!$C$17*(Tabelle1!$C$10-$A146),IF($A146&lt;Tabelle1!$E$10,Tabelle1!$C$17*$A146,Tabelle1!$D$17))</f>
        <v>0</v>
      </c>
      <c r="G146">
        <f>IF($A146&gt;=(Tabelle1!$C$10-Tabelle1!$E$10),Tabelle1!$C$18*(Tabelle1!$C$10-$A146),IF($A146&lt;Tabelle1!$E$10,Tabelle1!$C$18*$A146,Tabelle1!$D$18))</f>
        <v>-345</v>
      </c>
    </row>
    <row r="147" spans="1:7" x14ac:dyDescent="0.25">
      <c r="A147">
        <v>14.4</v>
      </c>
      <c r="B147">
        <f>IF(A147&gt;=(Tabelle1!$C$10-Tabelle1!$E$10),Tabelle1!$C$13*(Tabelle1!$C$10-A147),IF(A147&lt;Tabelle1!$E$10,Tabelle1!$C$13*A147,Tabelle1!$D$13))</f>
        <v>-1.09375</v>
      </c>
      <c r="C147">
        <f>IF($A147&gt;=(Tabelle1!$C$10-Tabelle1!$E$10),Tabelle1!$C$14*(Tabelle1!$C$10-$A147),IF($A147&lt;Tabelle1!$E$10,Tabelle1!$C$14*$A147,Tabelle1!$D$14))</f>
        <v>-109.375</v>
      </c>
      <c r="D147">
        <f>IF($A147&gt;=(Tabelle1!$C$10-Tabelle1!$E$10),Tabelle1!$C$15*(Tabelle1!$C$10-$A147),IF($A147&lt;Tabelle1!$E$10,Tabelle1!$C$15*$A147,Tabelle1!$D$15))</f>
        <v>-8.75</v>
      </c>
      <c r="E147">
        <f>IF($A147&gt;=(Tabelle1!$C$10-Tabelle1!$E$10),Tabelle1!$C$16*(Tabelle1!$C$10-$A147),IF($A147&lt;Tabelle1!$E$10,Tabelle1!$C$16*$A147,Tabelle1!$D$16))</f>
        <v>-218.75</v>
      </c>
      <c r="F147">
        <f>IF($A147&gt;=(Tabelle1!$C$10-Tabelle1!$E$10),Tabelle1!$C$17*(Tabelle1!$C$10-$A147),IF($A147&lt;Tabelle1!$E$10,Tabelle1!$C$17*$A147,Tabelle1!$D$17))</f>
        <v>0</v>
      </c>
      <c r="G147">
        <f>IF($A147&gt;=(Tabelle1!$C$10-Tabelle1!$E$10),Tabelle1!$C$18*(Tabelle1!$C$10-$A147),IF($A147&lt;Tabelle1!$E$10,Tabelle1!$C$18*$A147,Tabelle1!$D$18))</f>
        <v>-350</v>
      </c>
    </row>
    <row r="148" spans="1:7" x14ac:dyDescent="0.25">
      <c r="A148">
        <v>14.5</v>
      </c>
      <c r="B148">
        <f>IF(A148&gt;=(Tabelle1!$C$10-Tabelle1!$E$10),Tabelle1!$C$13*(Tabelle1!$C$10-A148),IF(A148&lt;Tabelle1!$E$10,Tabelle1!$C$13*A148,Tabelle1!$D$13))</f>
        <v>-1.109375</v>
      </c>
      <c r="C148">
        <f>IF($A148&gt;=(Tabelle1!$C$10-Tabelle1!$E$10),Tabelle1!$C$14*(Tabelle1!$C$10-$A148),IF($A148&lt;Tabelle1!$E$10,Tabelle1!$C$14*$A148,Tabelle1!$D$14))</f>
        <v>-110.9375</v>
      </c>
      <c r="D148">
        <f>IF($A148&gt;=(Tabelle1!$C$10-Tabelle1!$E$10),Tabelle1!$C$15*(Tabelle1!$C$10-$A148),IF($A148&lt;Tabelle1!$E$10,Tabelle1!$C$15*$A148,Tabelle1!$D$15))</f>
        <v>-8.875</v>
      </c>
      <c r="E148">
        <f>IF($A148&gt;=(Tabelle1!$C$10-Tabelle1!$E$10),Tabelle1!$C$16*(Tabelle1!$C$10-$A148),IF($A148&lt;Tabelle1!$E$10,Tabelle1!$C$16*$A148,Tabelle1!$D$16))</f>
        <v>-221.875</v>
      </c>
      <c r="F148">
        <f>IF($A148&gt;=(Tabelle1!$C$10-Tabelle1!$E$10),Tabelle1!$C$17*(Tabelle1!$C$10-$A148),IF($A148&lt;Tabelle1!$E$10,Tabelle1!$C$17*$A148,Tabelle1!$D$17))</f>
        <v>0</v>
      </c>
      <c r="G148">
        <f>IF($A148&gt;=(Tabelle1!$C$10-Tabelle1!$E$10),Tabelle1!$C$18*(Tabelle1!$C$10-$A148),IF($A148&lt;Tabelle1!$E$10,Tabelle1!$C$18*$A148,Tabelle1!$D$18))</f>
        <v>-355</v>
      </c>
    </row>
    <row r="149" spans="1:7" x14ac:dyDescent="0.25">
      <c r="A149">
        <v>14.6</v>
      </c>
      <c r="B149">
        <f>IF(A149&gt;=(Tabelle1!$C$10-Tabelle1!$E$10),Tabelle1!$C$13*(Tabelle1!$C$10-A149),IF(A149&lt;Tabelle1!$E$10,Tabelle1!$C$13*A149,Tabelle1!$D$13))</f>
        <v>-1.125</v>
      </c>
      <c r="C149">
        <f>IF($A149&gt;=(Tabelle1!$C$10-Tabelle1!$E$10),Tabelle1!$C$14*(Tabelle1!$C$10-$A149),IF($A149&lt;Tabelle1!$E$10,Tabelle1!$C$14*$A149,Tabelle1!$D$14))</f>
        <v>-112.49999999999999</v>
      </c>
      <c r="D149">
        <f>IF($A149&gt;=(Tabelle1!$C$10-Tabelle1!$E$10),Tabelle1!$C$15*(Tabelle1!$C$10-$A149),IF($A149&lt;Tabelle1!$E$10,Tabelle1!$C$15*$A149,Tabelle1!$D$15))</f>
        <v>-9</v>
      </c>
      <c r="E149">
        <f>IF($A149&gt;=(Tabelle1!$C$10-Tabelle1!$E$10),Tabelle1!$C$16*(Tabelle1!$C$10-$A149),IF($A149&lt;Tabelle1!$E$10,Tabelle1!$C$16*$A149,Tabelle1!$D$16))</f>
        <v>-224.99999999999997</v>
      </c>
      <c r="F149">
        <f>IF($A149&gt;=(Tabelle1!$C$10-Tabelle1!$E$10),Tabelle1!$C$17*(Tabelle1!$C$10-$A149),IF($A149&lt;Tabelle1!$E$10,Tabelle1!$C$17*$A149,Tabelle1!$D$17))</f>
        <v>0</v>
      </c>
      <c r="G149">
        <f>IF($A149&gt;=(Tabelle1!$C$10-Tabelle1!$E$10),Tabelle1!$C$18*(Tabelle1!$C$10-$A149),IF($A149&lt;Tabelle1!$E$10,Tabelle1!$C$18*$A149,Tabelle1!$D$18))</f>
        <v>-359.99999999999994</v>
      </c>
    </row>
    <row r="150" spans="1:7" x14ac:dyDescent="0.25">
      <c r="A150">
        <v>14.7</v>
      </c>
      <c r="B150">
        <f>IF(A150&gt;=(Tabelle1!$C$10-Tabelle1!$E$10),Tabelle1!$C$13*(Tabelle1!$C$10-A150),IF(A150&lt;Tabelle1!$E$10,Tabelle1!$C$13*A150,Tabelle1!$D$13))</f>
        <v>-1.1406249999999998</v>
      </c>
      <c r="C150">
        <f>IF($A150&gt;=(Tabelle1!$C$10-Tabelle1!$E$10),Tabelle1!$C$14*(Tabelle1!$C$10-$A150),IF($A150&lt;Tabelle1!$E$10,Tabelle1!$C$14*$A150,Tabelle1!$D$14))</f>
        <v>-114.06249999999999</v>
      </c>
      <c r="D150">
        <f>IF($A150&gt;=(Tabelle1!$C$10-Tabelle1!$E$10),Tabelle1!$C$15*(Tabelle1!$C$10-$A150),IF($A150&lt;Tabelle1!$E$10,Tabelle1!$C$15*$A150,Tabelle1!$D$15))</f>
        <v>-9.1249999999999982</v>
      </c>
      <c r="E150">
        <f>IF($A150&gt;=(Tabelle1!$C$10-Tabelle1!$E$10),Tabelle1!$C$16*(Tabelle1!$C$10-$A150),IF($A150&lt;Tabelle1!$E$10,Tabelle1!$C$16*$A150,Tabelle1!$D$16))</f>
        <v>-228.12499999999997</v>
      </c>
      <c r="F150">
        <f>IF($A150&gt;=(Tabelle1!$C$10-Tabelle1!$E$10),Tabelle1!$C$17*(Tabelle1!$C$10-$A150),IF($A150&lt;Tabelle1!$E$10,Tabelle1!$C$17*$A150,Tabelle1!$D$17))</f>
        <v>0</v>
      </c>
      <c r="G150">
        <f>IF($A150&gt;=(Tabelle1!$C$10-Tabelle1!$E$10),Tabelle1!$C$18*(Tabelle1!$C$10-$A150),IF($A150&lt;Tabelle1!$E$10,Tabelle1!$C$18*$A150,Tabelle1!$D$18))</f>
        <v>-364.99999999999994</v>
      </c>
    </row>
    <row r="151" spans="1:7" x14ac:dyDescent="0.25">
      <c r="A151">
        <v>14.8</v>
      </c>
      <c r="B151">
        <f>IF(A151&gt;=(Tabelle1!$C$10-Tabelle1!$E$10),Tabelle1!$C$13*(Tabelle1!$C$10-A151),IF(A151&lt;Tabelle1!$E$10,Tabelle1!$C$13*A151,Tabelle1!$D$13))</f>
        <v>-1.15625</v>
      </c>
      <c r="C151">
        <f>IF($A151&gt;=(Tabelle1!$C$10-Tabelle1!$E$10),Tabelle1!$C$14*(Tabelle1!$C$10-$A151),IF($A151&lt;Tabelle1!$E$10,Tabelle1!$C$14*$A151,Tabelle1!$D$14))</f>
        <v>-115.625</v>
      </c>
      <c r="D151">
        <f>IF($A151&gt;=(Tabelle1!$C$10-Tabelle1!$E$10),Tabelle1!$C$15*(Tabelle1!$C$10-$A151),IF($A151&lt;Tabelle1!$E$10,Tabelle1!$C$15*$A151,Tabelle1!$D$15))</f>
        <v>-9.25</v>
      </c>
      <c r="E151">
        <f>IF($A151&gt;=(Tabelle1!$C$10-Tabelle1!$E$10),Tabelle1!$C$16*(Tabelle1!$C$10-$A151),IF($A151&lt;Tabelle1!$E$10,Tabelle1!$C$16*$A151,Tabelle1!$D$16))</f>
        <v>-231.25</v>
      </c>
      <c r="F151">
        <f>IF($A151&gt;=(Tabelle1!$C$10-Tabelle1!$E$10),Tabelle1!$C$17*(Tabelle1!$C$10-$A151),IF($A151&lt;Tabelle1!$E$10,Tabelle1!$C$17*$A151,Tabelle1!$D$17))</f>
        <v>0</v>
      </c>
      <c r="G151">
        <f>IF($A151&gt;=(Tabelle1!$C$10-Tabelle1!$E$10),Tabelle1!$C$18*(Tabelle1!$C$10-$A151),IF($A151&lt;Tabelle1!$E$10,Tabelle1!$C$18*$A151,Tabelle1!$D$18))</f>
        <v>-370</v>
      </c>
    </row>
    <row r="152" spans="1:7" x14ac:dyDescent="0.25">
      <c r="A152">
        <v>14.9</v>
      </c>
      <c r="B152">
        <f>IF(A152&gt;=(Tabelle1!$C$10-Tabelle1!$E$10),Tabelle1!$C$13*(Tabelle1!$C$10-A152),IF(A152&lt;Tabelle1!$E$10,Tabelle1!$C$13*A152,Tabelle1!$D$13))</f>
        <v>-1.171875</v>
      </c>
      <c r="C152">
        <f>IF($A152&gt;=(Tabelle1!$C$10-Tabelle1!$E$10),Tabelle1!$C$14*(Tabelle1!$C$10-$A152),IF($A152&lt;Tabelle1!$E$10,Tabelle1!$C$14*$A152,Tabelle1!$D$14))</f>
        <v>-117.1875</v>
      </c>
      <c r="D152">
        <f>IF($A152&gt;=(Tabelle1!$C$10-Tabelle1!$E$10),Tabelle1!$C$15*(Tabelle1!$C$10-$A152),IF($A152&lt;Tabelle1!$E$10,Tabelle1!$C$15*$A152,Tabelle1!$D$15))</f>
        <v>-9.375</v>
      </c>
      <c r="E152">
        <f>IF($A152&gt;=(Tabelle1!$C$10-Tabelle1!$E$10),Tabelle1!$C$16*(Tabelle1!$C$10-$A152),IF($A152&lt;Tabelle1!$E$10,Tabelle1!$C$16*$A152,Tabelle1!$D$16))</f>
        <v>-234.375</v>
      </c>
      <c r="F152">
        <f>IF($A152&gt;=(Tabelle1!$C$10-Tabelle1!$E$10),Tabelle1!$C$17*(Tabelle1!$C$10-$A152),IF($A152&lt;Tabelle1!$E$10,Tabelle1!$C$17*$A152,Tabelle1!$D$17))</f>
        <v>0</v>
      </c>
      <c r="G152">
        <f>IF($A152&gt;=(Tabelle1!$C$10-Tabelle1!$E$10),Tabelle1!$C$18*(Tabelle1!$C$10-$A152),IF($A152&lt;Tabelle1!$E$10,Tabelle1!$C$18*$A152,Tabelle1!$D$18))</f>
        <v>-375</v>
      </c>
    </row>
    <row r="153" spans="1:7" x14ac:dyDescent="0.25">
      <c r="A153">
        <v>15</v>
      </c>
      <c r="B153">
        <f>IF(A153&gt;=(Tabelle1!$C$10-Tabelle1!$E$10),Tabelle1!$C$13*(Tabelle1!$C$10-A153),IF(A153&lt;Tabelle1!$E$10,Tabelle1!$C$13*A153,Tabelle1!$D$13))</f>
        <v>-1.1875</v>
      </c>
      <c r="C153">
        <f>IF($A153&gt;=(Tabelle1!$C$10-Tabelle1!$E$10),Tabelle1!$C$14*(Tabelle1!$C$10-$A153),IF($A153&lt;Tabelle1!$E$10,Tabelle1!$C$14*$A153,Tabelle1!$D$14))</f>
        <v>-118.75</v>
      </c>
      <c r="D153">
        <f>IF($A153&gt;=(Tabelle1!$C$10-Tabelle1!$E$10),Tabelle1!$C$15*(Tabelle1!$C$10-$A153),IF($A153&lt;Tabelle1!$E$10,Tabelle1!$C$15*$A153,Tabelle1!$D$15))</f>
        <v>-9.5</v>
      </c>
      <c r="E153">
        <f>IF($A153&gt;=(Tabelle1!$C$10-Tabelle1!$E$10),Tabelle1!$C$16*(Tabelle1!$C$10-$A153),IF($A153&lt;Tabelle1!$E$10,Tabelle1!$C$16*$A153,Tabelle1!$D$16))</f>
        <v>-237.5</v>
      </c>
      <c r="F153">
        <f>IF($A153&gt;=(Tabelle1!$C$10-Tabelle1!$E$10),Tabelle1!$C$17*(Tabelle1!$C$10-$A153),IF($A153&lt;Tabelle1!$E$10,Tabelle1!$C$17*$A153,Tabelle1!$D$17))</f>
        <v>0</v>
      </c>
      <c r="G153">
        <f>IF($A153&gt;=(Tabelle1!$C$10-Tabelle1!$E$10),Tabelle1!$C$18*(Tabelle1!$C$10-$A153),IF($A153&lt;Tabelle1!$E$10,Tabelle1!$C$18*$A153,Tabelle1!$D$18))</f>
        <v>-380</v>
      </c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2018-05-15T06:11:48Z</dcterms:created>
  <dcterms:modified xsi:type="dcterms:W3CDTF">2018-05-23T08:40:40Z</dcterms:modified>
</cp:coreProperties>
</file>