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ehuang\Box\PFO\Congested Segments\Delay Spreadsheets\2018\"/>
    </mc:Choice>
  </mc:AlternateContent>
  <xr:revisionPtr revIDLastSave="0" documentId="13_ncr:1_{0D5BD337-A603-48A3-919E-04AC6F71806A}" xr6:coauthVersionLast="36" xr6:coauthVersionMax="36" xr10:uidLastSave="{00000000-0000-0000-0000-000000000000}"/>
  <bookViews>
    <workbookView xWindow="0" yWindow="0" windowWidth="28800" windowHeight="12525" activeTab="3" xr2:uid="{00000000-000D-0000-FFFF-FFFF00000000}"/>
  </bookViews>
  <sheets>
    <sheet name="2017 Weekdays" sheetId="1" r:id="rId1"/>
    <sheet name="2018 Weekdays" sheetId="2" r:id="rId2"/>
    <sheet name="2018 Weekdays with XD Seg" sheetId="3" r:id="rId3"/>
    <sheet name="2018 Weekdays with XD Seg Trans" sheetId="4" r:id="rId4"/>
  </sheets>
  <definedNames>
    <definedName name="_xlnm._FilterDatabase" localSheetId="0" hidden="1">'2017 Weekdays'!$A$1:$H$79</definedName>
    <definedName name="_xlnm._FilterDatabase" localSheetId="1" hidden="1">'2018 Weekdays'!$A$1:$J$165</definedName>
    <definedName name="_xlnm._FilterDatabase" localSheetId="2" hidden="1">'2018 Weekdays with XD Seg'!$A$1:$J$165</definedName>
    <definedName name="_xlnm.Print_Titles" localSheetId="0">'2017 Weekdays'!$1:$1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" i="2" l="1"/>
  <c r="N15" i="2"/>
  <c r="O7" i="2"/>
  <c r="O8" i="2"/>
  <c r="O9" i="2"/>
  <c r="O10" i="2"/>
  <c r="O11" i="2"/>
  <c r="O12" i="2"/>
  <c r="O13" i="2"/>
  <c r="BW15" i="1"/>
  <c r="M3" i="1"/>
  <c r="M5" i="1"/>
  <c r="M7" i="1"/>
  <c r="M8" i="1"/>
  <c r="M9" i="1"/>
  <c r="M13" i="1"/>
  <c r="M14" i="1"/>
  <c r="M15" i="1"/>
  <c r="M17" i="1"/>
  <c r="M19" i="1"/>
  <c r="M20" i="1"/>
  <c r="M23" i="1"/>
  <c r="M24" i="1"/>
  <c r="M25" i="1"/>
  <c r="M26" i="1"/>
  <c r="M27" i="1"/>
  <c r="M29" i="1"/>
  <c r="M30" i="1"/>
  <c r="M31" i="1"/>
  <c r="M32" i="1"/>
  <c r="M34" i="1"/>
  <c r="M36" i="1"/>
  <c r="M37" i="1"/>
  <c r="M39" i="1"/>
  <c r="M40" i="1"/>
  <c r="M43" i="1"/>
  <c r="M44" i="1"/>
  <c r="M45" i="1"/>
  <c r="M46" i="1"/>
  <c r="M47" i="1"/>
  <c r="M49" i="1"/>
  <c r="M50" i="1"/>
  <c r="M52" i="1"/>
  <c r="M53" i="1"/>
  <c r="M54" i="1"/>
  <c r="M56" i="1"/>
  <c r="M60" i="1"/>
  <c r="M61" i="1"/>
  <c r="M62" i="1"/>
  <c r="M63" i="1"/>
  <c r="M64" i="1"/>
  <c r="M65" i="1"/>
  <c r="M66" i="1"/>
  <c r="M70" i="1"/>
  <c r="M71" i="1"/>
  <c r="M72" i="1"/>
  <c r="M73" i="1"/>
  <c r="M74" i="1"/>
  <c r="M75" i="1"/>
  <c r="M76" i="1"/>
  <c r="M77" i="1"/>
  <c r="M78" i="1"/>
  <c r="M79" i="1"/>
  <c r="M80" i="1"/>
  <c r="M84" i="1"/>
  <c r="M86" i="1"/>
  <c r="M87" i="1"/>
  <c r="M89" i="1"/>
  <c r="M91" i="1"/>
  <c r="M93" i="1"/>
  <c r="M94" i="1"/>
  <c r="M95" i="1"/>
  <c r="M96" i="1"/>
  <c r="M98" i="1"/>
  <c r="M99" i="1"/>
  <c r="M101" i="1"/>
  <c r="M103" i="1"/>
  <c r="M104" i="1"/>
  <c r="M106" i="1"/>
  <c r="M107" i="1"/>
  <c r="M108" i="1"/>
  <c r="M109" i="1"/>
  <c r="M111" i="1"/>
  <c r="M114" i="1"/>
  <c r="M115" i="1"/>
  <c r="M116" i="1"/>
  <c r="M119" i="1"/>
  <c r="M120" i="1"/>
  <c r="M121" i="1"/>
  <c r="M122" i="1"/>
  <c r="M124" i="1"/>
  <c r="M125" i="1"/>
  <c r="M126" i="1"/>
  <c r="M127" i="1"/>
  <c r="M128" i="1"/>
  <c r="M130" i="1"/>
  <c r="M131" i="1"/>
  <c r="M132" i="1"/>
  <c r="M133" i="1"/>
  <c r="M134" i="1"/>
  <c r="M135" i="1"/>
  <c r="M136" i="1"/>
  <c r="M137" i="1"/>
  <c r="M138" i="1"/>
  <c r="M139" i="1"/>
  <c r="M140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8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I18" i="1"/>
  <c r="J18" i="1"/>
  <c r="J19" i="1"/>
  <c r="J20" i="1"/>
  <c r="J21" i="1"/>
  <c r="J22" i="1"/>
  <c r="J23" i="1"/>
  <c r="J24" i="1"/>
  <c r="I25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I54" i="1"/>
  <c r="J54" i="1"/>
  <c r="J55" i="1"/>
  <c r="J56" i="1"/>
  <c r="J57" i="1"/>
  <c r="J58" i="1"/>
  <c r="J59" i="1"/>
  <c r="I60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H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<sst xmlns="http://schemas.openxmlformats.org/spreadsheetml/2006/main" count="4158" uniqueCount="1601">
  <si>
    <t>Route #</t>
  </si>
  <si>
    <t>DIR</t>
  </si>
  <si>
    <t>Segment #</t>
  </si>
  <si>
    <t>County</t>
  </si>
  <si>
    <t>LOCATION</t>
  </si>
  <si>
    <t>startTime</t>
  </si>
  <si>
    <t>endTime</t>
  </si>
  <si>
    <t>length (Miles)</t>
  </si>
  <si>
    <t>Segment Delay  (Veh-Hrs)</t>
  </si>
  <si>
    <t>Rank</t>
  </si>
  <si>
    <t>Source</t>
  </si>
  <si>
    <t>Column57</t>
  </si>
  <si>
    <t>Include in Default?</t>
  </si>
  <si>
    <t>TMC ID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</si>
  <si>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</si>
  <si>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</si>
  <si>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</si>
  <si>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</si>
  <si>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</si>
  <si>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</si>
  <si>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</si>
  <si>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</si>
  <si>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</si>
  <si>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</si>
  <si>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</si>
  <si>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</si>
  <si>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</si>
  <si>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</si>
  <si>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</si>
  <si>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</si>
  <si>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</si>
  <si>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</si>
  <si>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</si>
  <si>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</si>
  <si>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</si>
  <si>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</si>
  <si>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</si>
  <si>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</si>
  <si>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</si>
  <si>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</si>
  <si>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</si>
  <si>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</si>
  <si>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</si>
  <si>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</si>
  <si>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</si>
  <si>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</si>
  <si>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</si>
  <si>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</si>
  <si>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</si>
  <si>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</si>
  <si>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</si>
  <si>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</si>
  <si>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</si>
  <si>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</si>
  <si>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</si>
  <si>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</si>
  <si>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</si>
  <si>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</si>
  <si>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</si>
  <si>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</si>
  <si>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</si>
  <si>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</si>
  <si>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</si>
  <si>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</si>
  <si>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</si>
  <si>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</si>
  <si>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</si>
  <si>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</si>
  <si>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</si>
  <si>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</si>
  <si>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US-101/ I-80</t>
  </si>
  <si>
    <t>NB/ EB</t>
  </si>
  <si>
    <t>14/1</t>
  </si>
  <si>
    <t>SAN FRANCISCO</t>
  </si>
  <si>
    <t>CESAR CHAVEZ ST to TREASURE ISLAND TUNNEL</t>
  </si>
  <si>
    <t>VDS 402817</t>
  </si>
  <si>
    <t>105P04186</t>
  </si>
  <si>
    <t>105+04187</t>
  </si>
  <si>
    <t>105P04187</t>
  </si>
  <si>
    <t>105+04188</t>
  </si>
  <si>
    <t>105P04399</t>
  </si>
  <si>
    <t>105+04400</t>
  </si>
  <si>
    <t>105P04400</t>
  </si>
  <si>
    <t>105+04401</t>
  </si>
  <si>
    <t>105P04401</t>
  </si>
  <si>
    <t>105+04402</t>
  </si>
  <si>
    <t>105P04402</t>
  </si>
  <si>
    <t>105+04403</t>
  </si>
  <si>
    <t>105P04403</t>
  </si>
  <si>
    <t>105+04404</t>
  </si>
  <si>
    <t>105P04404</t>
  </si>
  <si>
    <t>I-80</t>
  </si>
  <si>
    <t>WB</t>
  </si>
  <si>
    <t>CONTRA COSTA/ ALAMEDA</t>
  </si>
  <si>
    <t>CA-4 to w/o SFOBB TOLL PLAZA</t>
  </si>
  <si>
    <t>Default</t>
  </si>
  <si>
    <t>105N04432</t>
  </si>
  <si>
    <t>105-04431</t>
  </si>
  <si>
    <t>105N04431</t>
  </si>
  <si>
    <t>105-04430</t>
  </si>
  <si>
    <t>105N04430</t>
  </si>
  <si>
    <t>105-04429</t>
  </si>
  <si>
    <t>105N04429</t>
  </si>
  <si>
    <t>105-04428</t>
  </si>
  <si>
    <t>105N04428</t>
  </si>
  <si>
    <t>105-04427</t>
  </si>
  <si>
    <t>105N04427</t>
  </si>
  <si>
    <t>105-04426</t>
  </si>
  <si>
    <t>105N04426</t>
  </si>
  <si>
    <t>105-04425</t>
  </si>
  <si>
    <t>105N04425</t>
  </si>
  <si>
    <t>105-04424</t>
  </si>
  <si>
    <t>105N04424</t>
  </si>
  <si>
    <t>105-04423</t>
  </si>
  <si>
    <t>105N04423</t>
  </si>
  <si>
    <t>105-04422</t>
  </si>
  <si>
    <t>105N04422</t>
  </si>
  <si>
    <t>105-04421</t>
  </si>
  <si>
    <t>105N04421</t>
  </si>
  <si>
    <t>105-04420</t>
  </si>
  <si>
    <t>105N04420</t>
  </si>
  <si>
    <t>105-04419</t>
  </si>
  <si>
    <t>105N04419</t>
  </si>
  <si>
    <t>105-04418</t>
  </si>
  <si>
    <t>105N04418</t>
  </si>
  <si>
    <t>105-04417</t>
  </si>
  <si>
    <t>105N04417</t>
  </si>
  <si>
    <t>105-04416</t>
  </si>
  <si>
    <t>105N04416</t>
  </si>
  <si>
    <t>105-04415</t>
  </si>
  <si>
    <t>105N04415</t>
  </si>
  <si>
    <t>105-04414</t>
  </si>
  <si>
    <t>105N04414</t>
  </si>
  <si>
    <t>105-04413</t>
  </si>
  <si>
    <t>105N04413</t>
  </si>
  <si>
    <t>105-04412</t>
  </si>
  <si>
    <t>105N04412</t>
  </si>
  <si>
    <t>105-04411</t>
  </si>
  <si>
    <t>105N04411</t>
  </si>
  <si>
    <t>105-04410</t>
  </si>
  <si>
    <t>105N04410</t>
  </si>
  <si>
    <t>105-04409</t>
  </si>
  <si>
    <t>105-04408</t>
  </si>
  <si>
    <t>105N04408</t>
  </si>
  <si>
    <t>105-04407</t>
  </si>
  <si>
    <t>105-04406</t>
  </si>
  <si>
    <t>US-101</t>
  </si>
  <si>
    <t>SB</t>
  </si>
  <si>
    <t>SANTA CLARA</t>
  </si>
  <si>
    <t>FAIR OAKS AVE to OAKLAND RD/13TH ST</t>
  </si>
  <si>
    <t>VDS 402363 (2014)</t>
  </si>
  <si>
    <t>105-04141</t>
  </si>
  <si>
    <t>105N04141</t>
  </si>
  <si>
    <t>105-04140</t>
  </si>
  <si>
    <t>105N04140</t>
  </si>
  <si>
    <t>105-04139</t>
  </si>
  <si>
    <t>105N04139</t>
  </si>
  <si>
    <t>105-04138</t>
  </si>
  <si>
    <t>105N04138</t>
  </si>
  <si>
    <t>105-04137</t>
  </si>
  <si>
    <t>105N04137</t>
  </si>
  <si>
    <t>105-04136</t>
  </si>
  <si>
    <t>105N04136</t>
  </si>
  <si>
    <t>105-04135</t>
  </si>
  <si>
    <t>105N04135</t>
  </si>
  <si>
    <t>105-04134</t>
  </si>
  <si>
    <t>105N04134</t>
  </si>
  <si>
    <t>105-04133</t>
  </si>
  <si>
    <t>105N04133</t>
  </si>
  <si>
    <t>I-680</t>
  </si>
  <si>
    <t>NB</t>
  </si>
  <si>
    <t>ALAMEDA</t>
  </si>
  <si>
    <t>SCOTT CREEK RD to ANDRADE RD</t>
  </si>
  <si>
    <t>105+04889</t>
  </si>
  <si>
    <t>105P04889</t>
  </si>
  <si>
    <t>105+04890</t>
  </si>
  <si>
    <t>105P04890</t>
  </si>
  <si>
    <t>105+04891</t>
  </si>
  <si>
    <t>105P04891</t>
  </si>
  <si>
    <t>105+04892</t>
  </si>
  <si>
    <t>105P04892</t>
  </si>
  <si>
    <t>105+04893</t>
  </si>
  <si>
    <t>105P04893</t>
  </si>
  <si>
    <t>105+04894</t>
  </si>
  <si>
    <t>105P04894</t>
  </si>
  <si>
    <t>105+04895</t>
  </si>
  <si>
    <t>105P04895</t>
  </si>
  <si>
    <t>CA-4</t>
  </si>
  <si>
    <t>EB</t>
  </si>
  <si>
    <t>CONTRA COSTA</t>
  </si>
  <si>
    <t>MORELLO AVE to PORT CHICAGO HWY</t>
  </si>
  <si>
    <t>VDS 402205 (2013)</t>
  </si>
  <si>
    <t>105-04298</t>
  </si>
  <si>
    <t>105N04298</t>
  </si>
  <si>
    <t>105-04297</t>
  </si>
  <si>
    <t>105N04297</t>
  </si>
  <si>
    <t>105-04296</t>
  </si>
  <si>
    <t>105N04296</t>
  </si>
  <si>
    <t>105-04295</t>
  </si>
  <si>
    <t>105N04295</t>
  </si>
  <si>
    <t>105-04294</t>
  </si>
  <si>
    <t>105N04294</t>
  </si>
  <si>
    <t>WEST GRAND AVE to GILMAN ST</t>
  </si>
  <si>
    <t>105+04409</t>
  </si>
  <si>
    <t>105+04410</t>
  </si>
  <si>
    <t>105P04410</t>
  </si>
  <si>
    <t>105+04411</t>
  </si>
  <si>
    <t>105P04411</t>
  </si>
  <si>
    <t>105+04412</t>
  </si>
  <si>
    <t>105P04412</t>
  </si>
  <si>
    <t>105+04413</t>
  </si>
  <si>
    <t>105P04413</t>
  </si>
  <si>
    <t>105+04414</t>
  </si>
  <si>
    <t>105P04414</t>
  </si>
  <si>
    <t>I-880</t>
  </si>
  <si>
    <t>UNION ST to 29TH AVE</t>
  </si>
  <si>
    <t>105N04394</t>
  </si>
  <si>
    <t>105-04393</t>
  </si>
  <si>
    <t>105N04393</t>
  </si>
  <si>
    <t>105-04392</t>
  </si>
  <si>
    <t>105N04392</t>
  </si>
  <si>
    <t>105-04391</t>
  </si>
  <si>
    <t>105N04391</t>
  </si>
  <si>
    <t>105-04390</t>
  </si>
  <si>
    <t>105N04390</t>
  </si>
  <si>
    <t>105-04389</t>
  </si>
  <si>
    <t>105N04389</t>
  </si>
  <si>
    <t>105-04388</t>
  </si>
  <si>
    <t>105N04388</t>
  </si>
  <si>
    <t>105-04387</t>
  </si>
  <si>
    <t>105N04387</t>
  </si>
  <si>
    <t>105-04386</t>
  </si>
  <si>
    <t>105N04386</t>
  </si>
  <si>
    <t>105-04385</t>
  </si>
  <si>
    <t>105N04385</t>
  </si>
  <si>
    <t>I-280</t>
  </si>
  <si>
    <t>FOOTHILL EXPY to 7TH/10TH/VIRGINIA ST</t>
  </si>
  <si>
    <t>105N04833</t>
  </si>
  <si>
    <t>105-04832</t>
  </si>
  <si>
    <t>105N04832</t>
  </si>
  <si>
    <t>105-04831</t>
  </si>
  <si>
    <t>105N04831</t>
  </si>
  <si>
    <t>105-04830</t>
  </si>
  <si>
    <t>105N04830</t>
  </si>
  <si>
    <t>105-04829</t>
  </si>
  <si>
    <t>105N04829</t>
  </si>
  <si>
    <t>105-04828</t>
  </si>
  <si>
    <t>105N04828</t>
  </si>
  <si>
    <t>105-04827</t>
  </si>
  <si>
    <t>105N04827</t>
  </si>
  <si>
    <t>105-04826</t>
  </si>
  <si>
    <t>105N04826</t>
  </si>
  <si>
    <t>105-04825</t>
  </si>
  <si>
    <t>105N04825</t>
  </si>
  <si>
    <t>105-04824</t>
  </si>
  <si>
    <t>105N04824</t>
  </si>
  <si>
    <t>105-04823</t>
  </si>
  <si>
    <t>105N04823</t>
  </si>
  <si>
    <t>105-04822</t>
  </si>
  <si>
    <t>105N04822</t>
  </si>
  <si>
    <t>105-04821</t>
  </si>
  <si>
    <t>105N04821</t>
  </si>
  <si>
    <t>105-04820</t>
  </si>
  <si>
    <t>105N04820</t>
  </si>
  <si>
    <t>105-04819</t>
  </si>
  <si>
    <t>105N04819</t>
  </si>
  <si>
    <t>105-04818</t>
  </si>
  <si>
    <t>105-04817</t>
  </si>
  <si>
    <t>105N04817</t>
  </si>
  <si>
    <t>CA-24</t>
  </si>
  <si>
    <t>ALAMEDA/ CONTRA COSTA</t>
  </si>
  <si>
    <t>I-580/I-980 to WILDER RD</t>
  </si>
  <si>
    <t>VDS 400736</t>
  </si>
  <si>
    <t>105+04548</t>
  </si>
  <si>
    <t>105P04548</t>
  </si>
  <si>
    <t>105+04549</t>
  </si>
  <si>
    <t>105P04549</t>
  </si>
  <si>
    <t>105+04550</t>
  </si>
  <si>
    <t>105P04550</t>
  </si>
  <si>
    <t>105+04551</t>
  </si>
  <si>
    <t>105P04551</t>
  </si>
  <si>
    <t>105+04552</t>
  </si>
  <si>
    <t>105P04552</t>
  </si>
  <si>
    <t>105+04553</t>
  </si>
  <si>
    <t>105P04553</t>
  </si>
  <si>
    <t>SYCAMORE VALLEY RD to BUSKIRK AVE/OAK PARK BLVD</t>
  </si>
  <si>
    <t>VDS 400505</t>
  </si>
  <si>
    <t>105P04906</t>
  </si>
  <si>
    <t>105+04907</t>
  </si>
  <si>
    <t>105P04907</t>
  </si>
  <si>
    <t>105+04908</t>
  </si>
  <si>
    <t>105P04908</t>
  </si>
  <si>
    <t>105+04909</t>
  </si>
  <si>
    <t>105P04909</t>
  </si>
  <si>
    <t>105+04910</t>
  </si>
  <si>
    <t>105P04910</t>
  </si>
  <si>
    <t>105+04911</t>
  </si>
  <si>
    <t>105P04911</t>
  </si>
  <si>
    <t>105+04912</t>
  </si>
  <si>
    <t>105P04912</t>
  </si>
  <si>
    <t>105+04913</t>
  </si>
  <si>
    <t>105P04913</t>
  </si>
  <si>
    <t>105+04914</t>
  </si>
  <si>
    <t>105P04914</t>
  </si>
  <si>
    <t>105+04915</t>
  </si>
  <si>
    <t>105P04915</t>
  </si>
  <si>
    <t>105+04916</t>
  </si>
  <si>
    <t>105P04916</t>
  </si>
  <si>
    <t>105+04917</t>
  </si>
  <si>
    <t>105P04917</t>
  </si>
  <si>
    <t>105+04918</t>
  </si>
  <si>
    <t>105P04918</t>
  </si>
  <si>
    <t>LOVERIDGE RD to WILLOW PASS RD (WEST)</t>
  </si>
  <si>
    <t>VDS 402204 (2015)</t>
  </si>
  <si>
    <t>105P04288</t>
  </si>
  <si>
    <t>105+04289</t>
  </si>
  <si>
    <t>105P04289</t>
  </si>
  <si>
    <t>105+04290</t>
  </si>
  <si>
    <t>105P04290</t>
  </si>
  <si>
    <t>105+04291</t>
  </si>
  <si>
    <t>105P04291</t>
  </si>
  <si>
    <t>105+04292</t>
  </si>
  <si>
    <t>105P04292</t>
  </si>
  <si>
    <t>105+04293</t>
  </si>
  <si>
    <t>105P04293</t>
  </si>
  <si>
    <t>CA-84/THORNTON AVE to WINTON AVE</t>
  </si>
  <si>
    <t>105P04365</t>
  </si>
  <si>
    <t>105+04366</t>
  </si>
  <si>
    <t>105P04366</t>
  </si>
  <si>
    <t>105+04367</t>
  </si>
  <si>
    <t>105P04367</t>
  </si>
  <si>
    <t>105+04368</t>
  </si>
  <si>
    <t>105P04368</t>
  </si>
  <si>
    <t>105+04369</t>
  </si>
  <si>
    <t>105P04369</t>
  </si>
  <si>
    <t>105+04370</t>
  </si>
  <si>
    <t>105P04370</t>
  </si>
  <si>
    <t>105+04371</t>
  </si>
  <si>
    <t>105P04371</t>
  </si>
  <si>
    <t>105+04372</t>
  </si>
  <si>
    <t>105P04372</t>
  </si>
  <si>
    <t>105+04373</t>
  </si>
  <si>
    <t>105P04373</t>
  </si>
  <si>
    <t>SAN MATEO</t>
  </si>
  <si>
    <t>WHIPPLE AVE to EAST HILLSDALE BLVD</t>
  </si>
  <si>
    <t>105P04158</t>
  </si>
  <si>
    <t>105+04159</t>
  </si>
  <si>
    <t>105P04159</t>
  </si>
  <si>
    <t>105+04160</t>
  </si>
  <si>
    <t>105P04160</t>
  </si>
  <si>
    <t>105+04161</t>
  </si>
  <si>
    <t>105P04161</t>
  </si>
  <si>
    <t>105+04162</t>
  </si>
  <si>
    <t>105P04162</t>
  </si>
  <si>
    <t>I-580</t>
  </si>
  <si>
    <t>CROW CANYON RD/GROVE WAY to HACIENDA DR</t>
  </si>
  <si>
    <t>105-04494</t>
  </si>
  <si>
    <t>105N04494</t>
  </si>
  <si>
    <t>105-04493</t>
  </si>
  <si>
    <t>105N04493</t>
  </si>
  <si>
    <t>105-04492</t>
  </si>
  <si>
    <t>105N04492</t>
  </si>
  <si>
    <t>105-04491</t>
  </si>
  <si>
    <t>105N04491</t>
  </si>
  <si>
    <t>105-04490</t>
  </si>
  <si>
    <t>105N04490</t>
  </si>
  <si>
    <t>STORY RD to N FAIR OAKS AVE</t>
  </si>
  <si>
    <t>VDS 401996</t>
  </si>
  <si>
    <t>105P04129</t>
  </si>
  <si>
    <t>105+04130</t>
  </si>
  <si>
    <t>105P04130</t>
  </si>
  <si>
    <t>105+04131</t>
  </si>
  <si>
    <t>105P04131</t>
  </si>
  <si>
    <t>105+04132</t>
  </si>
  <si>
    <t>105P04132</t>
  </si>
  <si>
    <t>105+04133</t>
  </si>
  <si>
    <t>105P04133</t>
  </si>
  <si>
    <t>105+04134</t>
  </si>
  <si>
    <t>105P04134</t>
  </si>
  <si>
    <t>105+04135</t>
  </si>
  <si>
    <t>105P04135</t>
  </si>
  <si>
    <t>105+04136</t>
  </si>
  <si>
    <t>105P04136</t>
  </si>
  <si>
    <t>105+04137</t>
  </si>
  <si>
    <t>105P04137</t>
  </si>
  <si>
    <t>105+04138</t>
  </si>
  <si>
    <t>105P04138</t>
  </si>
  <si>
    <t>105+04139</t>
  </si>
  <si>
    <t>105P04139</t>
  </si>
  <si>
    <t>105+04140</t>
  </si>
  <si>
    <t>105P04140</t>
  </si>
  <si>
    <t>105+04141</t>
  </si>
  <si>
    <t>105P04141</t>
  </si>
  <si>
    <t>105+04142</t>
  </si>
  <si>
    <t>105P04142</t>
  </si>
  <si>
    <t>WINTON AVE to 22ND AVE/23RD AVE</t>
  </si>
  <si>
    <t>105+04374</t>
  </si>
  <si>
    <t>105P04374</t>
  </si>
  <si>
    <t>105+04375</t>
  </si>
  <si>
    <t>105P04375</t>
  </si>
  <si>
    <t>105+04376</t>
  </si>
  <si>
    <t>105P04376</t>
  </si>
  <si>
    <t>105+04377</t>
  </si>
  <si>
    <t>105P04377</t>
  </si>
  <si>
    <t>105+04378</t>
  </si>
  <si>
    <t>105P04378</t>
  </si>
  <si>
    <t>105+04379</t>
  </si>
  <si>
    <t>105P04379</t>
  </si>
  <si>
    <t>105+04380</t>
  </si>
  <si>
    <t>105P04380</t>
  </si>
  <si>
    <t>105+04381</t>
  </si>
  <si>
    <t>105P04381</t>
  </si>
  <si>
    <t>105+04382</t>
  </si>
  <si>
    <t>105P04382</t>
  </si>
  <si>
    <t>105+04383</t>
  </si>
  <si>
    <t>105P04383</t>
  </si>
  <si>
    <t>105+04384</t>
  </si>
  <si>
    <t>105P04384</t>
  </si>
  <si>
    <t>105+04385</t>
  </si>
  <si>
    <t>105P04385</t>
  </si>
  <si>
    <t>105+04386</t>
  </si>
  <si>
    <t>105P04386</t>
  </si>
  <si>
    <t>105+04387</t>
  </si>
  <si>
    <t>105P04387</t>
  </si>
  <si>
    <t>I-680/ I-280</t>
  </si>
  <si>
    <t>SB/ NB</t>
  </si>
  <si>
    <t>7/2</t>
  </si>
  <si>
    <t>CAPITOL EXPY to FOOTHILL EXPY</t>
  </si>
  <si>
    <t>VDS 400726</t>
  </si>
  <si>
    <t>105N04879</t>
  </si>
  <si>
    <t>105-04878</t>
  </si>
  <si>
    <t>105N04878</t>
  </si>
  <si>
    <t>105-04877</t>
  </si>
  <si>
    <t>105N04877</t>
  </si>
  <si>
    <t>105-04876</t>
  </si>
  <si>
    <t>105P04814</t>
  </si>
  <si>
    <t>105+04815</t>
  </si>
  <si>
    <t>105P04815</t>
  </si>
  <si>
    <t>105+04816</t>
  </si>
  <si>
    <t>105P04816</t>
  </si>
  <si>
    <t>105+04817</t>
  </si>
  <si>
    <t>105P04817</t>
  </si>
  <si>
    <t>105+04818</t>
  </si>
  <si>
    <t>105+04819</t>
  </si>
  <si>
    <t>105P04819</t>
  </si>
  <si>
    <t>105+04820</t>
  </si>
  <si>
    <t>105P04820</t>
  </si>
  <si>
    <t>105+04821</t>
  </si>
  <si>
    <t>105P04821</t>
  </si>
  <si>
    <t>105+04822</t>
  </si>
  <si>
    <t>105P04822</t>
  </si>
  <si>
    <t>105+04823</t>
  </si>
  <si>
    <t>105P04823</t>
  </si>
  <si>
    <t>105+04824</t>
  </si>
  <si>
    <t>105P04824</t>
  </si>
  <si>
    <t>105+04825</t>
  </si>
  <si>
    <t>105P04825</t>
  </si>
  <si>
    <t>105+04826</t>
  </si>
  <si>
    <t>105P04826</t>
  </si>
  <si>
    <t>105+04827</t>
  </si>
  <si>
    <t>105P04827</t>
  </si>
  <si>
    <t>105+04828</t>
  </si>
  <si>
    <t>105P04828</t>
  </si>
  <si>
    <t>105+04829</t>
  </si>
  <si>
    <t>105P04829</t>
  </si>
  <si>
    <t>105+04830</t>
  </si>
  <si>
    <t>105P04830</t>
  </si>
  <si>
    <t>105+04831</t>
  </si>
  <si>
    <t>105P04831</t>
  </si>
  <si>
    <t>105+04832</t>
  </si>
  <si>
    <t>105P04832</t>
  </si>
  <si>
    <t>105+04833</t>
  </si>
  <si>
    <t>105P04833</t>
  </si>
  <si>
    <t>CA-92</t>
  </si>
  <si>
    <t>HILLSDALE BLVD to WEST END OF SAN MATEO BRIDGE</t>
  </si>
  <si>
    <t>105+04568</t>
  </si>
  <si>
    <t>105P04568</t>
  </si>
  <si>
    <t>105+04569</t>
  </si>
  <si>
    <t>105P04569</t>
  </si>
  <si>
    <t>105+04570</t>
  </si>
  <si>
    <t>105P04570</t>
  </si>
  <si>
    <t>105+04571</t>
  </si>
  <si>
    <t>105P04571</t>
  </si>
  <si>
    <t>105+04572</t>
  </si>
  <si>
    <t>105P04572</t>
  </si>
  <si>
    <t>105+04573</t>
  </si>
  <si>
    <t>105P04573</t>
  </si>
  <si>
    <t>105+04574</t>
  </si>
  <si>
    <t>I-238/LEWELLING BLVD to MOWRY AVE</t>
  </si>
  <si>
    <t>105N04376</t>
  </si>
  <si>
    <t>105-04375</t>
  </si>
  <si>
    <t>105N04375</t>
  </si>
  <si>
    <t>105-04374</t>
  </si>
  <si>
    <t>105N04374</t>
  </si>
  <si>
    <t>105-04373</t>
  </si>
  <si>
    <t>105N04373</t>
  </si>
  <si>
    <t>105-04372</t>
  </si>
  <si>
    <t>105N04372</t>
  </si>
  <si>
    <t>105-04371</t>
  </si>
  <si>
    <t>105N04371</t>
  </si>
  <si>
    <t>105-04370</t>
  </si>
  <si>
    <t>105N04370</t>
  </si>
  <si>
    <t>105-04369</t>
  </si>
  <si>
    <t>105N04369</t>
  </si>
  <si>
    <t>105-04368</t>
  </si>
  <si>
    <t>105N04368</t>
  </si>
  <si>
    <t>105-04367</t>
  </si>
  <si>
    <t>105N04367</t>
  </si>
  <si>
    <t>105-04366</t>
  </si>
  <si>
    <t>105N04366</t>
  </si>
  <si>
    <t>105-04365</t>
  </si>
  <si>
    <t>105N04365</t>
  </si>
  <si>
    <t>105-04364</t>
  </si>
  <si>
    <t>105N04364</t>
  </si>
  <si>
    <t>CENTRAL AVE to PINOLE VALLEY RD</t>
  </si>
  <si>
    <t>VDS 401070</t>
  </si>
  <si>
    <t>105P04417</t>
  </si>
  <si>
    <t>105+04418</t>
  </si>
  <si>
    <t>105P04418</t>
  </si>
  <si>
    <t>105+04419</t>
  </si>
  <si>
    <t>105P04419</t>
  </si>
  <si>
    <t>105+04420</t>
  </si>
  <si>
    <t>105P04420</t>
  </si>
  <si>
    <t>105+04421</t>
  </si>
  <si>
    <t>105P04421</t>
  </si>
  <si>
    <t>105+04422</t>
  </si>
  <si>
    <t>105P04422</t>
  </si>
  <si>
    <t>105+04423</t>
  </si>
  <si>
    <t>105P04423</t>
  </si>
  <si>
    <t>105+04424</t>
  </si>
  <si>
    <t>105P04424</t>
  </si>
  <si>
    <t>105+04425</t>
  </si>
  <si>
    <t>105P04425</t>
  </si>
  <si>
    <t>105+04426</t>
  </si>
  <si>
    <t>105P04426</t>
  </si>
  <si>
    <t>105+04427</t>
  </si>
  <si>
    <t>105P04427</t>
  </si>
  <si>
    <t>105+04428</t>
  </si>
  <si>
    <t>105P04428</t>
  </si>
  <si>
    <t>105+04429</t>
  </si>
  <si>
    <t>105P04429</t>
  </si>
  <si>
    <t>105+04430</t>
  </si>
  <si>
    <t>105P04430</t>
  </si>
  <si>
    <t>105+04431</t>
  </si>
  <si>
    <t>105P04431</t>
  </si>
  <si>
    <t>MARIN</t>
  </si>
  <si>
    <t>ROWLAND BLVD to N SAN PEDRO RD</t>
  </si>
  <si>
    <t>VDS 403312</t>
  </si>
  <si>
    <t>105N04220</t>
  </si>
  <si>
    <t>105-04219</t>
  </si>
  <si>
    <t>105N04219</t>
  </si>
  <si>
    <t>105-04218</t>
  </si>
  <si>
    <t>105-04217</t>
  </si>
  <si>
    <t>105N04217</t>
  </si>
  <si>
    <t>105-04216</t>
  </si>
  <si>
    <t>105N04216</t>
  </si>
  <si>
    <t>105-04215</t>
  </si>
  <si>
    <t>105N04215</t>
  </si>
  <si>
    <t>105-04214</t>
  </si>
  <si>
    <t>105N04214</t>
  </si>
  <si>
    <t>105-04213</t>
  </si>
  <si>
    <t>105N04213</t>
  </si>
  <si>
    <t>105-04212</t>
  </si>
  <si>
    <t>105N04212</t>
  </si>
  <si>
    <t>ALAMEDA/SF</t>
  </si>
  <si>
    <t>W GRAND AVE to US-101</t>
  </si>
  <si>
    <t>105N04406</t>
  </si>
  <si>
    <t>105-04405</t>
  </si>
  <si>
    <t>105N04405</t>
  </si>
  <si>
    <t>105-04404</t>
  </si>
  <si>
    <t>105N04404</t>
  </si>
  <si>
    <t>105-04403</t>
  </si>
  <si>
    <t>105N04403</t>
  </si>
  <si>
    <t>105-04402</t>
  </si>
  <si>
    <t>105N04402</t>
  </si>
  <si>
    <t>105-04401</t>
  </si>
  <si>
    <t>105N04401</t>
  </si>
  <si>
    <t>105-04400</t>
  </si>
  <si>
    <t>105N04400</t>
  </si>
  <si>
    <t>105-04399</t>
  </si>
  <si>
    <t>105N04399</t>
  </si>
  <si>
    <t>164TH AVE/CAROLYN ST to PARK BLVD</t>
  </si>
  <si>
    <t>105+04501</t>
  </si>
  <si>
    <t>105P04501</t>
  </si>
  <si>
    <t>105+04502</t>
  </si>
  <si>
    <t>105P04502</t>
  </si>
  <si>
    <t>105+04503</t>
  </si>
  <si>
    <t>105P04503</t>
  </si>
  <si>
    <t>105+04504</t>
  </si>
  <si>
    <t>105P04504</t>
  </si>
  <si>
    <t>105+04505</t>
  </si>
  <si>
    <t>105P04505</t>
  </si>
  <si>
    <t>105+04506</t>
  </si>
  <si>
    <t>105P04506</t>
  </si>
  <si>
    <t>105+04507</t>
  </si>
  <si>
    <t>105P04507</t>
  </si>
  <si>
    <t>105+04508</t>
  </si>
  <si>
    <t>105P04508</t>
  </si>
  <si>
    <t>105+04509</t>
  </si>
  <si>
    <t>105P04509</t>
  </si>
  <si>
    <t>105+04510</t>
  </si>
  <si>
    <t>105P04510</t>
  </si>
  <si>
    <t>105+04511</t>
  </si>
  <si>
    <t>105P04511</t>
  </si>
  <si>
    <t>105+04512</t>
  </si>
  <si>
    <t>105P04512</t>
  </si>
  <si>
    <t>105+04513</t>
  </si>
  <si>
    <t>105P04513</t>
  </si>
  <si>
    <t>105+04514</t>
  </si>
  <si>
    <t>105P04514</t>
  </si>
  <si>
    <t>105+04515</t>
  </si>
  <si>
    <t>105P04515</t>
  </si>
  <si>
    <t>105+04516</t>
  </si>
  <si>
    <t>105P04516</t>
  </si>
  <si>
    <t>105+04517</t>
  </si>
  <si>
    <t>105P04517</t>
  </si>
  <si>
    <t>105+04518</t>
  </si>
  <si>
    <t>105P04518</t>
  </si>
  <si>
    <t>105+04519</t>
  </si>
  <si>
    <t>105P04519</t>
  </si>
  <si>
    <t>105+04520</t>
  </si>
  <si>
    <t>105P04520</t>
  </si>
  <si>
    <t>I-205/I-580</t>
  </si>
  <si>
    <t>1/1</t>
  </si>
  <si>
    <t>SAN JOAQUIN COUNTY LINE to LANE DROP W/O GRANT LINE RD</t>
  </si>
  <si>
    <t>105-05155</t>
  </si>
  <si>
    <t>105N05155</t>
  </si>
  <si>
    <t>105P04479</t>
  </si>
  <si>
    <t>105+04480</t>
  </si>
  <si>
    <t>105P04480</t>
  </si>
  <si>
    <t>CA-85</t>
  </si>
  <si>
    <t>CA-87 to DE ANZA BLVD</t>
  </si>
  <si>
    <t>105P04309</t>
  </si>
  <si>
    <t>105+04310</t>
  </si>
  <si>
    <t>105P04310</t>
  </si>
  <si>
    <t>105+04311</t>
  </si>
  <si>
    <t>105P04311</t>
  </si>
  <si>
    <t>105+04312</t>
  </si>
  <si>
    <t>105P04312</t>
  </si>
  <si>
    <t>105+04313</t>
  </si>
  <si>
    <t>105P04313</t>
  </si>
  <si>
    <t>105+04314</t>
  </si>
  <si>
    <t>105P04314</t>
  </si>
  <si>
    <t>105+04315</t>
  </si>
  <si>
    <t>105P04315</t>
  </si>
  <si>
    <t>105+04316</t>
  </si>
  <si>
    <t>105P04316</t>
  </si>
  <si>
    <t>105+04317</t>
  </si>
  <si>
    <t>105P04317</t>
  </si>
  <si>
    <t>105+04318</t>
  </si>
  <si>
    <t>105P04318</t>
  </si>
  <si>
    <t>CA-237</t>
  </si>
  <si>
    <t>W MAUDE AVE to N 1ST ST</t>
  </si>
  <si>
    <t>105P04678</t>
  </si>
  <si>
    <t>105+04679</t>
  </si>
  <si>
    <t>105P04679</t>
  </si>
  <si>
    <t>105+04680</t>
  </si>
  <si>
    <t>105P04680</t>
  </si>
  <si>
    <t>105+04681</t>
  </si>
  <si>
    <t>105P04681</t>
  </si>
  <si>
    <t>105+04682</t>
  </si>
  <si>
    <t>105P04682</t>
  </si>
  <si>
    <t>105+05140</t>
  </si>
  <si>
    <t>105P05140</t>
  </si>
  <si>
    <t>105+05141</t>
  </si>
  <si>
    <t>105P05141</t>
  </si>
  <si>
    <t>105+05142</t>
  </si>
  <si>
    <t>105P05142</t>
  </si>
  <si>
    <t>CA-237/CALAVERAS BLVD to BERRYESSA RD</t>
  </si>
  <si>
    <t>VDS 407206</t>
  </si>
  <si>
    <t>105N04886</t>
  </si>
  <si>
    <t>105-04885</t>
  </si>
  <si>
    <t>105N04885</t>
  </si>
  <si>
    <t>105-04884</t>
  </si>
  <si>
    <t>105N04884</t>
  </si>
  <si>
    <t>105-04883</t>
  </si>
  <si>
    <t>105N04883</t>
  </si>
  <si>
    <t>105-04882</t>
  </si>
  <si>
    <t>105N04882</t>
  </si>
  <si>
    <t>GREGORY LN/MONUMENT BLVD OFF to LANE DROP AT N MAIN ST</t>
  </si>
  <si>
    <t>105N04921</t>
  </si>
  <si>
    <t>105-04920</t>
  </si>
  <si>
    <t>105N04920</t>
  </si>
  <si>
    <t>105-04919</t>
  </si>
  <si>
    <t>105N04919</t>
  </si>
  <si>
    <t>105-04918</t>
  </si>
  <si>
    <t>105N04918</t>
  </si>
  <si>
    <t>105-04917</t>
  </si>
  <si>
    <t>105N04917</t>
  </si>
  <si>
    <t>105-04916</t>
  </si>
  <si>
    <t>STEVENS CREEK BLVD to 1ST ST</t>
  </si>
  <si>
    <t>105+04348</t>
  </si>
  <si>
    <t>105P04348</t>
  </si>
  <si>
    <t>105+04349</t>
  </si>
  <si>
    <t>105P04349</t>
  </si>
  <si>
    <t>105+04350</t>
  </si>
  <si>
    <t>105P04350</t>
  </si>
  <si>
    <t>105+04351</t>
  </si>
  <si>
    <t>105P04351</t>
  </si>
  <si>
    <t>BROADWAY/AIRPORT BLVD to HILLSDALE BLVD</t>
  </si>
  <si>
    <t>105-04168</t>
  </si>
  <si>
    <t>105N04168</t>
  </si>
  <si>
    <t>105-04167</t>
  </si>
  <si>
    <t>105N04167</t>
  </si>
  <si>
    <t>105-04166</t>
  </si>
  <si>
    <t>105-04165</t>
  </si>
  <si>
    <t>105N04165</t>
  </si>
  <si>
    <t>105-04164</t>
  </si>
  <si>
    <t>105N04164</t>
  </si>
  <si>
    <t>105-04163</t>
  </si>
  <si>
    <t>105N04163</t>
  </si>
  <si>
    <t>105-04162</t>
  </si>
  <si>
    <t>105N04162</t>
  </si>
  <si>
    <t>BLOSSOM HILL RD/SILVER CREEK VALLEY RD to TULLY ROAD</t>
  </si>
  <si>
    <t>105+04125</t>
  </si>
  <si>
    <t>105P04125</t>
  </si>
  <si>
    <t>105+04126</t>
  </si>
  <si>
    <t>105P04126</t>
  </si>
  <si>
    <t>105+04127</t>
  </si>
  <si>
    <t>105P04127</t>
  </si>
  <si>
    <t>105+04128</t>
  </si>
  <si>
    <t>105P04128</t>
  </si>
  <si>
    <t>I-880 to SAN MATEO BRIDGE TOLL PLAZA</t>
  </si>
  <si>
    <t>VDS 400071</t>
  </si>
  <si>
    <t>105N04578</t>
  </si>
  <si>
    <t>105-04577</t>
  </si>
  <si>
    <t>105N04577</t>
  </si>
  <si>
    <t>105-04576</t>
  </si>
  <si>
    <t>105N04576</t>
  </si>
  <si>
    <t>105-04575</t>
  </si>
  <si>
    <t>105N04575</t>
  </si>
  <si>
    <t>105-04574</t>
  </si>
  <si>
    <t>BRIDGEWAY/DONAHOE ST to TAMALPAIS DR</t>
  </si>
  <si>
    <t>105+04198</t>
  </si>
  <si>
    <t>105P04198</t>
  </si>
  <si>
    <t>105+04199</t>
  </si>
  <si>
    <t>105P04199</t>
  </si>
  <si>
    <t>105+04200</t>
  </si>
  <si>
    <t>105+04201</t>
  </si>
  <si>
    <t>105P04201</t>
  </si>
  <si>
    <t>105+04202</t>
  </si>
  <si>
    <t>105+04203</t>
  </si>
  <si>
    <t>105P04203</t>
  </si>
  <si>
    <t>HOMESTEAD RD to SARATOGA AVE</t>
  </si>
  <si>
    <t>VDS 404444 (2014)</t>
  </si>
  <si>
    <t>105-04320</t>
  </si>
  <si>
    <t>105-04319</t>
  </si>
  <si>
    <t>105N04319</t>
  </si>
  <si>
    <t>105-04318</t>
  </si>
  <si>
    <t>105N04318</t>
  </si>
  <si>
    <t>105-04317</t>
  </si>
  <si>
    <t>105N04317</t>
  </si>
  <si>
    <t>CUTTING BLVD to EAST END OF RICHMOND-SAN RAFAEL BRIDGE</t>
  </si>
  <si>
    <t>105P04534</t>
  </si>
  <si>
    <t>105+04535</t>
  </si>
  <si>
    <t>105P04535</t>
  </si>
  <si>
    <t>105+04536</t>
  </si>
  <si>
    <t>105P04536</t>
  </si>
  <si>
    <t>105+04537</t>
  </si>
  <si>
    <t>105P04537</t>
  </si>
  <si>
    <t>105+04538</t>
  </si>
  <si>
    <t>I-880 to ZANKER RD</t>
  </si>
  <si>
    <t>105-05144</t>
  </si>
  <si>
    <t>105N05144</t>
  </si>
  <si>
    <t>105-05143</t>
  </si>
  <si>
    <t>105N05143</t>
  </si>
  <si>
    <t>CA-87</t>
  </si>
  <si>
    <t>CA-85 to ALMADEN EXPY</t>
  </si>
  <si>
    <t>VDS 400258</t>
  </si>
  <si>
    <t>105P04651</t>
  </si>
  <si>
    <t>105+04652</t>
  </si>
  <si>
    <t>105P04652</t>
  </si>
  <si>
    <t>105+04653</t>
  </si>
  <si>
    <t>105P04653</t>
  </si>
  <si>
    <t>105+04654</t>
  </si>
  <si>
    <t>105P04654</t>
  </si>
  <si>
    <t>PAGE MILL RD to EL MONTE RD</t>
  </si>
  <si>
    <t>105N04836</t>
  </si>
  <si>
    <t>105-04835</t>
  </si>
  <si>
    <t>105N04835</t>
  </si>
  <si>
    <t>BELLAM BLVD to MAIN ST/SAN QUENTIN TERRACE</t>
  </si>
  <si>
    <t>105N04541</t>
  </si>
  <si>
    <t>105-04540</t>
  </si>
  <si>
    <t>105N04540</t>
  </si>
  <si>
    <t>105-04539</t>
  </si>
  <si>
    <t>105N04539</t>
  </si>
  <si>
    <t>I-80/I-580/I-880 SEPARATION to LANE DROP AT FRUITVALE AVE U/C</t>
  </si>
  <si>
    <t>VDS 400948</t>
  </si>
  <si>
    <t>105-04527</t>
  </si>
  <si>
    <t>105N04527</t>
  </si>
  <si>
    <t>105-04526</t>
  </si>
  <si>
    <t>105N04526</t>
  </si>
  <si>
    <t>105-04525</t>
  </si>
  <si>
    <t>105N04525</t>
  </si>
  <si>
    <t>105-04524</t>
  </si>
  <si>
    <t>105N04524</t>
  </si>
  <si>
    <t>105-04523</t>
  </si>
  <si>
    <t>105N04523</t>
  </si>
  <si>
    <t>105-04522</t>
  </si>
  <si>
    <t>105N04522</t>
  </si>
  <si>
    <t>105-04521</t>
  </si>
  <si>
    <t>105N04521</t>
  </si>
  <si>
    <t>105-04520</t>
  </si>
  <si>
    <t>105N04520</t>
  </si>
  <si>
    <t>105-04519</t>
  </si>
  <si>
    <t>105N04519</t>
  </si>
  <si>
    <t>105-04518</t>
  </si>
  <si>
    <t>105N04518</t>
  </si>
  <si>
    <t>3RD ST to CESAR CHAVEZ ST</t>
  </si>
  <si>
    <t>VDS 400868</t>
  </si>
  <si>
    <t>105P04182</t>
  </si>
  <si>
    <t>105+04183</t>
  </si>
  <si>
    <t>105P04183</t>
  </si>
  <si>
    <t>105+04184</t>
  </si>
  <si>
    <t>105P04184</t>
  </si>
  <si>
    <t>105+04185</t>
  </si>
  <si>
    <t>105P04185</t>
  </si>
  <si>
    <t>105+04186</t>
  </si>
  <si>
    <t>SANTA CLARA/ ALAMEDA</t>
  </si>
  <si>
    <t>CA-237/W CALAVERA BLVD to AUTO MALL PKWY</t>
  </si>
  <si>
    <t>105+04358</t>
  </si>
  <si>
    <t>105P04358</t>
  </si>
  <si>
    <t>105+04359</t>
  </si>
  <si>
    <t>105P04359</t>
  </si>
  <si>
    <t>105+04360</t>
  </si>
  <si>
    <t>105P04360</t>
  </si>
  <si>
    <t>105+04361</t>
  </si>
  <si>
    <t>105P04361</t>
  </si>
  <si>
    <t>105+04362</t>
  </si>
  <si>
    <t>105P04362</t>
  </si>
  <si>
    <t>AUTO MALL PKWY to DIXON LANDING RD</t>
  </si>
  <si>
    <t>105N04361</t>
  </si>
  <si>
    <t>105-04360</t>
  </si>
  <si>
    <t>105N04360</t>
  </si>
  <si>
    <t>105-04359</t>
  </si>
  <si>
    <t>105N04359</t>
  </si>
  <si>
    <t>105-04358</t>
  </si>
  <si>
    <t>105N04358</t>
  </si>
  <si>
    <t>1ST ST to LANE DROP E/O N FLYNN RD</t>
  </si>
  <si>
    <t>105-04483</t>
  </si>
  <si>
    <t>105N04483</t>
  </si>
  <si>
    <t>105-04482</t>
  </si>
  <si>
    <t>105N04482</t>
  </si>
  <si>
    <t>105-04481</t>
  </si>
  <si>
    <t>105N04481</t>
  </si>
  <si>
    <t>N/O JOHN DALY BLVD to ALAMENY BLVD</t>
  </si>
  <si>
    <t>105+04863</t>
  </si>
  <si>
    <t>105P04863</t>
  </si>
  <si>
    <t>105+04864</t>
  </si>
  <si>
    <t>105P04864</t>
  </si>
  <si>
    <t>105+04865</t>
  </si>
  <si>
    <t>105P04865</t>
  </si>
  <si>
    <t>105+04866</t>
  </si>
  <si>
    <t>105P04866</t>
  </si>
  <si>
    <t>105+04867</t>
  </si>
  <si>
    <t>105P04867</t>
  </si>
  <si>
    <t>CA-84/WOODSIDE RD to CA-109/UNIVERSITY AVE</t>
  </si>
  <si>
    <t>105-04156</t>
  </si>
  <si>
    <t>105N04156</t>
  </si>
  <si>
    <t>105-04155</t>
  </si>
  <si>
    <t>105N04155</t>
  </si>
  <si>
    <t>105-04154</t>
  </si>
  <si>
    <t>105N04154</t>
  </si>
  <si>
    <t>MARIN/ SONOMA</t>
  </si>
  <si>
    <t>ATHERTON AVE to E WASHINGTON ST</t>
  </si>
  <si>
    <t>VDS 406289</t>
  </si>
  <si>
    <t>105+05656</t>
  </si>
  <si>
    <t>105+05909</t>
  </si>
  <si>
    <t>105P05909</t>
  </si>
  <si>
    <t>105+04239</t>
  </si>
  <si>
    <t>105P04239</t>
  </si>
  <si>
    <t>105+04240</t>
  </si>
  <si>
    <t>105P04240</t>
  </si>
  <si>
    <t>W GRAND AVE to CONNECTOR TO EB I-80</t>
  </si>
  <si>
    <t>105P04397</t>
  </si>
  <si>
    <t>105+04398</t>
  </si>
  <si>
    <t>E TASMAN DR/GREAT MALL PKWY to CA-82/THE ALAMEDA</t>
  </si>
  <si>
    <t>105N04356</t>
  </si>
  <si>
    <t>105-04355</t>
  </si>
  <si>
    <t>105N04355</t>
  </si>
  <si>
    <t>105-04354</t>
  </si>
  <si>
    <t>105N04354</t>
  </si>
  <si>
    <t>105-04353</t>
  </si>
  <si>
    <t>105N04353</t>
  </si>
  <si>
    <t>105-04352</t>
  </si>
  <si>
    <t>105N04352</t>
  </si>
  <si>
    <t>105-04351</t>
  </si>
  <si>
    <t>105N04351</t>
  </si>
  <si>
    <t>105-04350</t>
  </si>
  <si>
    <t>105N04350</t>
  </si>
  <si>
    <t>105-04349</t>
  </si>
  <si>
    <t>105N04349</t>
  </si>
  <si>
    <t>SAN MARTIN AVE to EAST DUNNE AVE</t>
  </si>
  <si>
    <t>VDS 401586</t>
  </si>
  <si>
    <t>105+04118</t>
  </si>
  <si>
    <t>105P04118</t>
  </si>
  <si>
    <t>105+04119</t>
  </si>
  <si>
    <t>105P04119</t>
  </si>
  <si>
    <t>REGATTA BLVD to I-80</t>
  </si>
  <si>
    <t>105-04531</t>
  </si>
  <si>
    <t>105N04531</t>
  </si>
  <si>
    <t>105-04530</t>
  </si>
  <si>
    <t>105N04530</t>
  </si>
  <si>
    <t>105-04529</t>
  </si>
  <si>
    <t>105N04529</t>
  </si>
  <si>
    <t>CAMINO PABLO to I-680</t>
  </si>
  <si>
    <t>105P04554</t>
  </si>
  <si>
    <t>105+04555</t>
  </si>
  <si>
    <t>105P04555</t>
  </si>
  <si>
    <t>105+04556</t>
  </si>
  <si>
    <t>105P04556</t>
  </si>
  <si>
    <t>105+04557</t>
  </si>
  <si>
    <t>105P04557</t>
  </si>
  <si>
    <t>105+04558</t>
  </si>
  <si>
    <t>105P04558</t>
  </si>
  <si>
    <t>105+04559</t>
  </si>
  <si>
    <t>105P04559</t>
  </si>
  <si>
    <t>105+04560</t>
  </si>
  <si>
    <t>CA-17/ I-880</t>
  </si>
  <si>
    <t>3/2</t>
  </si>
  <si>
    <t>CAMDEN AVE/SAN TOMAS AVE to GISH RD</t>
  </si>
  <si>
    <t>105+04649</t>
  </si>
  <si>
    <t>105P04649</t>
  </si>
  <si>
    <t>105+04650</t>
  </si>
  <si>
    <t>105P04346</t>
  </si>
  <si>
    <t>105+04347</t>
  </si>
  <si>
    <t>105P04347</t>
  </si>
  <si>
    <t>105+04352</t>
  </si>
  <si>
    <t>105P04352</t>
  </si>
  <si>
    <t>105+04353</t>
  </si>
  <si>
    <t>105P04353</t>
  </si>
  <si>
    <t>ACALANES RD to CAMINO PABLO</t>
  </si>
  <si>
    <t>VDS 400101</t>
  </si>
  <si>
    <t>105N04556</t>
  </si>
  <si>
    <t>105-04555</t>
  </si>
  <si>
    <t>105N04555</t>
  </si>
  <si>
    <t>105-04554</t>
  </si>
  <si>
    <t>105N04554</t>
  </si>
  <si>
    <t>I-280 to EL CAMINO REAL</t>
  </si>
  <si>
    <t>105+04320</t>
  </si>
  <si>
    <t>105+04321</t>
  </si>
  <si>
    <t>105P04321</t>
  </si>
  <si>
    <t>105+04322</t>
  </si>
  <si>
    <t>105P04322</t>
  </si>
  <si>
    <t>105+04323</t>
  </si>
  <si>
    <t>105P04323</t>
  </si>
  <si>
    <t>I-680 to 1ST ST</t>
  </si>
  <si>
    <t>VDS 401423</t>
  </si>
  <si>
    <t>105-04559</t>
  </si>
  <si>
    <t>105N04559</t>
  </si>
  <si>
    <t>105-04558</t>
  </si>
  <si>
    <t>105N04558</t>
  </si>
  <si>
    <t>CESAR CHAVEZ ST to LANE DROP N OF BEATTY AVE/ALANNA WAY</t>
  </si>
  <si>
    <t>VDS 404569</t>
  </si>
  <si>
    <t>105N04186</t>
  </si>
  <si>
    <t>105-04185</t>
  </si>
  <si>
    <t>105N04185</t>
  </si>
  <si>
    <t>105-04184</t>
  </si>
  <si>
    <t>105N04184</t>
  </si>
  <si>
    <t>105-04183</t>
  </si>
  <si>
    <t>105N04183</t>
  </si>
  <si>
    <t>105-04182</t>
  </si>
  <si>
    <t>105N04182</t>
  </si>
  <si>
    <t>BAILEY AVE to COCHRANE RD</t>
  </si>
  <si>
    <t>VDS 410157</t>
  </si>
  <si>
    <t>105-04121</t>
  </si>
  <si>
    <t>105N04121</t>
  </si>
  <si>
    <t>105-04120</t>
  </si>
  <si>
    <t>105N04120</t>
  </si>
  <si>
    <t>I-580/ I-238</t>
  </si>
  <si>
    <t>WB/ NB</t>
  </si>
  <si>
    <t>2/2</t>
  </si>
  <si>
    <t>REDWOOD RD (CASTRO VALLEY) to I-880</t>
  </si>
  <si>
    <t>105+04498</t>
  </si>
  <si>
    <t>105P04498</t>
  </si>
  <si>
    <t>105+04499</t>
  </si>
  <si>
    <t>105N04685</t>
  </si>
  <si>
    <t>105-04684</t>
  </si>
  <si>
    <t>105N04684</t>
  </si>
  <si>
    <t>105-04683</t>
  </si>
  <si>
    <t>SONOMA</t>
  </si>
  <si>
    <t>RIVER RD to CA-12 MERGE</t>
  </si>
  <si>
    <t>105N04260</t>
  </si>
  <si>
    <t>105-04259</t>
  </si>
  <si>
    <t>105N04259</t>
  </si>
  <si>
    <t>105-04258</t>
  </si>
  <si>
    <t>105N04258</t>
  </si>
  <si>
    <t>105-04257</t>
  </si>
  <si>
    <t>105N04257</t>
  </si>
  <si>
    <t>105-04256</t>
  </si>
  <si>
    <t>105N04256</t>
  </si>
  <si>
    <t>105-04255</t>
  </si>
  <si>
    <t>105N04255</t>
  </si>
  <si>
    <t>105-04254</t>
  </si>
  <si>
    <t>105N04254</t>
  </si>
  <si>
    <t>105-04253</t>
  </si>
  <si>
    <t>105N04253</t>
  </si>
  <si>
    <t>105-04252</t>
  </si>
  <si>
    <t>105N04252</t>
  </si>
  <si>
    <t>105-04251</t>
  </si>
  <si>
    <t>35TH AVE to SEMINARY AVE</t>
  </si>
  <si>
    <t>105-04515</t>
  </si>
  <si>
    <t>105N04515</t>
  </si>
  <si>
    <t>105-04514</t>
  </si>
  <si>
    <t>105N04514</t>
  </si>
  <si>
    <t>105-04513</t>
  </si>
  <si>
    <t>105N04513</t>
  </si>
  <si>
    <t>105-04512</t>
  </si>
  <si>
    <t>105N04512</t>
  </si>
  <si>
    <t>105-04511</t>
  </si>
  <si>
    <t>105N04511</t>
  </si>
  <si>
    <t>CA-1 to AVALON DR</t>
  </si>
  <si>
    <t>105N04858</t>
  </si>
  <si>
    <t>105-04857</t>
  </si>
  <si>
    <t>105N04857</t>
  </si>
  <si>
    <t>105-04856</t>
  </si>
  <si>
    <t>105N04856</t>
  </si>
  <si>
    <t>105-04855</t>
  </si>
  <si>
    <t>105N04855</t>
  </si>
  <si>
    <t>105-04854</t>
  </si>
  <si>
    <t>105N04854</t>
  </si>
  <si>
    <t>CA-242</t>
  </si>
  <si>
    <t>CLAYTON RD S to CA-4</t>
  </si>
  <si>
    <t>105+04660</t>
  </si>
  <si>
    <t>105P04660</t>
  </si>
  <si>
    <t>105+04661</t>
  </si>
  <si>
    <t>105P04661</t>
  </si>
  <si>
    <t>105+04662</t>
  </si>
  <si>
    <t>105P04662</t>
  </si>
  <si>
    <t>105+04663</t>
  </si>
  <si>
    <t>105P04663</t>
  </si>
  <si>
    <t>105+04664</t>
  </si>
  <si>
    <t>SAN BRUNO AVE/SNEATH LN to WESTBOROUGH BLVD</t>
  </si>
  <si>
    <t>105P04851</t>
  </si>
  <si>
    <t>105+04852</t>
  </si>
  <si>
    <t>105P04852</t>
  </si>
  <si>
    <t>105+04853</t>
  </si>
  <si>
    <t>105P04853</t>
  </si>
  <si>
    <t>105+04854</t>
  </si>
  <si>
    <t>105P04854</t>
  </si>
  <si>
    <t>105+04855</t>
  </si>
  <si>
    <t>ALPINE RD to WOODSIDE RD</t>
  </si>
  <si>
    <t>105P04837</t>
  </si>
  <si>
    <t>105+04838</t>
  </si>
  <si>
    <t>105P04838</t>
  </si>
  <si>
    <t>105+04839</t>
  </si>
  <si>
    <t>105P04839</t>
  </si>
  <si>
    <t>OLYMPIC BLVD to LIVORNA RD</t>
  </si>
  <si>
    <t>VDS 401437</t>
  </si>
  <si>
    <t>105-04913</t>
  </si>
  <si>
    <t>105N04913</t>
  </si>
  <si>
    <t>105-04912</t>
  </si>
  <si>
    <t>105N04912</t>
  </si>
  <si>
    <t>105-04911</t>
  </si>
  <si>
    <t>105N04911</t>
  </si>
  <si>
    <t>EAST HILLSDALE BLVD to 3RD AVE</t>
  </si>
  <si>
    <t>VDS 400753</t>
  </si>
  <si>
    <t>105+04163</t>
  </si>
  <si>
    <t>105P04163</t>
  </si>
  <si>
    <t>105+04164</t>
  </si>
  <si>
    <t>105P04164</t>
  </si>
  <si>
    <t>105+04165</t>
  </si>
  <si>
    <t>105P04165</t>
  </si>
  <si>
    <t>WINCHESTER BLVD. to UNION AVE</t>
  </si>
  <si>
    <t>VDS 400717 (2014)</t>
  </si>
  <si>
    <t>105-04315</t>
  </si>
  <si>
    <t>105N04315</t>
  </si>
  <si>
    <t>105-04314</t>
  </si>
  <si>
    <t>105N04314</t>
  </si>
  <si>
    <t>105-04313</t>
  </si>
  <si>
    <t>105N04313</t>
  </si>
  <si>
    <t>I-580 to SUNOL BLVD</t>
  </si>
  <si>
    <t>105-04901</t>
  </si>
  <si>
    <t>105N04901</t>
  </si>
  <si>
    <t>105-04900</t>
  </si>
  <si>
    <t>105N04900</t>
  </si>
  <si>
    <t>105-04899</t>
  </si>
  <si>
    <t>105N04899</t>
  </si>
  <si>
    <t>CA-13</t>
  </si>
  <si>
    <t>PARK BLVD to CA-24</t>
  </si>
  <si>
    <t>105+04584</t>
  </si>
  <si>
    <t>105P04584</t>
  </si>
  <si>
    <t>105+04585</t>
  </si>
  <si>
    <t>105P04585</t>
  </si>
  <si>
    <t>105+04586</t>
  </si>
  <si>
    <t>CONNECTOR FROM NB US-101 (SAN JOSE) to BERNAL RD</t>
  </si>
  <si>
    <t>105P04304</t>
  </si>
  <si>
    <t>105+04305</t>
  </si>
  <si>
    <t>MOUNTAIN BLVD to BROADWAY TERRACE</t>
  </si>
  <si>
    <t>105+04580</t>
  </si>
  <si>
    <t>105P04580</t>
  </si>
  <si>
    <t>105+04581</t>
  </si>
  <si>
    <t>105P04581</t>
  </si>
  <si>
    <t>105+04582</t>
  </si>
  <si>
    <t>105P04582</t>
  </si>
  <si>
    <t>105+04583</t>
  </si>
  <si>
    <t>105P04583</t>
  </si>
  <si>
    <t>SHORELINE BLVD to MATHILDA AVE</t>
  </si>
  <si>
    <t>105N04148</t>
  </si>
  <si>
    <t>105-04147</t>
  </si>
  <si>
    <t>105N04147</t>
  </si>
  <si>
    <t>105-04146</t>
  </si>
  <si>
    <t>105N04146</t>
  </si>
  <si>
    <t>105-04145</t>
  </si>
  <si>
    <t>105N04145</t>
  </si>
  <si>
    <t>105-04144</t>
  </si>
  <si>
    <t>105N04144</t>
  </si>
  <si>
    <t>105-04143</t>
  </si>
  <si>
    <t>105N04143</t>
  </si>
  <si>
    <t>GOLF COURSE DR/WILFRED AVE to YOLANDA AVE</t>
  </si>
  <si>
    <t>105+04248</t>
  </si>
  <si>
    <t>105P04248</t>
  </si>
  <si>
    <t>105+04249</t>
  </si>
  <si>
    <t>105P04249</t>
  </si>
  <si>
    <t>105+04250</t>
  </si>
  <si>
    <t>105P04250</t>
  </si>
  <si>
    <t>S VAN NESS AVE to I-80 MERGE</t>
  </si>
  <si>
    <t>105-10448</t>
  </si>
  <si>
    <t>105-10447</t>
  </si>
  <si>
    <t>105N04188</t>
  </si>
  <si>
    <t>LAWRENCE EXPY/CARIBBEAN DR (SUNNYVALE) to DANA ST/WHISMAN RD</t>
  </si>
  <si>
    <t>105-04681</t>
  </si>
  <si>
    <t>105N04681</t>
  </si>
  <si>
    <t>105-04680</t>
  </si>
  <si>
    <t>105N04680</t>
  </si>
  <si>
    <t>105-04679</t>
  </si>
  <si>
    <t>105N04679</t>
  </si>
  <si>
    <t>105-04678</t>
  </si>
  <si>
    <t>105N04678</t>
  </si>
  <si>
    <t>105-04677</t>
  </si>
  <si>
    <t>105N04677</t>
  </si>
  <si>
    <t>105-04676</t>
  </si>
  <si>
    <t>105N04676</t>
  </si>
  <si>
    <t>SANTA ROSA AVE to 5TH ST/6TH ST</t>
  </si>
  <si>
    <t>105+04251</t>
  </si>
  <si>
    <t>105P04251</t>
  </si>
  <si>
    <t>105+04252</t>
  </si>
  <si>
    <t>105P04252</t>
  </si>
  <si>
    <t>105+04253</t>
  </si>
  <si>
    <t>105P04253</t>
  </si>
  <si>
    <t>105+04254</t>
  </si>
  <si>
    <t>105P04254</t>
  </si>
  <si>
    <t>LAWRENCE EXPY/CARIBBEAN DR (SUNNYVALE) to N MATHILDA AVE</t>
  </si>
  <si>
    <t>105N04682</t>
  </si>
  <si>
    <t>E WASHINGTON ST to PETALUMA BLVD (SOUTH) /KASTANIA RD</t>
  </si>
  <si>
    <t>105N04240</t>
  </si>
  <si>
    <t>105-04239</t>
  </si>
  <si>
    <t>105N04239</t>
  </si>
  <si>
    <t>105-05909</t>
  </si>
  <si>
    <t>105N05909</t>
  </si>
  <si>
    <t>I-380 to OYSTER POINT BLVD</t>
  </si>
  <si>
    <t>VDS 402391 (2016)</t>
  </si>
  <si>
    <t>105P04174</t>
  </si>
  <si>
    <t>105+04175</t>
  </si>
  <si>
    <t>105P04175</t>
  </si>
  <si>
    <t>105+04176</t>
  </si>
  <si>
    <t>105P04176</t>
  </si>
  <si>
    <t>105+04177</t>
  </si>
  <si>
    <t>105P04177</t>
  </si>
  <si>
    <t>I-280/US-101 to MC KEE RD</t>
  </si>
  <si>
    <t>VDS 407180</t>
  </si>
  <si>
    <t>105+04878</t>
  </si>
  <si>
    <t>105P04878</t>
  </si>
  <si>
    <t>105+04879</t>
  </si>
  <si>
    <t>105P04879</t>
  </si>
  <si>
    <t>105+04880</t>
  </si>
  <si>
    <t>105P04880</t>
  </si>
  <si>
    <t>105+04881</t>
  </si>
  <si>
    <t>105P04881</t>
  </si>
  <si>
    <t>I-380 MERGE to AIRPORT ACCESS ROAD</t>
  </si>
  <si>
    <t>VDS 400568</t>
  </si>
  <si>
    <t>105-04172</t>
  </si>
  <si>
    <t>105N04172</t>
  </si>
  <si>
    <t>SKYPORT DR to US-101</t>
  </si>
  <si>
    <t>105P05914</t>
  </si>
  <si>
    <t>105+05604</t>
  </si>
  <si>
    <t>105P05604</t>
  </si>
  <si>
    <t>105+05605</t>
  </si>
  <si>
    <t>105P05605</t>
  </si>
  <si>
    <t>I-238 NB CONNECTOR to CROW CANYON RD/GROVE WAY</t>
  </si>
  <si>
    <t>VDS 406604</t>
  </si>
  <si>
    <t>105-04498</t>
  </si>
  <si>
    <t>105N04498</t>
  </si>
  <si>
    <t>105-04497</t>
  </si>
  <si>
    <t>105N04497</t>
  </si>
  <si>
    <t>105-04496</t>
  </si>
  <si>
    <t>105N04496</t>
  </si>
  <si>
    <t>105-04495</t>
  </si>
  <si>
    <t>105N04495</t>
  </si>
  <si>
    <t>E BROKAW RD to N 1ST ST</t>
  </si>
  <si>
    <t>CA-84/WOODSIDE RD to CA-84/MARSH RD</t>
  </si>
  <si>
    <t>105N04157</t>
  </si>
  <si>
    <t>SAN BRUNO AVE to SIERRA POINT PKWY</t>
  </si>
  <si>
    <t>VDS 404520</t>
  </si>
  <si>
    <t>105P04173</t>
  </si>
  <si>
    <t>105+04174</t>
  </si>
  <si>
    <t>105+04178</t>
  </si>
  <si>
    <t>105P04178</t>
  </si>
  <si>
    <t>105+04179</t>
  </si>
  <si>
    <t>105P04179</t>
  </si>
  <si>
    <t>CONCORD AVE to I-680</t>
  </si>
  <si>
    <t>105-04660</t>
  </si>
  <si>
    <t>105N04660</t>
  </si>
  <si>
    <t>105-04659</t>
  </si>
  <si>
    <t>SAN ANTONIO RD to EMBARCADERO RD</t>
  </si>
  <si>
    <t>VDS 402380 (2015)</t>
  </si>
  <si>
    <t>105+04152</t>
  </si>
  <si>
    <t>105P04152</t>
  </si>
  <si>
    <t>105+04153</t>
  </si>
  <si>
    <t>105P04153</t>
  </si>
  <si>
    <t>FOSTER CITY BLVD to DELAWARE ST</t>
  </si>
  <si>
    <t>105N04573</t>
  </si>
  <si>
    <t>105-04572</t>
  </si>
  <si>
    <t>105N04572</t>
  </si>
  <si>
    <t>105-04571</t>
  </si>
  <si>
    <t>105N04571</t>
  </si>
  <si>
    <t>105-04570</t>
  </si>
  <si>
    <t>105N04570</t>
  </si>
  <si>
    <t>CA-84</t>
  </si>
  <si>
    <t>NEWARK BLVD/ARDENWOOD BLVD to DUMBARTON BRIDGE TOLL PLAZA</t>
  </si>
  <si>
    <t>VDS 400015</t>
  </si>
  <si>
    <t>105-04562</t>
  </si>
  <si>
    <t>105N04562</t>
  </si>
  <si>
    <t>105-04940</t>
  </si>
  <si>
    <t>W HILLSDALE BLVD to DELAWARE ST</t>
  </si>
  <si>
    <t>I-980/CA-24 CONNECTOR ON to I-80 EB CONNECTOR</t>
  </si>
  <si>
    <t>105+04526</t>
  </si>
  <si>
    <t>105P04526</t>
  </si>
  <si>
    <t>105+04527</t>
  </si>
  <si>
    <t>105P04527</t>
  </si>
  <si>
    <t>CA-109/UNIVERSITY AVE to OREGON EXPY</t>
  </si>
  <si>
    <t>105-04153</t>
  </si>
  <si>
    <t>105N04153</t>
  </si>
  <si>
    <t>105-04152</t>
  </si>
  <si>
    <t>105N04152</t>
  </si>
  <si>
    <t>BROADWAY to 5TH AVE/EMBARCADERO</t>
  </si>
  <si>
    <t>CA-37</t>
  </si>
  <si>
    <t>SOLANO</t>
  </si>
  <si>
    <t>WILSON AVE/SACRAMENTO ST to LANE DROP west of MARE ISLAND Exit</t>
  </si>
  <si>
    <t>VDS 402044</t>
  </si>
  <si>
    <t>105N05660</t>
  </si>
  <si>
    <t>105-05659</t>
  </si>
  <si>
    <t>105N05659</t>
  </si>
  <si>
    <t>W MACARTHUR BLVD U/C to I-80 EB CONNECTOR</t>
  </si>
  <si>
    <t>105+04528</t>
  </si>
  <si>
    <t>6TH ST ON-RAMP to CESAR CHAVEZ ST</t>
  </si>
  <si>
    <t>105-04870</t>
  </si>
  <si>
    <t>105N04870</t>
  </si>
  <si>
    <t>US-101 to ALEMANY BLVD</t>
  </si>
  <si>
    <t>VDS 401470</t>
  </si>
  <si>
    <t>105N04868</t>
  </si>
  <si>
    <t>105-04867</t>
  </si>
  <si>
    <t>105N04867</t>
  </si>
  <si>
    <t>SKYPORT DR to ALMA AVE UNDERCROSSING</t>
  </si>
  <si>
    <t>105-05603</t>
  </si>
  <si>
    <t>105-05602</t>
  </si>
  <si>
    <t>105N05602</t>
  </si>
  <si>
    <t>105-04658</t>
  </si>
  <si>
    <t>105N04658</t>
  </si>
  <si>
    <t>105-04657</t>
  </si>
  <si>
    <t>105N04657</t>
  </si>
  <si>
    <t>105-04656</t>
  </si>
  <si>
    <t>105N04656</t>
  </si>
  <si>
    <t>105-04655</t>
  </si>
  <si>
    <t>SOUTH OF BROADWAY/AIRPORT BLVD to E POPLAR AVE</t>
  </si>
  <si>
    <t>VDS 400730</t>
  </si>
  <si>
    <t>S/O SPENCER AVE to SOUTH END OF GOLDEN GATE BRIDGE</t>
  </si>
  <si>
    <t>105-04193</t>
  </si>
  <si>
    <t>105N04193</t>
  </si>
  <si>
    <t>105-04192</t>
  </si>
  <si>
    <t>105N04192</t>
  </si>
  <si>
    <t>105-04943</t>
  </si>
  <si>
    <t>105-04942</t>
  </si>
  <si>
    <t xml:space="preserve">AT FREMONT AVE </t>
  </si>
  <si>
    <t>105N04322</t>
  </si>
  <si>
    <t>I-238</t>
  </si>
  <si>
    <t>NB I-880 CONNECTOR to HESPERIAN BLVD</t>
  </si>
  <si>
    <t>VDS 402533</t>
  </si>
  <si>
    <t>105P04683</t>
  </si>
  <si>
    <t>I-280/I-680 to MC KEE RD/JULIAN ST</t>
  </si>
  <si>
    <t>I-980</t>
  </si>
  <si>
    <t>AT I-880 INTERCHANGE</t>
  </si>
  <si>
    <t>105N04599</t>
  </si>
  <si>
    <t>CA-1 (SF) to SOUTH END OF GOLDEN GATE BRIDGE</t>
  </si>
  <si>
    <t>105P04190</t>
  </si>
  <si>
    <t>105+04191</t>
  </si>
  <si>
    <t>105P04191</t>
  </si>
  <si>
    <t>105+04941</t>
  </si>
  <si>
    <t>105+04942</t>
  </si>
  <si>
    <t>CARSON ST to I-580</t>
  </si>
  <si>
    <t>105N04580</t>
  </si>
  <si>
    <t>105-04579</t>
  </si>
  <si>
    <t>W TEXAS ST/AUTO MALL PKWY to LANE DROP e/o AIR BASE PKWY</t>
  </si>
  <si>
    <t>VDS 413373</t>
  </si>
  <si>
    <t>105P04455</t>
  </si>
  <si>
    <t>105+04456</t>
  </si>
  <si>
    <t>105P04456</t>
  </si>
  <si>
    <t>105+04457</t>
  </si>
  <si>
    <t>105P04457</t>
  </si>
  <si>
    <t>I-280 to JULIAN ST</t>
  </si>
  <si>
    <t>105+04657</t>
  </si>
  <si>
    <t>105P04657</t>
  </si>
  <si>
    <t>105+04658</t>
  </si>
  <si>
    <t>105P04658</t>
  </si>
  <si>
    <t>MAGAZINE ST to TENNESSEE ST</t>
  </si>
  <si>
    <t>VDS 404390</t>
  </si>
  <si>
    <t>105P04440</t>
  </si>
  <si>
    <t>105+04441</t>
  </si>
  <si>
    <t>105P04441</t>
  </si>
  <si>
    <t>105+04442</t>
  </si>
  <si>
    <t>105P04442</t>
  </si>
  <si>
    <t>105+04443</t>
  </si>
  <si>
    <t>105P04443</t>
  </si>
  <si>
    <t>105+04444</t>
  </si>
  <si>
    <t>105P04444</t>
  </si>
  <si>
    <t>S MAIN ST to RUDGEAR RD</t>
  </si>
  <si>
    <t>VDS 401366</t>
  </si>
  <si>
    <t>INDUSTRIAL BLVD to CA-92/I-880 SPLIT</t>
  </si>
  <si>
    <t>105P04576</t>
  </si>
  <si>
    <t>105+04577</t>
  </si>
  <si>
    <t>North of CA-24 to MORAGA AVE</t>
  </si>
  <si>
    <t>105-04586</t>
  </si>
  <si>
    <t>105N04586</t>
  </si>
  <si>
    <t>105-04585</t>
  </si>
  <si>
    <t>105N04585</t>
  </si>
  <si>
    <t>105-04584</t>
  </si>
  <si>
    <t>105N04584</t>
  </si>
  <si>
    <t>I-380</t>
  </si>
  <si>
    <t>US-101 to I-280</t>
  </si>
  <si>
    <t>105-04634</t>
  </si>
  <si>
    <t>105N04634</t>
  </si>
  <si>
    <t>105-04633</t>
  </si>
  <si>
    <t>I-580 to LANE DROP N/O I-580/DUBLIN BLVD ON-RAMP</t>
  </si>
  <si>
    <t>VDS 401594</t>
  </si>
  <si>
    <t>105P04902</t>
  </si>
  <si>
    <t>AT BOLLINGER CANYON RD</t>
  </si>
  <si>
    <t>VDS 400553</t>
  </si>
  <si>
    <t>105N04904</t>
  </si>
  <si>
    <t>CA-85 to SYLVAN AVE/MOORPARK WAY</t>
  </si>
  <si>
    <t>105+04676</t>
  </si>
  <si>
    <t>105P04676</t>
  </si>
  <si>
    <t>AT REDWOOD RD (CASTRO VALLEY)</t>
  </si>
  <si>
    <t>HIGH ST to 66TH AVE</t>
  </si>
  <si>
    <t>105-04382</t>
  </si>
  <si>
    <t>105N04382</t>
  </si>
  <si>
    <t>ELLIS ST to CA-85 NB CONNECTOR</t>
  </si>
  <si>
    <t>105+04146</t>
  </si>
  <si>
    <t>105P04146</t>
  </si>
  <si>
    <t>105+04147</t>
  </si>
  <si>
    <t>105P04147</t>
  </si>
  <si>
    <t>MONTEREY ST to CASTRO VALLEY RD</t>
  </si>
  <si>
    <t>105N04113</t>
  </si>
  <si>
    <t>105N09872</t>
  </si>
  <si>
    <t>105-09872</t>
  </si>
  <si>
    <t>AT I-80 MERGE</t>
  </si>
  <si>
    <t>AT I-580 I/C</t>
  </si>
  <si>
    <t>105P04685</t>
  </si>
  <si>
    <t>PORT CHICAGO HWY to SOLANO WAY</t>
  </si>
  <si>
    <t>105P04295</t>
  </si>
  <si>
    <t>105+04296</t>
  </si>
  <si>
    <t>105P04296</t>
  </si>
  <si>
    <t>SIR FRANCIS DRAKE BLVD to 2ND ST</t>
  </si>
  <si>
    <t>VDS 402142</t>
  </si>
  <si>
    <t>105+04207</t>
  </si>
  <si>
    <t>105P04207</t>
  </si>
  <si>
    <t>105+04208</t>
  </si>
  <si>
    <t>105P04208</t>
  </si>
  <si>
    <t>I-580 to 14TH ST/MISSION BLVD</t>
  </si>
  <si>
    <t>TENNESSEE ST to SOLANO AVE</t>
  </si>
  <si>
    <t>105N04444</t>
  </si>
  <si>
    <t>105-04443</t>
  </si>
  <si>
    <t>105N04443</t>
  </si>
  <si>
    <t>AT BIRD AVE</t>
  </si>
  <si>
    <t>AT CA-35/SKYLINE BLVD</t>
  </si>
  <si>
    <t>105N04849</t>
  </si>
  <si>
    <t>SIR FRANCIS DRAKE BLVD to LUCKY DR/DOHERTY DR</t>
  </si>
  <si>
    <t>105-04205</t>
  </si>
  <si>
    <t>105N04205</t>
  </si>
  <si>
    <t>APPROACH TO CA-92</t>
  </si>
  <si>
    <t>AT CA-12 MERGE</t>
  </si>
  <si>
    <t>AT A ST</t>
  </si>
  <si>
    <t>MOFFETT BLVD TO NB US-101 (MOUNTAIN VIEW)</t>
  </si>
  <si>
    <t>105P04328</t>
  </si>
  <si>
    <t>SF</t>
  </si>
  <si>
    <t>AT US-101 MERGE</t>
  </si>
  <si>
    <t>US-101 (MOUNTAIN VIEW) to EL CAMINO REAL</t>
  </si>
  <si>
    <t>VDS 407360</t>
  </si>
  <si>
    <t>105-04327</t>
  </si>
  <si>
    <t>105N04327</t>
  </si>
  <si>
    <t>105-04326</t>
  </si>
  <si>
    <t>105N04326</t>
  </si>
  <si>
    <t>105-04325</t>
  </si>
  <si>
    <t>105N04325</t>
  </si>
  <si>
    <t>105-04324</t>
  </si>
  <si>
    <t>105N04324</t>
  </si>
  <si>
    <t>105-04323</t>
  </si>
  <si>
    <t>105N04323</t>
  </si>
  <si>
    <t>AT BROADWAY</t>
  </si>
  <si>
    <t>105N04549</t>
  </si>
  <si>
    <t>AT EB I-80 CONNECTOR</t>
  </si>
  <si>
    <t>OLD DAVIS RD to YOLO COUNTY LINE</t>
  </si>
  <si>
    <t>105+04478</t>
  </si>
  <si>
    <t>CA-237 to CA-82/EL CAMINO REAL</t>
  </si>
  <si>
    <t>AT CANADA RD</t>
  </si>
  <si>
    <t>105N04841</t>
  </si>
  <si>
    <t>CA-17</t>
  </si>
  <si>
    <t>AT CA-9</t>
  </si>
  <si>
    <t>105P04645</t>
  </si>
  <si>
    <t>HILLCREST RD to TREASURE ISLAND RD</t>
  </si>
  <si>
    <t>AT ALAMEDA DE LAS PULGAS</t>
  </si>
  <si>
    <t>105N04568</t>
  </si>
  <si>
    <t>AT CLAYTON RD</t>
  </si>
  <si>
    <t>AT W TAYLOR ST</t>
  </si>
  <si>
    <t>105P05602</t>
  </si>
  <si>
    <t>CA-12 to CA-12 MERGE</t>
  </si>
  <si>
    <t>VDS 402129</t>
  </si>
  <si>
    <t>Default Value:</t>
  </si>
  <si>
    <t>Segment Delay  (Veh-Hrs)1</t>
  </si>
  <si>
    <t>Regional Excess Delay:</t>
  </si>
  <si>
    <t>Regional Total Delay:</t>
  </si>
  <si>
    <t>2017 County Delay Totals</t>
  </si>
  <si>
    <t>% of TOTAL</t>
  </si>
  <si>
    <t>ALA</t>
  </si>
  <si>
    <t>CC</t>
  </si>
  <si>
    <t>MRN</t>
  </si>
  <si>
    <t>SCL</t>
  </si>
  <si>
    <t>SM</t>
  </si>
  <si>
    <t>SON</t>
  </si>
  <si>
    <t>SOL</t>
  </si>
  <si>
    <t>County Total VHD</t>
  </si>
  <si>
    <t>MORAGA AVE/THORNHILL BLVD to CA-24</t>
  </si>
  <si>
    <t>NORTH OF CA-24 to MORAGA AVE</t>
  </si>
  <si>
    <t>I-580/I-980 to CALDECOTT TUNNEL</t>
  </si>
  <si>
    <t>SAN JOAQUIN COUNTY LINE to LANE DROP WEST OF GRANT LINE RD</t>
  </si>
  <si>
    <t xml:space="preserve">I-580 to CA-185/14TH ST/MISSION BLVD </t>
  </si>
  <si>
    <t>AT I-580 </t>
  </si>
  <si>
    <t>W GRAND AVE to SEMINARY AVE</t>
  </si>
  <si>
    <t>I-238 NB JNC to CROW CANYON RD/GROVE WAY</t>
  </si>
  <si>
    <t>EDEN CANYON RD/PALOMARES RD to SANTA RITA RD/TASSAJARA RD</t>
  </si>
  <si>
    <t>1ST ST to W/O GRANT LINE RD</t>
  </si>
  <si>
    <t>FAIRMONT DR/150TH AVE to PARK BLVD</t>
  </si>
  <si>
    <t>I-980 CONNECTOR ON to I-80 EB CONNECTOR</t>
  </si>
  <si>
    <t>2&amp;3/2</t>
  </si>
  <si>
    <t>STROBRIDGE AVE to I-880</t>
  </si>
  <si>
    <t>SCOTT CREEK RD to CA-84/CALAVERAS RD</t>
  </si>
  <si>
    <t>AMADOR PLAZA RD  to SUNOL BLVD/CASTLEWOOD DR</t>
  </si>
  <si>
    <t>WASHINGTON BLVD to DURHAM RD/AUTO MALL PKWY</t>
  </si>
  <si>
    <t xml:space="preserve">I-80 </t>
  </si>
  <si>
    <t>MOWRY AVE TO to WINTON AVE</t>
  </si>
  <si>
    <t>WHIPPLE RD to INDUSTRIAL PKWY</t>
  </si>
  <si>
    <t>AT CA-92</t>
  </si>
  <si>
    <t>66TH AVE to 29TH AVE</t>
  </si>
  <si>
    <t>W GRAND AVE to  EB I-80</t>
  </si>
  <si>
    <t>OAK ST to 5TH AVE/EMBARCADERO</t>
  </si>
  <si>
    <t>23RD AVE to 29TH AVE</t>
  </si>
  <si>
    <t>BROADWAY TO 29TH AVE</t>
  </si>
  <si>
    <t>UNION ST to HIGH ST</t>
  </si>
  <si>
    <t>AT MARINA BLVD</t>
  </si>
  <si>
    <t>HESPERIAN BLVD to WINTON AVE</t>
  </si>
  <si>
    <t>CA-92/JACKSON ST to INDUSTRIAL PKWY</t>
  </si>
  <si>
    <t>i-238/LEWELLING BLVD to AUTO MALL PKWY</t>
  </si>
  <si>
    <t>11TH ST TO I-880</t>
  </si>
  <si>
    <t>ALAMEDA/CONTRA COSTA</t>
  </si>
  <si>
    <t>BUCHANAN ST to PINOLE VALLEY RD</t>
  </si>
  <si>
    <t>ALAMEDA/SAN FRANCISCO</t>
  </si>
  <si>
    <t>ALAMEDA/SANTA CLARA</t>
  </si>
  <si>
    <t>FREMONT BLVD to DIXON LANDING RD</t>
  </si>
  <si>
    <t>FISH RANCH RD to WILDER RD</t>
  </si>
  <si>
    <t>MT DIABLO BLVD to 1ST ST</t>
  </si>
  <si>
    <t>ACALANES RD to WILDER RD</t>
  </si>
  <si>
    <t>i-680 to CA-4</t>
  </si>
  <si>
    <t>WEST of PACHECO BLVD to PORT CHICAGO HWY</t>
  </si>
  <si>
    <t>At I-680</t>
  </si>
  <si>
    <t>SYCAMORE VALLEY RD to CONTRA COSTA BLVD</t>
  </si>
  <si>
    <t>S END BENICIA-MARTINEZ BRIDGE to MARINA VISTA RD</t>
  </si>
  <si>
    <t>GREGORY LN/MONUMENT BLVD OFF to CA-24</t>
  </si>
  <si>
    <t>S MAIN ST to LIVORNA RD</t>
  </si>
  <si>
    <t>BAYVIEW AVE to I-80</t>
  </si>
  <si>
    <t xml:space="preserve">CA-4 to E END SFOBB </t>
  </si>
  <si>
    <t>SOUTH of BRIDGEWAY/DONAHOE ST to TAMALPAIS DR</t>
  </si>
  <si>
    <t>ATHERTON AVE to LANE DROP SOUTH OF SAN ANTONIO RD</t>
  </si>
  <si>
    <t>ROBIN WILLIAMS TUNNEL to NORTH END OF GOLDEN GATE BRIDGE</t>
  </si>
  <si>
    <t>SAN ANTONIO RD to E WASHINGTON ST</t>
  </si>
  <si>
    <t>JOHN DALY BLVD to US-101</t>
  </si>
  <si>
    <t>18 ST/MARIPOSA ST to MONTERY BLVD</t>
  </si>
  <si>
    <t>AT US-101</t>
  </si>
  <si>
    <t>AT TREASURE ISLAND RD</t>
  </si>
  <si>
    <t>CESAR CHAVEZ ST to LANE DROP NORTH OF BEATTY AVE/ALANNA WAY</t>
  </si>
  <si>
    <t>15/2</t>
  </si>
  <si>
    <t>I-280 to WEST OF TREASURE ISLAND</t>
  </si>
  <si>
    <t>W HILLSDALE BLVD to US-101</t>
  </si>
  <si>
    <t>ALAMEDA DE LAS PULGAS to WEST END OF SAN MATEO BRIDGE</t>
  </si>
  <si>
    <t>FOSTER CITY BLVD to CA-82/EL CAMINO REAL</t>
  </si>
  <si>
    <t>ALPINE RD to FARM HILL BLVD</t>
  </si>
  <si>
    <t>CA-92 to BUNKER HILL DR</t>
  </si>
  <si>
    <t>I-380 to WESTBOROUGH BLVD</t>
  </si>
  <si>
    <t>JOHN DALY BLVD/JUNIPERO SERRA BLVD to CA-1/I-280 SPLIT</t>
  </si>
  <si>
    <t>EASTMORE AVE/SULLIVAN AVE to SNEATH LN/SAN BRUNO AVE</t>
  </si>
  <si>
    <t>AT SKYLINE BLVD/CA-35</t>
  </si>
  <si>
    <t>VISTA POINT to LANE DROP NORTH OF EDGEWOOD RD</t>
  </si>
  <si>
    <t>EDGEWOOD RD to CANADA RD</t>
  </si>
  <si>
    <t>CA-82/EL CAMINO REAL to I-280</t>
  </si>
  <si>
    <t>EAST HILLSDALE BLVD to PENINSULA AVE</t>
  </si>
  <si>
    <t>AT KEHOE AVE</t>
  </si>
  <si>
    <t>ANZA BLVD to BROADWAY</t>
  </si>
  <si>
    <t>MILLBRAE AVE to BAYSHORE BLVD</t>
  </si>
  <si>
    <t>SAN BRUNO AVE to GRAND AVE</t>
  </si>
  <si>
    <t>OYSTER PT BLVD to SIEERA PT PKWY</t>
  </si>
  <si>
    <t>OYSTER PT BLVD to S AIRPORT BLVD</t>
  </si>
  <si>
    <t>I-380 to MILLBRAE AVE</t>
  </si>
  <si>
    <t>BROADWAY/AIRPORT BLVD to E HILLSDALE BLVD</t>
  </si>
  <si>
    <t>S/O BROADWAY to CA-92</t>
  </si>
  <si>
    <t>CA-84/WOODSIDE RD to Willow Rd</t>
  </si>
  <si>
    <t>CAMDEN AVE to HAMILTON AVE</t>
  </si>
  <si>
    <t>AT LARK AVE</t>
  </si>
  <si>
    <t>NB/NB</t>
  </si>
  <si>
    <t>3/1</t>
  </si>
  <si>
    <t>S of HAMILTON AVE to GISH RD</t>
  </si>
  <si>
    <t>US-101 to ZANKER RD</t>
  </si>
  <si>
    <t>LAWRENCE EXPY/CARIBBEAN DR (SUNNYVALE) to US-101</t>
  </si>
  <si>
    <t>LAWRENCE EXPY/CARIBBEAN DR (SUNNYVALE) to CA-85</t>
  </si>
  <si>
    <t>At CA-85</t>
  </si>
  <si>
    <t>SANTA TERESA BLVD to WINCHESTER BLVD</t>
  </si>
  <si>
    <t>SARATOGA AVE to DE ANZA BLVD</t>
  </si>
  <si>
    <t>SEVENS CREEK BLVD to CA-82/EL CAMINO REAL</t>
  </si>
  <si>
    <t>US-101 (MOUNTAIN VIEW) to CA-82/EL CAMINO REAL</t>
  </si>
  <si>
    <t>I-280 to SARATOGA BLVD</t>
  </si>
  <si>
    <t>CA-17 to UNION AVE</t>
  </si>
  <si>
    <t>SAN CARLOS ST to JULIAN ST</t>
  </si>
  <si>
    <t>SKYPORT DR to ALMADEN EXWY</t>
  </si>
  <si>
    <t>CA-87 to BIRD AVE</t>
  </si>
  <si>
    <t>BIRD AVE TO FOOTHILL EXPY</t>
  </si>
  <si>
    <t>NORTH OF PAGE MILL RD to MAGDALENA AVE</t>
  </si>
  <si>
    <t>MERIDIAN AVE/SOUHWEST EXPY to BIRD AVE</t>
  </si>
  <si>
    <t>FOOTHILL EXPY  to 7TH ST</t>
  </si>
  <si>
    <t>US-101 to MC KEE RD</t>
  </si>
  <si>
    <t>N of CA-237/CALAVERAS BLVD to BERRYESSA RD</t>
  </si>
  <si>
    <t>9/2</t>
  </si>
  <si>
    <t>ALUM ROCK AVE to REED ST</t>
  </si>
  <si>
    <t>STEVENS CREEK BLVD to N 1ST ST</t>
  </si>
  <si>
    <t>BROKAW RD to N FIRST ST</t>
  </si>
  <si>
    <t>CA-237/CALVERAS BLVD to N BASCOM AVE</t>
  </si>
  <si>
    <t>BLOSSOM HILL RD/SILVER CREEK VALLEY RD to MATHILDA AVE</t>
  </si>
  <si>
    <t>CA-237 to OLD MIDDLEFIELD WAY</t>
  </si>
  <si>
    <t>SAN ANTONIO RD to EMBARCADERO RD/OREGON EXWY</t>
  </si>
  <si>
    <t>EMBARCADERO RD/OREGON EXPY TO  N/O SAN ANTONIO RD</t>
  </si>
  <si>
    <t>CA-85 SB HOV CONNECTOR  to MATHILDA AVE</t>
  </si>
  <si>
    <t>FAIR OAKS AVE to ALUM ROCK AVE</t>
  </si>
  <si>
    <t>MONTEREY RD to LANE DROP SOUTH OF MONTEREY RD</t>
  </si>
  <si>
    <t>CA-237/W CALAVERAS BLVD to AUTO MALL PKWY</t>
  </si>
  <si>
    <t>SANTA CLARA/SAN MATEO</t>
  </si>
  <si>
    <t>AMPHITHEATRE PKWY/RENGSTORFF RD to UNIVERSITY AVE</t>
  </si>
  <si>
    <t xml:space="preserve">CA-29 to LANE DROP W of MARE ISLAND </t>
  </si>
  <si>
    <t>TENNESSEE ST to GEORGIA ST</t>
  </si>
  <si>
    <t>TENNESSEE ST to SOLANO AVE/SPRINGS RD</t>
  </si>
  <si>
    <t>SANTA ROSA AVE to BAKER AVE</t>
  </si>
  <si>
    <t>SANTA ROSA AVE to COLLEGE AVE</t>
  </si>
  <si>
    <t>MENDOCINO AVE to CA-12 MERGE</t>
  </si>
  <si>
    <t>E WASHINGTON ST to KASTANIA RD</t>
  </si>
  <si>
    <t>I-580 TO GILMAN ST</t>
  </si>
  <si>
    <t>2018 County Delay Totals</t>
  </si>
  <si>
    <t>XD Segment 1</t>
  </si>
  <si>
    <t>XD Segment 2</t>
  </si>
  <si>
    <t>XD Segment 3</t>
  </si>
  <si>
    <t>XD Segment 4</t>
  </si>
  <si>
    <t>XD Segment 5</t>
  </si>
  <si>
    <t>XD Segment 6</t>
  </si>
  <si>
    <t>XD Segment 7</t>
  </si>
  <si>
    <t>XD Segment 8</t>
  </si>
  <si>
    <t>XD Segment 9</t>
  </si>
  <si>
    <t>XD Segment 10</t>
  </si>
  <si>
    <t>XD Segment 11</t>
  </si>
  <si>
    <t>XD Segment 12</t>
  </si>
  <si>
    <t>XD Segment 13</t>
  </si>
  <si>
    <t>XD Segment 14</t>
  </si>
  <si>
    <t>XD Segment 15</t>
  </si>
  <si>
    <t>XD Segment 16</t>
  </si>
  <si>
    <t>XD Segment 17</t>
  </si>
  <si>
    <t>XD Segment 18</t>
  </si>
  <si>
    <t>XD Segment 19</t>
  </si>
  <si>
    <t>XD Segment 20</t>
  </si>
  <si>
    <t>XD Segment 21</t>
  </si>
  <si>
    <t>XD Segment 22</t>
  </si>
  <si>
    <t>XD Segment 23</t>
  </si>
  <si>
    <t>XD Segment 24</t>
  </si>
  <si>
    <t>XD Segment 25</t>
  </si>
  <si>
    <t>XD Segment 26</t>
  </si>
  <si>
    <t>XD Segment 27</t>
  </si>
  <si>
    <t>XD Segment 28</t>
  </si>
  <si>
    <t>XD Segment 29</t>
  </si>
  <si>
    <t>XD Segment 30</t>
  </si>
  <si>
    <t>XD Segment 31</t>
  </si>
  <si>
    <t>XD Segment 32</t>
  </si>
  <si>
    <t>XD Segment 33</t>
  </si>
  <si>
    <t>XD Segment 34</t>
  </si>
  <si>
    <t>XD Segment 35</t>
  </si>
  <si>
    <t>XD Segment 36</t>
  </si>
  <si>
    <t>XD Segment 37</t>
  </si>
  <si>
    <t>XD Segment 38</t>
  </si>
  <si>
    <t>XD Segment 39</t>
  </si>
  <si>
    <t>XD Segment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</si>
</sst>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F400]h:mm:ss\ AM/PM"/>
    <numFmt numFmtId="165" formatCode="_(* #,##0_);_(* \(#,##0\);_(* &quot;-&quot;??_);_(@_)"/>
    <numFmt numFmtId="166" formatCode="[$-409]h:mm\ AM/P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rgb="FF70AD47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rgb="FF70AD47"/>
      </right>
      <top style="thin">
        <color theme="9"/>
      </top>
      <bottom/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/>
      </top>
      <bottom style="thin">
        <color rgb="FF70AD47"/>
      </bottom>
      <diagonal/>
    </border>
    <border>
      <left style="thin">
        <color theme="9"/>
      </left>
      <right/>
      <top style="thin">
        <color theme="9"/>
      </top>
      <bottom style="thin">
        <color rgb="FF70AD47"/>
      </bottom>
      <diagonal/>
    </border>
    <border>
      <left style="thin">
        <color theme="9"/>
      </left>
      <right style="thin">
        <color rgb="FF70AD47"/>
      </right>
      <top style="thin">
        <color theme="9"/>
      </top>
      <bottom style="thin">
        <color rgb="FF70AD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/>
      <top style="thin">
        <color rgb="FF70AD47"/>
      </top>
      <bottom style="thin">
        <color theme="9" tint="0.39997558519241921"/>
      </bottom>
      <diagonal/>
    </border>
    <border>
      <left style="thin">
        <color theme="9"/>
      </left>
      <right style="thin">
        <color rgb="FF70AD47"/>
      </right>
      <top style="thin">
        <color rgb="FF70AD47"/>
      </top>
      <bottom style="thin">
        <color theme="9" tint="0.39997558519241921"/>
      </bottom>
      <diagonal/>
    </border>
    <border>
      <left style="thin">
        <color theme="9"/>
      </left>
      <right/>
      <top style="thin">
        <color theme="9"/>
      </top>
      <bottom style="thin">
        <color theme="9" tint="0.39997558519241921"/>
      </bottom>
      <diagonal/>
    </border>
    <border>
      <left style="thin">
        <color rgb="FF70AD47"/>
      </left>
      <right/>
      <top style="thin">
        <color rgb="FF70AD47"/>
      </top>
      <bottom style="thin">
        <color theme="9" tint="0.39997558519241921"/>
      </bottom>
      <diagonal/>
    </border>
    <border>
      <left/>
      <right/>
      <top style="thin">
        <color rgb="FF70AD47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4" fontId="2" fillId="2" borderId="1" xfId="0" applyNumberFormat="1" applyFont="1" applyFill="1" applyBorder="1" applyProtection="1">
      <protection locked="0"/>
    </xf>
    <xf numFmtId="2" fontId="2" fillId="2" borderId="1" xfId="0" applyNumberFormat="1" applyFont="1" applyFill="1" applyBorder="1" applyProtection="1">
      <protection locked="0"/>
    </xf>
    <xf numFmtId="165" fontId="2" fillId="2" borderId="2" xfId="1" applyNumberFormat="1" applyFont="1" applyFill="1" applyBorder="1" applyProtection="1">
      <protection locked="0"/>
    </xf>
    <xf numFmtId="165" fontId="2" fillId="2" borderId="2" xfId="1" applyNumberFormat="1" applyFont="1" applyFill="1" applyBorder="1" applyProtection="1"/>
    <xf numFmtId="0" fontId="2" fillId="2" borderId="1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3" xfId="0" applyFont="1" applyFill="1" applyBorder="1" applyProtection="1">
      <protection locked="0"/>
    </xf>
    <xf numFmtId="0" fontId="0" fillId="0" borderId="3" xfId="0" applyFont="1" applyFill="1" applyBorder="1" applyAlignment="1" applyProtection="1">
      <alignment horizontal="center"/>
      <protection locked="0"/>
    </xf>
    <xf numFmtId="0" fontId="0" fillId="0" borderId="4" xfId="0" applyFont="1" applyFill="1" applyBorder="1" applyProtection="1">
      <protection locked="0"/>
    </xf>
    <xf numFmtId="166" fontId="0" fillId="0" borderId="4" xfId="0" applyNumberFormat="1" applyFont="1" applyFill="1" applyBorder="1" applyProtection="1">
      <protection locked="0"/>
    </xf>
    <xf numFmtId="2" fontId="0" fillId="0" borderId="4" xfId="0" applyNumberFormat="1" applyFont="1" applyFill="1" applyBorder="1" applyProtection="1">
      <protection locked="0"/>
    </xf>
    <xf numFmtId="165" fontId="3" fillId="0" borderId="5" xfId="1" applyNumberFormat="1" applyFont="1" applyFill="1" applyBorder="1" applyProtection="1">
      <protection locked="0"/>
    </xf>
    <xf numFmtId="165" fontId="3" fillId="0" borderId="5" xfId="1" applyNumberFormat="1" applyFont="1" applyFill="1" applyBorder="1" applyProtection="1"/>
    <xf numFmtId="0" fontId="3" fillId="0" borderId="4" xfId="0" applyFont="1" applyFill="1" applyBorder="1" applyAlignment="1" applyProtection="1">
      <alignment horizontal="center"/>
      <protection locked="0"/>
    </xf>
    <xf numFmtId="0" fontId="0" fillId="0" borderId="0" xfId="2" applyNumberFormat="1" applyFont="1" applyAlignment="1" applyProtection="1">
      <alignment horizontal="center"/>
      <protection locked="0"/>
    </xf>
    <xf numFmtId="166" fontId="3" fillId="0" borderId="4" xfId="0" applyNumberFormat="1" applyFont="1" applyFill="1" applyBorder="1" applyProtection="1">
      <protection locked="0"/>
    </xf>
    <xf numFmtId="1" fontId="0" fillId="0" borderId="0" xfId="0" applyNumberFormat="1" applyProtection="1">
      <protection locked="0"/>
    </xf>
    <xf numFmtId="0" fontId="3" fillId="0" borderId="4" xfId="0" applyFont="1" applyBorder="1" applyAlignment="1">
      <alignment horizontal="left"/>
    </xf>
    <xf numFmtId="0" fontId="0" fillId="0" borderId="0" xfId="0" applyBorder="1"/>
    <xf numFmtId="0" fontId="0" fillId="0" borderId="0" xfId="0" applyBorder="1" applyProtection="1">
      <protection locked="0"/>
    </xf>
    <xf numFmtId="0" fontId="1" fillId="0" borderId="3" xfId="0" applyFont="1" applyFill="1" applyBorder="1" applyAlignment="1" applyProtection="1">
      <alignment horizontal="center"/>
      <protection locked="0"/>
    </xf>
    <xf numFmtId="0" fontId="0" fillId="0" borderId="3" xfId="0" quotePrefix="1" applyFont="1" applyFill="1" applyBorder="1" applyAlignment="1" applyProtection="1">
      <alignment horizontal="center"/>
      <protection locked="0"/>
    </xf>
    <xf numFmtId="0" fontId="1" fillId="0" borderId="4" xfId="0" applyFont="1" applyFill="1" applyBorder="1" applyProtection="1">
      <protection locked="0"/>
    </xf>
    <xf numFmtId="166" fontId="1" fillId="0" borderId="4" xfId="0" applyNumberFormat="1" applyFont="1" applyFill="1" applyBorder="1" applyProtection="1">
      <protection locked="0"/>
    </xf>
    <xf numFmtId="2" fontId="1" fillId="0" borderId="4" xfId="0" applyNumberFormat="1" applyFont="1" applyFill="1" applyBorder="1" applyProtection="1">
      <protection locked="0"/>
    </xf>
    <xf numFmtId="0" fontId="1" fillId="0" borderId="3" xfId="0" applyFont="1" applyFill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0" xfId="0" applyFont="1" applyBorder="1"/>
    <xf numFmtId="0" fontId="0" fillId="0" borderId="0" xfId="0" applyFont="1" applyFill="1" applyBorder="1" applyProtection="1">
      <protection locked="0"/>
    </xf>
    <xf numFmtId="0" fontId="0" fillId="0" borderId="7" xfId="0" applyFont="1" applyBorder="1"/>
    <xf numFmtId="0" fontId="3" fillId="0" borderId="0" xfId="0" applyFont="1" applyProtection="1">
      <protection locked="0"/>
    </xf>
    <xf numFmtId="16" fontId="0" fillId="0" borderId="3" xfId="0" quotePrefix="1" applyNumberFormat="1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Protection="1">
      <protection locked="0"/>
    </xf>
    <xf numFmtId="0" fontId="0" fillId="0" borderId="8" xfId="0" applyFont="1" applyFill="1" applyBorder="1" applyAlignment="1" applyProtection="1">
      <alignment horizontal="center"/>
      <protection locked="0"/>
    </xf>
    <xf numFmtId="0" fontId="0" fillId="0" borderId="9" xfId="0" applyFont="1" applyFill="1" applyBorder="1" applyProtection="1">
      <protection locked="0"/>
    </xf>
    <xf numFmtId="166" fontId="3" fillId="0" borderId="9" xfId="0" applyNumberFormat="1" applyFont="1" applyFill="1" applyBorder="1" applyProtection="1">
      <protection locked="0"/>
    </xf>
    <xf numFmtId="2" fontId="0" fillId="0" borderId="9" xfId="0" applyNumberFormat="1" applyFont="1" applyFill="1" applyBorder="1" applyProtection="1">
      <protection locked="0"/>
    </xf>
    <xf numFmtId="165" fontId="3" fillId="0" borderId="10" xfId="1" applyNumberFormat="1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3" fillId="0" borderId="4" xfId="0" applyFont="1" applyFill="1" applyBorder="1" applyProtection="1">
      <protection locked="0"/>
    </xf>
    <xf numFmtId="2" fontId="3" fillId="0" borderId="4" xfId="0" applyNumberFormat="1" applyFont="1" applyFill="1" applyBorder="1" applyProtection="1">
      <protection locked="0"/>
    </xf>
    <xf numFmtId="0" fontId="3" fillId="0" borderId="0" xfId="2" applyNumberFormat="1" applyFont="1" applyAlignment="1" applyProtection="1">
      <alignment horizontal="center"/>
      <protection locked="0"/>
    </xf>
    <xf numFmtId="3" fontId="0" fillId="0" borderId="5" xfId="0" applyNumberFormat="1" applyFill="1" applyBorder="1"/>
    <xf numFmtId="0" fontId="0" fillId="0" borderId="4" xfId="0" applyFont="1" applyBorder="1"/>
    <xf numFmtId="0" fontId="0" fillId="0" borderId="0" xfId="0" applyFill="1" applyProtection="1">
      <protection locked="0"/>
    </xf>
    <xf numFmtId="0" fontId="0" fillId="0" borderId="4" xfId="0" applyFont="1" applyBorder="1" applyAlignment="1">
      <alignment horizontal="left"/>
    </xf>
    <xf numFmtId="166" fontId="3" fillId="3" borderId="4" xfId="0" applyNumberFormat="1" applyFont="1" applyFill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2" fontId="0" fillId="0" borderId="0" xfId="0" applyNumberFormat="1" applyAlignment="1" applyProtection="1">
      <alignment horizontal="right"/>
      <protection locked="0"/>
    </xf>
    <xf numFmtId="165" fontId="0" fillId="0" borderId="0" xfId="1" applyNumberFormat="1" applyFont="1" applyProtection="1">
      <protection locked="0"/>
    </xf>
    <xf numFmtId="165" fontId="0" fillId="0" borderId="0" xfId="1" applyNumberFormat="1" applyFont="1" applyProtection="1"/>
    <xf numFmtId="0" fontId="0" fillId="0" borderId="0" xfId="0" applyAlignment="1" applyProtection="1">
      <alignment horizontal="center"/>
      <protection locked="0"/>
    </xf>
    <xf numFmtId="2" fontId="0" fillId="0" borderId="0" xfId="0" applyNumberFormat="1" applyProtection="1">
      <protection locked="0"/>
    </xf>
    <xf numFmtId="43" fontId="0" fillId="0" borderId="0" xfId="1" applyNumberFormat="1" applyFont="1" applyProtection="1"/>
    <xf numFmtId="0" fontId="0" fillId="0" borderId="11" xfId="0" applyBorder="1" applyProtection="1">
      <protection locked="0"/>
    </xf>
    <xf numFmtId="165" fontId="0" fillId="0" borderId="11" xfId="1" applyNumberFormat="1" applyFont="1" applyBorder="1" applyProtection="1">
      <protection locked="0"/>
    </xf>
    <xf numFmtId="9" fontId="0" fillId="0" borderId="11" xfId="2" applyFont="1" applyBorder="1" applyProtection="1">
      <protection locked="0"/>
    </xf>
    <xf numFmtId="0" fontId="4" fillId="0" borderId="11" xfId="0" applyFont="1" applyBorder="1" applyProtection="1">
      <protection locked="0"/>
    </xf>
    <xf numFmtId="165" fontId="0" fillId="0" borderId="0" xfId="0" applyNumberFormat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5" fontId="0" fillId="6" borderId="11" xfId="1" applyNumberFormat="1" applyFont="1" applyFill="1" applyBorder="1" applyProtection="1">
      <protection locked="0"/>
    </xf>
    <xf numFmtId="9" fontId="0" fillId="6" borderId="11" xfId="2" applyFont="1" applyFill="1" applyBorder="1" applyProtection="1">
      <protection locked="0"/>
    </xf>
    <xf numFmtId="165" fontId="0" fillId="6" borderId="0" xfId="0" applyNumberFormat="1" applyFill="1" applyProtection="1">
      <protection locked="0"/>
    </xf>
    <xf numFmtId="165" fontId="0" fillId="5" borderId="0" xfId="1" applyNumberFormat="1" applyFont="1" applyFill="1" applyProtection="1"/>
    <xf numFmtId="164" fontId="2" fillId="2" borderId="1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2" fontId="2" fillId="2" borderId="12" xfId="0" applyNumberFormat="1" applyFont="1" applyFill="1" applyBorder="1" applyAlignment="1">
      <alignment horizontal="right" vertical="center"/>
    </xf>
    <xf numFmtId="165" fontId="2" fillId="2" borderId="13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2" borderId="16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2" borderId="15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2" borderId="12" xfId="0" applyFont="1" applyFill="1" applyBorder="1" applyAlignment="1">
      <alignment vertical="center"/>
    </xf>
    <xf numFmtId="164" fontId="3" fillId="4" borderId="14" xfId="0" applyNumberFormat="1" applyFont="1" applyFill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0" fontId="3" fillId="4" borderId="14" xfId="0" applyNumberFormat="1" applyFont="1" applyFill="1" applyBorder="1" applyAlignment="1">
      <alignment horizontal="center" vertical="center"/>
    </xf>
    <xf numFmtId="0" fontId="3" fillId="0" borderId="14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 vertical="center"/>
    </xf>
    <xf numFmtId="165" fontId="2" fillId="2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164" fontId="3" fillId="4" borderId="14" xfId="0" applyNumberFormat="1" applyFont="1" applyFill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0" fontId="3" fillId="4" borderId="14" xfId="0" applyNumberFormat="1" applyFont="1" applyFill="1" applyBorder="1" applyAlignment="1">
      <alignment horizontal="center"/>
    </xf>
    <xf numFmtId="0" fontId="3" fillId="0" borderId="14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74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theme="9"/>
        </left>
        <right style="thin">
          <color rgb="FF70AD47"/>
        </right>
        <top style="thin">
          <color theme="9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theme="9"/>
        </left>
        <right style="thin">
          <color rgb="FF70AD47"/>
        </right>
        <top style="thin">
          <color theme="9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-409]h:mm\ AM/PM;@"/>
      <fill>
        <patternFill patternType="none">
          <fgColor indexed="64"/>
          <bgColor indexed="65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-409]h:mm\ AM/PM;@"/>
      <fill>
        <patternFill patternType="none">
          <fgColor indexed="64"/>
          <bgColor indexed="65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/>
        </top>
        <bottom/>
        <vertical/>
        <horizontal/>
      </border>
      <protection locked="0" hidden="0"/>
    </dxf>
    <dxf>
      <border outline="0">
        <left style="thin">
          <color rgb="FF70AD47"/>
        </left>
        <top style="thin">
          <color rgb="FF70AD47"/>
        </top>
      </border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5" displayName="Table135" ref="A1:BS155" totalsRowShown="0" headerRowDxfId="73" dataDxfId="72" tableBorderDxfId="71">
  <autoFilter ref="A1:BS155" xr:uid="{00000000-0009-0000-0100-000001000000}"/>
  <sortState ref="A2:BS157">
    <sortCondition ref="K1:K157"/>
  </sortState>
  <tableColumns count="71">
    <tableColumn id="2" xr3:uid="{00000000-0010-0000-0000-000002000000}" name="Route #" dataDxfId="70"/>
    <tableColumn id="3" xr3:uid="{00000000-0010-0000-0000-000003000000}" name="DIR" dataDxfId="69"/>
    <tableColumn id="12" xr3:uid="{00000000-0010-0000-0000-00000C000000}" name="Segment #" dataDxfId="68"/>
    <tableColumn id="4" xr3:uid="{00000000-0010-0000-0000-000004000000}" name="County" dataDxfId="67"/>
    <tableColumn id="5" xr3:uid="{00000000-0010-0000-0000-000005000000}" name="LOCATION" dataDxfId="66"/>
    <tableColumn id="6" xr3:uid="{00000000-0010-0000-0000-000006000000}" name="startTime" dataDxfId="65"/>
    <tableColumn id="7" xr3:uid="{00000000-0010-0000-0000-000007000000}" name="endTime" dataDxfId="64"/>
    <tableColumn id="8" xr3:uid="{00000000-0010-0000-0000-000008000000}" name="length (Miles)" dataDxfId="63"/>
    <tableColumn id="9" xr3:uid="{00000000-0010-0000-0000-000009000000}" name="Segment Delay  (Veh-Hrs)1" dataDxfId="62" dataCellStyle="Comma"/>
    <tableColumn id="10" xr3:uid="{00000000-0010-0000-0000-00000A000000}" name="Segment Delay  (Veh-Hrs)" dataDxfId="61" dataCellStyle="Comma">
      <calculatedColumnFormula>IF(I2&gt;20,ROUND(I2,-1),I2)</calculatedColumnFormula>
    </tableColumn>
    <tableColumn id="11" xr3:uid="{00000000-0010-0000-0000-00000B000000}" name="Rank" dataDxfId="60">
      <calculatedColumnFormula>RANK(Table135[[#This Row],[Segment Delay  (Veh-Hrs)1]],Table135[Segment Delay  (Veh-Hrs)1])</calculatedColumnFormula>
    </tableColumn>
    <tableColumn id="1" xr3:uid="{00000000-0010-0000-0000-000001000000}" name="Source" dataDxfId="59"/>
    <tableColumn id="13" xr3:uid="{00000000-0010-0000-0000-00000D000000}" name="Column57" dataDxfId="58"/>
    <tableColumn id="14" xr3:uid="{00000000-0010-0000-0000-00000E000000}" name="Include in Default?" dataDxfId="57"/>
    <tableColumn id="15" xr3:uid="{00000000-0010-0000-0000-00000F000000}" name="TMC ID" dataDxfId="56"/>
    <tableColumn id="16" xr3:uid="{00000000-0010-0000-0000-000010000000}" name="Column1" dataDxfId="55"/>
    <tableColumn id="17" xr3:uid="{00000000-0010-0000-0000-000011000000}" name="Column2" dataDxfId="54"/>
    <tableColumn id="18" xr3:uid="{00000000-0010-0000-0000-000012000000}" name="Column3" dataDxfId="53"/>
    <tableColumn id="19" xr3:uid="{00000000-0010-0000-0000-000013000000}" name="Column4" dataDxfId="52"/>
    <tableColumn id="20" xr3:uid="{00000000-0010-0000-0000-000014000000}" name="Column5" dataDxfId="51"/>
    <tableColumn id="21" xr3:uid="{00000000-0010-0000-0000-000015000000}" name="Column6" dataDxfId="50"/>
    <tableColumn id="22" xr3:uid="{00000000-0010-0000-0000-000016000000}" name="Column7" dataDxfId="49"/>
    <tableColumn id="23" xr3:uid="{00000000-0010-0000-0000-000017000000}" name="Column8" dataDxfId="48"/>
    <tableColumn id="24" xr3:uid="{00000000-0010-0000-0000-000018000000}" name="Column9" dataDxfId="47"/>
    <tableColumn id="25" xr3:uid="{00000000-0010-0000-0000-000019000000}" name="Column10" dataDxfId="46"/>
    <tableColumn id="26" xr3:uid="{00000000-0010-0000-0000-00001A000000}" name="Column11" dataDxfId="45"/>
    <tableColumn id="27" xr3:uid="{00000000-0010-0000-0000-00001B000000}" name="Column12" dataDxfId="44"/>
    <tableColumn id="28" xr3:uid="{00000000-0010-0000-0000-00001C000000}" name="Column13" dataDxfId="43"/>
    <tableColumn id="29" xr3:uid="{00000000-0010-0000-0000-00001D000000}" name="Column14" dataDxfId="42"/>
    <tableColumn id="30" xr3:uid="{00000000-0010-0000-0000-00001E000000}" name="Column15" dataDxfId="41"/>
    <tableColumn id="31" xr3:uid="{00000000-0010-0000-0000-00001F000000}" name="Column16" dataDxfId="40"/>
    <tableColumn id="32" xr3:uid="{00000000-0010-0000-0000-000020000000}" name="Column17" dataDxfId="39"/>
    <tableColumn id="33" xr3:uid="{00000000-0010-0000-0000-000021000000}" name="Column18" dataDxfId="38"/>
    <tableColumn id="34" xr3:uid="{00000000-0010-0000-0000-000022000000}" name="Column19" dataDxfId="37"/>
    <tableColumn id="35" xr3:uid="{00000000-0010-0000-0000-000023000000}" name="Column20" dataDxfId="36"/>
    <tableColumn id="36" xr3:uid="{00000000-0010-0000-0000-000024000000}" name="Column21" dataDxfId="35"/>
    <tableColumn id="37" xr3:uid="{00000000-0010-0000-0000-000025000000}" name="Column22" dataDxfId="34"/>
    <tableColumn id="38" xr3:uid="{00000000-0010-0000-0000-000026000000}" name="Column23" dataDxfId="33"/>
    <tableColumn id="39" xr3:uid="{00000000-0010-0000-0000-000027000000}" name="Column24" dataDxfId="32"/>
    <tableColumn id="40" xr3:uid="{00000000-0010-0000-0000-000028000000}" name="Column25" dataDxfId="31"/>
    <tableColumn id="41" xr3:uid="{00000000-0010-0000-0000-000029000000}" name="Column26" dataDxfId="30"/>
    <tableColumn id="42" xr3:uid="{00000000-0010-0000-0000-00002A000000}" name="Column27" dataDxfId="29"/>
    <tableColumn id="43" xr3:uid="{00000000-0010-0000-0000-00002B000000}" name="Column28" dataDxfId="28"/>
    <tableColumn id="44" xr3:uid="{00000000-0010-0000-0000-00002C000000}" name="Column29" dataDxfId="27"/>
    <tableColumn id="45" xr3:uid="{00000000-0010-0000-0000-00002D000000}" name="Column30" dataDxfId="26"/>
    <tableColumn id="46" xr3:uid="{00000000-0010-0000-0000-00002E000000}" name="Column31" dataDxfId="25"/>
    <tableColumn id="47" xr3:uid="{00000000-0010-0000-0000-00002F000000}" name="Column32" dataDxfId="24"/>
    <tableColumn id="48" xr3:uid="{00000000-0010-0000-0000-000030000000}" name="Column33" dataDxfId="23"/>
    <tableColumn id="49" xr3:uid="{00000000-0010-0000-0000-000031000000}" name="Column34" dataDxfId="22"/>
    <tableColumn id="50" xr3:uid="{00000000-0010-0000-0000-000032000000}" name="Column35" dataDxfId="21"/>
    <tableColumn id="51" xr3:uid="{00000000-0010-0000-0000-000033000000}" name="Column36" dataDxfId="20"/>
    <tableColumn id="52" xr3:uid="{00000000-0010-0000-0000-000034000000}" name="Column37" dataDxfId="19"/>
    <tableColumn id="53" xr3:uid="{00000000-0010-0000-0000-000035000000}" name="Column38" dataDxfId="18"/>
    <tableColumn id="54" xr3:uid="{00000000-0010-0000-0000-000036000000}" name="Column39" dataDxfId="17"/>
    <tableColumn id="55" xr3:uid="{00000000-0010-0000-0000-000037000000}" name="Column40" dataDxfId="16"/>
    <tableColumn id="56" xr3:uid="{00000000-0010-0000-0000-000038000000}" name="Column41" dataDxfId="15"/>
    <tableColumn id="57" xr3:uid="{00000000-0010-0000-0000-000039000000}" name="Column42" dataDxfId="14"/>
    <tableColumn id="58" xr3:uid="{00000000-0010-0000-0000-00003A000000}" name="Column43" dataDxfId="13"/>
    <tableColumn id="59" xr3:uid="{00000000-0010-0000-0000-00003B000000}" name="Column44" dataDxfId="12"/>
    <tableColumn id="60" xr3:uid="{00000000-0010-0000-0000-00003C000000}" name="Column45" dataDxfId="11"/>
    <tableColumn id="61" xr3:uid="{00000000-0010-0000-0000-00003D000000}" name="Column46" dataDxfId="10"/>
    <tableColumn id="62" xr3:uid="{00000000-0010-0000-0000-00003E000000}" name="Column47" dataDxfId="9"/>
    <tableColumn id="63" xr3:uid="{00000000-0010-0000-0000-00003F000000}" name="Column48" dataDxfId="8"/>
    <tableColumn id="64" xr3:uid="{00000000-0010-0000-0000-000040000000}" name="Column49" dataDxfId="7"/>
    <tableColumn id="65" xr3:uid="{00000000-0010-0000-0000-000041000000}" name="Column50" dataDxfId="6"/>
    <tableColumn id="66" xr3:uid="{00000000-0010-0000-0000-000042000000}" name="Column51" dataDxfId="5"/>
    <tableColumn id="67" xr3:uid="{00000000-0010-0000-0000-000043000000}" name="Column52" dataDxfId="4"/>
    <tableColumn id="68" xr3:uid="{00000000-0010-0000-0000-000044000000}" name="Column53" dataDxfId="3"/>
    <tableColumn id="69" xr3:uid="{00000000-0010-0000-0000-000045000000}" name="Column54" dataDxfId="2"/>
    <tableColumn id="70" xr3:uid="{00000000-0010-0000-0000-000046000000}" name="Column55" dataDxfId="1"/>
    <tableColumn id="71" xr3:uid="{00000000-0010-0000-0000-000047000000}" name="Column5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X161"/>
  <sheetViews>
    <sheetView workbookViewId="0">
      <selection activeCell="E25" sqref="E25"/>
    </sheetView>
  </sheetViews>
  <sheetFormatPr defaultColWidth="9.140625" defaultRowHeight="15" x14ac:dyDescent="0.25"/>
  <cols>
    <col min="1" max="1" width="10.7109375" style="24" bestFit="1" customWidth="1"/>
    <col min="2" max="2" width="7" style="24" bestFit="1" customWidth="1"/>
    <col min="3" max="3" width="14" style="54" bestFit="1" customWidth="1"/>
    <col min="4" max="4" width="22.5703125" style="9" bestFit="1" customWidth="1"/>
    <col min="5" max="5" width="60" style="9" bestFit="1" customWidth="1"/>
    <col min="6" max="6" width="10.85546875" style="55" bestFit="1" customWidth="1"/>
    <col min="7" max="7" width="10.140625" style="55" bestFit="1" customWidth="1"/>
    <col min="8" max="8" width="14.140625" style="60" bestFit="1" customWidth="1"/>
    <col min="9" max="9" width="25.140625" style="57" hidden="1" customWidth="1"/>
    <col min="10" max="10" width="25.140625" style="58" bestFit="1" customWidth="1"/>
    <col min="11" max="11" width="9.7109375" style="59" bestFit="1" customWidth="1"/>
    <col min="12" max="12" width="23.85546875" style="9" hidden="1" customWidth="1"/>
    <col min="13" max="13" width="8" style="9" hidden="1" customWidth="1"/>
    <col min="14" max="14" width="5.7109375" style="10" hidden="1" customWidth="1"/>
    <col min="15" max="15" width="9.140625" style="9" hidden="1" customWidth="1"/>
    <col min="16" max="71" width="0" style="9" hidden="1" customWidth="1"/>
    <col min="72" max="74" width="9.140625" style="9"/>
    <col min="75" max="75" width="15.140625" style="9" bestFit="1" customWidth="1"/>
    <col min="76" max="76" width="9.85546875" style="9" bestFit="1" customWidth="1"/>
    <col min="77" max="16384" width="9.140625" style="9"/>
  </cols>
  <sheetData>
    <row r="1" spans="1:76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1417</v>
      </c>
      <c r="J1" s="7" t="s">
        <v>8</v>
      </c>
      <c r="K1" s="8" t="s">
        <v>9</v>
      </c>
      <c r="L1" s="9" t="s">
        <v>10</v>
      </c>
      <c r="M1" s="9" t="s">
        <v>11</v>
      </c>
      <c r="N1" s="10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  <c r="AY1" s="9" t="s">
        <v>49</v>
      </c>
      <c r="AZ1" s="9" t="s">
        <v>50</v>
      </c>
      <c r="BA1" s="9" t="s">
        <v>51</v>
      </c>
      <c r="BB1" s="9" t="s">
        <v>52</v>
      </c>
      <c r="BC1" s="9" t="s">
        <v>53</v>
      </c>
      <c r="BD1" s="9" t="s">
        <v>54</v>
      </c>
      <c r="BE1" s="9" t="s">
        <v>55</v>
      </c>
      <c r="BF1" s="9" t="s">
        <v>56</v>
      </c>
      <c r="BG1" s="9" t="s">
        <v>57</v>
      </c>
      <c r="BH1" s="9" t="s">
        <v>58</v>
      </c>
      <c r="BI1" s="9" t="s">
        <v>59</v>
      </c>
      <c r="BJ1" s="9" t="s">
        <v>60</v>
      </c>
      <c r="BK1" s="9" t="s">
        <v>61</v>
      </c>
      <c r="BL1" s="9" t="s">
        <v>62</v>
      </c>
      <c r="BM1" s="9" t="s">
        <v>63</v>
      </c>
      <c r="BN1" s="9" t="s">
        <v>64</v>
      </c>
      <c r="BO1" s="9" t="s">
        <v>65</v>
      </c>
      <c r="BP1" s="9" t="s">
        <v>66</v>
      </c>
      <c r="BQ1" s="9" t="s">
        <v>67</v>
      </c>
      <c r="BR1" s="9" t="s">
        <v>68</v>
      </c>
      <c r="BS1" s="9" t="s">
        <v>69</v>
      </c>
    </row>
    <row r="2" spans="1:76" ht="15" customHeight="1" x14ac:dyDescent="0.25">
      <c r="A2" s="11" t="s">
        <v>70</v>
      </c>
      <c r="B2" s="11" t="s">
        <v>71</v>
      </c>
      <c r="C2" s="12" t="s">
        <v>72</v>
      </c>
      <c r="D2" s="13" t="s">
        <v>73</v>
      </c>
      <c r="E2" s="13" t="s">
        <v>74</v>
      </c>
      <c r="F2" s="14">
        <v>0.51388888888888895</v>
      </c>
      <c r="G2" s="14">
        <v>0.9375</v>
      </c>
      <c r="H2" s="15">
        <v>5.49</v>
      </c>
      <c r="I2" s="16">
        <f>3589+11072</f>
        <v>14661</v>
      </c>
      <c r="J2" s="17">
        <f t="shared" ref="J2:J65" si="0">IF(I2&gt;20,ROUND(I2,-1),I2)</f>
        <v>14660</v>
      </c>
      <c r="K2" s="18">
        <f>RANK(Table135[[#This Row],[Segment Delay  (Veh-Hrs)1]],Table135[Segment Delay  (Veh-Hrs)1])</f>
        <v>1</v>
      </c>
      <c r="L2" s="9" t="s">
        <v>75</v>
      </c>
      <c r="M2" s="9">
        <v>1726</v>
      </c>
      <c r="N2" s="19">
        <v>1</v>
      </c>
      <c r="O2" s="9" t="s">
        <v>76</v>
      </c>
      <c r="P2" s="9" t="s">
        <v>77</v>
      </c>
      <c r="Q2" s="9" t="s">
        <v>78</v>
      </c>
      <c r="R2" s="9" t="s">
        <v>79</v>
      </c>
      <c r="S2" s="9" t="s">
        <v>80</v>
      </c>
      <c r="T2" s="9" t="s">
        <v>81</v>
      </c>
      <c r="U2" s="9" t="s">
        <v>82</v>
      </c>
      <c r="V2" s="9" t="s">
        <v>83</v>
      </c>
      <c r="W2" s="9" t="s">
        <v>84</v>
      </c>
      <c r="X2" s="9" t="s">
        <v>85</v>
      </c>
      <c r="Y2" s="9" t="s">
        <v>86</v>
      </c>
      <c r="Z2" s="9" t="s">
        <v>87</v>
      </c>
      <c r="AA2" s="9" t="s">
        <v>88</v>
      </c>
      <c r="AB2" s="9" t="s">
        <v>89</v>
      </c>
      <c r="AC2" s="9" t="s">
        <v>90</v>
      </c>
    </row>
    <row r="3" spans="1:76" ht="15" customHeight="1" x14ac:dyDescent="0.25">
      <c r="A3" s="11" t="s">
        <v>91</v>
      </c>
      <c r="B3" s="11" t="s">
        <v>92</v>
      </c>
      <c r="C3" s="12">
        <v>2</v>
      </c>
      <c r="D3" s="13" t="s">
        <v>93</v>
      </c>
      <c r="E3" s="13" t="s">
        <v>94</v>
      </c>
      <c r="F3" s="20">
        <v>0.22569444444444445</v>
      </c>
      <c r="G3" s="20">
        <v>0.77430555555555547</v>
      </c>
      <c r="H3" s="15">
        <v>17.5</v>
      </c>
      <c r="I3" s="16">
        <v>12652.886043642122</v>
      </c>
      <c r="J3" s="17">
        <f t="shared" si="0"/>
        <v>12650</v>
      </c>
      <c r="K3" s="18">
        <f>RANK(Table135[[#This Row],[Segment Delay  (Veh-Hrs)1]],Table135[Segment Delay  (Veh-Hrs)1])</f>
        <v>2</v>
      </c>
      <c r="L3" s="9" t="s">
        <v>95</v>
      </c>
      <c r="M3" s="21">
        <f>$M$159</f>
        <v>1727.3823529411766</v>
      </c>
      <c r="N3" s="19"/>
      <c r="O3" s="9" t="s">
        <v>96</v>
      </c>
      <c r="P3" s="9" t="s">
        <v>97</v>
      </c>
      <c r="Q3" s="9" t="s">
        <v>98</v>
      </c>
      <c r="R3" s="9" t="s">
        <v>99</v>
      </c>
      <c r="S3" s="9" t="s">
        <v>100</v>
      </c>
      <c r="T3" s="9" t="s">
        <v>101</v>
      </c>
      <c r="U3" s="9" t="s">
        <v>102</v>
      </c>
      <c r="V3" s="9" t="s">
        <v>103</v>
      </c>
      <c r="W3" s="9" t="s">
        <v>104</v>
      </c>
      <c r="X3" s="9" t="s">
        <v>105</v>
      </c>
      <c r="Y3" s="9" t="s">
        <v>106</v>
      </c>
      <c r="Z3" s="9" t="s">
        <v>107</v>
      </c>
      <c r="AA3" s="9" t="s">
        <v>108</v>
      </c>
      <c r="AB3" s="9" t="s">
        <v>109</v>
      </c>
      <c r="AC3" s="9" t="s">
        <v>110</v>
      </c>
      <c r="AD3" s="9" t="s">
        <v>111</v>
      </c>
      <c r="AE3" s="9" t="s">
        <v>112</v>
      </c>
      <c r="AF3" s="9" t="s">
        <v>113</v>
      </c>
      <c r="AG3" s="9" t="s">
        <v>114</v>
      </c>
      <c r="AH3" s="9" t="s">
        <v>115</v>
      </c>
      <c r="AI3" s="9" t="s">
        <v>116</v>
      </c>
      <c r="AJ3" s="9" t="s">
        <v>117</v>
      </c>
      <c r="AK3" s="9" t="s">
        <v>118</v>
      </c>
      <c r="AL3" s="9" t="s">
        <v>119</v>
      </c>
      <c r="AM3" s="9" t="s">
        <v>120</v>
      </c>
      <c r="AN3" s="9" t="s">
        <v>121</v>
      </c>
      <c r="AO3" s="9" t="s">
        <v>122</v>
      </c>
      <c r="AP3" s="9" t="s">
        <v>123</v>
      </c>
      <c r="AQ3" s="9" t="s">
        <v>124</v>
      </c>
      <c r="AR3" s="9" t="s">
        <v>125</v>
      </c>
      <c r="AS3" s="9" t="s">
        <v>126</v>
      </c>
      <c r="AT3" s="9" t="s">
        <v>127</v>
      </c>
      <c r="AU3" s="9" t="s">
        <v>128</v>
      </c>
      <c r="AV3" s="9" t="s">
        <v>129</v>
      </c>
      <c r="AW3" s="9" t="s">
        <v>130</v>
      </c>
      <c r="AX3" s="9" t="s">
        <v>131</v>
      </c>
      <c r="AY3" s="9" t="s">
        <v>132</v>
      </c>
      <c r="AZ3" s="9" t="s">
        <v>133</v>
      </c>
      <c r="BA3" s="9" t="s">
        <v>134</v>
      </c>
      <c r="BB3" s="9" t="s">
        <v>135</v>
      </c>
      <c r="BC3" s="9" t="s">
        <v>136</v>
      </c>
      <c r="BD3" s="9" t="s">
        <v>137</v>
      </c>
      <c r="BE3" s="9" t="s">
        <v>138</v>
      </c>
      <c r="BF3" s="9" t="s">
        <v>139</v>
      </c>
      <c r="BG3" s="9" t="s">
        <v>140</v>
      </c>
      <c r="BH3" s="9" t="s">
        <v>141</v>
      </c>
      <c r="BI3" s="9" t="s">
        <v>142</v>
      </c>
      <c r="BJ3" s="9" t="s">
        <v>143</v>
      </c>
      <c r="BK3" s="9" t="s">
        <v>144</v>
      </c>
      <c r="BL3" s="9" t="s">
        <v>145</v>
      </c>
      <c r="BV3" s="67" t="s">
        <v>1420</v>
      </c>
    </row>
    <row r="4" spans="1:76" ht="15" customHeight="1" x14ac:dyDescent="0.25">
      <c r="A4" s="11" t="s">
        <v>146</v>
      </c>
      <c r="B4" s="11" t="s">
        <v>147</v>
      </c>
      <c r="C4" s="12">
        <v>18</v>
      </c>
      <c r="D4" s="13" t="s">
        <v>148</v>
      </c>
      <c r="E4" s="22" t="s">
        <v>149</v>
      </c>
      <c r="F4" s="14">
        <v>0.59027777777777779</v>
      </c>
      <c r="G4" s="14">
        <v>0.85069444444444453</v>
      </c>
      <c r="H4" s="15">
        <v>7.12</v>
      </c>
      <c r="I4" s="16">
        <v>7262.0883168778973</v>
      </c>
      <c r="J4" s="17">
        <f t="shared" si="0"/>
        <v>7260</v>
      </c>
      <c r="K4" s="18">
        <f>RANK(Table135[[#This Row],[Segment Delay  (Veh-Hrs)1]],Table135[Segment Delay  (Veh-Hrs)1])</f>
        <v>3</v>
      </c>
      <c r="L4" s="9" t="s">
        <v>150</v>
      </c>
      <c r="M4" s="9">
        <v>1752</v>
      </c>
      <c r="N4" s="19">
        <v>1</v>
      </c>
      <c r="O4" s="9" t="s">
        <v>151</v>
      </c>
      <c r="P4" s="9" t="s">
        <v>152</v>
      </c>
      <c r="Q4" s="9" t="s">
        <v>153</v>
      </c>
      <c r="R4" s="9" t="s">
        <v>154</v>
      </c>
      <c r="S4" s="9" t="s">
        <v>155</v>
      </c>
      <c r="T4" s="9" t="s">
        <v>156</v>
      </c>
      <c r="U4" s="9" t="s">
        <v>157</v>
      </c>
      <c r="V4" s="9" t="s">
        <v>158</v>
      </c>
      <c r="W4" s="9" t="s">
        <v>159</v>
      </c>
      <c r="X4" s="9" t="s">
        <v>160</v>
      </c>
      <c r="Y4" s="9" t="s">
        <v>161</v>
      </c>
      <c r="Z4" s="9" t="s">
        <v>162</v>
      </c>
      <c r="AA4" s="9" t="s">
        <v>163</v>
      </c>
      <c r="AB4" s="9" t="s">
        <v>164</v>
      </c>
      <c r="AC4" s="9" t="s">
        <v>165</v>
      </c>
      <c r="AD4" s="9" t="s">
        <v>166</v>
      </c>
      <c r="AE4" s="9" t="s">
        <v>167</v>
      </c>
      <c r="AF4" s="9" t="s">
        <v>168</v>
      </c>
    </row>
    <row r="5" spans="1:76" ht="15" customHeight="1" x14ac:dyDescent="0.25">
      <c r="A5" s="11" t="s">
        <v>169</v>
      </c>
      <c r="B5" s="11" t="s">
        <v>170</v>
      </c>
      <c r="C5" s="12">
        <v>2</v>
      </c>
      <c r="D5" s="13" t="s">
        <v>171</v>
      </c>
      <c r="E5" s="13" t="s">
        <v>172</v>
      </c>
      <c r="F5" s="20">
        <v>0.57986111111111105</v>
      </c>
      <c r="G5" s="20">
        <v>0.84722222222222221</v>
      </c>
      <c r="H5" s="15">
        <v>9.5299999999999994</v>
      </c>
      <c r="I5" s="16">
        <v>6284.7282806578396</v>
      </c>
      <c r="J5" s="17">
        <f t="shared" si="0"/>
        <v>6280</v>
      </c>
      <c r="K5" s="18">
        <f>RANK(Table135[[#This Row],[Segment Delay  (Veh-Hrs)1]],Table135[Segment Delay  (Veh-Hrs)1])</f>
        <v>4</v>
      </c>
      <c r="L5" s="9" t="s">
        <v>95</v>
      </c>
      <c r="M5" s="21">
        <f>$M$159</f>
        <v>1727.3823529411766</v>
      </c>
      <c r="N5" s="19"/>
      <c r="O5" s="9" t="s">
        <v>173</v>
      </c>
      <c r="P5" s="9" t="s">
        <v>174</v>
      </c>
      <c r="Q5" s="9" t="s">
        <v>175</v>
      </c>
      <c r="R5" s="9" t="s">
        <v>176</v>
      </c>
      <c r="S5" s="9" t="s">
        <v>177</v>
      </c>
      <c r="T5" s="9" t="s">
        <v>178</v>
      </c>
      <c r="U5" s="9" t="s">
        <v>179</v>
      </c>
      <c r="V5" s="9" t="s">
        <v>180</v>
      </c>
      <c r="W5" s="9" t="s">
        <v>181</v>
      </c>
      <c r="X5" s="9" t="s">
        <v>182</v>
      </c>
      <c r="Y5" s="9" t="s">
        <v>183</v>
      </c>
      <c r="Z5" s="9" t="s">
        <v>184</v>
      </c>
      <c r="AA5" s="9" t="s">
        <v>185</v>
      </c>
      <c r="AB5" s="9" t="s">
        <v>186</v>
      </c>
      <c r="BV5" s="65" t="s">
        <v>3</v>
      </c>
      <c r="BW5" s="65" t="s">
        <v>1429</v>
      </c>
      <c r="BX5" s="65" t="s">
        <v>1421</v>
      </c>
    </row>
    <row r="6" spans="1:76" ht="15" customHeight="1" x14ac:dyDescent="0.25">
      <c r="A6" s="11" t="s">
        <v>187</v>
      </c>
      <c r="B6" s="11" t="s">
        <v>188</v>
      </c>
      <c r="C6" s="12">
        <v>1</v>
      </c>
      <c r="D6" s="13" t="s">
        <v>189</v>
      </c>
      <c r="E6" s="13" t="s">
        <v>190</v>
      </c>
      <c r="F6" s="20">
        <v>0.61458333333333337</v>
      </c>
      <c r="G6" s="20">
        <v>0.82986111111111116</v>
      </c>
      <c r="H6" s="15">
        <v>6.11</v>
      </c>
      <c r="I6" s="16">
        <v>5606.2601007045114</v>
      </c>
      <c r="J6" s="17">
        <f t="shared" si="0"/>
        <v>5610</v>
      </c>
      <c r="K6" s="18">
        <f>RANK(Table135[[#This Row],[Segment Delay  (Veh-Hrs)1]],Table135[Segment Delay  (Veh-Hrs)1])</f>
        <v>5</v>
      </c>
      <c r="L6" s="23" t="s">
        <v>191</v>
      </c>
      <c r="M6" s="9">
        <v>1686</v>
      </c>
      <c r="N6" s="19">
        <v>1</v>
      </c>
      <c r="O6" s="9" t="s">
        <v>192</v>
      </c>
      <c r="P6" s="9" t="s">
        <v>193</v>
      </c>
      <c r="Q6" s="9" t="s">
        <v>194</v>
      </c>
      <c r="R6" s="9" t="s">
        <v>195</v>
      </c>
      <c r="S6" s="9" t="s">
        <v>196</v>
      </c>
      <c r="T6" s="9" t="s">
        <v>197</v>
      </c>
      <c r="U6" s="9" t="s">
        <v>198</v>
      </c>
      <c r="V6" s="9" t="s">
        <v>199</v>
      </c>
      <c r="W6" s="9" t="s">
        <v>200</v>
      </c>
      <c r="X6" s="9" t="s">
        <v>201</v>
      </c>
      <c r="BV6" s="62" t="s">
        <v>1422</v>
      </c>
      <c r="BW6" s="63">
        <v>59734.415477259885</v>
      </c>
      <c r="BX6" s="64">
        <v>0.34276559511833338</v>
      </c>
    </row>
    <row r="7" spans="1:76" ht="15" customHeight="1" x14ac:dyDescent="0.25">
      <c r="A7" s="11" t="s">
        <v>91</v>
      </c>
      <c r="B7" s="11" t="s">
        <v>188</v>
      </c>
      <c r="C7" s="12">
        <v>2</v>
      </c>
      <c r="D7" s="13" t="s">
        <v>171</v>
      </c>
      <c r="E7" s="13" t="s">
        <v>202</v>
      </c>
      <c r="F7" s="20">
        <v>0.59722222222222221</v>
      </c>
      <c r="G7" s="20">
        <v>0.81597222222222221</v>
      </c>
      <c r="H7" s="15">
        <v>4.58</v>
      </c>
      <c r="I7" s="16">
        <v>5455.7193361821292</v>
      </c>
      <c r="J7" s="17">
        <f t="shared" si="0"/>
        <v>5460</v>
      </c>
      <c r="K7" s="18">
        <f>RANK(Table135[[#This Row],[Segment Delay  (Veh-Hrs)1]],Table135[Segment Delay  (Veh-Hrs)1])</f>
        <v>6</v>
      </c>
      <c r="L7" s="9" t="s">
        <v>95</v>
      </c>
      <c r="M7" s="21">
        <f>$M$159</f>
        <v>1727.3823529411766</v>
      </c>
      <c r="N7" s="19"/>
      <c r="O7" s="9" t="s">
        <v>203</v>
      </c>
      <c r="P7" s="9" t="s">
        <v>204</v>
      </c>
      <c r="Q7" s="9" t="s">
        <v>205</v>
      </c>
      <c r="R7" s="9" t="s">
        <v>206</v>
      </c>
      <c r="S7" s="9" t="s">
        <v>207</v>
      </c>
      <c r="T7" s="9" t="s">
        <v>208</v>
      </c>
      <c r="U7" s="9" t="s">
        <v>209</v>
      </c>
      <c r="V7" s="9" t="s">
        <v>210</v>
      </c>
      <c r="W7" s="9" t="s">
        <v>211</v>
      </c>
      <c r="X7" s="9" t="s">
        <v>212</v>
      </c>
      <c r="Y7" s="9" t="s">
        <v>213</v>
      </c>
      <c r="BV7" s="62" t="s">
        <v>1423</v>
      </c>
      <c r="BW7" s="63">
        <v>28821.368699309194</v>
      </c>
      <c r="BX7" s="64">
        <v>0.16538160648955239</v>
      </c>
    </row>
    <row r="8" spans="1:76" ht="15" customHeight="1" x14ac:dyDescent="0.25">
      <c r="A8" s="11" t="s">
        <v>214</v>
      </c>
      <c r="B8" s="11" t="s">
        <v>147</v>
      </c>
      <c r="C8" s="12">
        <v>2</v>
      </c>
      <c r="D8" s="13" t="s">
        <v>171</v>
      </c>
      <c r="E8" s="13" t="s">
        <v>215</v>
      </c>
      <c r="F8" s="20">
        <v>0.59375</v>
      </c>
      <c r="G8" s="20">
        <v>0.79861111111111116</v>
      </c>
      <c r="H8" s="15">
        <v>4.49</v>
      </c>
      <c r="I8" s="16">
        <v>4768.1429119852301</v>
      </c>
      <c r="J8" s="17">
        <f t="shared" si="0"/>
        <v>4770</v>
      </c>
      <c r="K8" s="18">
        <f>RANK(Table135[[#This Row],[Segment Delay  (Veh-Hrs)1]],Table135[Segment Delay  (Veh-Hrs)1])</f>
        <v>7</v>
      </c>
      <c r="L8" s="9" t="s">
        <v>95</v>
      </c>
      <c r="M8" s="21">
        <f>$M$159</f>
        <v>1727.3823529411766</v>
      </c>
      <c r="O8" s="9" t="s">
        <v>216</v>
      </c>
      <c r="P8" s="9" t="s">
        <v>217</v>
      </c>
      <c r="Q8" s="9" t="s">
        <v>218</v>
      </c>
      <c r="R8" s="9" t="s">
        <v>219</v>
      </c>
      <c r="S8" s="9" t="s">
        <v>220</v>
      </c>
      <c r="T8" s="9" t="s">
        <v>221</v>
      </c>
      <c r="U8" s="9" t="s">
        <v>222</v>
      </c>
      <c r="V8" s="9" t="s">
        <v>223</v>
      </c>
      <c r="W8" s="9" t="s">
        <v>224</v>
      </c>
      <c r="X8" s="9" t="s">
        <v>225</v>
      </c>
      <c r="Y8" s="9" t="s">
        <v>226</v>
      </c>
      <c r="Z8" s="9" t="s">
        <v>227</v>
      </c>
      <c r="AA8" s="9" t="s">
        <v>228</v>
      </c>
      <c r="AB8" s="9" t="s">
        <v>229</v>
      </c>
      <c r="AC8" s="9" t="s">
        <v>230</v>
      </c>
      <c r="AD8" s="9" t="s">
        <v>231</v>
      </c>
      <c r="AE8" s="9" t="s">
        <v>232</v>
      </c>
      <c r="AF8" s="9" t="s">
        <v>233</v>
      </c>
      <c r="AG8" s="9" t="s">
        <v>234</v>
      </c>
      <c r="BV8" s="62" t="s">
        <v>1424</v>
      </c>
      <c r="BW8" s="63">
        <v>6337.5187779943981</v>
      </c>
      <c r="BX8" s="64">
        <v>3.6365692677445265E-2</v>
      </c>
    </row>
    <row r="9" spans="1:76" ht="15" customHeight="1" x14ac:dyDescent="0.25">
      <c r="A9" s="11" t="s">
        <v>235</v>
      </c>
      <c r="B9" s="11" t="s">
        <v>147</v>
      </c>
      <c r="C9" s="12">
        <v>7</v>
      </c>
      <c r="D9" s="13" t="s">
        <v>148</v>
      </c>
      <c r="E9" s="13" t="s">
        <v>236</v>
      </c>
      <c r="F9" s="20">
        <v>0.61458333333333337</v>
      </c>
      <c r="G9" s="20">
        <v>0.81944444444444453</v>
      </c>
      <c r="H9" s="15">
        <v>12.87</v>
      </c>
      <c r="I9" s="16">
        <v>4740.2521074192655</v>
      </c>
      <c r="J9" s="17">
        <f t="shared" si="0"/>
        <v>4740</v>
      </c>
      <c r="K9" s="18">
        <f>RANK(Table135[[#This Row],[Segment Delay  (Veh-Hrs)1]],Table135[Segment Delay  (Veh-Hrs)1])</f>
        <v>8</v>
      </c>
      <c r="L9" s="9" t="s">
        <v>95</v>
      </c>
      <c r="M9" s="21">
        <f>$M$159</f>
        <v>1727.3823529411766</v>
      </c>
      <c r="N9" s="19"/>
      <c r="O9" s="9" t="s">
        <v>237</v>
      </c>
      <c r="P9" s="9" t="s">
        <v>238</v>
      </c>
      <c r="Q9" s="9" t="s">
        <v>239</v>
      </c>
      <c r="R9" s="9" t="s">
        <v>240</v>
      </c>
      <c r="S9" s="9" t="s">
        <v>241</v>
      </c>
      <c r="T9" s="9" t="s">
        <v>242</v>
      </c>
      <c r="U9" s="9" t="s">
        <v>243</v>
      </c>
      <c r="V9" s="9" t="s">
        <v>244</v>
      </c>
      <c r="W9" s="9" t="s">
        <v>245</v>
      </c>
      <c r="X9" s="9" t="s">
        <v>246</v>
      </c>
      <c r="Y9" s="9" t="s">
        <v>247</v>
      </c>
      <c r="Z9" s="9" t="s">
        <v>248</v>
      </c>
      <c r="AA9" s="9" t="s">
        <v>249</v>
      </c>
      <c r="AB9" s="9" t="s">
        <v>250</v>
      </c>
      <c r="AC9" s="9" t="s">
        <v>251</v>
      </c>
      <c r="AD9" s="9" t="s">
        <v>252</v>
      </c>
      <c r="AE9" s="9" t="s">
        <v>253</v>
      </c>
      <c r="AF9" s="9" t="s">
        <v>254</v>
      </c>
      <c r="AG9" s="9" t="s">
        <v>255</v>
      </c>
      <c r="AH9" s="9" t="s">
        <v>256</v>
      </c>
      <c r="AI9" s="9" t="s">
        <v>257</v>
      </c>
      <c r="AJ9" s="9" t="s">
        <v>258</v>
      </c>
      <c r="AK9" s="9" t="s">
        <v>259</v>
      </c>
      <c r="AL9" s="9" t="s">
        <v>260</v>
      </c>
      <c r="AM9" s="9" t="s">
        <v>261</v>
      </c>
      <c r="AN9" s="9" t="s">
        <v>262</v>
      </c>
      <c r="AO9" s="9" t="s">
        <v>263</v>
      </c>
      <c r="AP9" s="9" t="s">
        <v>264</v>
      </c>
      <c r="AQ9" s="9" t="s">
        <v>265</v>
      </c>
      <c r="AR9" s="9" t="s">
        <v>266</v>
      </c>
      <c r="AS9" s="9" t="s">
        <v>267</v>
      </c>
      <c r="AT9" s="9" t="s">
        <v>268</v>
      </c>
      <c r="BV9" s="62" t="s">
        <v>1425</v>
      </c>
      <c r="BW9" s="63">
        <v>43212.375470142491</v>
      </c>
      <c r="BX9" s="64">
        <v>0.24795949665128791</v>
      </c>
    </row>
    <row r="10" spans="1:76" ht="15" customHeight="1" x14ac:dyDescent="0.25">
      <c r="A10" s="11" t="s">
        <v>269</v>
      </c>
      <c r="B10" s="11" t="s">
        <v>188</v>
      </c>
      <c r="C10" s="12">
        <v>1</v>
      </c>
      <c r="D10" s="13" t="s">
        <v>270</v>
      </c>
      <c r="E10" s="13" t="s">
        <v>271</v>
      </c>
      <c r="F10" s="20">
        <v>0.59027777777777779</v>
      </c>
      <c r="G10" s="20">
        <v>0.80555555555555547</v>
      </c>
      <c r="H10" s="15">
        <v>5.13</v>
      </c>
      <c r="I10" s="16">
        <v>4519.7939145316932</v>
      </c>
      <c r="J10" s="17">
        <f t="shared" si="0"/>
        <v>4520</v>
      </c>
      <c r="K10" s="18">
        <f>RANK(Table135[[#This Row],[Segment Delay  (Veh-Hrs)1]],Table135[Segment Delay  (Veh-Hrs)1])</f>
        <v>9</v>
      </c>
      <c r="L10" s="9" t="s">
        <v>272</v>
      </c>
      <c r="M10" s="21">
        <v>1733</v>
      </c>
      <c r="N10" s="19">
        <v>1</v>
      </c>
      <c r="O10" s="9" t="s">
        <v>273</v>
      </c>
      <c r="P10" s="9" t="s">
        <v>274</v>
      </c>
      <c r="Q10" s="9" t="s">
        <v>275</v>
      </c>
      <c r="R10" s="9" t="s">
        <v>276</v>
      </c>
      <c r="S10" s="9" t="s">
        <v>277</v>
      </c>
      <c r="T10" s="9" t="s">
        <v>278</v>
      </c>
      <c r="U10" s="9" t="s">
        <v>279</v>
      </c>
      <c r="V10" s="9" t="s">
        <v>280</v>
      </c>
      <c r="W10" s="9" t="s">
        <v>281</v>
      </c>
      <c r="X10" s="9" t="s">
        <v>282</v>
      </c>
      <c r="Y10" s="9" t="s">
        <v>283</v>
      </c>
      <c r="Z10" s="9" t="s">
        <v>284</v>
      </c>
      <c r="BV10" s="62" t="s">
        <v>1383</v>
      </c>
      <c r="BW10" s="63">
        <v>20585.664173582492</v>
      </c>
      <c r="BX10" s="64">
        <v>0.11812382150203356</v>
      </c>
    </row>
    <row r="11" spans="1:76" ht="15" customHeight="1" x14ac:dyDescent="0.25">
      <c r="A11" s="11" t="s">
        <v>169</v>
      </c>
      <c r="B11" s="11" t="s">
        <v>170</v>
      </c>
      <c r="C11" s="12">
        <v>4</v>
      </c>
      <c r="D11" s="13" t="s">
        <v>189</v>
      </c>
      <c r="E11" s="13" t="s">
        <v>285</v>
      </c>
      <c r="F11" s="20">
        <v>0.61111111111111105</v>
      </c>
      <c r="G11" s="20">
        <v>0.79861111111111116</v>
      </c>
      <c r="H11" s="15">
        <v>10.83</v>
      </c>
      <c r="I11" s="16">
        <v>4500.8749730485952</v>
      </c>
      <c r="J11" s="17">
        <f t="shared" si="0"/>
        <v>4500</v>
      </c>
      <c r="K11" s="18">
        <f>RANK(Table135[[#This Row],[Segment Delay  (Veh-Hrs)1]],Table135[Segment Delay  (Veh-Hrs)1])</f>
        <v>10</v>
      </c>
      <c r="L11" s="24" t="s">
        <v>286</v>
      </c>
      <c r="M11" s="9">
        <v>1791</v>
      </c>
      <c r="N11" s="19">
        <v>1</v>
      </c>
      <c r="O11" s="9" t="s">
        <v>287</v>
      </c>
      <c r="P11" s="9" t="s">
        <v>288</v>
      </c>
      <c r="Q11" s="9" t="s">
        <v>289</v>
      </c>
      <c r="R11" s="9" t="s">
        <v>290</v>
      </c>
      <c r="S11" s="9" t="s">
        <v>291</v>
      </c>
      <c r="T11" s="9" t="s">
        <v>292</v>
      </c>
      <c r="U11" s="9" t="s">
        <v>293</v>
      </c>
      <c r="V11" s="9" t="s">
        <v>294</v>
      </c>
      <c r="W11" s="9" t="s">
        <v>295</v>
      </c>
      <c r="X11" s="9" t="s">
        <v>296</v>
      </c>
      <c r="Y11" s="9" t="s">
        <v>297</v>
      </c>
      <c r="Z11" s="9" t="s">
        <v>298</v>
      </c>
      <c r="AA11" s="9" t="s">
        <v>299</v>
      </c>
      <c r="AB11" s="9" t="s">
        <v>300</v>
      </c>
      <c r="AC11" s="9" t="s">
        <v>301</v>
      </c>
      <c r="AD11" s="9" t="s">
        <v>302</v>
      </c>
      <c r="AE11" s="9" t="s">
        <v>303</v>
      </c>
      <c r="AF11" s="9" t="s">
        <v>304</v>
      </c>
      <c r="AG11" s="9" t="s">
        <v>305</v>
      </c>
      <c r="AH11" s="9" t="s">
        <v>306</v>
      </c>
      <c r="AI11" s="9" t="s">
        <v>307</v>
      </c>
      <c r="AJ11" s="9" t="s">
        <v>308</v>
      </c>
      <c r="AK11" s="9" t="s">
        <v>309</v>
      </c>
      <c r="AL11" s="9" t="s">
        <v>310</v>
      </c>
      <c r="AM11" s="9" t="s">
        <v>311</v>
      </c>
      <c r="BV11" s="62" t="s">
        <v>1426</v>
      </c>
      <c r="BW11" s="63">
        <v>13415.108315555322</v>
      </c>
      <c r="BX11" s="64">
        <v>7.697802930889501E-2</v>
      </c>
    </row>
    <row r="12" spans="1:76" ht="15" customHeight="1" x14ac:dyDescent="0.25">
      <c r="A12" s="11" t="s">
        <v>187</v>
      </c>
      <c r="B12" s="11" t="s">
        <v>92</v>
      </c>
      <c r="C12" s="12">
        <v>1</v>
      </c>
      <c r="D12" s="13" t="s">
        <v>189</v>
      </c>
      <c r="E12" s="13" t="s">
        <v>312</v>
      </c>
      <c r="F12" s="20">
        <v>0.22916666666666666</v>
      </c>
      <c r="G12" s="20">
        <v>0.37847222222222227</v>
      </c>
      <c r="H12" s="15">
        <v>7.83</v>
      </c>
      <c r="I12" s="16">
        <v>4497.9467147839041</v>
      </c>
      <c r="J12" s="17">
        <f t="shared" si="0"/>
        <v>4500</v>
      </c>
      <c r="K12" s="18">
        <f>RANK(Table135[[#This Row],[Segment Delay  (Veh-Hrs)1]],Table135[Segment Delay  (Veh-Hrs)1])</f>
        <v>11</v>
      </c>
      <c r="L12" s="23" t="s">
        <v>313</v>
      </c>
      <c r="M12" s="9">
        <v>1818</v>
      </c>
      <c r="N12" s="19">
        <v>1</v>
      </c>
      <c r="O12" s="9" t="s">
        <v>314</v>
      </c>
      <c r="P12" s="9" t="s">
        <v>315</v>
      </c>
      <c r="Q12" s="9" t="s">
        <v>316</v>
      </c>
      <c r="R12" s="9" t="s">
        <v>317</v>
      </c>
      <c r="S12" s="9" t="s">
        <v>318</v>
      </c>
      <c r="T12" s="9" t="s">
        <v>319</v>
      </c>
      <c r="U12" s="9" t="s">
        <v>320</v>
      </c>
      <c r="V12" s="9" t="s">
        <v>321</v>
      </c>
      <c r="W12" s="9" t="s">
        <v>322</v>
      </c>
      <c r="X12" s="9" t="s">
        <v>323</v>
      </c>
      <c r="Y12" s="9" t="s">
        <v>324</v>
      </c>
      <c r="BV12" s="62" t="s">
        <v>1427</v>
      </c>
      <c r="BW12" s="63">
        <v>1882.5478604816331</v>
      </c>
      <c r="BX12" s="64">
        <v>1.0802359621019128E-2</v>
      </c>
    </row>
    <row r="13" spans="1:76" ht="15" customHeight="1" x14ac:dyDescent="0.25">
      <c r="A13" s="11" t="s">
        <v>214</v>
      </c>
      <c r="B13" s="11" t="s">
        <v>170</v>
      </c>
      <c r="C13" s="25">
        <v>4</v>
      </c>
      <c r="D13" s="13" t="s">
        <v>171</v>
      </c>
      <c r="E13" s="13" t="s">
        <v>325</v>
      </c>
      <c r="F13" s="14">
        <v>0.56944444444444442</v>
      </c>
      <c r="G13" s="14">
        <v>0.84027777777777779</v>
      </c>
      <c r="H13" s="15">
        <v>9.34</v>
      </c>
      <c r="I13" s="16">
        <v>4416.5235285118142</v>
      </c>
      <c r="J13" s="17">
        <f t="shared" si="0"/>
        <v>4420</v>
      </c>
      <c r="K13" s="18">
        <f>RANK(Table135[[#This Row],[Segment Delay  (Veh-Hrs)1]],Table135[Segment Delay  (Veh-Hrs)1])</f>
        <v>12</v>
      </c>
      <c r="L13" s="9" t="s">
        <v>95</v>
      </c>
      <c r="M13" s="21">
        <f>$M$159</f>
        <v>1727.3823529411766</v>
      </c>
      <c r="O13" s="9" t="s">
        <v>326</v>
      </c>
      <c r="P13" s="9" t="s">
        <v>327</v>
      </c>
      <c r="Q13" s="9" t="s">
        <v>328</v>
      </c>
      <c r="R13" s="9" t="s">
        <v>329</v>
      </c>
      <c r="S13" s="9" t="s">
        <v>330</v>
      </c>
      <c r="T13" s="9" t="s">
        <v>331</v>
      </c>
      <c r="U13" s="9" t="s">
        <v>332</v>
      </c>
      <c r="V13" s="9" t="s">
        <v>333</v>
      </c>
      <c r="W13" s="9" t="s">
        <v>334</v>
      </c>
      <c r="X13" s="9" t="s">
        <v>335</v>
      </c>
      <c r="Y13" s="9" t="s">
        <v>336</v>
      </c>
      <c r="Z13" s="9" t="s">
        <v>337</v>
      </c>
      <c r="AA13" s="9" t="s">
        <v>338</v>
      </c>
      <c r="AB13" s="9" t="s">
        <v>339</v>
      </c>
      <c r="AC13" s="9" t="s">
        <v>340</v>
      </c>
      <c r="AD13" s="9" t="s">
        <v>341</v>
      </c>
      <c r="AE13" s="9" t="s">
        <v>342</v>
      </c>
      <c r="BV13" s="62" t="s">
        <v>1428</v>
      </c>
      <c r="BW13" s="63">
        <v>282.91278271899364</v>
      </c>
      <c r="BX13" s="64">
        <v>1.6233986314334301E-3</v>
      </c>
    </row>
    <row r="14" spans="1:76" ht="15" customHeight="1" x14ac:dyDescent="0.25">
      <c r="A14" s="11" t="s">
        <v>146</v>
      </c>
      <c r="B14" s="11" t="s">
        <v>170</v>
      </c>
      <c r="C14" s="12">
        <v>9</v>
      </c>
      <c r="D14" s="13" t="s">
        <v>343</v>
      </c>
      <c r="E14" s="13" t="s">
        <v>344</v>
      </c>
      <c r="F14" s="20">
        <v>0.61111111111111105</v>
      </c>
      <c r="G14" s="20">
        <v>0.82986111111111116</v>
      </c>
      <c r="H14" s="15">
        <v>5</v>
      </c>
      <c r="I14" s="16">
        <v>4231.2128977014399</v>
      </c>
      <c r="J14" s="17">
        <f t="shared" si="0"/>
        <v>4230</v>
      </c>
      <c r="K14" s="18">
        <f>RANK(Table135[[#This Row],[Segment Delay  (Veh-Hrs)1]],Table135[Segment Delay  (Veh-Hrs)1])</f>
        <v>13</v>
      </c>
      <c r="L14" s="9" t="s">
        <v>95</v>
      </c>
      <c r="M14" s="21">
        <f>$M$159</f>
        <v>1727.3823529411766</v>
      </c>
      <c r="N14" s="19"/>
      <c r="O14" s="9" t="s">
        <v>345</v>
      </c>
      <c r="P14" s="9" t="s">
        <v>346</v>
      </c>
      <c r="Q14" s="9" t="s">
        <v>347</v>
      </c>
      <c r="R14" s="9" t="s">
        <v>348</v>
      </c>
      <c r="S14" s="9" t="s">
        <v>349</v>
      </c>
      <c r="T14" s="9" t="s">
        <v>350</v>
      </c>
      <c r="U14" s="9" t="s">
        <v>351</v>
      </c>
      <c r="V14" s="9" t="s">
        <v>352</v>
      </c>
      <c r="W14" s="9" t="s">
        <v>353</v>
      </c>
    </row>
    <row r="15" spans="1:76" ht="15" customHeight="1" x14ac:dyDescent="0.25">
      <c r="A15" s="11" t="s">
        <v>354</v>
      </c>
      <c r="B15" s="11" t="s">
        <v>188</v>
      </c>
      <c r="C15" s="12">
        <v>8</v>
      </c>
      <c r="D15" s="13" t="s">
        <v>171</v>
      </c>
      <c r="E15" s="13" t="s">
        <v>355</v>
      </c>
      <c r="F15" s="20">
        <v>0.61805555555555558</v>
      </c>
      <c r="G15" s="20">
        <v>0.78472222222222221</v>
      </c>
      <c r="H15" s="15">
        <v>9.59</v>
      </c>
      <c r="I15" s="16">
        <v>3989.1924259455677</v>
      </c>
      <c r="J15" s="17">
        <f t="shared" si="0"/>
        <v>3990</v>
      </c>
      <c r="K15" s="18">
        <f>RANK(Table135[[#This Row],[Segment Delay  (Veh-Hrs)1]],Table135[Segment Delay  (Veh-Hrs)1])</f>
        <v>14</v>
      </c>
      <c r="L15" s="9" t="s">
        <v>95</v>
      </c>
      <c r="M15" s="21">
        <f>$M$159</f>
        <v>1727.3823529411766</v>
      </c>
      <c r="N15" s="19"/>
      <c r="O15" s="9" t="s">
        <v>356</v>
      </c>
      <c r="P15" s="9" t="s">
        <v>357</v>
      </c>
      <c r="Q15" s="9" t="s">
        <v>358</v>
      </c>
      <c r="R15" s="9" t="s">
        <v>359</v>
      </c>
      <c r="S15" s="9" t="s">
        <v>360</v>
      </c>
      <c r="T15" s="9" t="s">
        <v>361</v>
      </c>
      <c r="U15" s="9" t="s">
        <v>362</v>
      </c>
      <c r="V15" s="9" t="s">
        <v>363</v>
      </c>
      <c r="W15" s="9" t="s">
        <v>364</v>
      </c>
      <c r="X15" s="9" t="s">
        <v>365</v>
      </c>
      <c r="BV15" s="56" t="s">
        <v>1418</v>
      </c>
      <c r="BW15" s="66">
        <f>SUM(BW6:BW13)</f>
        <v>174271.9115570444</v>
      </c>
    </row>
    <row r="16" spans="1:76" ht="15" customHeight="1" x14ac:dyDescent="0.25">
      <c r="A16" s="11" t="s">
        <v>146</v>
      </c>
      <c r="B16" s="11" t="s">
        <v>170</v>
      </c>
      <c r="C16" s="12">
        <v>4</v>
      </c>
      <c r="D16" s="13" t="s">
        <v>148</v>
      </c>
      <c r="E16" s="13" t="s">
        <v>366</v>
      </c>
      <c r="F16" s="14">
        <v>0.2673611111111111</v>
      </c>
      <c r="G16" s="14">
        <v>0.45833333333333331</v>
      </c>
      <c r="H16" s="15">
        <v>12.15</v>
      </c>
      <c r="I16" s="16">
        <v>3969.3688987890182</v>
      </c>
      <c r="J16" s="17">
        <f t="shared" si="0"/>
        <v>3970</v>
      </c>
      <c r="K16" s="18">
        <f>RANK(Table135[[#This Row],[Segment Delay  (Veh-Hrs)1]],Table135[Segment Delay  (Veh-Hrs)1])</f>
        <v>15</v>
      </c>
      <c r="L16" s="9" t="s">
        <v>367</v>
      </c>
      <c r="M16" s="21">
        <v>1534</v>
      </c>
      <c r="N16" s="19">
        <v>1</v>
      </c>
      <c r="O16" s="9" t="s">
        <v>368</v>
      </c>
      <c r="P16" s="9" t="s">
        <v>369</v>
      </c>
      <c r="Q16" s="9" t="s">
        <v>370</v>
      </c>
      <c r="R16" s="9" t="s">
        <v>371</v>
      </c>
      <c r="S16" s="9" t="s">
        <v>372</v>
      </c>
      <c r="T16" s="9" t="s">
        <v>373</v>
      </c>
      <c r="U16" s="9" t="s">
        <v>374</v>
      </c>
      <c r="V16" s="9" t="s">
        <v>375</v>
      </c>
      <c r="W16" s="9" t="s">
        <v>376</v>
      </c>
      <c r="X16" s="9" t="s">
        <v>377</v>
      </c>
      <c r="Y16" s="9" t="s">
        <v>378</v>
      </c>
      <c r="Z16" s="9" t="s">
        <v>379</v>
      </c>
      <c r="AA16" s="9" t="s">
        <v>380</v>
      </c>
      <c r="AB16" s="9" t="s">
        <v>381</v>
      </c>
      <c r="AC16" s="9" t="s">
        <v>382</v>
      </c>
      <c r="AD16" s="9" t="s">
        <v>383</v>
      </c>
      <c r="AE16" s="9" t="s">
        <v>384</v>
      </c>
      <c r="AF16" s="9" t="s">
        <v>385</v>
      </c>
      <c r="AG16" s="9" t="s">
        <v>386</v>
      </c>
      <c r="AH16" s="9" t="s">
        <v>387</v>
      </c>
      <c r="AI16" s="9" t="s">
        <v>388</v>
      </c>
      <c r="AJ16" s="9" t="s">
        <v>389</v>
      </c>
      <c r="AK16" s="9" t="s">
        <v>390</v>
      </c>
      <c r="AL16" s="9" t="s">
        <v>391</v>
      </c>
      <c r="AM16" s="9" t="s">
        <v>392</v>
      </c>
      <c r="AN16" s="9" t="s">
        <v>393</v>
      </c>
      <c r="AO16" s="9" t="s">
        <v>394</v>
      </c>
      <c r="BV16" s="56" t="s">
        <v>1419</v>
      </c>
      <c r="BW16" s="58">
        <v>285550.56</v>
      </c>
    </row>
    <row r="17" spans="1:58" ht="15" customHeight="1" x14ac:dyDescent="0.25">
      <c r="A17" s="11" t="s">
        <v>214</v>
      </c>
      <c r="B17" s="11" t="s">
        <v>170</v>
      </c>
      <c r="C17" s="25">
        <v>5</v>
      </c>
      <c r="D17" s="13" t="s">
        <v>171</v>
      </c>
      <c r="E17" s="13" t="s">
        <v>395</v>
      </c>
      <c r="F17" s="20">
        <v>0.29166666666666669</v>
      </c>
      <c r="G17" s="20">
        <v>0.44097222222222227</v>
      </c>
      <c r="H17" s="15">
        <v>12.82</v>
      </c>
      <c r="I17" s="16">
        <v>3789.9612987263558</v>
      </c>
      <c r="J17" s="17">
        <f t="shared" si="0"/>
        <v>3790</v>
      </c>
      <c r="K17" s="18">
        <f>RANK(Table135[[#This Row],[Segment Delay  (Veh-Hrs)1]],Table135[Segment Delay  (Veh-Hrs)1])</f>
        <v>16</v>
      </c>
      <c r="L17" s="9" t="s">
        <v>95</v>
      </c>
      <c r="M17" s="21">
        <f>$M$159</f>
        <v>1727.3823529411766</v>
      </c>
      <c r="O17" s="9" t="s">
        <v>342</v>
      </c>
      <c r="P17" s="9" t="s">
        <v>396</v>
      </c>
      <c r="Q17" s="9" t="s">
        <v>397</v>
      </c>
      <c r="R17" s="9" t="s">
        <v>398</v>
      </c>
      <c r="S17" s="9" t="s">
        <v>399</v>
      </c>
      <c r="T17" s="9" t="s">
        <v>400</v>
      </c>
      <c r="U17" s="9" t="s">
        <v>401</v>
      </c>
      <c r="V17" s="9" t="s">
        <v>402</v>
      </c>
      <c r="W17" s="9" t="s">
        <v>403</v>
      </c>
      <c r="X17" s="9" t="s">
        <v>404</v>
      </c>
      <c r="Y17" s="9" t="s">
        <v>405</v>
      </c>
      <c r="Z17" s="9" t="s">
        <v>406</v>
      </c>
      <c r="AA17" s="9" t="s">
        <v>407</v>
      </c>
      <c r="AB17" s="9" t="s">
        <v>408</v>
      </c>
      <c r="AC17" s="9" t="s">
        <v>409</v>
      </c>
      <c r="AD17" s="9" t="s">
        <v>410</v>
      </c>
      <c r="AE17" s="9" t="s">
        <v>411</v>
      </c>
      <c r="AF17" s="9" t="s">
        <v>412</v>
      </c>
      <c r="AG17" s="9" t="s">
        <v>413</v>
      </c>
      <c r="AH17" s="9" t="s">
        <v>414</v>
      </c>
      <c r="AI17" s="9" t="s">
        <v>415</v>
      </c>
      <c r="AJ17" s="9" t="s">
        <v>416</v>
      </c>
      <c r="AK17" s="9" t="s">
        <v>417</v>
      </c>
      <c r="AL17" s="9" t="s">
        <v>418</v>
      </c>
      <c r="AM17" s="9" t="s">
        <v>419</v>
      </c>
      <c r="AN17" s="9" t="s">
        <v>420</v>
      </c>
      <c r="AO17" s="9" t="s">
        <v>421</v>
      </c>
      <c r="AP17" s="9" t="s">
        <v>422</v>
      </c>
      <c r="AQ17" s="9" t="s">
        <v>423</v>
      </c>
      <c r="AR17" s="9" t="s">
        <v>423</v>
      </c>
    </row>
    <row r="18" spans="1:58" ht="15" customHeight="1" x14ac:dyDescent="0.25">
      <c r="A18" s="11" t="s">
        <v>424</v>
      </c>
      <c r="B18" s="11" t="s">
        <v>425</v>
      </c>
      <c r="C18" s="26" t="s">
        <v>426</v>
      </c>
      <c r="D18" s="13" t="s">
        <v>148</v>
      </c>
      <c r="E18" s="13" t="s">
        <v>427</v>
      </c>
      <c r="F18" s="20">
        <v>0.27430555555555552</v>
      </c>
      <c r="G18" s="20">
        <v>0.43055555555555558</v>
      </c>
      <c r="H18" s="15">
        <v>16.13</v>
      </c>
      <c r="I18" s="16">
        <f>231+3226</f>
        <v>3457</v>
      </c>
      <c r="J18" s="17">
        <f t="shared" si="0"/>
        <v>3460</v>
      </c>
      <c r="K18" s="18">
        <f>RANK(Table135[[#This Row],[Segment Delay  (Veh-Hrs)1]],Table135[Segment Delay  (Veh-Hrs)1])</f>
        <v>17</v>
      </c>
      <c r="L18" s="9" t="s">
        <v>428</v>
      </c>
      <c r="M18" s="21">
        <v>1918</v>
      </c>
      <c r="N18" s="10">
        <v>1</v>
      </c>
      <c r="O18" s="9" t="s">
        <v>429</v>
      </c>
      <c r="P18" s="9" t="s">
        <v>430</v>
      </c>
      <c r="Q18" s="9" t="s">
        <v>431</v>
      </c>
      <c r="R18" s="9" t="s">
        <v>432</v>
      </c>
      <c r="S18" s="9" t="s">
        <v>433</v>
      </c>
      <c r="T18" s="9" t="s">
        <v>434</v>
      </c>
      <c r="U18" s="9" t="s">
        <v>435</v>
      </c>
      <c r="V18" s="9" t="s">
        <v>436</v>
      </c>
      <c r="W18" s="9" t="s">
        <v>437</v>
      </c>
      <c r="X18" s="9" t="s">
        <v>438</v>
      </c>
      <c r="Y18" s="9" t="s">
        <v>439</v>
      </c>
      <c r="Z18" s="9" t="s">
        <v>440</v>
      </c>
      <c r="AA18" s="9" t="s">
        <v>441</v>
      </c>
      <c r="AB18" s="9" t="s">
        <v>442</v>
      </c>
      <c r="AC18" s="9" t="s">
        <v>443</v>
      </c>
      <c r="AD18" s="9" t="s">
        <v>444</v>
      </c>
      <c r="AE18" s="9" t="s">
        <v>445</v>
      </c>
      <c r="AF18" s="9" t="s">
        <v>446</v>
      </c>
      <c r="AG18" s="9" t="s">
        <v>447</v>
      </c>
      <c r="AH18" s="9" t="s">
        <v>448</v>
      </c>
      <c r="AI18" s="9" t="s">
        <v>449</v>
      </c>
      <c r="AJ18" s="9" t="s">
        <v>450</v>
      </c>
      <c r="AK18" s="9" t="s">
        <v>451</v>
      </c>
      <c r="AL18" s="9" t="s">
        <v>452</v>
      </c>
      <c r="AM18" s="9" t="s">
        <v>453</v>
      </c>
      <c r="AN18" s="9" t="s">
        <v>454</v>
      </c>
      <c r="AO18" s="9" t="s">
        <v>455</v>
      </c>
      <c r="AP18" s="9" t="s">
        <v>456</v>
      </c>
      <c r="AQ18" s="9" t="s">
        <v>457</v>
      </c>
      <c r="AR18" s="9" t="s">
        <v>458</v>
      </c>
      <c r="AS18" s="9" t="s">
        <v>459</v>
      </c>
      <c r="AT18" s="9" t="s">
        <v>460</v>
      </c>
      <c r="AU18" s="9" t="s">
        <v>461</v>
      </c>
      <c r="AV18" s="9" t="s">
        <v>462</v>
      </c>
      <c r="AW18" s="9" t="s">
        <v>463</v>
      </c>
      <c r="AX18" s="9" t="s">
        <v>464</v>
      </c>
      <c r="AY18" s="9" t="s">
        <v>465</v>
      </c>
      <c r="AZ18" s="9" t="s">
        <v>466</v>
      </c>
      <c r="BA18" s="9" t="s">
        <v>467</v>
      </c>
      <c r="BB18" s="9" t="s">
        <v>468</v>
      </c>
      <c r="BC18" s="9" t="s">
        <v>469</v>
      </c>
      <c r="BD18" s="9" t="s">
        <v>470</v>
      </c>
      <c r="BE18" s="9" t="s">
        <v>471</v>
      </c>
      <c r="BF18" s="9" t="s">
        <v>472</v>
      </c>
    </row>
    <row r="19" spans="1:58" ht="15" customHeight="1" x14ac:dyDescent="0.25">
      <c r="A19" s="11" t="s">
        <v>473</v>
      </c>
      <c r="B19" s="11" t="s">
        <v>188</v>
      </c>
      <c r="C19" s="12">
        <v>2</v>
      </c>
      <c r="D19" s="13" t="s">
        <v>343</v>
      </c>
      <c r="E19" s="13" t="s">
        <v>474</v>
      </c>
      <c r="F19" s="20">
        <v>0.62847222222222221</v>
      </c>
      <c r="G19" s="20">
        <v>0.8125</v>
      </c>
      <c r="H19" s="15">
        <v>4.8899999999999997</v>
      </c>
      <c r="I19" s="16">
        <v>3155.1306638363239</v>
      </c>
      <c r="J19" s="17">
        <f t="shared" si="0"/>
        <v>3160</v>
      </c>
      <c r="K19" s="18">
        <f>RANK(Table135[[#This Row],[Segment Delay  (Veh-Hrs)1]],Table135[Segment Delay  (Veh-Hrs)1])</f>
        <v>18</v>
      </c>
      <c r="L19" s="9" t="s">
        <v>95</v>
      </c>
      <c r="M19" s="21">
        <f>$M$159</f>
        <v>1727.3823529411766</v>
      </c>
      <c r="N19" s="19"/>
      <c r="O19" s="9" t="s">
        <v>475</v>
      </c>
      <c r="P19" s="9" t="s">
        <v>476</v>
      </c>
      <c r="Q19" s="9" t="s">
        <v>477</v>
      </c>
      <c r="R19" s="9" t="s">
        <v>478</v>
      </c>
      <c r="S19" s="9" t="s">
        <v>479</v>
      </c>
      <c r="T19" s="9" t="s">
        <v>480</v>
      </c>
      <c r="U19" s="9" t="s">
        <v>481</v>
      </c>
      <c r="V19" s="9" t="s">
        <v>482</v>
      </c>
      <c r="W19" s="9" t="s">
        <v>483</v>
      </c>
      <c r="X19" s="9" t="s">
        <v>484</v>
      </c>
      <c r="Y19" s="9" t="s">
        <v>485</v>
      </c>
      <c r="Z19" s="9" t="s">
        <v>486</v>
      </c>
      <c r="AA19" s="9" t="s">
        <v>487</v>
      </c>
    </row>
    <row r="20" spans="1:58" ht="15" customHeight="1" x14ac:dyDescent="0.25">
      <c r="A20" s="11" t="s">
        <v>214</v>
      </c>
      <c r="B20" s="11" t="s">
        <v>147</v>
      </c>
      <c r="C20" s="12">
        <v>6</v>
      </c>
      <c r="D20" s="13" t="s">
        <v>171</v>
      </c>
      <c r="E20" s="13" t="s">
        <v>488</v>
      </c>
      <c r="F20" s="20">
        <v>0.23611111111111113</v>
      </c>
      <c r="G20" s="20">
        <v>0.40972222222222227</v>
      </c>
      <c r="H20" s="15">
        <v>13.63</v>
      </c>
      <c r="I20" s="16">
        <v>3047.8694365413994</v>
      </c>
      <c r="J20" s="17">
        <f t="shared" si="0"/>
        <v>3050</v>
      </c>
      <c r="K20" s="18">
        <f>RANK(Table135[[#This Row],[Segment Delay  (Veh-Hrs)1]],Table135[Segment Delay  (Veh-Hrs)1])</f>
        <v>19</v>
      </c>
      <c r="L20" s="9" t="s">
        <v>95</v>
      </c>
      <c r="M20" s="21">
        <f>$M$159</f>
        <v>1727.3823529411766</v>
      </c>
      <c r="O20" s="9" t="s">
        <v>489</v>
      </c>
      <c r="P20" s="9" t="s">
        <v>490</v>
      </c>
      <c r="Q20" s="9" t="s">
        <v>491</v>
      </c>
      <c r="R20" s="9" t="s">
        <v>492</v>
      </c>
      <c r="S20" s="9" t="s">
        <v>493</v>
      </c>
      <c r="T20" s="9" t="s">
        <v>494</v>
      </c>
      <c r="U20" s="9" t="s">
        <v>495</v>
      </c>
      <c r="V20" s="9" t="s">
        <v>496</v>
      </c>
      <c r="W20" s="9" t="s">
        <v>497</v>
      </c>
      <c r="X20" s="9" t="s">
        <v>498</v>
      </c>
      <c r="Y20" s="9" t="s">
        <v>499</v>
      </c>
      <c r="Z20" s="9" t="s">
        <v>500</v>
      </c>
      <c r="AA20" s="9" t="s">
        <v>501</v>
      </c>
      <c r="AB20" s="9" t="s">
        <v>502</v>
      </c>
      <c r="AC20" s="9" t="s">
        <v>503</v>
      </c>
      <c r="AD20" s="9" t="s">
        <v>504</v>
      </c>
      <c r="AE20" s="9" t="s">
        <v>505</v>
      </c>
      <c r="AF20" s="9" t="s">
        <v>506</v>
      </c>
      <c r="AG20" s="9" t="s">
        <v>507</v>
      </c>
      <c r="AH20" s="9" t="s">
        <v>508</v>
      </c>
      <c r="AI20" s="9" t="s">
        <v>509</v>
      </c>
      <c r="AJ20" s="9" t="s">
        <v>510</v>
      </c>
      <c r="AK20" s="9" t="s">
        <v>511</v>
      </c>
      <c r="AL20" s="9" t="s">
        <v>512</v>
      </c>
      <c r="AM20" s="9" t="s">
        <v>513</v>
      </c>
    </row>
    <row r="21" spans="1:58" ht="15" customHeight="1" x14ac:dyDescent="0.25">
      <c r="A21" s="11" t="s">
        <v>91</v>
      </c>
      <c r="B21" s="11" t="s">
        <v>188</v>
      </c>
      <c r="C21" s="12">
        <v>3</v>
      </c>
      <c r="D21" s="13" t="s">
        <v>189</v>
      </c>
      <c r="E21" s="13" t="s">
        <v>514</v>
      </c>
      <c r="F21" s="20">
        <v>0.62152777777777779</v>
      </c>
      <c r="G21" s="20">
        <v>0.80902777777777779</v>
      </c>
      <c r="H21" s="15">
        <v>9.24</v>
      </c>
      <c r="I21" s="16">
        <v>2833.2891413240436</v>
      </c>
      <c r="J21" s="17">
        <f t="shared" si="0"/>
        <v>2830</v>
      </c>
      <c r="K21" s="18">
        <f>RANK(Table135[[#This Row],[Segment Delay  (Veh-Hrs)1]],Table135[Segment Delay  (Veh-Hrs)1])</f>
        <v>20</v>
      </c>
      <c r="L21" s="9" t="s">
        <v>515</v>
      </c>
      <c r="M21" s="9">
        <v>1431</v>
      </c>
      <c r="N21" s="19"/>
      <c r="O21" s="9" t="s">
        <v>516</v>
      </c>
      <c r="P21" s="9" t="s">
        <v>517</v>
      </c>
      <c r="Q21" s="9" t="s">
        <v>518</v>
      </c>
      <c r="R21" s="9" t="s">
        <v>519</v>
      </c>
      <c r="S21" s="9" t="s">
        <v>520</v>
      </c>
      <c r="T21" s="9" t="s">
        <v>521</v>
      </c>
      <c r="U21" s="9" t="s">
        <v>522</v>
      </c>
      <c r="V21" s="9" t="s">
        <v>523</v>
      </c>
      <c r="W21" s="9" t="s">
        <v>524</v>
      </c>
      <c r="X21" s="9" t="s">
        <v>525</v>
      </c>
      <c r="Y21" s="9" t="s">
        <v>526</v>
      </c>
      <c r="Z21" s="9" t="s">
        <v>527</v>
      </c>
      <c r="AA21" s="9" t="s">
        <v>528</v>
      </c>
      <c r="AB21" s="9" t="s">
        <v>529</v>
      </c>
      <c r="AC21" s="9" t="s">
        <v>530</v>
      </c>
      <c r="AD21" s="9" t="s">
        <v>531</v>
      </c>
      <c r="AE21" s="9" t="s">
        <v>532</v>
      </c>
      <c r="AF21" s="9" t="s">
        <v>533</v>
      </c>
      <c r="AG21" s="9" t="s">
        <v>534</v>
      </c>
      <c r="AH21" s="9" t="s">
        <v>535</v>
      </c>
      <c r="AI21" s="9" t="s">
        <v>536</v>
      </c>
      <c r="AJ21" s="9" t="s">
        <v>537</v>
      </c>
      <c r="AK21" s="9" t="s">
        <v>538</v>
      </c>
      <c r="AL21" s="9" t="s">
        <v>539</v>
      </c>
      <c r="AM21" s="9" t="s">
        <v>540</v>
      </c>
      <c r="AN21" s="9" t="s">
        <v>541</v>
      </c>
      <c r="AO21" s="9" t="s">
        <v>542</v>
      </c>
      <c r="AP21" s="9" t="s">
        <v>543</v>
      </c>
      <c r="AQ21" s="9" t="s">
        <v>544</v>
      </c>
    </row>
    <row r="22" spans="1:58" ht="15" customHeight="1" x14ac:dyDescent="0.25">
      <c r="A22" s="11" t="s">
        <v>146</v>
      </c>
      <c r="B22" s="11" t="s">
        <v>147</v>
      </c>
      <c r="C22" s="12">
        <v>4</v>
      </c>
      <c r="D22" s="13" t="s">
        <v>545</v>
      </c>
      <c r="E22" s="13" t="s">
        <v>546</v>
      </c>
      <c r="F22" s="20">
        <v>0.27777777777777779</v>
      </c>
      <c r="G22" s="20">
        <v>0.40972222222222227</v>
      </c>
      <c r="H22" s="15">
        <v>7.84</v>
      </c>
      <c r="I22" s="16">
        <v>2689.2908568970834</v>
      </c>
      <c r="J22" s="17">
        <f t="shared" si="0"/>
        <v>2690</v>
      </c>
      <c r="K22" s="18">
        <f>RANK(Table135[[#This Row],[Segment Delay  (Veh-Hrs)1]],Table135[Segment Delay  (Veh-Hrs)1])</f>
        <v>21</v>
      </c>
      <c r="L22" s="9" t="s">
        <v>547</v>
      </c>
      <c r="M22" s="21">
        <v>1373</v>
      </c>
      <c r="N22" s="19"/>
      <c r="O22" s="9" t="s">
        <v>548</v>
      </c>
      <c r="P22" s="9" t="s">
        <v>549</v>
      </c>
      <c r="Q22" s="9" t="s">
        <v>550</v>
      </c>
      <c r="R22" s="9" t="s">
        <v>551</v>
      </c>
      <c r="S22" s="9" t="s">
        <v>552</v>
      </c>
      <c r="T22" s="9" t="s">
        <v>553</v>
      </c>
      <c r="U22" s="9" t="s">
        <v>554</v>
      </c>
      <c r="V22" s="9" t="s">
        <v>555</v>
      </c>
      <c r="W22" s="9" t="s">
        <v>556</v>
      </c>
      <c r="X22" s="9" t="s">
        <v>557</v>
      </c>
      <c r="Y22" s="9" t="s">
        <v>558</v>
      </c>
      <c r="Z22" s="9" t="s">
        <v>559</v>
      </c>
      <c r="AA22" s="9" t="s">
        <v>560</v>
      </c>
      <c r="AB22" s="9" t="s">
        <v>561</v>
      </c>
      <c r="AC22" s="9" t="s">
        <v>562</v>
      </c>
      <c r="AD22" s="9" t="s">
        <v>563</v>
      </c>
    </row>
    <row r="23" spans="1:58" ht="15" customHeight="1" x14ac:dyDescent="0.25">
      <c r="A23" s="11" t="s">
        <v>91</v>
      </c>
      <c r="B23" s="11" t="s">
        <v>92</v>
      </c>
      <c r="C23" s="12">
        <v>5</v>
      </c>
      <c r="D23" s="13" t="s">
        <v>564</v>
      </c>
      <c r="E23" s="27" t="s">
        <v>565</v>
      </c>
      <c r="F23" s="28">
        <v>0.4375</v>
      </c>
      <c r="G23" s="28">
        <v>0.84027777777777779</v>
      </c>
      <c r="H23" s="29">
        <v>7.35</v>
      </c>
      <c r="I23" s="16">
        <v>2567.7525479422616</v>
      </c>
      <c r="J23" s="17">
        <f t="shared" si="0"/>
        <v>2570</v>
      </c>
      <c r="K23" s="18">
        <f>RANK(Table135[[#This Row],[Segment Delay  (Veh-Hrs)1]],Table135[Segment Delay  (Veh-Hrs)1])</f>
        <v>22</v>
      </c>
      <c r="L23" s="9" t="s">
        <v>95</v>
      </c>
      <c r="M23" s="21">
        <f>$M$159</f>
        <v>1727.3823529411766</v>
      </c>
      <c r="N23" s="19"/>
      <c r="O23" s="9" t="s">
        <v>144</v>
      </c>
      <c r="P23" s="9" t="s">
        <v>145</v>
      </c>
      <c r="Q23" s="9" t="s">
        <v>566</v>
      </c>
      <c r="R23" s="9" t="s">
        <v>567</v>
      </c>
      <c r="S23" s="9" t="s">
        <v>568</v>
      </c>
      <c r="T23" s="9" t="s">
        <v>569</v>
      </c>
      <c r="U23" s="9" t="s">
        <v>570</v>
      </c>
      <c r="V23" s="9" t="s">
        <v>571</v>
      </c>
      <c r="W23" s="9" t="s">
        <v>572</v>
      </c>
      <c r="X23" s="9" t="s">
        <v>573</v>
      </c>
      <c r="Y23" s="9" t="s">
        <v>574</v>
      </c>
      <c r="Z23" s="9" t="s">
        <v>575</v>
      </c>
      <c r="AA23" s="9" t="s">
        <v>576</v>
      </c>
      <c r="AB23" s="9" t="s">
        <v>577</v>
      </c>
      <c r="AC23" s="9" t="s">
        <v>578</v>
      </c>
      <c r="AD23" s="9" t="s">
        <v>579</v>
      </c>
      <c r="AE23" s="9" t="s">
        <v>580</v>
      </c>
    </row>
    <row r="24" spans="1:58" x14ac:dyDescent="0.25">
      <c r="A24" s="30" t="s">
        <v>354</v>
      </c>
      <c r="B24" s="30" t="s">
        <v>92</v>
      </c>
      <c r="C24" s="25">
        <v>3</v>
      </c>
      <c r="D24" s="13" t="s">
        <v>171</v>
      </c>
      <c r="E24" s="13" t="s">
        <v>581</v>
      </c>
      <c r="F24" s="28">
        <v>0.30902777777777779</v>
      </c>
      <c r="G24" s="28">
        <v>0.41319444444444442</v>
      </c>
      <c r="H24" s="29">
        <v>10.98</v>
      </c>
      <c r="I24" s="16">
        <v>2208.2589382780038</v>
      </c>
      <c r="J24" s="17">
        <f t="shared" si="0"/>
        <v>2210</v>
      </c>
      <c r="K24" s="18">
        <f>RANK(Table135[[#This Row],[Segment Delay  (Veh-Hrs)1]],Table135[Segment Delay  (Veh-Hrs)1])</f>
        <v>23</v>
      </c>
      <c r="L24" s="9" t="s">
        <v>95</v>
      </c>
      <c r="M24" s="21">
        <f>$M$159</f>
        <v>1727.3823529411766</v>
      </c>
      <c r="N24" s="19"/>
      <c r="O24" s="9" t="s">
        <v>582</v>
      </c>
      <c r="P24" s="9" t="s">
        <v>583</v>
      </c>
      <c r="Q24" s="9" t="s">
        <v>584</v>
      </c>
      <c r="R24" s="9" t="s">
        <v>585</v>
      </c>
      <c r="S24" s="9" t="s">
        <v>586</v>
      </c>
      <c r="T24" s="9" t="s">
        <v>587</v>
      </c>
      <c r="U24" s="9" t="s">
        <v>588</v>
      </c>
      <c r="V24" s="9" t="s">
        <v>589</v>
      </c>
      <c r="W24" s="9" t="s">
        <v>590</v>
      </c>
      <c r="X24" s="9" t="s">
        <v>591</v>
      </c>
      <c r="Y24" s="9" t="s">
        <v>592</v>
      </c>
      <c r="Z24" s="9" t="s">
        <v>593</v>
      </c>
      <c r="AA24" s="9" t="s">
        <v>594</v>
      </c>
      <c r="AB24" s="9" t="s">
        <v>595</v>
      </c>
      <c r="AC24" s="9" t="s">
        <v>596</v>
      </c>
      <c r="AD24" s="9" t="s">
        <v>597</v>
      </c>
      <c r="AE24" s="9" t="s">
        <v>598</v>
      </c>
      <c r="AF24" s="9" t="s">
        <v>599</v>
      </c>
      <c r="AG24" s="9" t="s">
        <v>600</v>
      </c>
      <c r="AH24" s="9" t="s">
        <v>601</v>
      </c>
      <c r="AI24" s="9" t="s">
        <v>602</v>
      </c>
      <c r="AJ24" s="9" t="s">
        <v>603</v>
      </c>
      <c r="AK24" s="9" t="s">
        <v>604</v>
      </c>
      <c r="AL24" s="9" t="s">
        <v>605</v>
      </c>
      <c r="AM24" s="9" t="s">
        <v>606</v>
      </c>
      <c r="AN24" s="9" t="s">
        <v>607</v>
      </c>
      <c r="AO24" s="9" t="s">
        <v>608</v>
      </c>
      <c r="AP24" s="9" t="s">
        <v>609</v>
      </c>
      <c r="AQ24" s="9" t="s">
        <v>610</v>
      </c>
      <c r="AR24" s="9" t="s">
        <v>611</v>
      </c>
      <c r="AS24" s="9" t="s">
        <v>612</v>
      </c>
      <c r="AT24" s="9" t="s">
        <v>613</v>
      </c>
      <c r="AU24" s="9" t="s">
        <v>614</v>
      </c>
      <c r="AV24" s="9" t="s">
        <v>615</v>
      </c>
      <c r="AW24" s="9" t="s">
        <v>616</v>
      </c>
      <c r="AX24" s="9" t="s">
        <v>617</v>
      </c>
      <c r="AY24" s="9" t="s">
        <v>618</v>
      </c>
      <c r="AZ24" s="9" t="s">
        <v>619</v>
      </c>
      <c r="BA24" s="9" t="s">
        <v>620</v>
      </c>
      <c r="BB24" s="9" t="s">
        <v>621</v>
      </c>
    </row>
    <row r="25" spans="1:58" x14ac:dyDescent="0.25">
      <c r="A25" s="11" t="s">
        <v>622</v>
      </c>
      <c r="B25" s="11" t="s">
        <v>92</v>
      </c>
      <c r="C25" s="26" t="s">
        <v>623</v>
      </c>
      <c r="D25" s="13" t="s">
        <v>171</v>
      </c>
      <c r="E25" s="13" t="s">
        <v>624</v>
      </c>
      <c r="F25" s="20">
        <v>0.19791666666666666</v>
      </c>
      <c r="G25" s="20">
        <v>0.3611111111111111</v>
      </c>
      <c r="H25" s="15">
        <v>2.6</v>
      </c>
      <c r="I25" s="16">
        <f>732+1456</f>
        <v>2188</v>
      </c>
      <c r="J25" s="17">
        <f t="shared" si="0"/>
        <v>2190</v>
      </c>
      <c r="K25" s="18">
        <f>RANK(Table135[[#This Row],[Segment Delay  (Veh-Hrs)1]],Table135[Segment Delay  (Veh-Hrs)1])</f>
        <v>24</v>
      </c>
      <c r="L25" s="9" t="s">
        <v>95</v>
      </c>
      <c r="M25" s="21">
        <f>$M$159</f>
        <v>1727.3823529411766</v>
      </c>
      <c r="N25" s="19"/>
      <c r="O25" s="9" t="s">
        <v>625</v>
      </c>
      <c r="P25" s="9" t="s">
        <v>626</v>
      </c>
      <c r="Q25" s="9" t="s">
        <v>627</v>
      </c>
      <c r="R25" s="9" t="s">
        <v>628</v>
      </c>
      <c r="S25" s="9" t="s">
        <v>629</v>
      </c>
    </row>
    <row r="26" spans="1:58" x14ac:dyDescent="0.25">
      <c r="A26" s="11" t="s">
        <v>630</v>
      </c>
      <c r="B26" s="11" t="s">
        <v>170</v>
      </c>
      <c r="C26" s="12">
        <v>3</v>
      </c>
      <c r="D26" s="13" t="s">
        <v>148</v>
      </c>
      <c r="E26" s="13" t="s">
        <v>631</v>
      </c>
      <c r="F26" s="20">
        <v>0.27083333333333331</v>
      </c>
      <c r="G26" s="20">
        <v>0.4548611111111111</v>
      </c>
      <c r="H26" s="15">
        <v>12.98</v>
      </c>
      <c r="I26" s="16">
        <v>2178.6521888731904</v>
      </c>
      <c r="J26" s="17">
        <f t="shared" si="0"/>
        <v>2180</v>
      </c>
      <c r="K26" s="18">
        <f>RANK(Table135[[#This Row],[Segment Delay  (Veh-Hrs)1]],Table135[Segment Delay  (Veh-Hrs)1])</f>
        <v>25</v>
      </c>
      <c r="L26" s="24" t="s">
        <v>95</v>
      </c>
      <c r="M26" s="21">
        <f>$M$159</f>
        <v>1727.3823529411766</v>
      </c>
      <c r="N26" s="19"/>
      <c r="O26" s="9" t="s">
        <v>632</v>
      </c>
      <c r="P26" s="9" t="s">
        <v>633</v>
      </c>
      <c r="Q26" s="9" t="s">
        <v>634</v>
      </c>
      <c r="R26" s="9" t="s">
        <v>635</v>
      </c>
      <c r="S26" s="9" t="s">
        <v>636</v>
      </c>
      <c r="T26" s="9" t="s">
        <v>637</v>
      </c>
      <c r="U26" s="9" t="s">
        <v>638</v>
      </c>
      <c r="V26" s="9" t="s">
        <v>639</v>
      </c>
      <c r="W26" s="9" t="s">
        <v>640</v>
      </c>
      <c r="X26" s="9" t="s">
        <v>641</v>
      </c>
      <c r="Y26" s="9" t="s">
        <v>642</v>
      </c>
      <c r="Z26" s="9" t="s">
        <v>643</v>
      </c>
      <c r="AA26" s="9" t="s">
        <v>644</v>
      </c>
      <c r="AB26" s="9" t="s">
        <v>645</v>
      </c>
      <c r="AC26" s="9" t="s">
        <v>646</v>
      </c>
      <c r="AD26" s="9" t="s">
        <v>647</v>
      </c>
      <c r="AE26" s="9" t="s">
        <v>648</v>
      </c>
      <c r="AF26" s="9" t="s">
        <v>649</v>
      </c>
      <c r="AG26" s="9" t="s">
        <v>650</v>
      </c>
    </row>
    <row r="27" spans="1:58" x14ac:dyDescent="0.25">
      <c r="A27" s="11" t="s">
        <v>651</v>
      </c>
      <c r="B27" s="11" t="s">
        <v>188</v>
      </c>
      <c r="C27" s="12">
        <v>2</v>
      </c>
      <c r="D27" s="13" t="s">
        <v>148</v>
      </c>
      <c r="E27" s="13" t="s">
        <v>652</v>
      </c>
      <c r="F27" s="14">
        <v>0.61458333333333337</v>
      </c>
      <c r="G27" s="14">
        <v>0.84027777777777779</v>
      </c>
      <c r="H27" s="15">
        <v>5.62</v>
      </c>
      <c r="I27" s="16">
        <v>1941.9838323050553</v>
      </c>
      <c r="J27" s="17">
        <f t="shared" si="0"/>
        <v>1940</v>
      </c>
      <c r="K27" s="18">
        <f>RANK(Table135[[#This Row],[Segment Delay  (Veh-Hrs)1]],Table135[Segment Delay  (Veh-Hrs)1])</f>
        <v>26</v>
      </c>
      <c r="L27" s="9" t="s">
        <v>95</v>
      </c>
      <c r="M27" s="21">
        <f>$M$159</f>
        <v>1727.3823529411766</v>
      </c>
      <c r="N27" s="19"/>
      <c r="O27" s="9" t="s">
        <v>653</v>
      </c>
      <c r="P27" s="9" t="s">
        <v>654</v>
      </c>
      <c r="Q27" s="9" t="s">
        <v>655</v>
      </c>
      <c r="R27" s="9" t="s">
        <v>656</v>
      </c>
      <c r="S27" s="9" t="s">
        <v>657</v>
      </c>
      <c r="T27" s="9" t="s">
        <v>658</v>
      </c>
      <c r="U27" s="9" t="s">
        <v>659</v>
      </c>
      <c r="V27" s="9" t="s">
        <v>660</v>
      </c>
      <c r="W27" s="9" t="s">
        <v>661</v>
      </c>
      <c r="X27" s="9" t="s">
        <v>662</v>
      </c>
      <c r="Y27" s="9" t="s">
        <v>663</v>
      </c>
      <c r="Z27" s="9" t="s">
        <v>664</v>
      </c>
      <c r="AA27" s="9" t="s">
        <v>665</v>
      </c>
      <c r="AB27" s="9" t="s">
        <v>666</v>
      </c>
      <c r="AC27" s="9" t="s">
        <v>667</v>
      </c>
    </row>
    <row r="28" spans="1:58" x14ac:dyDescent="0.25">
      <c r="A28" s="11" t="s">
        <v>169</v>
      </c>
      <c r="B28" s="11" t="s">
        <v>147</v>
      </c>
      <c r="C28" s="12">
        <v>6</v>
      </c>
      <c r="D28" s="13" t="s">
        <v>148</v>
      </c>
      <c r="E28" s="13" t="s">
        <v>668</v>
      </c>
      <c r="F28" s="20">
        <v>0.64236111111111105</v>
      </c>
      <c r="G28" s="20">
        <v>0.79166666666666663</v>
      </c>
      <c r="H28" s="15">
        <v>4.5999999999999996</v>
      </c>
      <c r="I28" s="16">
        <v>1723.4396046421198</v>
      </c>
      <c r="J28" s="17">
        <f t="shared" si="0"/>
        <v>1720</v>
      </c>
      <c r="K28" s="18">
        <f>RANK(Table135[[#This Row],[Segment Delay  (Veh-Hrs)1]],Table135[Segment Delay  (Veh-Hrs)1])</f>
        <v>27</v>
      </c>
      <c r="L28" s="9" t="s">
        <v>669</v>
      </c>
      <c r="M28" s="9">
        <v>1797</v>
      </c>
      <c r="N28" s="10">
        <v>1</v>
      </c>
      <c r="O28" s="9" t="s">
        <v>670</v>
      </c>
      <c r="P28" s="9" t="s">
        <v>671</v>
      </c>
      <c r="Q28" s="9" t="s">
        <v>672</v>
      </c>
      <c r="R28" s="9" t="s">
        <v>673</v>
      </c>
      <c r="S28" s="9" t="s">
        <v>674</v>
      </c>
      <c r="T28" s="9" t="s">
        <v>675</v>
      </c>
      <c r="U28" s="9" t="s">
        <v>676</v>
      </c>
      <c r="V28" s="9" t="s">
        <v>677</v>
      </c>
      <c r="W28" s="9" t="s">
        <v>678</v>
      </c>
    </row>
    <row r="29" spans="1:58" ht="15" customHeight="1" x14ac:dyDescent="0.25">
      <c r="A29" s="11" t="s">
        <v>169</v>
      </c>
      <c r="B29" s="11" t="s">
        <v>147</v>
      </c>
      <c r="C29" s="12">
        <v>1</v>
      </c>
      <c r="D29" s="13" t="s">
        <v>189</v>
      </c>
      <c r="E29" s="13" t="s">
        <v>679</v>
      </c>
      <c r="F29" s="20">
        <v>0.25</v>
      </c>
      <c r="G29" s="20">
        <v>0.39583333333333331</v>
      </c>
      <c r="H29" s="15">
        <v>3.03</v>
      </c>
      <c r="I29" s="16">
        <v>1715.0513708961332</v>
      </c>
      <c r="J29" s="17">
        <f t="shared" si="0"/>
        <v>1720</v>
      </c>
      <c r="K29" s="18">
        <f>RANK(Table135[[#This Row],[Segment Delay  (Veh-Hrs)1]],Table135[Segment Delay  (Veh-Hrs)1])</f>
        <v>28</v>
      </c>
      <c r="L29" s="9" t="s">
        <v>95</v>
      </c>
      <c r="M29" s="21">
        <f>$M$159</f>
        <v>1727.3823529411766</v>
      </c>
      <c r="N29" s="19"/>
      <c r="O29" s="9" t="s">
        <v>680</v>
      </c>
      <c r="P29" s="9" t="s">
        <v>681</v>
      </c>
      <c r="Q29" s="9" t="s">
        <v>682</v>
      </c>
      <c r="R29" s="9" t="s">
        <v>683</v>
      </c>
      <c r="S29" s="9" t="s">
        <v>684</v>
      </c>
      <c r="T29" s="9" t="s">
        <v>685</v>
      </c>
      <c r="U29" s="9" t="s">
        <v>686</v>
      </c>
      <c r="V29" s="9" t="s">
        <v>687</v>
      </c>
      <c r="W29" s="9" t="s">
        <v>688</v>
      </c>
      <c r="X29" s="9" t="s">
        <v>689</v>
      </c>
    </row>
    <row r="30" spans="1:58" ht="15" customHeight="1" x14ac:dyDescent="0.25">
      <c r="A30" s="11" t="s">
        <v>214</v>
      </c>
      <c r="B30" s="11" t="s">
        <v>170</v>
      </c>
      <c r="C30" s="12">
        <v>1</v>
      </c>
      <c r="D30" s="13" t="s">
        <v>148</v>
      </c>
      <c r="E30" s="13" t="s">
        <v>690</v>
      </c>
      <c r="F30" s="14">
        <v>0.62152777777777779</v>
      </c>
      <c r="G30" s="14">
        <v>0.79861111111111116</v>
      </c>
      <c r="H30" s="15">
        <v>3.11</v>
      </c>
      <c r="I30" s="16">
        <v>1628.4259261779255</v>
      </c>
      <c r="J30" s="17">
        <f t="shared" si="0"/>
        <v>1630</v>
      </c>
      <c r="K30" s="18">
        <f>RANK(Table135[[#This Row],[Segment Delay  (Veh-Hrs)1]],Table135[Segment Delay  (Veh-Hrs)1])</f>
        <v>29</v>
      </c>
      <c r="L30" s="9" t="s">
        <v>95</v>
      </c>
      <c r="M30" s="21">
        <f>$M$159</f>
        <v>1727.3823529411766</v>
      </c>
      <c r="O30" s="9" t="s">
        <v>691</v>
      </c>
      <c r="P30" s="9" t="s">
        <v>692</v>
      </c>
      <c r="Q30" s="9" t="s">
        <v>693</v>
      </c>
      <c r="R30" s="9" t="s">
        <v>694</v>
      </c>
      <c r="S30" s="9" t="s">
        <v>695</v>
      </c>
      <c r="T30" s="9" t="s">
        <v>696</v>
      </c>
      <c r="U30" s="9" t="s">
        <v>697</v>
      </c>
      <c r="V30" s="9" t="s">
        <v>698</v>
      </c>
    </row>
    <row r="31" spans="1:58" ht="15" customHeight="1" x14ac:dyDescent="0.25">
      <c r="A31" s="11" t="s">
        <v>146</v>
      </c>
      <c r="B31" s="11" t="s">
        <v>147</v>
      </c>
      <c r="C31" s="12">
        <v>13</v>
      </c>
      <c r="D31" s="13" t="s">
        <v>343</v>
      </c>
      <c r="E31" s="13" t="s">
        <v>699</v>
      </c>
      <c r="F31" s="20">
        <v>0.29166666666666669</v>
      </c>
      <c r="G31" s="20">
        <v>0.4548611111111111</v>
      </c>
      <c r="H31" s="15">
        <v>5.04</v>
      </c>
      <c r="I31" s="16">
        <v>1594.2587359961201</v>
      </c>
      <c r="J31" s="17">
        <f t="shared" si="0"/>
        <v>1590</v>
      </c>
      <c r="K31" s="18">
        <f>RANK(Table135[[#This Row],[Segment Delay  (Veh-Hrs)1]],Table135[Segment Delay  (Veh-Hrs)1])</f>
        <v>30</v>
      </c>
      <c r="L31" s="31" t="s">
        <v>95</v>
      </c>
      <c r="M31" s="21">
        <f>$M$159</f>
        <v>1727.3823529411766</v>
      </c>
      <c r="N31" s="19"/>
      <c r="O31" s="9" t="s">
        <v>700</v>
      </c>
      <c r="P31" s="9" t="s">
        <v>701</v>
      </c>
      <c r="Q31" s="9" t="s">
        <v>702</v>
      </c>
      <c r="R31" s="9" t="s">
        <v>703</v>
      </c>
      <c r="S31" s="9" t="s">
        <v>704</v>
      </c>
      <c r="T31" s="9" t="s">
        <v>705</v>
      </c>
      <c r="U31" s="9" t="s">
        <v>706</v>
      </c>
      <c r="V31" s="9" t="s">
        <v>707</v>
      </c>
      <c r="W31" s="9" t="s">
        <v>708</v>
      </c>
      <c r="X31" s="9" t="s">
        <v>709</v>
      </c>
      <c r="Y31" s="9" t="s">
        <v>710</v>
      </c>
      <c r="Z31" s="9" t="s">
        <v>711</v>
      </c>
      <c r="AA31" s="9" t="s">
        <v>712</v>
      </c>
    </row>
    <row r="32" spans="1:58" ht="15" customHeight="1" x14ac:dyDescent="0.25">
      <c r="A32" s="11" t="s">
        <v>146</v>
      </c>
      <c r="B32" s="11" t="s">
        <v>170</v>
      </c>
      <c r="C32" s="12">
        <v>2</v>
      </c>
      <c r="D32" s="13" t="s">
        <v>148</v>
      </c>
      <c r="E32" s="13" t="s">
        <v>713</v>
      </c>
      <c r="F32" s="20">
        <v>0.2673611111111111</v>
      </c>
      <c r="G32" s="20">
        <v>0.39583333333333331</v>
      </c>
      <c r="H32" s="15">
        <v>4.76</v>
      </c>
      <c r="I32" s="16">
        <v>1587.1112420000447</v>
      </c>
      <c r="J32" s="17">
        <f t="shared" si="0"/>
        <v>1590</v>
      </c>
      <c r="K32" s="18">
        <f>RANK(Table135[[#This Row],[Segment Delay  (Veh-Hrs)1]],Table135[Segment Delay  (Veh-Hrs)1])</f>
        <v>31</v>
      </c>
      <c r="L32" s="32" t="s">
        <v>95</v>
      </c>
      <c r="M32" s="21">
        <f>$M$159</f>
        <v>1727.3823529411766</v>
      </c>
      <c r="N32" s="19"/>
      <c r="O32" s="9" t="s">
        <v>714</v>
      </c>
      <c r="P32" s="9" t="s">
        <v>715</v>
      </c>
      <c r="Q32" s="9" t="s">
        <v>716</v>
      </c>
      <c r="R32" s="9" t="s">
        <v>717</v>
      </c>
      <c r="S32" s="9" t="s">
        <v>718</v>
      </c>
      <c r="T32" s="9" t="s">
        <v>719</v>
      </c>
      <c r="U32" s="9" t="s">
        <v>720</v>
      </c>
      <c r="V32" s="9" t="s">
        <v>721</v>
      </c>
    </row>
    <row r="33" spans="1:34" ht="15" customHeight="1" x14ac:dyDescent="0.25">
      <c r="A33" s="11" t="s">
        <v>473</v>
      </c>
      <c r="B33" s="11" t="s">
        <v>92</v>
      </c>
      <c r="C33" s="12">
        <v>1</v>
      </c>
      <c r="D33" s="13" t="s">
        <v>171</v>
      </c>
      <c r="E33" s="13" t="s">
        <v>722</v>
      </c>
      <c r="F33" s="20">
        <v>0.25694444444444448</v>
      </c>
      <c r="G33" s="20">
        <v>0.4375</v>
      </c>
      <c r="H33" s="15">
        <v>4.32</v>
      </c>
      <c r="I33" s="16">
        <v>1584.4371546059931</v>
      </c>
      <c r="J33" s="17">
        <f t="shared" si="0"/>
        <v>1580</v>
      </c>
      <c r="K33" s="18">
        <f>RANK(Table135[[#This Row],[Segment Delay  (Veh-Hrs)1]],Table135[Segment Delay  (Veh-Hrs)1])</f>
        <v>32</v>
      </c>
      <c r="L33" s="23" t="s">
        <v>723</v>
      </c>
      <c r="M33" s="9">
        <v>1720</v>
      </c>
      <c r="N33" s="19">
        <v>1</v>
      </c>
      <c r="O33" s="9" t="s">
        <v>724</v>
      </c>
      <c r="P33" s="9" t="s">
        <v>725</v>
      </c>
      <c r="Q33" s="9" t="s">
        <v>726</v>
      </c>
      <c r="R33" s="9" t="s">
        <v>727</v>
      </c>
      <c r="S33" s="9" t="s">
        <v>728</v>
      </c>
      <c r="T33" s="9" t="s">
        <v>729</v>
      </c>
      <c r="U33" s="9" t="s">
        <v>730</v>
      </c>
      <c r="V33" s="9" t="s">
        <v>731</v>
      </c>
    </row>
    <row r="34" spans="1:34" ht="15" customHeight="1" x14ac:dyDescent="0.25">
      <c r="A34" s="11" t="s">
        <v>146</v>
      </c>
      <c r="B34" s="11" t="s">
        <v>170</v>
      </c>
      <c r="C34" s="12">
        <v>16</v>
      </c>
      <c r="D34" s="13" t="s">
        <v>545</v>
      </c>
      <c r="E34" s="13" t="s">
        <v>732</v>
      </c>
      <c r="F34" s="20">
        <v>0.62847222222222221</v>
      </c>
      <c r="G34" s="20">
        <v>0.78472222222222221</v>
      </c>
      <c r="H34" s="15">
        <v>3.94</v>
      </c>
      <c r="I34" s="16">
        <v>1537.5579631209669</v>
      </c>
      <c r="J34" s="17">
        <f t="shared" si="0"/>
        <v>1540</v>
      </c>
      <c r="K34" s="18">
        <f>RANK(Table135[[#This Row],[Segment Delay  (Veh-Hrs)1]],Table135[Segment Delay  (Veh-Hrs)1])</f>
        <v>33</v>
      </c>
      <c r="L34" s="24" t="s">
        <v>95</v>
      </c>
      <c r="M34" s="21">
        <f>$M$159</f>
        <v>1727.3823529411766</v>
      </c>
      <c r="N34" s="19"/>
      <c r="O34" s="9" t="s">
        <v>733</v>
      </c>
      <c r="P34" s="9" t="s">
        <v>734</v>
      </c>
      <c r="Q34" s="9" t="s">
        <v>735</v>
      </c>
      <c r="R34" s="9" t="s">
        <v>736</v>
      </c>
      <c r="S34" s="9" t="s">
        <v>737</v>
      </c>
      <c r="T34" s="9" t="s">
        <v>738</v>
      </c>
      <c r="U34" s="9" t="s">
        <v>739</v>
      </c>
      <c r="V34" s="9" t="s">
        <v>740</v>
      </c>
      <c r="W34" s="9" t="s">
        <v>741</v>
      </c>
      <c r="X34" s="9" t="s">
        <v>742</v>
      </c>
    </row>
    <row r="35" spans="1:34" ht="15" customHeight="1" x14ac:dyDescent="0.25">
      <c r="A35" s="11" t="s">
        <v>630</v>
      </c>
      <c r="B35" s="11" t="s">
        <v>147</v>
      </c>
      <c r="C35" s="12">
        <v>5</v>
      </c>
      <c r="D35" s="13" t="s">
        <v>148</v>
      </c>
      <c r="E35" s="13" t="s">
        <v>743</v>
      </c>
      <c r="F35" s="20">
        <v>0.62152777777777779</v>
      </c>
      <c r="G35" s="20">
        <v>0.80902777777777779</v>
      </c>
      <c r="H35" s="15">
        <v>5.4</v>
      </c>
      <c r="I35" s="16">
        <v>1508.1350112085604</v>
      </c>
      <c r="J35" s="17">
        <f t="shared" si="0"/>
        <v>1510</v>
      </c>
      <c r="K35" s="18">
        <f>RANK(Table135[[#This Row],[Segment Delay  (Veh-Hrs)1]],Table135[Segment Delay  (Veh-Hrs)1])</f>
        <v>34</v>
      </c>
      <c r="L35" s="33" t="s">
        <v>744</v>
      </c>
      <c r="M35" s="9">
        <v>1684</v>
      </c>
      <c r="N35" s="19">
        <v>1</v>
      </c>
      <c r="O35" s="9" t="s">
        <v>745</v>
      </c>
      <c r="P35" s="9" t="s">
        <v>746</v>
      </c>
      <c r="Q35" s="9" t="s">
        <v>747</v>
      </c>
      <c r="R35" s="9" t="s">
        <v>748</v>
      </c>
      <c r="S35" s="9" t="s">
        <v>749</v>
      </c>
      <c r="T35" s="9" t="s">
        <v>750</v>
      </c>
      <c r="U35" s="9" t="s">
        <v>751</v>
      </c>
    </row>
    <row r="36" spans="1:34" ht="15" customHeight="1" x14ac:dyDescent="0.25">
      <c r="A36" s="11" t="s">
        <v>354</v>
      </c>
      <c r="B36" s="11" t="s">
        <v>92</v>
      </c>
      <c r="C36" s="12">
        <v>7</v>
      </c>
      <c r="D36" s="13" t="s">
        <v>189</v>
      </c>
      <c r="E36" s="13" t="s">
        <v>752</v>
      </c>
      <c r="F36" s="28">
        <v>0.2673611111111111</v>
      </c>
      <c r="G36" s="28">
        <v>0.43055555555555558</v>
      </c>
      <c r="H36" s="29">
        <v>3.14</v>
      </c>
      <c r="I36" s="16">
        <v>1505.9693599560997</v>
      </c>
      <c r="J36" s="17">
        <f t="shared" si="0"/>
        <v>1510</v>
      </c>
      <c r="K36" s="18">
        <f>RANK(Table135[[#This Row],[Segment Delay  (Veh-Hrs)1]],Table135[Segment Delay  (Veh-Hrs)1])</f>
        <v>35</v>
      </c>
      <c r="L36" s="9" t="s">
        <v>95</v>
      </c>
      <c r="M36" s="21">
        <f>$M$159</f>
        <v>1727.3823529411766</v>
      </c>
      <c r="N36" s="19"/>
      <c r="O36" s="9" t="s">
        <v>753</v>
      </c>
      <c r="P36" s="9" t="s">
        <v>754</v>
      </c>
      <c r="Q36" s="9" t="s">
        <v>755</v>
      </c>
      <c r="R36" s="9" t="s">
        <v>756</v>
      </c>
      <c r="S36" s="9" t="s">
        <v>757</v>
      </c>
      <c r="T36" s="9" t="s">
        <v>758</v>
      </c>
      <c r="U36" s="9" t="s">
        <v>759</v>
      </c>
      <c r="V36" s="9" t="s">
        <v>760</v>
      </c>
    </row>
    <row r="37" spans="1:34" ht="15" customHeight="1" x14ac:dyDescent="0.25">
      <c r="A37" s="11" t="s">
        <v>651</v>
      </c>
      <c r="B37" s="11" t="s">
        <v>92</v>
      </c>
      <c r="C37" s="12">
        <v>1</v>
      </c>
      <c r="D37" s="13" t="s">
        <v>148</v>
      </c>
      <c r="E37" s="34" t="s">
        <v>761</v>
      </c>
      <c r="F37" s="14">
        <v>0.2638888888888889</v>
      </c>
      <c r="G37" s="14">
        <v>0.45833333333333331</v>
      </c>
      <c r="H37" s="15">
        <v>1.3</v>
      </c>
      <c r="I37" s="16">
        <v>1459.9536714941298</v>
      </c>
      <c r="J37" s="17">
        <f t="shared" si="0"/>
        <v>1460</v>
      </c>
      <c r="K37" s="18">
        <f>RANK(Table135[[#This Row],[Segment Delay  (Veh-Hrs)1]],Table135[Segment Delay  (Veh-Hrs)1])</f>
        <v>36</v>
      </c>
      <c r="L37" s="9" t="s">
        <v>95</v>
      </c>
      <c r="M37" s="21">
        <f>$M$159</f>
        <v>1727.3823529411766</v>
      </c>
      <c r="N37" s="19"/>
      <c r="O37" s="9" t="s">
        <v>762</v>
      </c>
      <c r="P37" s="9" t="s">
        <v>763</v>
      </c>
      <c r="Q37" s="9" t="s">
        <v>764</v>
      </c>
      <c r="R37" s="9" t="s">
        <v>765</v>
      </c>
    </row>
    <row r="38" spans="1:34" ht="15" customHeight="1" x14ac:dyDescent="0.25">
      <c r="A38" s="11" t="s">
        <v>766</v>
      </c>
      <c r="B38" s="11" t="s">
        <v>170</v>
      </c>
      <c r="C38" s="12">
        <v>1</v>
      </c>
      <c r="D38" s="13" t="s">
        <v>148</v>
      </c>
      <c r="E38" s="13" t="s">
        <v>767</v>
      </c>
      <c r="F38" s="20">
        <v>0.2673611111111111</v>
      </c>
      <c r="G38" s="20">
        <v>0.44791666666666669</v>
      </c>
      <c r="H38" s="15">
        <v>3.33</v>
      </c>
      <c r="I38" s="16">
        <v>1421.2937219760145</v>
      </c>
      <c r="J38" s="17">
        <f t="shared" si="0"/>
        <v>1420</v>
      </c>
      <c r="K38" s="18">
        <f>RANK(Table135[[#This Row],[Segment Delay  (Veh-Hrs)1]],Table135[Segment Delay  (Veh-Hrs)1])</f>
        <v>37</v>
      </c>
      <c r="L38" s="35" t="s">
        <v>768</v>
      </c>
      <c r="M38" s="9">
        <v>1956</v>
      </c>
      <c r="N38" s="19">
        <v>1</v>
      </c>
      <c r="O38" s="9" t="s">
        <v>769</v>
      </c>
      <c r="P38" s="9" t="s">
        <v>770</v>
      </c>
      <c r="Q38" s="9" t="s">
        <v>771</v>
      </c>
      <c r="R38" s="9" t="s">
        <v>772</v>
      </c>
      <c r="S38" s="9" t="s">
        <v>773</v>
      </c>
      <c r="T38" s="9" t="s">
        <v>774</v>
      </c>
      <c r="U38" s="9" t="s">
        <v>775</v>
      </c>
    </row>
    <row r="39" spans="1:34" ht="15" customHeight="1" x14ac:dyDescent="0.25">
      <c r="A39" s="11" t="s">
        <v>235</v>
      </c>
      <c r="B39" s="11" t="s">
        <v>147</v>
      </c>
      <c r="C39" s="12">
        <v>6</v>
      </c>
      <c r="D39" s="13" t="s">
        <v>148</v>
      </c>
      <c r="E39" s="13" t="s">
        <v>776</v>
      </c>
      <c r="F39" s="20">
        <v>0.64236111111111105</v>
      </c>
      <c r="G39" s="20">
        <v>0.79166666666666663</v>
      </c>
      <c r="H39" s="15">
        <v>3.96</v>
      </c>
      <c r="I39" s="16">
        <v>1408.8293523619657</v>
      </c>
      <c r="J39" s="17">
        <f t="shared" si="0"/>
        <v>1410</v>
      </c>
      <c r="K39" s="18">
        <f>RANK(Table135[[#This Row],[Segment Delay  (Veh-Hrs)1]],Table135[Segment Delay  (Veh-Hrs)1])</f>
        <v>38</v>
      </c>
      <c r="L39" s="9" t="s">
        <v>95</v>
      </c>
      <c r="M39" s="21">
        <f>$M$159</f>
        <v>1727.3823529411766</v>
      </c>
      <c r="N39" s="19"/>
      <c r="O39" s="9" t="s">
        <v>777</v>
      </c>
      <c r="P39" s="9" t="s">
        <v>778</v>
      </c>
      <c r="Q39" s="9" t="s">
        <v>779</v>
      </c>
    </row>
    <row r="40" spans="1:34" ht="15" customHeight="1" x14ac:dyDescent="0.25">
      <c r="A40" s="11" t="s">
        <v>354</v>
      </c>
      <c r="B40" s="11" t="s">
        <v>188</v>
      </c>
      <c r="C40" s="12">
        <v>1</v>
      </c>
      <c r="D40" s="13" t="s">
        <v>545</v>
      </c>
      <c r="E40" s="13" t="s">
        <v>780</v>
      </c>
      <c r="F40" s="20">
        <v>0.63888888888888895</v>
      </c>
      <c r="G40" s="20">
        <v>0.8125</v>
      </c>
      <c r="H40" s="15">
        <v>2.17</v>
      </c>
      <c r="I40" s="16">
        <v>1359.5721875518668</v>
      </c>
      <c r="J40" s="17">
        <f t="shared" si="0"/>
        <v>1360</v>
      </c>
      <c r="K40" s="18">
        <f>RANK(Table135[[#This Row],[Segment Delay  (Veh-Hrs)1]],Table135[Segment Delay  (Veh-Hrs)1])</f>
        <v>39</v>
      </c>
      <c r="L40" s="9" t="s">
        <v>95</v>
      </c>
      <c r="M40" s="21">
        <f>$M$159</f>
        <v>1727.3823529411766</v>
      </c>
      <c r="N40" s="19"/>
      <c r="O40" s="9" t="s">
        <v>781</v>
      </c>
      <c r="P40" s="9" t="s">
        <v>782</v>
      </c>
      <c r="Q40" s="9" t="s">
        <v>783</v>
      </c>
      <c r="R40" s="9" t="s">
        <v>784</v>
      </c>
      <c r="S40" s="9" t="s">
        <v>785</v>
      </c>
    </row>
    <row r="41" spans="1:34" ht="15" customHeight="1" x14ac:dyDescent="0.25">
      <c r="A41" s="11" t="s">
        <v>354</v>
      </c>
      <c r="B41" s="11" t="s">
        <v>188</v>
      </c>
      <c r="C41" s="12">
        <v>3</v>
      </c>
      <c r="D41" s="13" t="s">
        <v>171</v>
      </c>
      <c r="E41" s="13" t="s">
        <v>786</v>
      </c>
      <c r="F41" s="20">
        <v>0.64930555555555558</v>
      </c>
      <c r="G41" s="20">
        <v>0.78472222222222221</v>
      </c>
      <c r="H41" s="15">
        <v>5.33</v>
      </c>
      <c r="I41" s="16">
        <v>1348.936823993824</v>
      </c>
      <c r="J41" s="17">
        <f t="shared" si="0"/>
        <v>1350</v>
      </c>
      <c r="K41" s="18">
        <f>RANK(Table135[[#This Row],[Segment Delay  (Veh-Hrs)1]],Table135[Segment Delay  (Veh-Hrs)1])</f>
        <v>40</v>
      </c>
      <c r="L41" s="9" t="s">
        <v>787</v>
      </c>
      <c r="M41" s="21">
        <v>1383</v>
      </c>
      <c r="N41" s="19"/>
      <c r="O41" s="36" t="s">
        <v>788</v>
      </c>
      <c r="P41" s="9" t="s">
        <v>789</v>
      </c>
      <c r="Q41" s="9" t="s">
        <v>790</v>
      </c>
      <c r="R41" s="9" t="s">
        <v>791</v>
      </c>
      <c r="S41" s="9" t="s">
        <v>792</v>
      </c>
      <c r="T41" s="9" t="s">
        <v>793</v>
      </c>
      <c r="U41" s="9" t="s">
        <v>794</v>
      </c>
      <c r="V41" s="9" t="s">
        <v>795</v>
      </c>
      <c r="W41" s="9" t="s">
        <v>796</v>
      </c>
      <c r="X41" s="9" t="s">
        <v>797</v>
      </c>
      <c r="Y41" s="9" t="s">
        <v>798</v>
      </c>
      <c r="Z41" s="9" t="s">
        <v>799</v>
      </c>
      <c r="AA41" s="9" t="s">
        <v>800</v>
      </c>
      <c r="AB41" s="9" t="s">
        <v>801</v>
      </c>
      <c r="AC41" s="9" t="s">
        <v>802</v>
      </c>
      <c r="AD41" s="9" t="s">
        <v>803</v>
      </c>
      <c r="AE41" s="9" t="s">
        <v>804</v>
      </c>
      <c r="AF41" s="9" t="s">
        <v>805</v>
      </c>
      <c r="AG41" s="9" t="s">
        <v>806</v>
      </c>
      <c r="AH41" s="9" t="s">
        <v>807</v>
      </c>
    </row>
    <row r="42" spans="1:34" ht="15" customHeight="1" x14ac:dyDescent="0.25">
      <c r="A42" s="11" t="s">
        <v>146</v>
      </c>
      <c r="B42" s="11" t="s">
        <v>170</v>
      </c>
      <c r="C42" s="12">
        <v>13</v>
      </c>
      <c r="D42" s="13" t="s">
        <v>73</v>
      </c>
      <c r="E42" s="13" t="s">
        <v>808</v>
      </c>
      <c r="F42" s="14">
        <v>0.28472222222222221</v>
      </c>
      <c r="G42" s="14">
        <v>0.46875</v>
      </c>
      <c r="H42" s="15">
        <v>3.32</v>
      </c>
      <c r="I42" s="16">
        <v>1339.4767230780878</v>
      </c>
      <c r="J42" s="17">
        <f t="shared" si="0"/>
        <v>1340</v>
      </c>
      <c r="K42" s="18">
        <f>RANK(Table135[[#This Row],[Segment Delay  (Veh-Hrs)1]],Table135[Segment Delay  (Veh-Hrs)1])</f>
        <v>41</v>
      </c>
      <c r="L42" s="24" t="s">
        <v>809</v>
      </c>
      <c r="M42" s="9">
        <v>1688</v>
      </c>
      <c r="N42" s="19">
        <v>1</v>
      </c>
      <c r="O42" s="9" t="s">
        <v>810</v>
      </c>
      <c r="P42" s="9" t="s">
        <v>811</v>
      </c>
      <c r="Q42" s="9" t="s">
        <v>812</v>
      </c>
      <c r="R42" s="9" t="s">
        <v>813</v>
      </c>
      <c r="S42" s="9" t="s">
        <v>814</v>
      </c>
      <c r="T42" s="9" t="s">
        <v>815</v>
      </c>
      <c r="U42" s="9" t="s">
        <v>816</v>
      </c>
      <c r="V42" s="9" t="s">
        <v>817</v>
      </c>
      <c r="W42" s="9" t="s">
        <v>76</v>
      </c>
    </row>
    <row r="43" spans="1:34" ht="15" customHeight="1" x14ac:dyDescent="0.25">
      <c r="A43" s="11" t="s">
        <v>214</v>
      </c>
      <c r="B43" s="11" t="s">
        <v>170</v>
      </c>
      <c r="C43" s="12">
        <v>3</v>
      </c>
      <c r="D43" s="13" t="s">
        <v>818</v>
      </c>
      <c r="E43" s="13" t="s">
        <v>819</v>
      </c>
      <c r="F43" s="20">
        <v>0.62152777777777779</v>
      </c>
      <c r="G43" s="20">
        <v>0.81597222222222221</v>
      </c>
      <c r="H43" s="15">
        <v>7.02</v>
      </c>
      <c r="I43" s="16">
        <v>1240.7079301816912</v>
      </c>
      <c r="J43" s="17">
        <f t="shared" si="0"/>
        <v>1240</v>
      </c>
      <c r="K43" s="18">
        <f>RANK(Table135[[#This Row],[Segment Delay  (Veh-Hrs)1]],Table135[Segment Delay  (Veh-Hrs)1])</f>
        <v>42</v>
      </c>
      <c r="L43" s="9" t="s">
        <v>95</v>
      </c>
      <c r="M43" s="21">
        <f>$M$159</f>
        <v>1727.3823529411766</v>
      </c>
      <c r="O43" s="9" t="s">
        <v>820</v>
      </c>
      <c r="P43" s="9" t="s">
        <v>821</v>
      </c>
      <c r="Q43" s="9" t="s">
        <v>822</v>
      </c>
      <c r="R43" s="9" t="s">
        <v>823</v>
      </c>
      <c r="S43" s="9" t="s">
        <v>824</v>
      </c>
      <c r="T43" s="9" t="s">
        <v>825</v>
      </c>
      <c r="U43" s="9" t="s">
        <v>826</v>
      </c>
      <c r="V43" s="9" t="s">
        <v>827</v>
      </c>
      <c r="W43" s="9" t="s">
        <v>828</v>
      </c>
      <c r="X43" s="9" t="s">
        <v>829</v>
      </c>
    </row>
    <row r="44" spans="1:34" ht="15" customHeight="1" x14ac:dyDescent="0.25">
      <c r="A44" s="30" t="s">
        <v>214</v>
      </c>
      <c r="B44" s="30" t="s">
        <v>147</v>
      </c>
      <c r="C44" s="25">
        <v>7</v>
      </c>
      <c r="D44" s="27" t="s">
        <v>148</v>
      </c>
      <c r="E44" s="13" t="s">
        <v>830</v>
      </c>
      <c r="F44" s="28">
        <v>0.34375</v>
      </c>
      <c r="G44" s="28">
        <v>0.44444444444444442</v>
      </c>
      <c r="H44" s="29">
        <v>4.5999999999999996</v>
      </c>
      <c r="I44" s="16">
        <v>1225.9315840902934</v>
      </c>
      <c r="J44" s="17">
        <f t="shared" si="0"/>
        <v>1230</v>
      </c>
      <c r="K44" s="18">
        <f>RANK(Table135[[#This Row],[Segment Delay  (Veh-Hrs)1]],Table135[Segment Delay  (Veh-Hrs)1])</f>
        <v>43</v>
      </c>
      <c r="L44" s="24" t="s">
        <v>95</v>
      </c>
      <c r="M44" s="21">
        <f>$M$159</f>
        <v>1727.3823529411766</v>
      </c>
      <c r="O44" s="9" t="s">
        <v>831</v>
      </c>
      <c r="P44" s="9" t="s">
        <v>832</v>
      </c>
      <c r="Q44" s="9" t="s">
        <v>833</v>
      </c>
      <c r="R44" s="9" t="s">
        <v>834</v>
      </c>
      <c r="S44" s="9" t="s">
        <v>835</v>
      </c>
      <c r="T44" s="9" t="s">
        <v>836</v>
      </c>
      <c r="U44" s="9" t="s">
        <v>837</v>
      </c>
    </row>
    <row r="45" spans="1:34" ht="15" customHeight="1" x14ac:dyDescent="0.25">
      <c r="A45" s="11" t="s">
        <v>354</v>
      </c>
      <c r="B45" s="11" t="s">
        <v>188</v>
      </c>
      <c r="C45" s="12">
        <v>9</v>
      </c>
      <c r="D45" s="13" t="s">
        <v>171</v>
      </c>
      <c r="E45" s="13" t="s">
        <v>838</v>
      </c>
      <c r="F45" s="20">
        <v>0.63194444444444442</v>
      </c>
      <c r="G45" s="20">
        <v>0.80555555555555547</v>
      </c>
      <c r="H45" s="15">
        <v>5.59</v>
      </c>
      <c r="I45" s="16">
        <v>1154.030576467643</v>
      </c>
      <c r="J45" s="17">
        <f t="shared" si="0"/>
        <v>1150</v>
      </c>
      <c r="K45" s="18">
        <f>RANK(Table135[[#This Row],[Segment Delay  (Veh-Hrs)1]],Table135[Segment Delay  (Veh-Hrs)1])</f>
        <v>44</v>
      </c>
      <c r="L45" s="32" t="s">
        <v>95</v>
      </c>
      <c r="M45" s="21">
        <f>$M$159</f>
        <v>1727.3823529411766</v>
      </c>
      <c r="N45" s="19"/>
      <c r="O45" s="9" t="s">
        <v>839</v>
      </c>
      <c r="P45" s="9" t="s">
        <v>840</v>
      </c>
      <c r="Q45" s="9" t="s">
        <v>841</v>
      </c>
      <c r="R45" s="9" t="s">
        <v>842</v>
      </c>
      <c r="S45" s="9" t="s">
        <v>843</v>
      </c>
      <c r="T45" s="9" t="s">
        <v>844</v>
      </c>
    </row>
    <row r="46" spans="1:34" ht="15" customHeight="1" x14ac:dyDescent="0.25">
      <c r="A46" s="11" t="s">
        <v>235</v>
      </c>
      <c r="B46" s="11" t="s">
        <v>170</v>
      </c>
      <c r="C46" s="12">
        <v>5</v>
      </c>
      <c r="D46" s="13" t="s">
        <v>73</v>
      </c>
      <c r="E46" s="13" t="s">
        <v>845</v>
      </c>
      <c r="F46" s="14">
        <v>0.30208333333333331</v>
      </c>
      <c r="G46" s="14">
        <v>0.40277777777777773</v>
      </c>
      <c r="H46" s="15">
        <v>3.69</v>
      </c>
      <c r="I46" s="16">
        <v>1150.5285549539719</v>
      </c>
      <c r="J46" s="17">
        <f t="shared" si="0"/>
        <v>1150</v>
      </c>
      <c r="K46" s="18">
        <f>RANK(Table135[[#This Row],[Segment Delay  (Veh-Hrs)1]],Table135[Segment Delay  (Veh-Hrs)1])</f>
        <v>45</v>
      </c>
      <c r="L46" s="9" t="s">
        <v>95</v>
      </c>
      <c r="M46" s="21">
        <f>$M$159</f>
        <v>1727.3823529411766</v>
      </c>
      <c r="N46" s="19"/>
      <c r="O46" s="9" t="s">
        <v>846</v>
      </c>
      <c r="P46" s="9" t="s">
        <v>847</v>
      </c>
      <c r="Q46" s="9" t="s">
        <v>848</v>
      </c>
      <c r="R46" s="9" t="s">
        <v>849</v>
      </c>
      <c r="S46" s="9" t="s">
        <v>850</v>
      </c>
      <c r="T46" s="9" t="s">
        <v>851</v>
      </c>
      <c r="U46" s="9" t="s">
        <v>852</v>
      </c>
      <c r="V46" s="9" t="s">
        <v>853</v>
      </c>
      <c r="W46" s="9" t="s">
        <v>854</v>
      </c>
      <c r="X46" s="9" t="s">
        <v>855</v>
      </c>
    </row>
    <row r="47" spans="1:34" x14ac:dyDescent="0.25">
      <c r="A47" s="11" t="s">
        <v>146</v>
      </c>
      <c r="B47" s="11" t="s">
        <v>147</v>
      </c>
      <c r="C47" s="12">
        <v>15</v>
      </c>
      <c r="D47" s="13" t="s">
        <v>343</v>
      </c>
      <c r="E47" s="13" t="s">
        <v>856</v>
      </c>
      <c r="F47" s="20">
        <v>0.30555555555555552</v>
      </c>
      <c r="G47" s="20">
        <v>0.44097222222222227</v>
      </c>
      <c r="H47" s="15">
        <v>3.14</v>
      </c>
      <c r="I47" s="16">
        <v>961.04918543725887</v>
      </c>
      <c r="J47" s="17">
        <f t="shared" si="0"/>
        <v>960</v>
      </c>
      <c r="K47" s="18">
        <f>RANK(Table135[[#This Row],[Segment Delay  (Veh-Hrs)1]],Table135[Segment Delay  (Veh-Hrs)1])</f>
        <v>46</v>
      </c>
      <c r="L47" s="9" t="s">
        <v>95</v>
      </c>
      <c r="M47" s="21">
        <f>$M$159</f>
        <v>1727.3823529411766</v>
      </c>
      <c r="N47" s="19"/>
      <c r="O47" s="9" t="s">
        <v>857</v>
      </c>
      <c r="P47" s="9" t="s">
        <v>858</v>
      </c>
      <c r="Q47" s="9" t="s">
        <v>859</v>
      </c>
      <c r="R47" s="9" t="s">
        <v>860</v>
      </c>
      <c r="S47" s="9" t="s">
        <v>861</v>
      </c>
      <c r="T47" s="9" t="s">
        <v>862</v>
      </c>
    </row>
    <row r="48" spans="1:34" x14ac:dyDescent="0.25">
      <c r="A48" s="11" t="s">
        <v>146</v>
      </c>
      <c r="B48" s="11" t="s">
        <v>170</v>
      </c>
      <c r="C48" s="12">
        <v>18</v>
      </c>
      <c r="D48" s="13" t="s">
        <v>863</v>
      </c>
      <c r="E48" s="13" t="s">
        <v>864</v>
      </c>
      <c r="F48" s="20">
        <v>0.60763888888888895</v>
      </c>
      <c r="G48" s="20">
        <v>0.76388888888888884</v>
      </c>
      <c r="H48" s="15">
        <v>10.02</v>
      </c>
      <c r="I48" s="16">
        <v>960.98395837982696</v>
      </c>
      <c r="J48" s="17">
        <f t="shared" si="0"/>
        <v>960</v>
      </c>
      <c r="K48" s="18">
        <f>RANK(Table135[[#This Row],[Segment Delay  (Veh-Hrs)1]],Table135[Segment Delay  (Veh-Hrs)1])</f>
        <v>47</v>
      </c>
      <c r="L48" s="9" t="s">
        <v>865</v>
      </c>
      <c r="M48" s="9">
        <v>1507</v>
      </c>
      <c r="N48" s="19">
        <v>1</v>
      </c>
      <c r="O48" s="9" t="s">
        <v>866</v>
      </c>
      <c r="P48" s="9" t="s">
        <v>867</v>
      </c>
      <c r="Q48" s="9" t="s">
        <v>868</v>
      </c>
      <c r="R48" s="9" t="s">
        <v>869</v>
      </c>
      <c r="S48" s="9" t="s">
        <v>870</v>
      </c>
      <c r="T48" s="9" t="s">
        <v>871</v>
      </c>
      <c r="U48" s="9" t="s">
        <v>872</v>
      </c>
    </row>
    <row r="49" spans="1:32" x14ac:dyDescent="0.25">
      <c r="A49" s="11" t="s">
        <v>214</v>
      </c>
      <c r="B49" s="11" t="s">
        <v>170</v>
      </c>
      <c r="C49" s="25">
        <v>6</v>
      </c>
      <c r="D49" s="13" t="s">
        <v>171</v>
      </c>
      <c r="E49" s="13" t="s">
        <v>873</v>
      </c>
      <c r="F49" s="14">
        <v>0.61458333333333337</v>
      </c>
      <c r="G49" s="14">
        <v>0.79166666666666663</v>
      </c>
      <c r="H49" s="15">
        <v>1.24</v>
      </c>
      <c r="I49" s="16">
        <v>922.60476423682996</v>
      </c>
      <c r="J49" s="17">
        <f t="shared" si="0"/>
        <v>920</v>
      </c>
      <c r="K49" s="18">
        <f>RANK(Table135[[#This Row],[Segment Delay  (Veh-Hrs)1]],Table135[Segment Delay  (Veh-Hrs)1])</f>
        <v>48</v>
      </c>
      <c r="L49" s="9" t="s">
        <v>95</v>
      </c>
      <c r="M49" s="21">
        <f>$M$159</f>
        <v>1727.3823529411766</v>
      </c>
      <c r="O49" s="9" t="s">
        <v>874</v>
      </c>
      <c r="P49" s="9" t="s">
        <v>875</v>
      </c>
    </row>
    <row r="50" spans="1:32" x14ac:dyDescent="0.25">
      <c r="A50" s="11" t="s">
        <v>214</v>
      </c>
      <c r="B50" s="11" t="s">
        <v>147</v>
      </c>
      <c r="C50" s="12">
        <v>9</v>
      </c>
      <c r="D50" s="13" t="s">
        <v>148</v>
      </c>
      <c r="E50" s="13" t="s">
        <v>876</v>
      </c>
      <c r="F50" s="20">
        <v>0.62152777777777779</v>
      </c>
      <c r="G50" s="20">
        <v>0.79166666666666663</v>
      </c>
      <c r="H50" s="15">
        <v>6.36</v>
      </c>
      <c r="I50" s="16">
        <v>921.22812777195941</v>
      </c>
      <c r="J50" s="17">
        <f t="shared" si="0"/>
        <v>920</v>
      </c>
      <c r="K50" s="18">
        <f>RANK(Table135[[#This Row],[Segment Delay  (Veh-Hrs)1]],Table135[Segment Delay  (Veh-Hrs)1])</f>
        <v>49</v>
      </c>
      <c r="L50" s="9" t="s">
        <v>95</v>
      </c>
      <c r="M50" s="21">
        <f>$M$159</f>
        <v>1727.3823529411766</v>
      </c>
      <c r="O50" s="9" t="s">
        <v>877</v>
      </c>
      <c r="P50" s="9" t="s">
        <v>878</v>
      </c>
      <c r="Q50" s="9" t="s">
        <v>879</v>
      </c>
      <c r="R50" s="9" t="s">
        <v>880</v>
      </c>
      <c r="S50" s="9" t="s">
        <v>881</v>
      </c>
      <c r="T50" s="9" t="s">
        <v>882</v>
      </c>
      <c r="U50" s="9" t="s">
        <v>883</v>
      </c>
      <c r="V50" s="9" t="s">
        <v>884</v>
      </c>
      <c r="W50" s="9" t="s">
        <v>885</v>
      </c>
      <c r="X50" s="9" t="s">
        <v>886</v>
      </c>
      <c r="Y50" s="9" t="s">
        <v>887</v>
      </c>
      <c r="Z50" s="9" t="s">
        <v>888</v>
      </c>
      <c r="AA50" s="9" t="s">
        <v>889</v>
      </c>
      <c r="AB50" s="9" t="s">
        <v>890</v>
      </c>
      <c r="AC50" s="9" t="s">
        <v>891</v>
      </c>
    </row>
    <row r="51" spans="1:32" x14ac:dyDescent="0.25">
      <c r="A51" s="11" t="s">
        <v>146</v>
      </c>
      <c r="B51" s="11" t="s">
        <v>170</v>
      </c>
      <c r="C51" s="12">
        <v>1</v>
      </c>
      <c r="D51" s="13" t="s">
        <v>148</v>
      </c>
      <c r="E51" s="13" t="s">
        <v>892</v>
      </c>
      <c r="F51" s="20">
        <v>0.23263888888888887</v>
      </c>
      <c r="G51" s="20">
        <v>0.35069444444444442</v>
      </c>
      <c r="H51" s="15">
        <v>3.58</v>
      </c>
      <c r="I51" s="16">
        <v>869.16028600701736</v>
      </c>
      <c r="J51" s="17">
        <f t="shared" si="0"/>
        <v>870</v>
      </c>
      <c r="K51" s="18">
        <f>RANK(Table135[[#This Row],[Segment Delay  (Veh-Hrs)1]],Table135[Segment Delay  (Veh-Hrs)1])</f>
        <v>50</v>
      </c>
      <c r="L51" s="9" t="s">
        <v>893</v>
      </c>
      <c r="M51" s="9">
        <v>1743</v>
      </c>
      <c r="N51" s="19">
        <v>1</v>
      </c>
      <c r="O51" s="9" t="s">
        <v>894</v>
      </c>
      <c r="P51" s="9" t="s">
        <v>895</v>
      </c>
      <c r="Q51" s="9" t="s">
        <v>896</v>
      </c>
      <c r="R51" s="9" t="s">
        <v>897</v>
      </c>
    </row>
    <row r="52" spans="1:32" x14ac:dyDescent="0.25">
      <c r="A52" s="11" t="s">
        <v>354</v>
      </c>
      <c r="B52" s="11" t="s">
        <v>188</v>
      </c>
      <c r="C52" s="12">
        <v>2</v>
      </c>
      <c r="D52" s="13" t="s">
        <v>93</v>
      </c>
      <c r="E52" s="13" t="s">
        <v>898</v>
      </c>
      <c r="F52" s="14">
        <v>0.27430555555555552</v>
      </c>
      <c r="G52" s="14">
        <v>0.4201388888888889</v>
      </c>
      <c r="H52" s="15">
        <v>2.65</v>
      </c>
      <c r="I52" s="16">
        <v>867.01285013755262</v>
      </c>
      <c r="J52" s="17">
        <f t="shared" si="0"/>
        <v>870</v>
      </c>
      <c r="K52" s="18">
        <f>RANK(Table135[[#This Row],[Segment Delay  (Veh-Hrs)1]],Table135[Segment Delay  (Veh-Hrs)1])</f>
        <v>51</v>
      </c>
      <c r="L52" s="9" t="s">
        <v>95</v>
      </c>
      <c r="M52" s="21">
        <f>$M$159</f>
        <v>1727.3823529411766</v>
      </c>
      <c r="N52" s="19"/>
      <c r="O52" s="9" t="s">
        <v>899</v>
      </c>
      <c r="P52" s="9" t="s">
        <v>900</v>
      </c>
      <c r="Q52" s="9" t="s">
        <v>901</v>
      </c>
      <c r="R52" s="9" t="s">
        <v>902</v>
      </c>
      <c r="S52" s="9" t="s">
        <v>903</v>
      </c>
      <c r="T52" s="9" t="s">
        <v>904</v>
      </c>
    </row>
    <row r="53" spans="1:32" x14ac:dyDescent="0.25">
      <c r="A53" s="11" t="s">
        <v>269</v>
      </c>
      <c r="B53" s="11" t="s">
        <v>188</v>
      </c>
      <c r="C53" s="12">
        <v>2</v>
      </c>
      <c r="D53" s="13" t="s">
        <v>189</v>
      </c>
      <c r="E53" s="13" t="s">
        <v>905</v>
      </c>
      <c r="F53" s="20">
        <v>0.63888888888888895</v>
      </c>
      <c r="G53" s="20">
        <v>0.78472222222222221</v>
      </c>
      <c r="H53" s="15">
        <v>12.23</v>
      </c>
      <c r="I53" s="16">
        <v>834.7195341245698</v>
      </c>
      <c r="J53" s="17">
        <f t="shared" si="0"/>
        <v>830</v>
      </c>
      <c r="K53" s="18">
        <f>RANK(Table135[[#This Row],[Segment Delay  (Veh-Hrs)1]],Table135[Segment Delay  (Veh-Hrs)1])</f>
        <v>52</v>
      </c>
      <c r="L53" s="9" t="s">
        <v>95</v>
      </c>
      <c r="M53" s="21">
        <f>$M$159</f>
        <v>1727.3823529411766</v>
      </c>
      <c r="N53" s="19"/>
      <c r="O53" s="9" t="s">
        <v>906</v>
      </c>
      <c r="P53" s="9" t="s">
        <v>907</v>
      </c>
      <c r="Q53" s="9" t="s">
        <v>908</v>
      </c>
      <c r="R53" s="9" t="s">
        <v>909</v>
      </c>
      <c r="S53" s="9" t="s">
        <v>910</v>
      </c>
      <c r="T53" s="9" t="s">
        <v>911</v>
      </c>
      <c r="U53" s="9" t="s">
        <v>912</v>
      </c>
      <c r="V53" s="9" t="s">
        <v>913</v>
      </c>
      <c r="W53" s="9" t="s">
        <v>914</v>
      </c>
      <c r="X53" s="9" t="s">
        <v>915</v>
      </c>
      <c r="Y53" s="9" t="s">
        <v>916</v>
      </c>
      <c r="Z53" s="9" t="s">
        <v>917</v>
      </c>
    </row>
    <row r="54" spans="1:32" x14ac:dyDescent="0.25">
      <c r="A54" s="11" t="s">
        <v>918</v>
      </c>
      <c r="B54" s="11" t="s">
        <v>170</v>
      </c>
      <c r="C54" s="37" t="s">
        <v>919</v>
      </c>
      <c r="D54" s="13" t="s">
        <v>148</v>
      </c>
      <c r="E54" s="13" t="s">
        <v>920</v>
      </c>
      <c r="F54" s="20">
        <v>0.30208333333333331</v>
      </c>
      <c r="G54" s="20">
        <v>0.43055555555555558</v>
      </c>
      <c r="H54" s="15">
        <f>2.66+5.26</f>
        <v>7.92</v>
      </c>
      <c r="I54" s="16">
        <f>36+720</f>
        <v>756</v>
      </c>
      <c r="J54" s="17">
        <f t="shared" si="0"/>
        <v>760</v>
      </c>
      <c r="K54" s="18">
        <f>RANK(Table135[[#This Row],[Segment Delay  (Veh-Hrs)1]],Table135[Segment Delay  (Veh-Hrs)1])</f>
        <v>53</v>
      </c>
      <c r="L54" s="9" t="s">
        <v>95</v>
      </c>
      <c r="M54" s="21">
        <f>$M$159</f>
        <v>1727.3823529411766</v>
      </c>
      <c r="N54" s="19"/>
      <c r="O54" s="9" t="s">
        <v>921</v>
      </c>
      <c r="P54" s="9" t="s">
        <v>922</v>
      </c>
      <c r="Q54" s="9" t="s">
        <v>923</v>
      </c>
      <c r="R54" s="9" t="s">
        <v>924</v>
      </c>
      <c r="S54" s="9" t="s">
        <v>925</v>
      </c>
      <c r="T54" s="9" t="s">
        <v>926</v>
      </c>
      <c r="U54" s="9" t="s">
        <v>691</v>
      </c>
      <c r="V54" s="9" t="s">
        <v>692</v>
      </c>
      <c r="W54" s="9" t="s">
        <v>693</v>
      </c>
      <c r="X54" s="9" t="s">
        <v>694</v>
      </c>
      <c r="Y54" s="9" t="s">
        <v>695</v>
      </c>
      <c r="Z54" s="9" t="s">
        <v>696</v>
      </c>
      <c r="AA54" s="9" t="s">
        <v>697</v>
      </c>
      <c r="AB54" s="9" t="s">
        <v>698</v>
      </c>
      <c r="AC54" s="9" t="s">
        <v>927</v>
      </c>
      <c r="AD54" s="9" t="s">
        <v>928</v>
      </c>
      <c r="AE54" s="9" t="s">
        <v>929</v>
      </c>
      <c r="AF54" s="9" t="s">
        <v>930</v>
      </c>
    </row>
    <row r="55" spans="1:32" x14ac:dyDescent="0.25">
      <c r="A55" s="11" t="s">
        <v>269</v>
      </c>
      <c r="B55" s="11" t="s">
        <v>92</v>
      </c>
      <c r="C55" s="12">
        <v>2</v>
      </c>
      <c r="D55" s="13" t="s">
        <v>189</v>
      </c>
      <c r="E55" s="13" t="s">
        <v>931</v>
      </c>
      <c r="F55" s="20">
        <v>0.2951388888888889</v>
      </c>
      <c r="G55" s="20">
        <v>0.4236111111111111</v>
      </c>
      <c r="H55" s="15">
        <v>2.59</v>
      </c>
      <c r="I55" s="16">
        <v>696.93456734475114</v>
      </c>
      <c r="J55" s="17">
        <f t="shared" si="0"/>
        <v>700</v>
      </c>
      <c r="K55" s="18">
        <f>RANK(Table135[[#This Row],[Segment Delay  (Veh-Hrs)1]],Table135[Segment Delay  (Veh-Hrs)1])</f>
        <v>54</v>
      </c>
      <c r="L55" s="9" t="s">
        <v>932</v>
      </c>
      <c r="M55" s="9">
        <v>1717</v>
      </c>
      <c r="N55" s="19">
        <v>1</v>
      </c>
      <c r="O55" s="9" t="s">
        <v>933</v>
      </c>
      <c r="P55" s="9" t="s">
        <v>934</v>
      </c>
      <c r="Q55" s="9" t="s">
        <v>935</v>
      </c>
      <c r="R55" s="9" t="s">
        <v>936</v>
      </c>
      <c r="S55" s="9" t="s">
        <v>937</v>
      </c>
    </row>
    <row r="56" spans="1:32" x14ac:dyDescent="0.25">
      <c r="A56" s="11" t="s">
        <v>630</v>
      </c>
      <c r="B56" s="11" t="s">
        <v>170</v>
      </c>
      <c r="C56" s="12">
        <v>4</v>
      </c>
      <c r="D56" s="13" t="s">
        <v>148</v>
      </c>
      <c r="E56" s="13" t="s">
        <v>938</v>
      </c>
      <c r="F56" s="20">
        <v>0.32291666666666669</v>
      </c>
      <c r="G56" s="20">
        <v>0.42708333333333331</v>
      </c>
      <c r="H56" s="15">
        <v>3.99</v>
      </c>
      <c r="I56" s="16">
        <v>694.44074984883571</v>
      </c>
      <c r="J56" s="17">
        <f t="shared" si="0"/>
        <v>690</v>
      </c>
      <c r="K56" s="18">
        <f>RANK(Table135[[#This Row],[Segment Delay  (Veh-Hrs)1]],Table135[Segment Delay  (Veh-Hrs)1])</f>
        <v>55</v>
      </c>
      <c r="L56" s="24" t="s">
        <v>95</v>
      </c>
      <c r="M56" s="21">
        <f>$M$159</f>
        <v>1727.3823529411766</v>
      </c>
      <c r="N56" s="19"/>
      <c r="O56" s="9" t="s">
        <v>939</v>
      </c>
      <c r="P56" s="9" t="s">
        <v>940</v>
      </c>
      <c r="Q56" s="9" t="s">
        <v>941</v>
      </c>
      <c r="R56" s="9" t="s">
        <v>942</v>
      </c>
      <c r="S56" s="9" t="s">
        <v>943</v>
      </c>
      <c r="T56" s="9" t="s">
        <v>944</v>
      </c>
      <c r="U56" s="9" t="s">
        <v>945</v>
      </c>
    </row>
    <row r="57" spans="1:32" x14ac:dyDescent="0.25">
      <c r="A57" s="11" t="s">
        <v>269</v>
      </c>
      <c r="B57" s="11" t="s">
        <v>92</v>
      </c>
      <c r="C57" s="12">
        <v>1</v>
      </c>
      <c r="D57" s="13" t="s">
        <v>189</v>
      </c>
      <c r="E57" s="13" t="s">
        <v>946</v>
      </c>
      <c r="F57" s="20">
        <v>0.27430555555555552</v>
      </c>
      <c r="G57" s="20">
        <v>0.39583333333333331</v>
      </c>
      <c r="H57" s="15">
        <v>2.2400000000000002</v>
      </c>
      <c r="I57" s="16">
        <v>664.26125172184356</v>
      </c>
      <c r="J57" s="17">
        <f t="shared" si="0"/>
        <v>660</v>
      </c>
      <c r="K57" s="18">
        <f>RANK(Table135[[#This Row],[Segment Delay  (Veh-Hrs)1]],Table135[Segment Delay  (Veh-Hrs)1])</f>
        <v>56</v>
      </c>
      <c r="L57" s="9" t="s">
        <v>947</v>
      </c>
      <c r="M57" s="9">
        <v>1859</v>
      </c>
      <c r="N57" s="19">
        <v>1</v>
      </c>
      <c r="O57" s="9" t="s">
        <v>948</v>
      </c>
      <c r="P57" s="9" t="s">
        <v>949</v>
      </c>
      <c r="Q57" s="9" t="s">
        <v>950</v>
      </c>
      <c r="R57" s="9" t="s">
        <v>951</v>
      </c>
    </row>
    <row r="58" spans="1:32" x14ac:dyDescent="0.25">
      <c r="A58" s="11" t="s">
        <v>146</v>
      </c>
      <c r="B58" s="11" t="s">
        <v>147</v>
      </c>
      <c r="C58" s="12">
        <v>9</v>
      </c>
      <c r="D58" s="13" t="s">
        <v>73</v>
      </c>
      <c r="E58" s="13" t="s">
        <v>952</v>
      </c>
      <c r="F58" s="20">
        <v>0.28819444444444448</v>
      </c>
      <c r="G58" s="20">
        <v>0.40972222222222227</v>
      </c>
      <c r="H58" s="15">
        <v>2.97</v>
      </c>
      <c r="I58" s="16">
        <v>655.73215609871647</v>
      </c>
      <c r="J58" s="17">
        <f t="shared" si="0"/>
        <v>660</v>
      </c>
      <c r="K58" s="18">
        <f>RANK(Table135[[#This Row],[Segment Delay  (Veh-Hrs)1]],Table135[Segment Delay  (Veh-Hrs)1])</f>
        <v>57</v>
      </c>
      <c r="L58" s="9" t="s">
        <v>953</v>
      </c>
      <c r="M58" s="9">
        <v>1836</v>
      </c>
      <c r="N58" s="19">
        <v>1</v>
      </c>
      <c r="O58" s="9" t="s">
        <v>954</v>
      </c>
      <c r="P58" s="9" t="s">
        <v>955</v>
      </c>
      <c r="Q58" s="9" t="s">
        <v>956</v>
      </c>
      <c r="R58" s="9" t="s">
        <v>957</v>
      </c>
      <c r="S58" s="9" t="s">
        <v>958</v>
      </c>
      <c r="T58" s="9" t="s">
        <v>959</v>
      </c>
      <c r="U58" s="9" t="s">
        <v>960</v>
      </c>
      <c r="V58" s="9" t="s">
        <v>961</v>
      </c>
      <c r="W58" s="9" t="s">
        <v>962</v>
      </c>
    </row>
    <row r="59" spans="1:32" x14ac:dyDescent="0.25">
      <c r="A59" s="11" t="s">
        <v>146</v>
      </c>
      <c r="B59" s="11" t="s">
        <v>147</v>
      </c>
      <c r="C59" s="12">
        <v>19</v>
      </c>
      <c r="D59" s="13" t="s">
        <v>148</v>
      </c>
      <c r="E59" s="13" t="s">
        <v>963</v>
      </c>
      <c r="F59" s="20">
        <v>0.63541666666666663</v>
      </c>
      <c r="G59" s="20">
        <v>0.76041666666666663</v>
      </c>
      <c r="H59" s="15">
        <v>5.67</v>
      </c>
      <c r="I59" s="16">
        <v>644.32437220361339</v>
      </c>
      <c r="J59" s="17">
        <f t="shared" si="0"/>
        <v>640</v>
      </c>
      <c r="K59" s="18">
        <f>RANK(Table135[[#This Row],[Segment Delay  (Veh-Hrs)1]],Table135[Segment Delay  (Veh-Hrs)1])</f>
        <v>58</v>
      </c>
      <c r="L59" s="9" t="s">
        <v>964</v>
      </c>
      <c r="M59" s="9">
        <v>1779</v>
      </c>
      <c r="N59" s="19">
        <v>1</v>
      </c>
      <c r="O59" s="9" t="s">
        <v>965</v>
      </c>
      <c r="P59" s="9" t="s">
        <v>966</v>
      </c>
      <c r="Q59" s="9" t="s">
        <v>967</v>
      </c>
      <c r="R59" s="9" t="s">
        <v>968</v>
      </c>
    </row>
    <row r="60" spans="1:32" x14ac:dyDescent="0.25">
      <c r="A60" s="11" t="s">
        <v>969</v>
      </c>
      <c r="B60" s="11" t="s">
        <v>970</v>
      </c>
      <c r="C60" s="37" t="s">
        <v>971</v>
      </c>
      <c r="D60" s="13" t="s">
        <v>171</v>
      </c>
      <c r="E60" s="13" t="s">
        <v>972</v>
      </c>
      <c r="F60" s="14">
        <v>0.31597222222222221</v>
      </c>
      <c r="G60" s="14">
        <v>0.54513888888888895</v>
      </c>
      <c r="H60" s="15">
        <v>2.52</v>
      </c>
      <c r="I60" s="16">
        <f>17+587</f>
        <v>604</v>
      </c>
      <c r="J60" s="17">
        <f t="shared" si="0"/>
        <v>600</v>
      </c>
      <c r="K60" s="18">
        <f>RANK(Table135[[#This Row],[Segment Delay  (Veh-Hrs)1]],Table135[Segment Delay  (Veh-Hrs)1])</f>
        <v>59</v>
      </c>
      <c r="L60" s="9" t="s">
        <v>95</v>
      </c>
      <c r="M60" s="21">
        <f t="shared" ref="M60:M66" si="1">$M$159</f>
        <v>1727.3823529411766</v>
      </c>
      <c r="N60" s="19"/>
      <c r="O60" s="9" t="s">
        <v>973</v>
      </c>
      <c r="P60" s="9" t="s">
        <v>974</v>
      </c>
      <c r="Q60" s="9" t="s">
        <v>975</v>
      </c>
      <c r="R60" s="9" t="s">
        <v>976</v>
      </c>
      <c r="S60" s="9" t="s">
        <v>977</v>
      </c>
      <c r="T60" s="9" t="s">
        <v>978</v>
      </c>
      <c r="U60" s="9" t="s">
        <v>979</v>
      </c>
    </row>
    <row r="61" spans="1:32" x14ac:dyDescent="0.25">
      <c r="A61" s="11" t="s">
        <v>146</v>
      </c>
      <c r="B61" s="11" t="s">
        <v>147</v>
      </c>
      <c r="C61" s="12">
        <v>2</v>
      </c>
      <c r="D61" s="13" t="s">
        <v>980</v>
      </c>
      <c r="E61" s="13" t="s">
        <v>981</v>
      </c>
      <c r="F61" s="14">
        <v>0.63888888888888895</v>
      </c>
      <c r="G61" s="14">
        <v>0.76736111111111116</v>
      </c>
      <c r="H61" s="15">
        <v>6.13</v>
      </c>
      <c r="I61" s="16">
        <v>527.4548502049546</v>
      </c>
      <c r="J61" s="17">
        <f t="shared" si="0"/>
        <v>530</v>
      </c>
      <c r="K61" s="18">
        <f>RANK(Table135[[#This Row],[Segment Delay  (Veh-Hrs)1]],Table135[Segment Delay  (Veh-Hrs)1])</f>
        <v>60</v>
      </c>
      <c r="L61" s="9" t="s">
        <v>95</v>
      </c>
      <c r="M61" s="21">
        <f t="shared" si="1"/>
        <v>1727.3823529411766</v>
      </c>
      <c r="N61" s="19"/>
      <c r="O61" s="9" t="s">
        <v>982</v>
      </c>
      <c r="P61" s="9" t="s">
        <v>983</v>
      </c>
      <c r="Q61" s="9" t="s">
        <v>984</v>
      </c>
      <c r="R61" s="9" t="s">
        <v>985</v>
      </c>
      <c r="S61" s="9" t="s">
        <v>986</v>
      </c>
      <c r="T61" s="9" t="s">
        <v>987</v>
      </c>
      <c r="U61" s="9" t="s">
        <v>988</v>
      </c>
      <c r="V61" s="9" t="s">
        <v>989</v>
      </c>
      <c r="W61" s="9" t="s">
        <v>990</v>
      </c>
      <c r="X61" s="9" t="s">
        <v>991</v>
      </c>
      <c r="Y61" s="9" t="s">
        <v>992</v>
      </c>
      <c r="Z61" s="9" t="s">
        <v>993</v>
      </c>
      <c r="AA61" s="9" t="s">
        <v>994</v>
      </c>
      <c r="AB61" s="9" t="s">
        <v>995</v>
      </c>
      <c r="AC61" s="9" t="s">
        <v>996</v>
      </c>
      <c r="AD61" s="9" t="s">
        <v>997</v>
      </c>
      <c r="AE61" s="9" t="s">
        <v>998</v>
      </c>
      <c r="AF61" s="9" t="s">
        <v>999</v>
      </c>
    </row>
    <row r="62" spans="1:32" x14ac:dyDescent="0.25">
      <c r="A62" s="11" t="s">
        <v>354</v>
      </c>
      <c r="B62" s="11" t="s">
        <v>188</v>
      </c>
      <c r="C62" s="12">
        <v>4</v>
      </c>
      <c r="D62" s="13" t="s">
        <v>171</v>
      </c>
      <c r="E62" s="13" t="s">
        <v>1000</v>
      </c>
      <c r="F62" s="20">
        <v>0.64930555555555558</v>
      </c>
      <c r="G62" s="20">
        <v>0.78819444444444453</v>
      </c>
      <c r="H62" s="15">
        <v>2.39</v>
      </c>
      <c r="I62" s="16">
        <v>526.26671463564719</v>
      </c>
      <c r="J62" s="17">
        <f t="shared" si="0"/>
        <v>530</v>
      </c>
      <c r="K62" s="18">
        <f>RANK(Table135[[#This Row],[Segment Delay  (Veh-Hrs)1]],Table135[Segment Delay  (Veh-Hrs)1])</f>
        <v>61</v>
      </c>
      <c r="L62" s="9" t="s">
        <v>95</v>
      </c>
      <c r="M62" s="21">
        <f t="shared" si="1"/>
        <v>1727.3823529411766</v>
      </c>
      <c r="N62" s="19"/>
      <c r="O62" s="36" t="s">
        <v>1001</v>
      </c>
      <c r="P62" s="9" t="s">
        <v>1002</v>
      </c>
      <c r="Q62" s="9" t="s">
        <v>1003</v>
      </c>
      <c r="R62" s="9" t="s">
        <v>1004</v>
      </c>
      <c r="S62" s="9" t="s">
        <v>1005</v>
      </c>
      <c r="T62" s="9" t="s">
        <v>1006</v>
      </c>
      <c r="U62" s="9" t="s">
        <v>1007</v>
      </c>
      <c r="V62" s="9" t="s">
        <v>1008</v>
      </c>
      <c r="W62" s="9" t="s">
        <v>1009</v>
      </c>
      <c r="X62" s="9" t="s">
        <v>1010</v>
      </c>
    </row>
    <row r="63" spans="1:32" x14ac:dyDescent="0.25">
      <c r="A63" s="11" t="s">
        <v>235</v>
      </c>
      <c r="B63" s="11" t="s">
        <v>147</v>
      </c>
      <c r="C63" s="12">
        <v>3</v>
      </c>
      <c r="D63" s="13" t="s">
        <v>343</v>
      </c>
      <c r="E63" s="13" t="s">
        <v>1011</v>
      </c>
      <c r="F63" s="20">
        <v>0.28819444444444448</v>
      </c>
      <c r="G63" s="20">
        <v>0.39583333333333331</v>
      </c>
      <c r="H63" s="15">
        <v>3.66</v>
      </c>
      <c r="I63" s="16">
        <v>511.60331883884396</v>
      </c>
      <c r="J63" s="17">
        <f t="shared" si="0"/>
        <v>510</v>
      </c>
      <c r="K63" s="18">
        <f>RANK(Table135[[#This Row],[Segment Delay  (Veh-Hrs)1]],Table135[Segment Delay  (Veh-Hrs)1])</f>
        <v>62</v>
      </c>
      <c r="L63" s="9" t="s">
        <v>95</v>
      </c>
      <c r="M63" s="21">
        <f t="shared" si="1"/>
        <v>1727.3823529411766</v>
      </c>
      <c r="N63" s="19"/>
      <c r="O63" s="9" t="s">
        <v>1012</v>
      </c>
      <c r="P63" s="9" t="s">
        <v>1013</v>
      </c>
      <c r="Q63" s="9" t="s">
        <v>1014</v>
      </c>
      <c r="R63" s="9" t="s">
        <v>1015</v>
      </c>
      <c r="S63" s="9" t="s">
        <v>1016</v>
      </c>
      <c r="T63" s="9" t="s">
        <v>1017</v>
      </c>
      <c r="U63" s="9" t="s">
        <v>1018</v>
      </c>
      <c r="V63" s="9" t="s">
        <v>1019</v>
      </c>
      <c r="W63" s="9" t="s">
        <v>1020</v>
      </c>
    </row>
    <row r="64" spans="1:32" x14ac:dyDescent="0.25">
      <c r="A64" s="11" t="s">
        <v>1021</v>
      </c>
      <c r="B64" s="11" t="s">
        <v>170</v>
      </c>
      <c r="C64" s="12">
        <v>1</v>
      </c>
      <c r="D64" s="13" t="s">
        <v>189</v>
      </c>
      <c r="E64" s="13" t="s">
        <v>1022</v>
      </c>
      <c r="F64" s="14">
        <v>0.65277777777777779</v>
      </c>
      <c r="G64" s="14">
        <v>0.80902777777777779</v>
      </c>
      <c r="H64" s="15">
        <v>3.24</v>
      </c>
      <c r="I64" s="16">
        <v>492.37931048401953</v>
      </c>
      <c r="J64" s="17">
        <f t="shared" si="0"/>
        <v>490</v>
      </c>
      <c r="K64" s="18">
        <f>RANK(Table135[[#This Row],[Segment Delay  (Veh-Hrs)1]],Table135[Segment Delay  (Veh-Hrs)1])</f>
        <v>63</v>
      </c>
      <c r="L64" s="9" t="s">
        <v>95</v>
      </c>
      <c r="M64" s="21">
        <f t="shared" si="1"/>
        <v>1727.3823529411766</v>
      </c>
      <c r="N64" s="19"/>
      <c r="O64" s="9" t="s">
        <v>1023</v>
      </c>
      <c r="P64" s="9" t="s">
        <v>1024</v>
      </c>
      <c r="Q64" s="9" t="s">
        <v>1025</v>
      </c>
      <c r="R64" s="9" t="s">
        <v>1026</v>
      </c>
      <c r="S64" s="9" t="s">
        <v>1027</v>
      </c>
      <c r="T64" s="9" t="s">
        <v>1028</v>
      </c>
      <c r="U64" s="9" t="s">
        <v>1029</v>
      </c>
      <c r="V64" s="9" t="s">
        <v>1030</v>
      </c>
      <c r="W64" s="9" t="s">
        <v>1031</v>
      </c>
    </row>
    <row r="65" spans="1:26" x14ac:dyDescent="0.25">
      <c r="A65" s="11" t="s">
        <v>235</v>
      </c>
      <c r="B65" s="11" t="s">
        <v>170</v>
      </c>
      <c r="C65" s="12">
        <v>4</v>
      </c>
      <c r="D65" s="13" t="s">
        <v>343</v>
      </c>
      <c r="E65" s="13" t="s">
        <v>1032</v>
      </c>
      <c r="F65" s="20">
        <v>0.68402777777777779</v>
      </c>
      <c r="G65" s="20">
        <v>0.80208333333333337</v>
      </c>
      <c r="H65" s="15">
        <v>2.2599999999999998</v>
      </c>
      <c r="I65" s="16">
        <v>489.64335343206739</v>
      </c>
      <c r="J65" s="17">
        <f t="shared" si="0"/>
        <v>490</v>
      </c>
      <c r="K65" s="18">
        <f>RANK(Table135[[#This Row],[Segment Delay  (Veh-Hrs)1]],Table135[Segment Delay  (Veh-Hrs)1])</f>
        <v>64</v>
      </c>
      <c r="L65" s="9" t="s">
        <v>95</v>
      </c>
      <c r="M65" s="21">
        <f t="shared" si="1"/>
        <v>1727.3823529411766</v>
      </c>
      <c r="N65" s="19"/>
      <c r="O65" s="9" t="s">
        <v>1033</v>
      </c>
      <c r="P65" s="9" t="s">
        <v>1034</v>
      </c>
      <c r="Q65" s="9" t="s">
        <v>1035</v>
      </c>
      <c r="R65" s="9" t="s">
        <v>1036</v>
      </c>
      <c r="S65" s="9" t="s">
        <v>1037</v>
      </c>
      <c r="T65" s="9" t="s">
        <v>1038</v>
      </c>
      <c r="U65" s="9" t="s">
        <v>1039</v>
      </c>
      <c r="V65" s="9" t="s">
        <v>1040</v>
      </c>
    </row>
    <row r="66" spans="1:26" x14ac:dyDescent="0.25">
      <c r="A66" s="11" t="s">
        <v>235</v>
      </c>
      <c r="B66" s="11" t="s">
        <v>170</v>
      </c>
      <c r="C66" s="12">
        <v>3</v>
      </c>
      <c r="D66" s="13" t="s">
        <v>343</v>
      </c>
      <c r="E66" s="13" t="s">
        <v>1041</v>
      </c>
      <c r="F66" s="20">
        <v>0.6875</v>
      </c>
      <c r="G66" s="20">
        <v>0.78472222222222221</v>
      </c>
      <c r="H66" s="15">
        <v>3.81</v>
      </c>
      <c r="I66" s="16">
        <v>474.10466291375411</v>
      </c>
      <c r="J66" s="17">
        <f t="shared" ref="J66:J129" si="2">IF(I66&gt;20,ROUND(I66,-1),I66)</f>
        <v>470</v>
      </c>
      <c r="K66" s="18">
        <f>RANK(Table135[[#This Row],[Segment Delay  (Veh-Hrs)1]],Table135[Segment Delay  (Veh-Hrs)1])</f>
        <v>65</v>
      </c>
      <c r="L66" s="9" t="s">
        <v>95</v>
      </c>
      <c r="M66" s="21">
        <f t="shared" si="1"/>
        <v>1727.3823529411766</v>
      </c>
      <c r="N66" s="19"/>
      <c r="O66" s="9" t="s">
        <v>1042</v>
      </c>
      <c r="P66" s="9" t="s">
        <v>1043</v>
      </c>
      <c r="Q66" s="9" t="s">
        <v>1044</v>
      </c>
      <c r="R66" s="9" t="s">
        <v>1045</v>
      </c>
      <c r="S66" s="9" t="s">
        <v>1046</v>
      </c>
    </row>
    <row r="67" spans="1:26" x14ac:dyDescent="0.25">
      <c r="A67" s="11" t="s">
        <v>169</v>
      </c>
      <c r="B67" s="11" t="s">
        <v>147</v>
      </c>
      <c r="C67" s="12">
        <v>3</v>
      </c>
      <c r="D67" s="13" t="s">
        <v>189</v>
      </c>
      <c r="E67" s="13" t="s">
        <v>1047</v>
      </c>
      <c r="F67" s="20">
        <v>0.29166666666666669</v>
      </c>
      <c r="G67" s="20">
        <v>0.40625</v>
      </c>
      <c r="H67" s="15">
        <v>2.64</v>
      </c>
      <c r="I67" s="16">
        <v>466.73505063642034</v>
      </c>
      <c r="J67" s="17">
        <f t="shared" si="2"/>
        <v>470</v>
      </c>
      <c r="K67" s="18">
        <f>RANK(Table135[[#This Row],[Segment Delay  (Veh-Hrs)1]],Table135[Segment Delay  (Veh-Hrs)1])</f>
        <v>66</v>
      </c>
      <c r="L67" s="9" t="s">
        <v>1048</v>
      </c>
      <c r="M67" s="21">
        <v>1629</v>
      </c>
      <c r="N67" s="19">
        <v>1</v>
      </c>
      <c r="O67" s="9" t="s">
        <v>1049</v>
      </c>
      <c r="P67" s="9" t="s">
        <v>1050</v>
      </c>
      <c r="Q67" s="9" t="s">
        <v>1051</v>
      </c>
      <c r="R67" s="9" t="s">
        <v>1052</v>
      </c>
      <c r="S67" s="9" t="s">
        <v>1053</v>
      </c>
      <c r="T67" s="9" t="s">
        <v>1054</v>
      </c>
    </row>
    <row r="68" spans="1:26" x14ac:dyDescent="0.25">
      <c r="A68" s="11" t="s">
        <v>146</v>
      </c>
      <c r="B68" s="11" t="s">
        <v>170</v>
      </c>
      <c r="C68" s="12">
        <v>10</v>
      </c>
      <c r="D68" s="13" t="s">
        <v>343</v>
      </c>
      <c r="E68" s="13" t="s">
        <v>1055</v>
      </c>
      <c r="F68" s="14">
        <v>0.27777777777777779</v>
      </c>
      <c r="G68" s="14">
        <v>0.40277777777777773</v>
      </c>
      <c r="H68" s="15">
        <v>2.76</v>
      </c>
      <c r="I68" s="16">
        <v>454.11484689843428</v>
      </c>
      <c r="J68" s="17">
        <f t="shared" si="2"/>
        <v>450</v>
      </c>
      <c r="K68" s="18">
        <f>RANK(Table135[[#This Row],[Segment Delay  (Veh-Hrs)1]],Table135[Segment Delay  (Veh-Hrs)1])</f>
        <v>67</v>
      </c>
      <c r="L68" s="9" t="s">
        <v>1056</v>
      </c>
      <c r="M68" s="9">
        <v>1416</v>
      </c>
      <c r="N68" s="19"/>
      <c r="O68" s="9" t="s">
        <v>353</v>
      </c>
      <c r="P68" s="9" t="s">
        <v>1057</v>
      </c>
      <c r="Q68" s="9" t="s">
        <v>1058</v>
      </c>
      <c r="R68" s="9" t="s">
        <v>1059</v>
      </c>
      <c r="S68" s="9" t="s">
        <v>1060</v>
      </c>
      <c r="T68" s="9" t="s">
        <v>1061</v>
      </c>
      <c r="U68" s="9" t="s">
        <v>1062</v>
      </c>
    </row>
    <row r="69" spans="1:26" x14ac:dyDescent="0.25">
      <c r="A69" s="11" t="s">
        <v>630</v>
      </c>
      <c r="B69" s="11" t="s">
        <v>147</v>
      </c>
      <c r="C69" s="12">
        <v>6</v>
      </c>
      <c r="D69" s="13" t="s">
        <v>148</v>
      </c>
      <c r="E69" s="13" t="s">
        <v>1063</v>
      </c>
      <c r="F69" s="14">
        <v>0.61458333333333337</v>
      </c>
      <c r="G69" s="14">
        <v>0.81944444444444453</v>
      </c>
      <c r="H69" s="15">
        <v>2.78</v>
      </c>
      <c r="I69" s="16">
        <v>450.02996839736312</v>
      </c>
      <c r="J69" s="17">
        <f t="shared" si="2"/>
        <v>450</v>
      </c>
      <c r="K69" s="18">
        <f>RANK(Table135[[#This Row],[Segment Delay  (Veh-Hrs)1]],Table135[Segment Delay  (Veh-Hrs)1])</f>
        <v>68</v>
      </c>
      <c r="L69" s="33" t="s">
        <v>1064</v>
      </c>
      <c r="M69" s="9">
        <v>1636</v>
      </c>
      <c r="N69" s="19">
        <v>1</v>
      </c>
      <c r="O69" s="9" t="s">
        <v>1065</v>
      </c>
      <c r="P69" s="9" t="s">
        <v>1066</v>
      </c>
      <c r="Q69" s="9" t="s">
        <v>1067</v>
      </c>
      <c r="R69" s="9" t="s">
        <v>1068</v>
      </c>
      <c r="S69" s="9" t="s">
        <v>1069</v>
      </c>
      <c r="T69" s="9" t="s">
        <v>1070</v>
      </c>
    </row>
    <row r="70" spans="1:26" x14ac:dyDescent="0.25">
      <c r="A70" s="11" t="s">
        <v>169</v>
      </c>
      <c r="B70" s="11" t="s">
        <v>147</v>
      </c>
      <c r="C70" s="12">
        <v>5</v>
      </c>
      <c r="D70" s="13" t="s">
        <v>171</v>
      </c>
      <c r="E70" s="13" t="s">
        <v>1071</v>
      </c>
      <c r="F70" s="20">
        <v>0.23958333333333334</v>
      </c>
      <c r="G70" s="20">
        <v>0.40625</v>
      </c>
      <c r="H70" s="15">
        <v>4.57</v>
      </c>
      <c r="I70" s="16">
        <v>434.61980584616703</v>
      </c>
      <c r="J70" s="17">
        <f t="shared" si="2"/>
        <v>430</v>
      </c>
      <c r="K70" s="18">
        <f>RANK(Table135[[#This Row],[Segment Delay  (Veh-Hrs)1]],Table135[Segment Delay  (Veh-Hrs)1])</f>
        <v>69</v>
      </c>
      <c r="L70" s="9" t="s">
        <v>95</v>
      </c>
      <c r="M70" s="21">
        <f t="shared" ref="M70:M80" si="3">$M$159</f>
        <v>1727.3823529411766</v>
      </c>
      <c r="N70" s="19"/>
      <c r="O70" s="9" t="s">
        <v>1072</v>
      </c>
      <c r="P70" s="9" t="s">
        <v>1073</v>
      </c>
      <c r="Q70" s="9" t="s">
        <v>1074</v>
      </c>
      <c r="R70" s="9" t="s">
        <v>1075</v>
      </c>
      <c r="S70" s="9" t="s">
        <v>1076</v>
      </c>
      <c r="T70" s="9" t="s">
        <v>1077</v>
      </c>
    </row>
    <row r="71" spans="1:26" x14ac:dyDescent="0.25">
      <c r="A71" s="38" t="s">
        <v>1078</v>
      </c>
      <c r="B71" s="38" t="s">
        <v>170</v>
      </c>
      <c r="C71" s="39">
        <v>2</v>
      </c>
      <c r="D71" s="40" t="s">
        <v>171</v>
      </c>
      <c r="E71" s="40" t="s">
        <v>1079</v>
      </c>
      <c r="F71" s="41">
        <v>0.60763888888888895</v>
      </c>
      <c r="G71" s="41">
        <v>0.78819444444444453</v>
      </c>
      <c r="H71" s="42">
        <v>1.93</v>
      </c>
      <c r="I71" s="43">
        <v>422.57301549170717</v>
      </c>
      <c r="J71" s="17">
        <f t="shared" si="2"/>
        <v>420</v>
      </c>
      <c r="K71" s="18">
        <f>RANK(Table135[[#This Row],[Segment Delay  (Veh-Hrs)1]],Table135[Segment Delay  (Veh-Hrs)1])</f>
        <v>70</v>
      </c>
      <c r="L71" s="9" t="s">
        <v>95</v>
      </c>
      <c r="M71" s="21">
        <f t="shared" si="3"/>
        <v>1727.3823529411766</v>
      </c>
      <c r="N71" s="19"/>
      <c r="O71" s="9" t="s">
        <v>1080</v>
      </c>
      <c r="P71" s="9" t="s">
        <v>1081</v>
      </c>
      <c r="Q71" s="9" t="s">
        <v>1082</v>
      </c>
      <c r="R71" s="9" t="s">
        <v>1083</v>
      </c>
      <c r="S71" s="9" t="s">
        <v>1084</v>
      </c>
    </row>
    <row r="72" spans="1:26" x14ac:dyDescent="0.25">
      <c r="A72" s="11" t="s">
        <v>630</v>
      </c>
      <c r="B72" s="11" t="s">
        <v>170</v>
      </c>
      <c r="C72" s="12">
        <v>2</v>
      </c>
      <c r="D72" s="13" t="s">
        <v>148</v>
      </c>
      <c r="E72" s="13" t="s">
        <v>1085</v>
      </c>
      <c r="F72" s="20">
        <v>0.31597222222222221</v>
      </c>
      <c r="G72" s="20">
        <v>0.38541666666666669</v>
      </c>
      <c r="H72" s="15">
        <v>0.77</v>
      </c>
      <c r="I72" s="16">
        <v>420.88233086117657</v>
      </c>
      <c r="J72" s="17">
        <f t="shared" si="2"/>
        <v>420</v>
      </c>
      <c r="K72" s="18">
        <f>RANK(Table135[[#This Row],[Segment Delay  (Veh-Hrs)1]],Table135[Segment Delay  (Veh-Hrs)1])</f>
        <v>71</v>
      </c>
      <c r="L72" s="24" t="s">
        <v>95</v>
      </c>
      <c r="M72" s="21">
        <f t="shared" si="3"/>
        <v>1727.3823529411766</v>
      </c>
      <c r="N72" s="19"/>
      <c r="O72" s="9" t="s">
        <v>1086</v>
      </c>
      <c r="P72" s="9" t="s">
        <v>1087</v>
      </c>
    </row>
    <row r="73" spans="1:26" x14ac:dyDescent="0.25">
      <c r="A73" s="11" t="s">
        <v>1078</v>
      </c>
      <c r="B73" s="11" t="s">
        <v>170</v>
      </c>
      <c r="C73" s="12">
        <v>1</v>
      </c>
      <c r="D73" s="13" t="s">
        <v>171</v>
      </c>
      <c r="E73" s="13" t="s">
        <v>1088</v>
      </c>
      <c r="F73" s="14">
        <v>0.32291666666666669</v>
      </c>
      <c r="G73" s="14">
        <v>0.39930555555555558</v>
      </c>
      <c r="H73" s="15">
        <v>4.68</v>
      </c>
      <c r="I73" s="16">
        <v>417.59628408937323</v>
      </c>
      <c r="J73" s="17">
        <f t="shared" si="2"/>
        <v>420</v>
      </c>
      <c r="K73" s="18">
        <f>RANK(Table135[[#This Row],[Segment Delay  (Veh-Hrs)1]],Table135[Segment Delay  (Veh-Hrs)1])</f>
        <v>72</v>
      </c>
      <c r="L73" s="9" t="s">
        <v>95</v>
      </c>
      <c r="M73" s="21">
        <f t="shared" si="3"/>
        <v>1727.3823529411766</v>
      </c>
      <c r="N73" s="19"/>
      <c r="O73" s="9" t="s">
        <v>1089</v>
      </c>
      <c r="P73" s="9" t="s">
        <v>1090</v>
      </c>
      <c r="Q73" s="9" t="s">
        <v>1091</v>
      </c>
      <c r="R73" s="9" t="s">
        <v>1092</v>
      </c>
      <c r="S73" s="9" t="s">
        <v>1093</v>
      </c>
      <c r="T73" s="9" t="s">
        <v>1094</v>
      </c>
      <c r="U73" s="9" t="s">
        <v>1095</v>
      </c>
      <c r="V73" s="9" t="s">
        <v>1096</v>
      </c>
      <c r="W73" s="9" t="s">
        <v>1080</v>
      </c>
      <c r="X73" s="9" t="s">
        <v>1081</v>
      </c>
      <c r="Y73" s="9" t="s">
        <v>1082</v>
      </c>
      <c r="Z73" s="9" t="s">
        <v>1083</v>
      </c>
    </row>
    <row r="74" spans="1:26" x14ac:dyDescent="0.25">
      <c r="A74" s="11" t="s">
        <v>146</v>
      </c>
      <c r="B74" s="11" t="s">
        <v>147</v>
      </c>
      <c r="C74" s="12">
        <v>17</v>
      </c>
      <c r="D74" s="13" t="s">
        <v>148</v>
      </c>
      <c r="E74" s="13" t="s">
        <v>1097</v>
      </c>
      <c r="F74" s="14">
        <v>0.64930555555555558</v>
      </c>
      <c r="G74" s="14">
        <v>0.78472222222222221</v>
      </c>
      <c r="H74" s="15">
        <v>3.38</v>
      </c>
      <c r="I74" s="16">
        <v>396.19081098584019</v>
      </c>
      <c r="J74" s="17">
        <f t="shared" si="2"/>
        <v>400</v>
      </c>
      <c r="K74" s="18">
        <f>RANK(Table135[[#This Row],[Segment Delay  (Veh-Hrs)1]],Table135[Segment Delay  (Veh-Hrs)1])</f>
        <v>73</v>
      </c>
      <c r="L74" s="9" t="s">
        <v>95</v>
      </c>
      <c r="M74" s="21">
        <f t="shared" si="3"/>
        <v>1727.3823529411766</v>
      </c>
      <c r="N74" s="19"/>
      <c r="O74" s="9" t="s">
        <v>1098</v>
      </c>
      <c r="P74" s="9" t="s">
        <v>1099</v>
      </c>
      <c r="Q74" s="9" t="s">
        <v>1100</v>
      </c>
      <c r="R74" s="9" t="s">
        <v>1101</v>
      </c>
      <c r="S74" s="9" t="s">
        <v>1102</v>
      </c>
      <c r="T74" s="9" t="s">
        <v>1103</v>
      </c>
      <c r="U74" s="9" t="s">
        <v>1104</v>
      </c>
      <c r="V74" s="9" t="s">
        <v>1105</v>
      </c>
      <c r="W74" s="9" t="s">
        <v>1106</v>
      </c>
      <c r="X74" s="9" t="s">
        <v>1107</v>
      </c>
      <c r="Y74" s="9" t="s">
        <v>1108</v>
      </c>
    </row>
    <row r="75" spans="1:26" x14ac:dyDescent="0.25">
      <c r="A75" s="11" t="s">
        <v>146</v>
      </c>
      <c r="B75" s="11" t="s">
        <v>170</v>
      </c>
      <c r="C75" s="12">
        <v>19</v>
      </c>
      <c r="D75" s="13" t="s">
        <v>980</v>
      </c>
      <c r="E75" s="13" t="s">
        <v>1109</v>
      </c>
      <c r="F75" s="20">
        <v>0.65625</v>
      </c>
      <c r="G75" s="20">
        <v>0.76041666666666663</v>
      </c>
      <c r="H75" s="15">
        <v>3.64</v>
      </c>
      <c r="I75" s="16">
        <v>379.65390316693259</v>
      </c>
      <c r="J75" s="17">
        <f t="shared" si="2"/>
        <v>380</v>
      </c>
      <c r="K75" s="18">
        <f>RANK(Table135[[#This Row],[Segment Delay  (Veh-Hrs)1]],Table135[Segment Delay  (Veh-Hrs)1])</f>
        <v>74</v>
      </c>
      <c r="L75" s="9" t="s">
        <v>95</v>
      </c>
      <c r="M75" s="21">
        <f t="shared" si="3"/>
        <v>1727.3823529411766</v>
      </c>
      <c r="N75" s="19"/>
      <c r="O75" s="9" t="s">
        <v>1110</v>
      </c>
      <c r="P75" s="9" t="s">
        <v>1111</v>
      </c>
      <c r="Q75" s="9" t="s">
        <v>1112</v>
      </c>
      <c r="R75" s="9" t="s">
        <v>1113</v>
      </c>
      <c r="S75" s="9" t="s">
        <v>1114</v>
      </c>
      <c r="T75" s="9" t="s">
        <v>1115</v>
      </c>
    </row>
    <row r="76" spans="1:26" x14ac:dyDescent="0.25">
      <c r="A76" s="11" t="s">
        <v>146</v>
      </c>
      <c r="B76" s="11" t="s">
        <v>147</v>
      </c>
      <c r="C76" s="12">
        <v>8</v>
      </c>
      <c r="D76" s="13" t="s">
        <v>73</v>
      </c>
      <c r="E76" s="13" t="s">
        <v>1116</v>
      </c>
      <c r="F76" s="20">
        <v>0.43055555555555558</v>
      </c>
      <c r="G76" s="20">
        <v>0.84722222222222221</v>
      </c>
      <c r="H76" s="15">
        <v>0.64</v>
      </c>
      <c r="I76" s="16">
        <v>366.09824330672421</v>
      </c>
      <c r="J76" s="17">
        <f t="shared" si="2"/>
        <v>370</v>
      </c>
      <c r="K76" s="18">
        <f>RANK(Table135[[#This Row],[Segment Delay  (Veh-Hrs)1]],Table135[Segment Delay  (Veh-Hrs)1])</f>
        <v>75</v>
      </c>
      <c r="L76" s="9" t="s">
        <v>95</v>
      </c>
      <c r="M76" s="21">
        <f t="shared" si="3"/>
        <v>1727.3823529411766</v>
      </c>
      <c r="N76" s="19"/>
      <c r="O76" s="9" t="s">
        <v>1117</v>
      </c>
      <c r="P76" s="9" t="s">
        <v>1118</v>
      </c>
      <c r="Q76" s="9" t="s">
        <v>1119</v>
      </c>
    </row>
    <row r="77" spans="1:26" x14ac:dyDescent="0.25">
      <c r="A77" s="11" t="s">
        <v>651</v>
      </c>
      <c r="B77" s="11" t="s">
        <v>92</v>
      </c>
      <c r="C77" s="12">
        <v>3</v>
      </c>
      <c r="D77" s="13" t="s">
        <v>148</v>
      </c>
      <c r="E77" s="13" t="s">
        <v>1120</v>
      </c>
      <c r="F77" s="20">
        <v>0.69444444444444453</v>
      </c>
      <c r="G77" s="20">
        <v>0.78472222222222221</v>
      </c>
      <c r="H77" s="15">
        <v>3.75</v>
      </c>
      <c r="I77" s="16">
        <v>365.44380170707274</v>
      </c>
      <c r="J77" s="17">
        <f t="shared" si="2"/>
        <v>370</v>
      </c>
      <c r="K77" s="18">
        <f>RANK(Table135[[#This Row],[Segment Delay  (Veh-Hrs)1]],Table135[Segment Delay  (Veh-Hrs)1])</f>
        <v>76</v>
      </c>
      <c r="L77" s="9" t="s">
        <v>95</v>
      </c>
      <c r="M77" s="21">
        <f t="shared" si="3"/>
        <v>1727.3823529411766</v>
      </c>
      <c r="N77" s="19"/>
      <c r="O77" s="9" t="s">
        <v>1121</v>
      </c>
      <c r="P77" s="9" t="s">
        <v>1122</v>
      </c>
      <c r="Q77" s="9" t="s">
        <v>1123</v>
      </c>
      <c r="R77" s="9" t="s">
        <v>1124</v>
      </c>
      <c r="S77" s="9" t="s">
        <v>1125</v>
      </c>
      <c r="T77" s="9" t="s">
        <v>1126</v>
      </c>
      <c r="U77" s="9" t="s">
        <v>1127</v>
      </c>
      <c r="V77" s="9" t="s">
        <v>1128</v>
      </c>
      <c r="W77" s="9" t="s">
        <v>1129</v>
      </c>
      <c r="X77" s="9" t="s">
        <v>1130</v>
      </c>
      <c r="Y77" s="9" t="s">
        <v>1131</v>
      </c>
      <c r="Z77" s="9" t="s">
        <v>1132</v>
      </c>
    </row>
    <row r="78" spans="1:26" x14ac:dyDescent="0.25">
      <c r="A78" s="11" t="s">
        <v>146</v>
      </c>
      <c r="B78" s="11" t="s">
        <v>170</v>
      </c>
      <c r="C78" s="12">
        <v>21</v>
      </c>
      <c r="D78" s="13" t="s">
        <v>980</v>
      </c>
      <c r="E78" s="13" t="s">
        <v>1133</v>
      </c>
      <c r="F78" s="20">
        <v>0.31597222222222221</v>
      </c>
      <c r="G78" s="20">
        <v>0.38194444444444442</v>
      </c>
      <c r="H78" s="15">
        <v>4.92</v>
      </c>
      <c r="I78" s="16">
        <v>326.74571951786953</v>
      </c>
      <c r="J78" s="17">
        <f t="shared" si="2"/>
        <v>330</v>
      </c>
      <c r="K78" s="18">
        <f>RANK(Table135[[#This Row],[Segment Delay  (Veh-Hrs)1]],Table135[Segment Delay  (Veh-Hrs)1])</f>
        <v>77</v>
      </c>
      <c r="L78" s="9" t="s">
        <v>95</v>
      </c>
      <c r="M78" s="21">
        <f t="shared" si="3"/>
        <v>1727.3823529411766</v>
      </c>
      <c r="N78" s="19"/>
      <c r="O78" s="9" t="s">
        <v>1112</v>
      </c>
      <c r="P78" s="9" t="s">
        <v>1113</v>
      </c>
      <c r="Q78" s="9" t="s">
        <v>1114</v>
      </c>
      <c r="R78" s="9" t="s">
        <v>1115</v>
      </c>
      <c r="S78" s="9" t="s">
        <v>1134</v>
      </c>
      <c r="T78" s="9" t="s">
        <v>1135</v>
      </c>
      <c r="U78" s="9" t="s">
        <v>1136</v>
      </c>
      <c r="V78" s="9" t="s">
        <v>1137</v>
      </c>
      <c r="W78" s="9" t="s">
        <v>1138</v>
      </c>
      <c r="X78" s="9" t="s">
        <v>1139</v>
      </c>
      <c r="Y78" s="9" t="s">
        <v>1140</v>
      </c>
      <c r="Z78" s="9" t="s">
        <v>1141</v>
      </c>
    </row>
    <row r="79" spans="1:26" x14ac:dyDescent="0.25">
      <c r="A79" s="11" t="s">
        <v>651</v>
      </c>
      <c r="B79" s="11" t="s">
        <v>92</v>
      </c>
      <c r="C79" s="12">
        <v>2</v>
      </c>
      <c r="D79" s="13" t="s">
        <v>148</v>
      </c>
      <c r="E79" s="13" t="s">
        <v>1142</v>
      </c>
      <c r="F79" s="20">
        <v>0.27083333333333331</v>
      </c>
      <c r="G79" s="20">
        <v>0.4201388888888889</v>
      </c>
      <c r="H79" s="15">
        <v>2.16</v>
      </c>
      <c r="I79" s="16">
        <v>326.30039693807362</v>
      </c>
      <c r="J79" s="17">
        <f t="shared" si="2"/>
        <v>330</v>
      </c>
      <c r="K79" s="18">
        <f>RANK(Table135[[#This Row],[Segment Delay  (Veh-Hrs)1]],Table135[Segment Delay  (Veh-Hrs)1])</f>
        <v>78</v>
      </c>
      <c r="L79" s="9" t="s">
        <v>95</v>
      </c>
      <c r="M79" s="21">
        <f t="shared" si="3"/>
        <v>1727.3823529411766</v>
      </c>
      <c r="N79" s="19"/>
      <c r="O79" s="9" t="s">
        <v>1143</v>
      </c>
      <c r="P79" s="9" t="s">
        <v>1121</v>
      </c>
      <c r="Q79" s="9" t="s">
        <v>1122</v>
      </c>
      <c r="R79" s="9" t="s">
        <v>1123</v>
      </c>
      <c r="S79" s="9" t="s">
        <v>1124</v>
      </c>
    </row>
    <row r="80" spans="1:26" x14ac:dyDescent="0.25">
      <c r="A80" s="11" t="s">
        <v>146</v>
      </c>
      <c r="B80" s="11" t="s">
        <v>147</v>
      </c>
      <c r="C80" s="12">
        <v>3</v>
      </c>
      <c r="D80" s="13" t="s">
        <v>980</v>
      </c>
      <c r="E80" s="13" t="s">
        <v>1144</v>
      </c>
      <c r="F80" s="20">
        <v>0.24305555555555555</v>
      </c>
      <c r="G80" s="20">
        <v>0.30902777777777779</v>
      </c>
      <c r="H80" s="15">
        <v>2.62</v>
      </c>
      <c r="I80" s="16">
        <v>316.14820465168151</v>
      </c>
      <c r="J80" s="17">
        <f t="shared" si="2"/>
        <v>320</v>
      </c>
      <c r="K80" s="18">
        <f>RANK(Table135[[#This Row],[Segment Delay  (Veh-Hrs)1]],Table135[Segment Delay  (Veh-Hrs)1])</f>
        <v>79</v>
      </c>
      <c r="L80" s="9" t="s">
        <v>95</v>
      </c>
      <c r="M80" s="21">
        <f t="shared" si="3"/>
        <v>1727.3823529411766</v>
      </c>
      <c r="N80" s="19"/>
      <c r="O80" s="9" t="s">
        <v>1145</v>
      </c>
      <c r="P80" s="9" t="s">
        <v>1146</v>
      </c>
      <c r="Q80" s="9" t="s">
        <v>1147</v>
      </c>
      <c r="R80" s="9" t="s">
        <v>1148</v>
      </c>
      <c r="S80" s="9" t="s">
        <v>1149</v>
      </c>
    </row>
    <row r="81" spans="1:27" x14ac:dyDescent="0.25">
      <c r="A81" s="11" t="s">
        <v>146</v>
      </c>
      <c r="B81" s="11" t="s">
        <v>170</v>
      </c>
      <c r="C81" s="12">
        <v>11</v>
      </c>
      <c r="D81" s="13" t="s">
        <v>343</v>
      </c>
      <c r="E81" s="13" t="s">
        <v>1150</v>
      </c>
      <c r="F81" s="20">
        <v>0.70486111111111116</v>
      </c>
      <c r="G81" s="20">
        <v>0.79166666666666663</v>
      </c>
      <c r="H81" s="15">
        <v>2.94</v>
      </c>
      <c r="I81" s="16">
        <v>313.48086331900771</v>
      </c>
      <c r="J81" s="17">
        <f t="shared" si="2"/>
        <v>310</v>
      </c>
      <c r="K81" s="18">
        <f>RANK(Table135[[#This Row],[Segment Delay  (Veh-Hrs)1]],Table135[Segment Delay  (Veh-Hrs)1])</f>
        <v>80</v>
      </c>
      <c r="L81" s="9" t="s">
        <v>1151</v>
      </c>
      <c r="M81" s="9">
        <v>1721</v>
      </c>
      <c r="N81" s="19">
        <v>1</v>
      </c>
      <c r="O81" s="9" t="s">
        <v>1152</v>
      </c>
      <c r="P81" s="9" t="s">
        <v>1153</v>
      </c>
      <c r="Q81" s="9" t="s">
        <v>1154</v>
      </c>
      <c r="R81" s="9" t="s">
        <v>1155</v>
      </c>
      <c r="S81" s="9" t="s">
        <v>1156</v>
      </c>
      <c r="T81" s="9" t="s">
        <v>1157</v>
      </c>
      <c r="U81" s="9" t="s">
        <v>1158</v>
      </c>
    </row>
    <row r="82" spans="1:27" x14ac:dyDescent="0.25">
      <c r="A82" s="11" t="s">
        <v>169</v>
      </c>
      <c r="B82" s="11" t="s">
        <v>170</v>
      </c>
      <c r="C82" s="12">
        <v>1</v>
      </c>
      <c r="D82" s="13" t="s">
        <v>148</v>
      </c>
      <c r="E82" s="13" t="s">
        <v>1159</v>
      </c>
      <c r="F82" s="20">
        <v>0.31597222222222221</v>
      </c>
      <c r="G82" s="20">
        <v>0.3888888888888889</v>
      </c>
      <c r="H82" s="15">
        <v>2.6</v>
      </c>
      <c r="I82" s="16">
        <v>303.90675153206786</v>
      </c>
      <c r="J82" s="17">
        <f t="shared" si="2"/>
        <v>300</v>
      </c>
      <c r="K82" s="18">
        <f>RANK(Table135[[#This Row],[Segment Delay  (Veh-Hrs)1]],Table135[Segment Delay  (Veh-Hrs)1])</f>
        <v>81</v>
      </c>
      <c r="L82" s="9" t="s">
        <v>1160</v>
      </c>
      <c r="M82" s="9">
        <v>1876</v>
      </c>
      <c r="N82" s="19">
        <v>1</v>
      </c>
      <c r="O82" s="9" t="s">
        <v>1161</v>
      </c>
      <c r="P82" s="9" t="s">
        <v>1162</v>
      </c>
      <c r="Q82" s="9" t="s">
        <v>1163</v>
      </c>
      <c r="R82" s="9" t="s">
        <v>1164</v>
      </c>
      <c r="S82" s="9" t="s">
        <v>1165</v>
      </c>
      <c r="T82" s="9" t="s">
        <v>1166</v>
      </c>
      <c r="U82" s="9" t="s">
        <v>1167</v>
      </c>
      <c r="V82" s="9" t="s">
        <v>1168</v>
      </c>
    </row>
    <row r="83" spans="1:27" x14ac:dyDescent="0.25">
      <c r="A83" s="11" t="s">
        <v>146</v>
      </c>
      <c r="B83" s="11" t="s">
        <v>147</v>
      </c>
      <c r="C83" s="12">
        <v>10</v>
      </c>
      <c r="D83" s="13" t="s">
        <v>343</v>
      </c>
      <c r="E83" s="13" t="s">
        <v>1169</v>
      </c>
      <c r="F83" s="14">
        <v>0.60416666666666663</v>
      </c>
      <c r="G83" s="14">
        <v>0.75</v>
      </c>
      <c r="H83" s="15">
        <v>1.1599999999999999</v>
      </c>
      <c r="I83" s="16">
        <v>293.39357585892617</v>
      </c>
      <c r="J83" s="17">
        <f t="shared" si="2"/>
        <v>290</v>
      </c>
      <c r="K83" s="18">
        <f>RANK(Table135[[#This Row],[Segment Delay  (Veh-Hrs)1]],Table135[Segment Delay  (Veh-Hrs)1])</f>
        <v>82</v>
      </c>
      <c r="L83" s="9" t="s">
        <v>1170</v>
      </c>
      <c r="M83" s="9">
        <v>1381</v>
      </c>
      <c r="N83" s="19"/>
      <c r="O83" s="9" t="s">
        <v>1171</v>
      </c>
      <c r="P83" s="9" t="s">
        <v>1172</v>
      </c>
    </row>
    <row r="84" spans="1:27" x14ac:dyDescent="0.25">
      <c r="A84" s="11" t="s">
        <v>766</v>
      </c>
      <c r="B84" s="11" t="s">
        <v>170</v>
      </c>
      <c r="C84" s="12">
        <v>4</v>
      </c>
      <c r="D84" s="13" t="s">
        <v>148</v>
      </c>
      <c r="E84" s="13" t="s">
        <v>1173</v>
      </c>
      <c r="F84" s="14">
        <v>0.24305555555555555</v>
      </c>
      <c r="G84" s="14">
        <v>0.44791666666666669</v>
      </c>
      <c r="H84" s="15">
        <v>1.43</v>
      </c>
      <c r="I84" s="16">
        <v>287.45146706415522</v>
      </c>
      <c r="J84" s="17">
        <f t="shared" si="2"/>
        <v>290</v>
      </c>
      <c r="K84" s="18">
        <f>RANK(Table135[[#This Row],[Segment Delay  (Veh-Hrs)1]],Table135[Segment Delay  (Veh-Hrs)1])</f>
        <v>83</v>
      </c>
      <c r="L84" s="9" t="s">
        <v>95</v>
      </c>
      <c r="M84" s="21">
        <f>$M$159</f>
        <v>1727.3823529411766</v>
      </c>
      <c r="N84" s="19"/>
      <c r="O84" s="9" t="s">
        <v>1174</v>
      </c>
      <c r="P84" s="9" t="s">
        <v>1175</v>
      </c>
      <c r="Q84" s="9" t="s">
        <v>1176</v>
      </c>
      <c r="R84" s="9" t="s">
        <v>1177</v>
      </c>
      <c r="S84" s="9" t="s">
        <v>1178</v>
      </c>
    </row>
    <row r="85" spans="1:27" x14ac:dyDescent="0.25">
      <c r="A85" s="11" t="s">
        <v>354</v>
      </c>
      <c r="B85" s="11" t="s">
        <v>188</v>
      </c>
      <c r="C85" s="12">
        <v>7</v>
      </c>
      <c r="D85" s="13" t="s">
        <v>171</v>
      </c>
      <c r="E85" s="13" t="s">
        <v>1179</v>
      </c>
      <c r="F85" s="14">
        <v>0.31944444444444448</v>
      </c>
      <c r="G85" s="14">
        <v>0.3888888888888889</v>
      </c>
      <c r="H85" s="15">
        <v>2.13</v>
      </c>
      <c r="I85" s="16">
        <v>285.63842521114532</v>
      </c>
      <c r="J85" s="17">
        <f t="shared" si="2"/>
        <v>290</v>
      </c>
      <c r="K85" s="18">
        <f>RANK(Table135[[#This Row],[Segment Delay  (Veh-Hrs)1]],Table135[Segment Delay  (Veh-Hrs)1])</f>
        <v>84</v>
      </c>
      <c r="L85" s="9" t="s">
        <v>1180</v>
      </c>
      <c r="M85" s="9">
        <v>1608</v>
      </c>
      <c r="N85" s="19">
        <v>1</v>
      </c>
      <c r="O85" s="9" t="s">
        <v>1181</v>
      </c>
      <c r="P85" s="9" t="s">
        <v>1182</v>
      </c>
      <c r="Q85" s="9" t="s">
        <v>1183</v>
      </c>
      <c r="R85" s="9" t="s">
        <v>1184</v>
      </c>
      <c r="S85" s="9" t="s">
        <v>1185</v>
      </c>
      <c r="T85" s="9" t="s">
        <v>1186</v>
      </c>
      <c r="U85" s="9" t="s">
        <v>1187</v>
      </c>
      <c r="V85" s="9" t="s">
        <v>1188</v>
      </c>
    </row>
    <row r="86" spans="1:27" x14ac:dyDescent="0.25">
      <c r="A86" s="30" t="s">
        <v>214</v>
      </c>
      <c r="B86" s="30" t="s">
        <v>147</v>
      </c>
      <c r="C86" s="25">
        <v>8</v>
      </c>
      <c r="D86" s="27" t="s">
        <v>148</v>
      </c>
      <c r="E86" s="13" t="s">
        <v>1189</v>
      </c>
      <c r="F86" s="28">
        <v>0.30902777777777779</v>
      </c>
      <c r="G86" s="28">
        <v>0.39930555555555558</v>
      </c>
      <c r="H86" s="29">
        <v>1.67</v>
      </c>
      <c r="I86" s="16">
        <v>279.59180622387038</v>
      </c>
      <c r="J86" s="17">
        <f t="shared" si="2"/>
        <v>280</v>
      </c>
      <c r="K86" s="18">
        <f>RANK(Table135[[#This Row],[Segment Delay  (Veh-Hrs)1]],Table135[Segment Delay  (Veh-Hrs)1])</f>
        <v>85</v>
      </c>
      <c r="L86" s="9" t="s">
        <v>95</v>
      </c>
      <c r="M86" s="21">
        <f>$M$159</f>
        <v>1727.3823529411766</v>
      </c>
      <c r="O86" s="9" t="s">
        <v>882</v>
      </c>
      <c r="P86" s="9" t="s">
        <v>883</v>
      </c>
      <c r="Q86" s="9" t="s">
        <v>884</v>
      </c>
      <c r="R86" s="9" t="s">
        <v>885</v>
      </c>
      <c r="S86" s="9" t="s">
        <v>886</v>
      </c>
      <c r="T86" s="9" t="s">
        <v>887</v>
      </c>
    </row>
    <row r="87" spans="1:27" x14ac:dyDescent="0.25">
      <c r="A87" s="11" t="s">
        <v>146</v>
      </c>
      <c r="B87" s="11" t="s">
        <v>147</v>
      </c>
      <c r="C87" s="12">
        <v>14</v>
      </c>
      <c r="D87" s="13" t="s">
        <v>343</v>
      </c>
      <c r="E87" s="13" t="s">
        <v>1190</v>
      </c>
      <c r="F87" s="20">
        <v>0.68055555555555547</v>
      </c>
      <c r="G87" s="20">
        <v>0.75694444444444453</v>
      </c>
      <c r="H87" s="15">
        <v>2.36</v>
      </c>
      <c r="I87" s="16">
        <v>267.43019464944206</v>
      </c>
      <c r="J87" s="17">
        <f t="shared" si="2"/>
        <v>270</v>
      </c>
      <c r="K87" s="18">
        <f>RANK(Table135[[#This Row],[Segment Delay  (Veh-Hrs)1]],Table135[Segment Delay  (Veh-Hrs)1])</f>
        <v>86</v>
      </c>
      <c r="L87" s="9" t="s">
        <v>95</v>
      </c>
      <c r="M87" s="21">
        <f>$M$159</f>
        <v>1727.3823529411766</v>
      </c>
      <c r="N87" s="19"/>
      <c r="O87" s="9" t="s">
        <v>1191</v>
      </c>
      <c r="P87" s="9" t="s">
        <v>857</v>
      </c>
      <c r="Q87" s="9" t="s">
        <v>858</v>
      </c>
    </row>
    <row r="88" spans="1:27" x14ac:dyDescent="0.25">
      <c r="A88" s="44" t="s">
        <v>146</v>
      </c>
      <c r="B88" s="44" t="s">
        <v>170</v>
      </c>
      <c r="C88" s="45">
        <v>12</v>
      </c>
      <c r="D88" s="46" t="s">
        <v>343</v>
      </c>
      <c r="E88" s="46" t="s">
        <v>1192</v>
      </c>
      <c r="F88" s="20">
        <v>0.3125</v>
      </c>
      <c r="G88" s="20">
        <v>0.375</v>
      </c>
      <c r="H88" s="47">
        <v>4.99</v>
      </c>
      <c r="I88" s="16">
        <v>210.05222970431791</v>
      </c>
      <c r="J88" s="17">
        <f t="shared" si="2"/>
        <v>210</v>
      </c>
      <c r="K88" s="18">
        <f>RANK(Table135[[#This Row],[Segment Delay  (Veh-Hrs)1]],Table135[Segment Delay  (Veh-Hrs)1])</f>
        <v>87</v>
      </c>
      <c r="L88" s="36" t="s">
        <v>1193</v>
      </c>
      <c r="M88" s="36">
        <v>1669</v>
      </c>
      <c r="N88" s="48">
        <v>1</v>
      </c>
      <c r="O88" s="9" t="s">
        <v>1194</v>
      </c>
      <c r="P88" s="9" t="s">
        <v>1195</v>
      </c>
      <c r="Q88" s="9" t="s">
        <v>1152</v>
      </c>
      <c r="R88" s="9" t="s">
        <v>1153</v>
      </c>
      <c r="S88" s="9" t="s">
        <v>1154</v>
      </c>
      <c r="T88" s="9" t="s">
        <v>1155</v>
      </c>
      <c r="U88" s="9" t="s">
        <v>1156</v>
      </c>
      <c r="V88" s="9" t="s">
        <v>1157</v>
      </c>
      <c r="W88" s="9" t="s">
        <v>1158</v>
      </c>
      <c r="X88" s="9" t="s">
        <v>1196</v>
      </c>
      <c r="Y88" s="9" t="s">
        <v>1197</v>
      </c>
      <c r="Z88" s="9" t="s">
        <v>1198</v>
      </c>
      <c r="AA88" s="9" t="s">
        <v>1199</v>
      </c>
    </row>
    <row r="89" spans="1:27" x14ac:dyDescent="0.25">
      <c r="A89" s="11" t="s">
        <v>1021</v>
      </c>
      <c r="B89" s="11" t="s">
        <v>147</v>
      </c>
      <c r="C89" s="12">
        <v>2</v>
      </c>
      <c r="D89" s="13" t="s">
        <v>189</v>
      </c>
      <c r="E89" s="13" t="s">
        <v>1200</v>
      </c>
      <c r="F89" s="20">
        <v>0.2673611111111111</v>
      </c>
      <c r="G89" s="20">
        <v>0.37847222222222227</v>
      </c>
      <c r="H89" s="15">
        <v>1.77</v>
      </c>
      <c r="I89" s="49">
        <v>209.16563835589236</v>
      </c>
      <c r="J89" s="17">
        <f t="shared" si="2"/>
        <v>210</v>
      </c>
      <c r="K89" s="18">
        <f>RANK(Table135[[#This Row],[Segment Delay  (Veh-Hrs)1]],Table135[Segment Delay  (Veh-Hrs)1])</f>
        <v>88</v>
      </c>
      <c r="L89" s="9" t="s">
        <v>95</v>
      </c>
      <c r="M89" s="21">
        <f>$M$159</f>
        <v>1727.3823529411766</v>
      </c>
      <c r="N89" s="19"/>
      <c r="O89" s="9" t="s">
        <v>1201</v>
      </c>
      <c r="P89" s="9" t="s">
        <v>1202</v>
      </c>
      <c r="Q89" s="9" t="s">
        <v>1203</v>
      </c>
    </row>
    <row r="90" spans="1:27" x14ac:dyDescent="0.25">
      <c r="A90" s="11" t="s">
        <v>146</v>
      </c>
      <c r="B90" s="11" t="s">
        <v>170</v>
      </c>
      <c r="C90" s="12">
        <v>8</v>
      </c>
      <c r="D90" s="13" t="s">
        <v>148</v>
      </c>
      <c r="E90" s="50" t="s">
        <v>1204</v>
      </c>
      <c r="F90" s="14">
        <v>0.64930555555555558</v>
      </c>
      <c r="G90" s="14">
        <v>0.79513888888888884</v>
      </c>
      <c r="H90" s="15">
        <v>2.59</v>
      </c>
      <c r="I90" s="16">
        <v>177.58440014026107</v>
      </c>
      <c r="J90" s="17">
        <f t="shared" si="2"/>
        <v>180</v>
      </c>
      <c r="K90" s="18">
        <f>RANK(Table135[[#This Row],[Segment Delay  (Veh-Hrs)1]],Table135[Segment Delay  (Veh-Hrs)1])</f>
        <v>89</v>
      </c>
      <c r="L90" s="9" t="s">
        <v>1205</v>
      </c>
      <c r="M90" s="9">
        <v>1478</v>
      </c>
      <c r="N90" s="19"/>
      <c r="O90" s="9" t="s">
        <v>1206</v>
      </c>
      <c r="P90" s="9" t="s">
        <v>1207</v>
      </c>
      <c r="Q90" s="9" t="s">
        <v>1208</v>
      </c>
      <c r="R90" s="9" t="s">
        <v>1209</v>
      </c>
    </row>
    <row r="91" spans="1:27" x14ac:dyDescent="0.25">
      <c r="A91" s="11" t="s">
        <v>473</v>
      </c>
      <c r="B91" s="11" t="s">
        <v>92</v>
      </c>
      <c r="C91" s="12">
        <v>2</v>
      </c>
      <c r="D91" s="13" t="s">
        <v>343</v>
      </c>
      <c r="E91" s="13" t="s">
        <v>1210</v>
      </c>
      <c r="F91" s="14">
        <v>0.31597222222222221</v>
      </c>
      <c r="G91" s="14">
        <v>0.3888888888888889</v>
      </c>
      <c r="H91" s="15">
        <v>2.2799999999999998</v>
      </c>
      <c r="I91" s="16">
        <v>164.0247756969566</v>
      </c>
      <c r="J91" s="17">
        <f t="shared" si="2"/>
        <v>160</v>
      </c>
      <c r="K91" s="18">
        <f>RANK(Table135[[#This Row],[Segment Delay  (Veh-Hrs)1]],Table135[Segment Delay  (Veh-Hrs)1])</f>
        <v>90</v>
      </c>
      <c r="L91" s="24" t="s">
        <v>95</v>
      </c>
      <c r="M91" s="21">
        <f>$M$159</f>
        <v>1727.3823529411766</v>
      </c>
      <c r="N91" s="19"/>
      <c r="O91" s="9" t="s">
        <v>1211</v>
      </c>
      <c r="P91" s="9" t="s">
        <v>1212</v>
      </c>
      <c r="Q91" s="9" t="s">
        <v>1213</v>
      </c>
      <c r="R91" s="9" t="s">
        <v>1214</v>
      </c>
      <c r="S91" s="9" t="s">
        <v>1215</v>
      </c>
      <c r="T91" s="9" t="s">
        <v>1216</v>
      </c>
      <c r="U91" s="9" t="s">
        <v>1217</v>
      </c>
    </row>
    <row r="92" spans="1:27" x14ac:dyDescent="0.25">
      <c r="A92" s="11" t="s">
        <v>1218</v>
      </c>
      <c r="B92" s="11" t="s">
        <v>92</v>
      </c>
      <c r="C92" s="12">
        <v>1</v>
      </c>
      <c r="D92" s="13" t="s">
        <v>171</v>
      </c>
      <c r="E92" s="13" t="s">
        <v>1219</v>
      </c>
      <c r="F92" s="20">
        <v>0.27777777777777779</v>
      </c>
      <c r="G92" s="20">
        <v>0.33680555555555558</v>
      </c>
      <c r="H92" s="15">
        <v>1.5</v>
      </c>
      <c r="I92" s="16">
        <v>154.79854062503051</v>
      </c>
      <c r="J92" s="17">
        <f t="shared" si="2"/>
        <v>150</v>
      </c>
      <c r="K92" s="18">
        <f>RANK(Table135[[#This Row],[Segment Delay  (Veh-Hrs)1]],Table135[Segment Delay  (Veh-Hrs)1])</f>
        <v>91</v>
      </c>
      <c r="L92" s="23" t="s">
        <v>1220</v>
      </c>
      <c r="M92" s="9">
        <v>1660</v>
      </c>
      <c r="N92" s="19">
        <v>1</v>
      </c>
      <c r="O92" s="9" t="s">
        <v>1221</v>
      </c>
      <c r="P92" s="9" t="s">
        <v>1222</v>
      </c>
      <c r="Q92" s="9" t="s">
        <v>1223</v>
      </c>
    </row>
    <row r="93" spans="1:27" x14ac:dyDescent="0.25">
      <c r="A93" s="11" t="s">
        <v>473</v>
      </c>
      <c r="B93" s="11" t="s">
        <v>188</v>
      </c>
      <c r="C93" s="12">
        <v>1</v>
      </c>
      <c r="D93" s="13" t="s">
        <v>343</v>
      </c>
      <c r="E93" s="13" t="s">
        <v>1224</v>
      </c>
      <c r="F93" s="20">
        <v>0.3125</v>
      </c>
      <c r="G93" s="20">
        <v>0.38194444444444442</v>
      </c>
      <c r="H93" s="15">
        <v>2.2200000000000002</v>
      </c>
      <c r="I93" s="16">
        <v>147.83217636252704</v>
      </c>
      <c r="J93" s="17">
        <f t="shared" si="2"/>
        <v>150</v>
      </c>
      <c r="K93" s="18">
        <f>RANK(Table135[[#This Row],[Segment Delay  (Veh-Hrs)1]],Table135[Segment Delay  (Veh-Hrs)1])</f>
        <v>92</v>
      </c>
      <c r="L93" s="24" t="s">
        <v>95</v>
      </c>
      <c r="M93" s="21">
        <f>$M$159</f>
        <v>1727.3823529411766</v>
      </c>
      <c r="N93" s="19"/>
      <c r="O93" s="9" t="s">
        <v>475</v>
      </c>
      <c r="P93" s="9" t="s">
        <v>476</v>
      </c>
      <c r="Q93" s="9" t="s">
        <v>477</v>
      </c>
      <c r="R93" s="9" t="s">
        <v>478</v>
      </c>
      <c r="S93" s="9" t="s">
        <v>479</v>
      </c>
      <c r="T93" s="9" t="s">
        <v>480</v>
      </c>
    </row>
    <row r="94" spans="1:27" x14ac:dyDescent="0.25">
      <c r="A94" s="11" t="s">
        <v>354</v>
      </c>
      <c r="B94" s="11" t="s">
        <v>92</v>
      </c>
      <c r="C94" s="12">
        <v>4</v>
      </c>
      <c r="D94" s="13" t="s">
        <v>171</v>
      </c>
      <c r="E94" s="13" t="s">
        <v>1225</v>
      </c>
      <c r="F94" s="20">
        <v>0.2673611111111111</v>
      </c>
      <c r="G94" s="20">
        <v>0.47222222222222227</v>
      </c>
      <c r="H94" s="15">
        <v>0.74</v>
      </c>
      <c r="I94" s="16">
        <v>143.85442796127481</v>
      </c>
      <c r="J94" s="17">
        <f t="shared" si="2"/>
        <v>140</v>
      </c>
      <c r="K94" s="18">
        <f>RANK(Table135[[#This Row],[Segment Delay  (Veh-Hrs)1]],Table135[Segment Delay  (Veh-Hrs)1])</f>
        <v>93</v>
      </c>
      <c r="L94" s="9" t="s">
        <v>95</v>
      </c>
      <c r="M94" s="21">
        <f>$M$159</f>
        <v>1727.3823529411766</v>
      </c>
      <c r="N94" s="19"/>
      <c r="O94" s="9" t="s">
        <v>1226</v>
      </c>
      <c r="P94" s="9" t="s">
        <v>1227</v>
      </c>
      <c r="Q94" s="9" t="s">
        <v>1228</v>
      </c>
      <c r="R94" s="9" t="s">
        <v>1229</v>
      </c>
    </row>
    <row r="95" spans="1:27" x14ac:dyDescent="0.25">
      <c r="A95" s="11" t="s">
        <v>146</v>
      </c>
      <c r="B95" s="11" t="s">
        <v>147</v>
      </c>
      <c r="C95" s="12">
        <v>16</v>
      </c>
      <c r="D95" s="13" t="s">
        <v>148</v>
      </c>
      <c r="E95" s="13" t="s">
        <v>1230</v>
      </c>
      <c r="F95" s="20">
        <v>0.68055555555555547</v>
      </c>
      <c r="G95" s="20">
        <v>0.74652777777777779</v>
      </c>
      <c r="H95" s="15">
        <v>2.2200000000000002</v>
      </c>
      <c r="I95" s="16">
        <v>137.20272295539971</v>
      </c>
      <c r="J95" s="17">
        <f t="shared" si="2"/>
        <v>140</v>
      </c>
      <c r="K95" s="18">
        <f>RANK(Table135[[#This Row],[Segment Delay  (Veh-Hrs)1]],Table135[Segment Delay  (Veh-Hrs)1])</f>
        <v>94</v>
      </c>
      <c r="L95" s="9" t="s">
        <v>95</v>
      </c>
      <c r="M95" s="21">
        <f>$M$159</f>
        <v>1727.3823529411766</v>
      </c>
      <c r="N95" s="19"/>
      <c r="O95" s="9" t="s">
        <v>1231</v>
      </c>
      <c r="P95" s="9" t="s">
        <v>1232</v>
      </c>
      <c r="Q95" s="9" t="s">
        <v>1233</v>
      </c>
      <c r="R95" s="9" t="s">
        <v>1234</v>
      </c>
    </row>
    <row r="96" spans="1:27" x14ac:dyDescent="0.25">
      <c r="A96" s="30" t="s">
        <v>214</v>
      </c>
      <c r="B96" s="30" t="s">
        <v>147</v>
      </c>
      <c r="C96" s="25">
        <v>1</v>
      </c>
      <c r="D96" s="27" t="s">
        <v>171</v>
      </c>
      <c r="E96" s="13" t="s">
        <v>1235</v>
      </c>
      <c r="F96" s="28">
        <v>0.4513888888888889</v>
      </c>
      <c r="G96" s="28">
        <v>0.54513888888888895</v>
      </c>
      <c r="H96" s="29">
        <v>1.21</v>
      </c>
      <c r="I96" s="16">
        <v>133.00349234361107</v>
      </c>
      <c r="J96" s="17">
        <f t="shared" si="2"/>
        <v>130</v>
      </c>
      <c r="K96" s="18">
        <f>RANK(Table135[[#This Row],[Segment Delay  (Veh-Hrs)1]],Table135[Segment Delay  (Veh-Hrs)1])</f>
        <v>95</v>
      </c>
      <c r="L96" s="9" t="s">
        <v>95</v>
      </c>
      <c r="M96" s="21">
        <f>$M$159</f>
        <v>1727.3823529411766</v>
      </c>
      <c r="O96" s="9" t="s">
        <v>223</v>
      </c>
      <c r="P96" s="9" t="s">
        <v>224</v>
      </c>
      <c r="Q96" s="9" t="s">
        <v>225</v>
      </c>
      <c r="R96" s="9" t="s">
        <v>226</v>
      </c>
    </row>
    <row r="97" spans="1:24" x14ac:dyDescent="0.25">
      <c r="A97" s="11" t="s">
        <v>1236</v>
      </c>
      <c r="B97" s="11" t="s">
        <v>92</v>
      </c>
      <c r="C97" s="12">
        <v>1</v>
      </c>
      <c r="D97" s="13" t="s">
        <v>1237</v>
      </c>
      <c r="E97" s="13" t="s">
        <v>1238</v>
      </c>
      <c r="F97" s="20">
        <v>0.23263888888888887</v>
      </c>
      <c r="G97" s="20">
        <v>0.41319444444444442</v>
      </c>
      <c r="H97" s="15">
        <v>0.57999999999999996</v>
      </c>
      <c r="I97" s="16">
        <v>131.71803646290064</v>
      </c>
      <c r="J97" s="17">
        <f t="shared" si="2"/>
        <v>130</v>
      </c>
      <c r="K97" s="18">
        <f>RANK(Table135[[#This Row],[Segment Delay  (Veh-Hrs)1]],Table135[Segment Delay  (Veh-Hrs)1])</f>
        <v>96</v>
      </c>
      <c r="L97" s="51" t="s">
        <v>1239</v>
      </c>
      <c r="M97" s="9">
        <v>1303</v>
      </c>
      <c r="N97" s="19"/>
      <c r="O97" s="9" t="s">
        <v>1240</v>
      </c>
      <c r="P97" s="9" t="s">
        <v>1241</v>
      </c>
      <c r="Q97" s="9" t="s">
        <v>1242</v>
      </c>
    </row>
    <row r="98" spans="1:24" x14ac:dyDescent="0.25">
      <c r="A98" s="11" t="s">
        <v>354</v>
      </c>
      <c r="B98" s="11" t="s">
        <v>92</v>
      </c>
      <c r="C98" s="12">
        <v>6</v>
      </c>
      <c r="D98" s="13" t="s">
        <v>171</v>
      </c>
      <c r="E98" s="13" t="s">
        <v>1243</v>
      </c>
      <c r="F98" s="20">
        <v>0.60069444444444442</v>
      </c>
      <c r="G98" s="20">
        <v>0.78125</v>
      </c>
      <c r="H98" s="15">
        <v>0.65</v>
      </c>
      <c r="I98" s="16">
        <v>114.19032891809904</v>
      </c>
      <c r="J98" s="17">
        <f t="shared" si="2"/>
        <v>110</v>
      </c>
      <c r="K98" s="18">
        <f>RANK(Table135[[#This Row],[Segment Delay  (Veh-Hrs)1]],Table135[Segment Delay  (Veh-Hrs)1])</f>
        <v>97</v>
      </c>
      <c r="L98" s="9" t="s">
        <v>95</v>
      </c>
      <c r="M98" s="21">
        <f>$M$159</f>
        <v>1727.3823529411766</v>
      </c>
      <c r="N98" s="19"/>
      <c r="O98" s="9" t="s">
        <v>1227</v>
      </c>
      <c r="P98" s="9" t="s">
        <v>1228</v>
      </c>
      <c r="Q98" s="9" t="s">
        <v>1229</v>
      </c>
      <c r="R98" s="9" t="s">
        <v>1244</v>
      </c>
    </row>
    <row r="99" spans="1:24" x14ac:dyDescent="0.25">
      <c r="A99" s="11" t="s">
        <v>235</v>
      </c>
      <c r="B99" s="11" t="s">
        <v>147</v>
      </c>
      <c r="C99" s="12">
        <v>1</v>
      </c>
      <c r="D99" s="13" t="s">
        <v>73</v>
      </c>
      <c r="E99" s="13" t="s">
        <v>1245</v>
      </c>
      <c r="F99" s="20">
        <v>0.69791666666666663</v>
      </c>
      <c r="G99" s="20">
        <v>0.76736111111111116</v>
      </c>
      <c r="H99" s="15">
        <v>0.79</v>
      </c>
      <c r="I99" s="16">
        <v>109.09554249377619</v>
      </c>
      <c r="J99" s="17">
        <f t="shared" si="2"/>
        <v>110</v>
      </c>
      <c r="K99" s="18">
        <f>RANK(Table135[[#This Row],[Segment Delay  (Veh-Hrs)1]],Table135[Segment Delay  (Veh-Hrs)1])</f>
        <v>98</v>
      </c>
      <c r="L99" s="9" t="s">
        <v>95</v>
      </c>
      <c r="M99" s="21">
        <f>$M$159</f>
        <v>1727.3823529411766</v>
      </c>
      <c r="N99" s="19"/>
      <c r="O99" s="9" t="s">
        <v>1246</v>
      </c>
      <c r="P99" s="9" t="s">
        <v>1247</v>
      </c>
    </row>
    <row r="100" spans="1:24" x14ac:dyDescent="0.25">
      <c r="A100" s="11" t="s">
        <v>235</v>
      </c>
      <c r="B100" s="11" t="s">
        <v>147</v>
      </c>
      <c r="C100" s="12">
        <v>2</v>
      </c>
      <c r="D100" s="13" t="s">
        <v>73</v>
      </c>
      <c r="E100" s="13" t="s">
        <v>1248</v>
      </c>
      <c r="F100" s="14">
        <v>0.70486111111111116</v>
      </c>
      <c r="G100" s="14">
        <v>0.77777777777777779</v>
      </c>
      <c r="H100" s="15">
        <v>1.72</v>
      </c>
      <c r="I100" s="16">
        <v>107.80540300023016</v>
      </c>
      <c r="J100" s="17">
        <f t="shared" si="2"/>
        <v>110</v>
      </c>
      <c r="K100" s="18">
        <f>RANK(Table135[[#This Row],[Segment Delay  (Veh-Hrs)1]],Table135[Segment Delay  (Veh-Hrs)1])</f>
        <v>99</v>
      </c>
      <c r="L100" s="9" t="s">
        <v>1249</v>
      </c>
      <c r="M100" s="21">
        <v>1786</v>
      </c>
      <c r="N100" s="19">
        <v>1</v>
      </c>
      <c r="O100" s="9" t="s">
        <v>1250</v>
      </c>
      <c r="P100" s="9" t="s">
        <v>1251</v>
      </c>
      <c r="Q100" s="9" t="s">
        <v>1252</v>
      </c>
    </row>
    <row r="101" spans="1:24" x14ac:dyDescent="0.25">
      <c r="A101" s="11" t="s">
        <v>766</v>
      </c>
      <c r="B101" s="11" t="s">
        <v>147</v>
      </c>
      <c r="C101" s="12">
        <v>1</v>
      </c>
      <c r="D101" s="13" t="s">
        <v>148</v>
      </c>
      <c r="E101" s="52" t="s">
        <v>1253</v>
      </c>
      <c r="F101" s="14">
        <v>0.65277777777777779</v>
      </c>
      <c r="G101" s="14">
        <v>0.78819444444444453</v>
      </c>
      <c r="H101" s="15">
        <v>3.99</v>
      </c>
      <c r="I101" s="16">
        <v>107.69417803973589</v>
      </c>
      <c r="J101" s="17">
        <f t="shared" si="2"/>
        <v>110</v>
      </c>
      <c r="K101" s="18">
        <f>RANK(Table135[[#This Row],[Segment Delay  (Veh-Hrs)1]],Table135[Segment Delay  (Veh-Hrs)1])</f>
        <v>100</v>
      </c>
      <c r="L101" s="9" t="s">
        <v>95</v>
      </c>
      <c r="M101" s="21">
        <f>$M$159</f>
        <v>1727.3823529411766</v>
      </c>
      <c r="N101" s="19"/>
      <c r="O101" s="9" t="s">
        <v>1254</v>
      </c>
      <c r="P101" s="9" t="s">
        <v>1255</v>
      </c>
      <c r="Q101" s="9" t="s">
        <v>1256</v>
      </c>
      <c r="R101" s="9" t="s">
        <v>1257</v>
      </c>
      <c r="S101" s="9" t="s">
        <v>1258</v>
      </c>
      <c r="T101" s="9" t="s">
        <v>1259</v>
      </c>
      <c r="U101" s="9" t="s">
        <v>1260</v>
      </c>
      <c r="V101" s="9" t="s">
        <v>1261</v>
      </c>
      <c r="W101" s="9" t="s">
        <v>1262</v>
      </c>
      <c r="X101" s="9" t="s">
        <v>1263</v>
      </c>
    </row>
    <row r="102" spans="1:24" x14ac:dyDescent="0.25">
      <c r="A102" s="11" t="s">
        <v>146</v>
      </c>
      <c r="B102" s="11" t="s">
        <v>147</v>
      </c>
      <c r="C102" s="12">
        <v>11</v>
      </c>
      <c r="D102" s="13" t="s">
        <v>343</v>
      </c>
      <c r="E102" s="13" t="s">
        <v>1264</v>
      </c>
      <c r="F102" s="20">
        <v>0.65625</v>
      </c>
      <c r="G102" s="20">
        <v>0.78125</v>
      </c>
      <c r="H102" s="15">
        <v>1.56</v>
      </c>
      <c r="I102" s="16">
        <v>107.64602020052678</v>
      </c>
      <c r="J102" s="17">
        <f t="shared" si="2"/>
        <v>110</v>
      </c>
      <c r="K102" s="18">
        <f>RANK(Table135[[#This Row],[Segment Delay  (Veh-Hrs)1]],Table135[Segment Delay  (Veh-Hrs)1])</f>
        <v>101</v>
      </c>
      <c r="L102" s="9" t="s">
        <v>1265</v>
      </c>
      <c r="M102" s="21">
        <v>1478</v>
      </c>
      <c r="N102" s="19"/>
      <c r="O102" s="9" t="s">
        <v>700</v>
      </c>
      <c r="P102" s="9" t="s">
        <v>701</v>
      </c>
      <c r="Q102" s="9" t="s">
        <v>702</v>
      </c>
      <c r="R102" s="9" t="s">
        <v>703</v>
      </c>
    </row>
    <row r="103" spans="1:24" x14ac:dyDescent="0.25">
      <c r="A103" s="11" t="s">
        <v>146</v>
      </c>
      <c r="B103" s="11" t="s">
        <v>147</v>
      </c>
      <c r="C103" s="12">
        <v>6</v>
      </c>
      <c r="D103" s="13" t="s">
        <v>545</v>
      </c>
      <c r="E103" s="13" t="s">
        <v>1266</v>
      </c>
      <c r="F103" s="20">
        <v>0.66319444444444442</v>
      </c>
      <c r="G103" s="20">
        <v>0.71180555555555547</v>
      </c>
      <c r="H103" s="15">
        <v>3.05</v>
      </c>
      <c r="I103" s="16">
        <v>102.95097289383591</v>
      </c>
      <c r="J103" s="17">
        <f t="shared" si="2"/>
        <v>100</v>
      </c>
      <c r="K103" s="18">
        <f>RANK(Table135[[#This Row],[Segment Delay  (Veh-Hrs)1]],Table135[Segment Delay  (Veh-Hrs)1])</f>
        <v>102</v>
      </c>
      <c r="L103" s="9" t="s">
        <v>95</v>
      </c>
      <c r="M103" s="21">
        <f>$M$159</f>
        <v>1727.3823529411766</v>
      </c>
      <c r="N103" s="19"/>
      <c r="O103" s="9" t="s">
        <v>1267</v>
      </c>
      <c r="P103" s="9" t="s">
        <v>1268</v>
      </c>
      <c r="Q103" s="9" t="s">
        <v>1269</v>
      </c>
      <c r="R103" s="9" t="s">
        <v>1270</v>
      </c>
      <c r="S103" s="9" t="s">
        <v>1271</v>
      </c>
      <c r="T103" s="9" t="s">
        <v>1272</v>
      </c>
    </row>
    <row r="104" spans="1:24" x14ac:dyDescent="0.25">
      <c r="A104" s="11" t="s">
        <v>630</v>
      </c>
      <c r="B104" s="11" t="s">
        <v>147</v>
      </c>
      <c r="C104" s="12">
        <v>3</v>
      </c>
      <c r="D104" s="13" t="s">
        <v>148</v>
      </c>
      <c r="E104" s="13" t="s">
        <v>1273</v>
      </c>
      <c r="F104" s="14">
        <v>0.62152777777777779</v>
      </c>
      <c r="G104" s="14">
        <v>0.63888888888888895</v>
      </c>
      <c r="H104" s="15">
        <v>0.42</v>
      </c>
      <c r="I104" s="16">
        <v>99.43584430033161</v>
      </c>
      <c r="J104" s="17">
        <f t="shared" si="2"/>
        <v>100</v>
      </c>
      <c r="K104" s="18">
        <f>RANK(Table135[[#This Row],[Segment Delay  (Veh-Hrs)1]],Table135[Segment Delay  (Veh-Hrs)1])</f>
        <v>103</v>
      </c>
      <c r="L104" s="24" t="s">
        <v>95</v>
      </c>
      <c r="M104" s="21">
        <f>$M$159</f>
        <v>1727.3823529411766</v>
      </c>
      <c r="N104" s="19"/>
      <c r="O104" s="9" t="s">
        <v>1274</v>
      </c>
    </row>
    <row r="105" spans="1:24" x14ac:dyDescent="0.25">
      <c r="A105" s="11" t="s">
        <v>1275</v>
      </c>
      <c r="B105" s="11" t="s">
        <v>147</v>
      </c>
      <c r="C105" s="12">
        <v>1</v>
      </c>
      <c r="D105" s="13" t="s">
        <v>171</v>
      </c>
      <c r="E105" s="13" t="s">
        <v>1276</v>
      </c>
      <c r="F105" s="20">
        <v>0.58333333333333337</v>
      </c>
      <c r="G105" s="20">
        <v>0.75</v>
      </c>
      <c r="H105" s="15">
        <v>0.27</v>
      </c>
      <c r="I105" s="16">
        <v>87.70271196008521</v>
      </c>
      <c r="J105" s="17">
        <f t="shared" si="2"/>
        <v>90</v>
      </c>
      <c r="K105" s="18">
        <f>RANK(Table135[[#This Row],[Segment Delay  (Veh-Hrs)1]],Table135[Segment Delay  (Veh-Hrs)1])</f>
        <v>104</v>
      </c>
      <c r="L105" s="9" t="s">
        <v>1277</v>
      </c>
      <c r="M105" s="9">
        <v>1618</v>
      </c>
      <c r="N105" s="19">
        <v>1</v>
      </c>
      <c r="O105" s="9" t="s">
        <v>1278</v>
      </c>
    </row>
    <row r="106" spans="1:24" x14ac:dyDescent="0.25">
      <c r="A106" s="11" t="s">
        <v>146</v>
      </c>
      <c r="B106" s="11" t="s">
        <v>170</v>
      </c>
      <c r="C106" s="12">
        <v>3</v>
      </c>
      <c r="D106" s="13" t="s">
        <v>148</v>
      </c>
      <c r="E106" s="13" t="s">
        <v>1279</v>
      </c>
      <c r="F106" s="20">
        <v>0.23263888888888887</v>
      </c>
      <c r="G106" s="20">
        <v>0.25694444444444448</v>
      </c>
      <c r="H106" s="15">
        <v>1.55</v>
      </c>
      <c r="I106" s="16">
        <v>87.271350322260119</v>
      </c>
      <c r="J106" s="17">
        <f t="shared" si="2"/>
        <v>90</v>
      </c>
      <c r="K106" s="18">
        <f>RANK(Table135[[#This Row],[Segment Delay  (Veh-Hrs)1]],Table135[Segment Delay  (Veh-Hrs)1])</f>
        <v>105</v>
      </c>
      <c r="L106" s="9" t="s">
        <v>95</v>
      </c>
      <c r="M106" s="21">
        <f>$M$159</f>
        <v>1727.3823529411766</v>
      </c>
      <c r="N106" s="19"/>
      <c r="O106" s="9" t="s">
        <v>371</v>
      </c>
      <c r="P106" s="9" t="s">
        <v>372</v>
      </c>
      <c r="Q106" s="9" t="s">
        <v>373</v>
      </c>
      <c r="R106" s="9" t="s">
        <v>374</v>
      </c>
    </row>
    <row r="107" spans="1:24" x14ac:dyDescent="0.25">
      <c r="A107" s="11" t="s">
        <v>1280</v>
      </c>
      <c r="B107" s="11" t="s">
        <v>92</v>
      </c>
      <c r="C107" s="12">
        <v>1</v>
      </c>
      <c r="D107" s="13" t="s">
        <v>171</v>
      </c>
      <c r="E107" s="13" t="s">
        <v>1281</v>
      </c>
      <c r="F107" s="20">
        <v>0.67013888888888884</v>
      </c>
      <c r="G107" s="20">
        <v>0.76388888888888884</v>
      </c>
      <c r="H107" s="15">
        <v>0.5</v>
      </c>
      <c r="I107" s="16">
        <v>85.026009547751258</v>
      </c>
      <c r="J107" s="17">
        <f t="shared" si="2"/>
        <v>90</v>
      </c>
      <c r="K107" s="18">
        <f>RANK(Table135[[#This Row],[Segment Delay  (Veh-Hrs)1]],Table135[Segment Delay  (Veh-Hrs)1])</f>
        <v>106</v>
      </c>
      <c r="L107" s="9" t="s">
        <v>95</v>
      </c>
      <c r="M107" s="21">
        <f>$M$159</f>
        <v>1727.3823529411766</v>
      </c>
      <c r="N107" s="19"/>
      <c r="O107" s="9" t="s">
        <v>1282</v>
      </c>
    </row>
    <row r="108" spans="1:24" x14ac:dyDescent="0.25">
      <c r="A108" s="11" t="s">
        <v>146</v>
      </c>
      <c r="B108" s="11" t="s">
        <v>170</v>
      </c>
      <c r="C108" s="12">
        <v>15</v>
      </c>
      <c r="D108" s="13" t="s">
        <v>73</v>
      </c>
      <c r="E108" s="13" t="s">
        <v>1283</v>
      </c>
      <c r="F108" s="20">
        <v>0.63194444444444442</v>
      </c>
      <c r="G108" s="20">
        <v>0.68055555555555547</v>
      </c>
      <c r="H108" s="15">
        <v>0.73</v>
      </c>
      <c r="I108" s="16">
        <v>83.974402266474868</v>
      </c>
      <c r="J108" s="17">
        <f t="shared" si="2"/>
        <v>80</v>
      </c>
      <c r="K108" s="18">
        <f>RANK(Table135[[#This Row],[Segment Delay  (Veh-Hrs)1]],Table135[Segment Delay  (Veh-Hrs)1])</f>
        <v>107</v>
      </c>
      <c r="L108" s="9" t="s">
        <v>95</v>
      </c>
      <c r="M108" s="21">
        <f>$M$159</f>
        <v>1727.3823529411766</v>
      </c>
      <c r="N108" s="19"/>
      <c r="O108" s="9" t="s">
        <v>1284</v>
      </c>
      <c r="P108" s="9" t="s">
        <v>1285</v>
      </c>
      <c r="Q108" s="9" t="s">
        <v>1286</v>
      </c>
      <c r="R108" s="9" t="s">
        <v>1287</v>
      </c>
      <c r="S108" s="9" t="s">
        <v>1288</v>
      </c>
    </row>
    <row r="109" spans="1:24" x14ac:dyDescent="0.25">
      <c r="A109" s="11" t="s">
        <v>1078</v>
      </c>
      <c r="B109" s="11" t="s">
        <v>147</v>
      </c>
      <c r="C109" s="12">
        <v>2</v>
      </c>
      <c r="D109" s="13" t="s">
        <v>171</v>
      </c>
      <c r="E109" s="13" t="s">
        <v>1289</v>
      </c>
      <c r="F109" s="20">
        <v>0.67361111111111116</v>
      </c>
      <c r="G109" s="20">
        <v>0.77777777777777779</v>
      </c>
      <c r="H109" s="15">
        <v>0.47</v>
      </c>
      <c r="I109" s="16">
        <v>74.846262472374761</v>
      </c>
      <c r="J109" s="17">
        <f t="shared" si="2"/>
        <v>70</v>
      </c>
      <c r="K109" s="18">
        <f>RANK(Table135[[#This Row],[Segment Delay  (Veh-Hrs)1]],Table135[Segment Delay  (Veh-Hrs)1])</f>
        <v>108</v>
      </c>
      <c r="L109" s="9" t="s">
        <v>95</v>
      </c>
      <c r="M109" s="21">
        <f>$M$159</f>
        <v>1727.3823529411766</v>
      </c>
      <c r="N109" s="19"/>
      <c r="O109" s="9" t="s">
        <v>1290</v>
      </c>
      <c r="P109" s="9" t="s">
        <v>1291</v>
      </c>
    </row>
    <row r="110" spans="1:24" x14ac:dyDescent="0.25">
      <c r="A110" s="11" t="s">
        <v>91</v>
      </c>
      <c r="B110" s="11" t="s">
        <v>188</v>
      </c>
      <c r="C110" s="12">
        <v>5</v>
      </c>
      <c r="D110" s="13" t="s">
        <v>1237</v>
      </c>
      <c r="E110" s="13" t="s">
        <v>1292</v>
      </c>
      <c r="F110" s="20">
        <v>0.63888888888888895</v>
      </c>
      <c r="G110" s="20">
        <v>0.75347222222222221</v>
      </c>
      <c r="H110" s="15">
        <v>3.39</v>
      </c>
      <c r="I110" s="16">
        <v>73.916040040667966</v>
      </c>
      <c r="J110" s="17">
        <f t="shared" si="2"/>
        <v>70</v>
      </c>
      <c r="K110" s="18">
        <f>RANK(Table135[[#This Row],[Segment Delay  (Veh-Hrs)1]],Table135[Segment Delay  (Veh-Hrs)1])</f>
        <v>109</v>
      </c>
      <c r="L110" s="9" t="s">
        <v>1293</v>
      </c>
      <c r="M110" s="9">
        <v>1779</v>
      </c>
      <c r="N110" s="19">
        <v>1</v>
      </c>
      <c r="O110" s="9" t="s">
        <v>1294</v>
      </c>
      <c r="P110" s="9" t="s">
        <v>1295</v>
      </c>
      <c r="Q110" s="9" t="s">
        <v>1296</v>
      </c>
      <c r="R110" s="9" t="s">
        <v>1297</v>
      </c>
      <c r="S110" s="9" t="s">
        <v>1298</v>
      </c>
    </row>
    <row r="111" spans="1:24" x14ac:dyDescent="0.25">
      <c r="A111" s="11" t="s">
        <v>766</v>
      </c>
      <c r="B111" s="11" t="s">
        <v>170</v>
      </c>
      <c r="C111" s="12">
        <v>2</v>
      </c>
      <c r="D111" s="13" t="s">
        <v>148</v>
      </c>
      <c r="E111" s="13" t="s">
        <v>1299</v>
      </c>
      <c r="F111" s="20">
        <v>0.33333333333333331</v>
      </c>
      <c r="G111" s="20">
        <v>0.40972222222222227</v>
      </c>
      <c r="H111" s="15">
        <v>1.03</v>
      </c>
      <c r="I111" s="16">
        <v>70.2101101979558</v>
      </c>
      <c r="J111" s="17">
        <f t="shared" si="2"/>
        <v>70</v>
      </c>
      <c r="K111" s="18">
        <f>RANK(Table135[[#This Row],[Segment Delay  (Veh-Hrs)1]],Table135[Segment Delay  (Veh-Hrs)1])</f>
        <v>110</v>
      </c>
      <c r="L111" s="9" t="s">
        <v>95</v>
      </c>
      <c r="M111" s="21">
        <f>$M$159</f>
        <v>1727.3823529411766</v>
      </c>
      <c r="N111" s="19"/>
      <c r="O111" s="9" t="s">
        <v>1300</v>
      </c>
      <c r="P111" s="9" t="s">
        <v>1301</v>
      </c>
      <c r="Q111" s="9" t="s">
        <v>1302</v>
      </c>
      <c r="R111" s="9" t="s">
        <v>1303</v>
      </c>
    </row>
    <row r="112" spans="1:24" x14ac:dyDescent="0.25">
      <c r="A112" s="11" t="s">
        <v>91</v>
      </c>
      <c r="B112" s="11" t="s">
        <v>188</v>
      </c>
      <c r="C112" s="12">
        <v>4</v>
      </c>
      <c r="D112" s="13" t="s">
        <v>1237</v>
      </c>
      <c r="E112" s="13" t="s">
        <v>1304</v>
      </c>
      <c r="F112" s="53">
        <v>0.64236111111111105</v>
      </c>
      <c r="G112" s="53">
        <v>0.75</v>
      </c>
      <c r="H112" s="15">
        <v>2.0499999999999998</v>
      </c>
      <c r="I112" s="16">
        <v>67.966420163689747</v>
      </c>
      <c r="J112" s="17">
        <f t="shared" si="2"/>
        <v>70</v>
      </c>
      <c r="K112" s="18">
        <f>RANK(Table135[[#This Row],[Segment Delay  (Veh-Hrs)1]],Table135[Segment Delay  (Veh-Hrs)1])</f>
        <v>111</v>
      </c>
      <c r="L112" s="9" t="s">
        <v>1305</v>
      </c>
      <c r="M112" s="21">
        <v>1758</v>
      </c>
      <c r="N112" s="19">
        <v>1</v>
      </c>
      <c r="O112" s="9" t="s">
        <v>1306</v>
      </c>
      <c r="P112" s="9" t="s">
        <v>1307</v>
      </c>
      <c r="Q112" s="9" t="s">
        <v>1308</v>
      </c>
      <c r="R112" s="9" t="s">
        <v>1309</v>
      </c>
      <c r="S112" s="9" t="s">
        <v>1310</v>
      </c>
      <c r="T112" s="9" t="s">
        <v>1311</v>
      </c>
      <c r="U112" s="9" t="s">
        <v>1312</v>
      </c>
      <c r="V112" s="9" t="s">
        <v>1313</v>
      </c>
      <c r="W112" s="9" t="s">
        <v>1314</v>
      </c>
    </row>
    <row r="113" spans="1:20" x14ac:dyDescent="0.25">
      <c r="A113" s="11" t="s">
        <v>169</v>
      </c>
      <c r="B113" s="11" t="s">
        <v>147</v>
      </c>
      <c r="C113" s="12">
        <v>2</v>
      </c>
      <c r="D113" s="13" t="s">
        <v>189</v>
      </c>
      <c r="E113" s="13" t="s">
        <v>1315</v>
      </c>
      <c r="F113" s="20">
        <v>0.70138888888888884</v>
      </c>
      <c r="G113" s="20">
        <v>0.75347222222222221</v>
      </c>
      <c r="H113" s="15">
        <v>1.1599999999999999</v>
      </c>
      <c r="I113" s="16">
        <v>57.103128581824564</v>
      </c>
      <c r="J113" s="17">
        <f t="shared" si="2"/>
        <v>60</v>
      </c>
      <c r="K113" s="18">
        <f>RANK(Table135[[#This Row],[Segment Delay  (Veh-Hrs)1]],Table135[Segment Delay  (Veh-Hrs)1])</f>
        <v>112</v>
      </c>
      <c r="L113" s="24" t="s">
        <v>1316</v>
      </c>
      <c r="M113" s="21">
        <v>1420</v>
      </c>
      <c r="N113" s="19"/>
      <c r="O113" s="9" t="s">
        <v>1050</v>
      </c>
      <c r="P113" s="9" t="s">
        <v>1051</v>
      </c>
      <c r="Q113" s="9" t="s">
        <v>1052</v>
      </c>
    </row>
    <row r="114" spans="1:20" x14ac:dyDescent="0.25">
      <c r="A114" s="11" t="s">
        <v>473</v>
      </c>
      <c r="B114" s="11" t="s">
        <v>188</v>
      </c>
      <c r="C114" s="39">
        <v>3</v>
      </c>
      <c r="D114" s="13" t="s">
        <v>171</v>
      </c>
      <c r="E114" s="13" t="s">
        <v>1317</v>
      </c>
      <c r="F114" s="20">
        <v>0.61805555555555558</v>
      </c>
      <c r="G114" s="20">
        <v>0.75</v>
      </c>
      <c r="H114" s="15">
        <v>0.56000000000000005</v>
      </c>
      <c r="I114" s="16">
        <v>52.010373063041492</v>
      </c>
      <c r="J114" s="17">
        <f t="shared" si="2"/>
        <v>50</v>
      </c>
      <c r="K114" s="18">
        <f>RANK(Table135[[#This Row],[Segment Delay  (Veh-Hrs)1]],Table135[Segment Delay  (Veh-Hrs)1])</f>
        <v>113</v>
      </c>
      <c r="L114" s="24" t="s">
        <v>95</v>
      </c>
      <c r="M114" s="21">
        <f>$M$159</f>
        <v>1727.3823529411766</v>
      </c>
      <c r="N114" s="19"/>
      <c r="O114" s="9" t="s">
        <v>1318</v>
      </c>
      <c r="P114" s="9" t="s">
        <v>1319</v>
      </c>
    </row>
    <row r="115" spans="1:20" x14ac:dyDescent="0.25">
      <c r="A115" s="11" t="s">
        <v>1078</v>
      </c>
      <c r="B115" s="11" t="s">
        <v>147</v>
      </c>
      <c r="C115" s="12">
        <v>1</v>
      </c>
      <c r="D115" s="13" t="s">
        <v>171</v>
      </c>
      <c r="E115" s="13" t="s">
        <v>1320</v>
      </c>
      <c r="F115" s="14">
        <v>0.72222222222222221</v>
      </c>
      <c r="G115" s="14">
        <v>0.76388888888888884</v>
      </c>
      <c r="H115" s="15">
        <v>1.62</v>
      </c>
      <c r="I115" s="16">
        <v>37.725786244182238</v>
      </c>
      <c r="J115" s="17">
        <f t="shared" si="2"/>
        <v>40</v>
      </c>
      <c r="K115" s="18">
        <f>RANK(Table135[[#This Row],[Segment Delay  (Veh-Hrs)1]],Table135[Segment Delay  (Veh-Hrs)1])</f>
        <v>114</v>
      </c>
      <c r="L115" s="9" t="s">
        <v>95</v>
      </c>
      <c r="M115" s="21">
        <f>$M$159</f>
        <v>1727.3823529411766</v>
      </c>
      <c r="N115" s="19"/>
      <c r="O115" s="9" t="s">
        <v>1321</v>
      </c>
      <c r="P115" s="9" t="s">
        <v>1322</v>
      </c>
      <c r="Q115" s="9" t="s">
        <v>1323</v>
      </c>
      <c r="R115" s="9" t="s">
        <v>1324</v>
      </c>
      <c r="S115" s="9" t="s">
        <v>1325</v>
      </c>
      <c r="T115" s="9" t="s">
        <v>1326</v>
      </c>
    </row>
    <row r="116" spans="1:20" x14ac:dyDescent="0.25">
      <c r="A116" s="11" t="s">
        <v>1327</v>
      </c>
      <c r="B116" s="11" t="s">
        <v>92</v>
      </c>
      <c r="C116" s="12">
        <v>1</v>
      </c>
      <c r="D116" s="13" t="s">
        <v>343</v>
      </c>
      <c r="E116" s="13" t="s">
        <v>1328</v>
      </c>
      <c r="F116" s="20">
        <v>0.70833333333333337</v>
      </c>
      <c r="G116" s="20">
        <v>0.76388888888888884</v>
      </c>
      <c r="H116" s="15">
        <v>0.99</v>
      </c>
      <c r="I116" s="16">
        <v>35.187387833113483</v>
      </c>
      <c r="J116" s="17">
        <f t="shared" si="2"/>
        <v>40</v>
      </c>
      <c r="K116" s="18">
        <f>RANK(Table135[[#This Row],[Segment Delay  (Veh-Hrs)1]],Table135[Segment Delay  (Veh-Hrs)1])</f>
        <v>115</v>
      </c>
      <c r="L116" s="9" t="s">
        <v>95</v>
      </c>
      <c r="M116" s="21">
        <f>$M$159</f>
        <v>1727.3823529411766</v>
      </c>
      <c r="N116" s="19"/>
      <c r="O116" s="9" t="s">
        <v>1329</v>
      </c>
      <c r="P116" s="9" t="s">
        <v>1330</v>
      </c>
      <c r="Q116" s="9" t="s">
        <v>1331</v>
      </c>
    </row>
    <row r="117" spans="1:20" x14ac:dyDescent="0.25">
      <c r="A117" s="30" t="s">
        <v>169</v>
      </c>
      <c r="B117" s="30" t="s">
        <v>170</v>
      </c>
      <c r="C117" s="25">
        <v>3</v>
      </c>
      <c r="D117" s="27" t="s">
        <v>171</v>
      </c>
      <c r="E117" s="13" t="s">
        <v>1332</v>
      </c>
      <c r="F117" s="28">
        <v>0.32291666666666669</v>
      </c>
      <c r="G117" s="28">
        <v>0.37847222222222227</v>
      </c>
      <c r="H117" s="29">
        <v>1.02</v>
      </c>
      <c r="I117" s="16">
        <v>30.538812473415234</v>
      </c>
      <c r="J117" s="17">
        <f t="shared" si="2"/>
        <v>30</v>
      </c>
      <c r="K117" s="18">
        <f>RANK(Table135[[#This Row],[Segment Delay  (Veh-Hrs)1]],Table135[Segment Delay  (Veh-Hrs)1])</f>
        <v>116</v>
      </c>
      <c r="L117" s="9" t="s">
        <v>1333</v>
      </c>
      <c r="M117" s="9">
        <v>1686</v>
      </c>
      <c r="N117" s="19">
        <v>1</v>
      </c>
      <c r="O117" s="9" t="s">
        <v>1334</v>
      </c>
    </row>
    <row r="118" spans="1:20" x14ac:dyDescent="0.25">
      <c r="A118" s="11" t="s">
        <v>169</v>
      </c>
      <c r="B118" s="11" t="s">
        <v>147</v>
      </c>
      <c r="C118" s="12">
        <v>4</v>
      </c>
      <c r="D118" s="13" t="s">
        <v>189</v>
      </c>
      <c r="E118" s="13" t="s">
        <v>1335</v>
      </c>
      <c r="F118" s="14">
        <v>0.70486111111111116</v>
      </c>
      <c r="G118" s="14">
        <v>0.75694444444444453</v>
      </c>
      <c r="H118" s="15">
        <v>0.52</v>
      </c>
      <c r="I118" s="16">
        <v>29.254407438439703</v>
      </c>
      <c r="J118" s="17">
        <f t="shared" si="2"/>
        <v>30</v>
      </c>
      <c r="K118" s="18">
        <f>RANK(Table135[[#This Row],[Segment Delay  (Veh-Hrs)1]],Table135[Segment Delay  (Veh-Hrs)1])</f>
        <v>117</v>
      </c>
      <c r="L118" s="9" t="s">
        <v>1336</v>
      </c>
      <c r="M118" s="9">
        <v>1740</v>
      </c>
      <c r="N118" s="19">
        <v>1</v>
      </c>
      <c r="O118" s="9" t="s">
        <v>1337</v>
      </c>
    </row>
    <row r="119" spans="1:20" x14ac:dyDescent="0.25">
      <c r="A119" s="11" t="s">
        <v>651</v>
      </c>
      <c r="B119" s="11" t="s">
        <v>188</v>
      </c>
      <c r="C119" s="12">
        <v>1</v>
      </c>
      <c r="D119" s="13" t="s">
        <v>148</v>
      </c>
      <c r="E119" s="13" t="s">
        <v>1338</v>
      </c>
      <c r="F119" s="14">
        <v>0.3611111111111111</v>
      </c>
      <c r="G119" s="14">
        <v>0.40625</v>
      </c>
      <c r="H119" s="15">
        <v>0.43</v>
      </c>
      <c r="I119" s="16">
        <v>26.109528497245787</v>
      </c>
      <c r="J119" s="17">
        <f t="shared" si="2"/>
        <v>30</v>
      </c>
      <c r="K119" s="18">
        <f>RANK(Table135[[#This Row],[Segment Delay  (Veh-Hrs)1]],Table135[Segment Delay  (Veh-Hrs)1])</f>
        <v>118</v>
      </c>
      <c r="L119" s="9" t="s">
        <v>95</v>
      </c>
      <c r="M119" s="21">
        <f>$M$159</f>
        <v>1727.3823529411766</v>
      </c>
      <c r="N119" s="19"/>
      <c r="O119" s="9" t="s">
        <v>1339</v>
      </c>
      <c r="P119" s="9" t="s">
        <v>1340</v>
      </c>
    </row>
    <row r="120" spans="1:20" x14ac:dyDescent="0.25">
      <c r="A120" s="11" t="s">
        <v>354</v>
      </c>
      <c r="B120" s="11" t="s">
        <v>188</v>
      </c>
      <c r="C120" s="12">
        <v>5</v>
      </c>
      <c r="D120" s="13" t="s">
        <v>171</v>
      </c>
      <c r="E120" s="13" t="s">
        <v>1341</v>
      </c>
      <c r="F120" s="20">
        <v>0.61458333333333337</v>
      </c>
      <c r="G120" s="20">
        <v>0.65972222222222221</v>
      </c>
      <c r="H120" s="15">
        <v>0.82</v>
      </c>
      <c r="I120" s="16">
        <v>26.100299609609294</v>
      </c>
      <c r="J120" s="17">
        <f t="shared" si="2"/>
        <v>30</v>
      </c>
      <c r="K120" s="18">
        <f>RANK(Table135[[#This Row],[Segment Delay  (Veh-Hrs)1]],Table135[Segment Delay  (Veh-Hrs)1])</f>
        <v>119</v>
      </c>
      <c r="L120" s="24" t="s">
        <v>95</v>
      </c>
      <c r="M120" s="21">
        <f>$M$159</f>
        <v>1727.3823529411766</v>
      </c>
      <c r="N120" s="19"/>
      <c r="O120" s="9" t="s">
        <v>1184</v>
      </c>
      <c r="P120" s="9" t="s">
        <v>1185</v>
      </c>
    </row>
    <row r="121" spans="1:20" x14ac:dyDescent="0.25">
      <c r="A121" s="30" t="s">
        <v>214</v>
      </c>
      <c r="B121" s="30" t="s">
        <v>147</v>
      </c>
      <c r="C121" s="25">
        <v>3</v>
      </c>
      <c r="D121" s="27" t="s">
        <v>171</v>
      </c>
      <c r="E121" s="34" t="s">
        <v>1342</v>
      </c>
      <c r="F121" s="28">
        <v>0.70138888888888884</v>
      </c>
      <c r="G121" s="28">
        <v>0.75694444444444453</v>
      </c>
      <c r="H121" s="29">
        <v>1.19</v>
      </c>
      <c r="I121" s="16">
        <v>25.848876779132112</v>
      </c>
      <c r="J121" s="17">
        <f t="shared" si="2"/>
        <v>30</v>
      </c>
      <c r="K121" s="18">
        <f>RANK(Table135[[#This Row],[Segment Delay  (Veh-Hrs)1]],Table135[Segment Delay  (Veh-Hrs)1])</f>
        <v>120</v>
      </c>
      <c r="L121" s="9" t="s">
        <v>95</v>
      </c>
      <c r="M121" s="21">
        <f>$M$159</f>
        <v>1727.3823529411766</v>
      </c>
      <c r="O121" s="9" t="s">
        <v>1343</v>
      </c>
      <c r="P121" s="9" t="s">
        <v>1344</v>
      </c>
    </row>
    <row r="122" spans="1:20" x14ac:dyDescent="0.25">
      <c r="A122" s="11" t="s">
        <v>146</v>
      </c>
      <c r="B122" s="11" t="s">
        <v>170</v>
      </c>
      <c r="C122" s="12">
        <v>6</v>
      </c>
      <c r="D122" s="13" t="s">
        <v>148</v>
      </c>
      <c r="E122" s="33" t="s">
        <v>1345</v>
      </c>
      <c r="F122" s="14">
        <v>0.3125</v>
      </c>
      <c r="G122" s="14">
        <v>0.38194444444444442</v>
      </c>
      <c r="H122" s="15">
        <v>1</v>
      </c>
      <c r="I122" s="16">
        <v>24.596199626706252</v>
      </c>
      <c r="J122" s="17">
        <f t="shared" si="2"/>
        <v>20</v>
      </c>
      <c r="K122" s="18">
        <f>RANK(Table135[[#This Row],[Segment Delay  (Veh-Hrs)1]],Table135[Segment Delay  (Veh-Hrs)1])</f>
        <v>121</v>
      </c>
      <c r="L122" s="9" t="s">
        <v>95</v>
      </c>
      <c r="M122" s="21">
        <f>$M$159</f>
        <v>1727.3823529411766</v>
      </c>
      <c r="N122" s="19"/>
      <c r="O122" s="9" t="s">
        <v>1346</v>
      </c>
      <c r="P122" s="9" t="s">
        <v>1347</v>
      </c>
      <c r="Q122" s="9" t="s">
        <v>1348</v>
      </c>
      <c r="R122" s="9" t="s">
        <v>1349</v>
      </c>
    </row>
    <row r="123" spans="1:20" x14ac:dyDescent="0.25">
      <c r="A123" s="11" t="s">
        <v>146</v>
      </c>
      <c r="B123" s="11" t="s">
        <v>170</v>
      </c>
      <c r="C123" s="12">
        <v>7</v>
      </c>
      <c r="D123" s="13" t="s">
        <v>148</v>
      </c>
      <c r="E123" s="33" t="s">
        <v>1204</v>
      </c>
      <c r="F123" s="14">
        <v>0.35069444444444442</v>
      </c>
      <c r="G123" s="14">
        <v>0.39583333333333331</v>
      </c>
      <c r="H123" s="15">
        <v>2.59</v>
      </c>
      <c r="I123" s="16">
        <v>23.078998644554222</v>
      </c>
      <c r="J123" s="17">
        <f t="shared" si="2"/>
        <v>20</v>
      </c>
      <c r="K123" s="18">
        <f>RANK(Table135[[#This Row],[Segment Delay  (Veh-Hrs)1]],Table135[Segment Delay  (Veh-Hrs)1])</f>
        <v>122</v>
      </c>
      <c r="L123" s="9" t="s">
        <v>1205</v>
      </c>
      <c r="M123" s="9">
        <v>1495</v>
      </c>
      <c r="N123" s="19"/>
      <c r="O123" s="9" t="s">
        <v>1206</v>
      </c>
      <c r="P123" s="9" t="s">
        <v>1207</v>
      </c>
      <c r="Q123" s="9" t="s">
        <v>1208</v>
      </c>
      <c r="R123" s="9" t="s">
        <v>1209</v>
      </c>
    </row>
    <row r="124" spans="1:20" x14ac:dyDescent="0.25">
      <c r="A124" s="11" t="s">
        <v>630</v>
      </c>
      <c r="B124" s="11" t="s">
        <v>170</v>
      </c>
      <c r="C124" s="12">
        <v>1</v>
      </c>
      <c r="D124" s="13" t="s">
        <v>148</v>
      </c>
      <c r="E124" s="13" t="s">
        <v>1085</v>
      </c>
      <c r="F124" s="20">
        <v>0.27777777777777779</v>
      </c>
      <c r="G124" s="20">
        <v>0.30208333333333331</v>
      </c>
      <c r="H124" s="15">
        <v>0.77</v>
      </c>
      <c r="I124" s="16">
        <v>21.974351037179659</v>
      </c>
      <c r="J124" s="17">
        <f t="shared" si="2"/>
        <v>20</v>
      </c>
      <c r="K124" s="18">
        <f>RANK(Table135[[#This Row],[Segment Delay  (Veh-Hrs)1]],Table135[Segment Delay  (Veh-Hrs)1])</f>
        <v>123</v>
      </c>
      <c r="L124" s="24" t="s">
        <v>95</v>
      </c>
      <c r="M124" s="21">
        <f>$M$159</f>
        <v>1727.3823529411766</v>
      </c>
      <c r="N124" s="19"/>
      <c r="O124" s="9" t="s">
        <v>1086</v>
      </c>
      <c r="P124" s="9" t="s">
        <v>1087</v>
      </c>
    </row>
    <row r="125" spans="1:20" x14ac:dyDescent="0.25">
      <c r="A125" s="11" t="s">
        <v>146</v>
      </c>
      <c r="B125" s="11" t="s">
        <v>147</v>
      </c>
      <c r="C125" s="12">
        <v>20</v>
      </c>
      <c r="D125" s="13" t="s">
        <v>148</v>
      </c>
      <c r="E125" s="13" t="s">
        <v>1350</v>
      </c>
      <c r="F125" s="20">
        <v>0.66319444444444442</v>
      </c>
      <c r="G125" s="20">
        <v>0.73611111111111116</v>
      </c>
      <c r="H125" s="15">
        <v>1.57</v>
      </c>
      <c r="I125" s="16">
        <v>14.959831430152713</v>
      </c>
      <c r="J125" s="17">
        <f t="shared" si="2"/>
        <v>14.959831430152713</v>
      </c>
      <c r="K125" s="18">
        <f>RANK(Table135[[#This Row],[Segment Delay  (Veh-Hrs)1]],Table135[Segment Delay  (Veh-Hrs)1])</f>
        <v>124</v>
      </c>
      <c r="L125" s="9" t="s">
        <v>95</v>
      </c>
      <c r="M125" s="21">
        <f>$M$159</f>
        <v>1727.3823529411766</v>
      </c>
      <c r="N125" s="19"/>
      <c r="O125" s="9" t="s">
        <v>1351</v>
      </c>
      <c r="P125" s="9" t="s">
        <v>1352</v>
      </c>
      <c r="Q125" s="9" t="s">
        <v>1353</v>
      </c>
    </row>
    <row r="126" spans="1:20" x14ac:dyDescent="0.25">
      <c r="A126" s="11" t="s">
        <v>146</v>
      </c>
      <c r="B126" s="11" t="s">
        <v>147</v>
      </c>
      <c r="C126" s="12">
        <v>7</v>
      </c>
      <c r="D126" s="13" t="s">
        <v>73</v>
      </c>
      <c r="E126" s="13" t="s">
        <v>1354</v>
      </c>
      <c r="F126" s="20">
        <v>0.28472222222222221</v>
      </c>
      <c r="G126" s="20">
        <v>0.31944444444444448</v>
      </c>
      <c r="H126" s="15">
        <v>0.34</v>
      </c>
      <c r="I126" s="16">
        <v>13.063662426900587</v>
      </c>
      <c r="J126" s="17">
        <f t="shared" si="2"/>
        <v>13.063662426900587</v>
      </c>
      <c r="K126" s="18">
        <f>RANK(Table135[[#This Row],[Segment Delay  (Veh-Hrs)1]],Table135[Segment Delay  (Veh-Hrs)1])</f>
        <v>125</v>
      </c>
      <c r="L126" s="24" t="s">
        <v>95</v>
      </c>
      <c r="M126" s="21">
        <f>$M$159</f>
        <v>1727.3823529411766</v>
      </c>
      <c r="N126" s="19"/>
      <c r="O126" s="9" t="s">
        <v>1119</v>
      </c>
    </row>
    <row r="127" spans="1:20" ht="16.5" customHeight="1" x14ac:dyDescent="0.25">
      <c r="A127" s="11" t="s">
        <v>1275</v>
      </c>
      <c r="B127" s="11" t="s">
        <v>147</v>
      </c>
      <c r="C127" s="12">
        <v>2</v>
      </c>
      <c r="D127" s="13" t="s">
        <v>171</v>
      </c>
      <c r="E127" s="13" t="s">
        <v>1355</v>
      </c>
      <c r="F127" s="20">
        <v>0.34375</v>
      </c>
      <c r="G127" s="20">
        <v>0.375</v>
      </c>
      <c r="H127" s="15">
        <v>0.72</v>
      </c>
      <c r="I127" s="16">
        <v>12.73184628929436</v>
      </c>
      <c r="J127" s="17">
        <f t="shared" si="2"/>
        <v>12.73184628929436</v>
      </c>
      <c r="K127" s="18">
        <f>RANK(Table135[[#This Row],[Segment Delay  (Veh-Hrs)1]],Table135[Segment Delay  (Veh-Hrs)1])</f>
        <v>126</v>
      </c>
      <c r="L127" s="24" t="s">
        <v>95</v>
      </c>
      <c r="M127" s="21">
        <f>$M$159</f>
        <v>1727.3823529411766</v>
      </c>
      <c r="N127" s="19"/>
      <c r="O127" s="9" t="s">
        <v>1356</v>
      </c>
    </row>
    <row r="128" spans="1:20" x14ac:dyDescent="0.25">
      <c r="A128" s="11" t="s">
        <v>187</v>
      </c>
      <c r="B128" s="11" t="s">
        <v>92</v>
      </c>
      <c r="C128" s="12">
        <v>2</v>
      </c>
      <c r="D128" s="13" t="s">
        <v>189</v>
      </c>
      <c r="E128" s="13" t="s">
        <v>1357</v>
      </c>
      <c r="F128" s="20">
        <v>0.31944444444444448</v>
      </c>
      <c r="G128" s="20">
        <v>0.3576388888888889</v>
      </c>
      <c r="H128" s="15">
        <v>1.82</v>
      </c>
      <c r="I128" s="16">
        <v>12.28853709690568</v>
      </c>
      <c r="J128" s="17">
        <f t="shared" si="2"/>
        <v>12.28853709690568</v>
      </c>
      <c r="K128" s="18">
        <f>RANK(Table135[[#This Row],[Segment Delay  (Veh-Hrs)1]],Table135[Segment Delay  (Veh-Hrs)1])</f>
        <v>127</v>
      </c>
      <c r="L128" s="9" t="s">
        <v>95</v>
      </c>
      <c r="M128" s="21">
        <f>$M$159</f>
        <v>1727.3823529411766</v>
      </c>
      <c r="N128" s="19"/>
      <c r="O128" s="9" t="s">
        <v>1358</v>
      </c>
      <c r="P128" s="9" t="s">
        <v>1359</v>
      </c>
      <c r="Q128" s="9" t="s">
        <v>1360</v>
      </c>
    </row>
    <row r="129" spans="1:24" x14ac:dyDescent="0.25">
      <c r="A129" s="11" t="s">
        <v>146</v>
      </c>
      <c r="B129" s="11" t="s">
        <v>170</v>
      </c>
      <c r="C129" s="12">
        <v>17</v>
      </c>
      <c r="D129" s="13" t="s">
        <v>545</v>
      </c>
      <c r="E129" s="13" t="s">
        <v>1361</v>
      </c>
      <c r="F129" s="20">
        <v>0.71180555555555547</v>
      </c>
      <c r="G129" s="20">
        <v>0.75</v>
      </c>
      <c r="H129" s="15">
        <v>1.63</v>
      </c>
      <c r="I129" s="16">
        <v>11.21720963205478</v>
      </c>
      <c r="J129" s="17">
        <f t="shared" si="2"/>
        <v>11.21720963205478</v>
      </c>
      <c r="K129" s="18">
        <f>RANK(Table135[[#This Row],[Segment Delay  (Veh-Hrs)1]],Table135[Segment Delay  (Veh-Hrs)1])</f>
        <v>128</v>
      </c>
      <c r="L129" s="9" t="s">
        <v>1362</v>
      </c>
      <c r="M129" s="9">
        <v>1272</v>
      </c>
      <c r="N129" s="19"/>
      <c r="O129" s="9" t="s">
        <v>1363</v>
      </c>
      <c r="P129" s="9" t="s">
        <v>1364</v>
      </c>
      <c r="Q129" s="9" t="s">
        <v>1365</v>
      </c>
      <c r="R129" s="9" t="s">
        <v>1366</v>
      </c>
    </row>
    <row r="130" spans="1:24" x14ac:dyDescent="0.25">
      <c r="A130" s="11" t="s">
        <v>1275</v>
      </c>
      <c r="B130" s="11" t="s">
        <v>170</v>
      </c>
      <c r="C130" s="12">
        <v>1</v>
      </c>
      <c r="D130" s="13" t="s">
        <v>171</v>
      </c>
      <c r="E130" s="13" t="s">
        <v>1367</v>
      </c>
      <c r="F130" s="14">
        <v>0.23263888888888887</v>
      </c>
      <c r="G130" s="14">
        <v>0.25694444444444448</v>
      </c>
      <c r="H130" s="15">
        <v>0.39</v>
      </c>
      <c r="I130" s="16">
        <v>8.1391015724787348</v>
      </c>
      <c r="J130" s="17">
        <f t="shared" ref="J130:J154" si="4">IF(I130&gt;20,ROUND(I130,-1),I130)</f>
        <v>8.1391015724787348</v>
      </c>
      <c r="K130" s="18">
        <f>RANK(Table135[[#This Row],[Segment Delay  (Veh-Hrs)1]],Table135[Segment Delay  (Veh-Hrs)1])</f>
        <v>129</v>
      </c>
      <c r="L130" s="9" t="s">
        <v>95</v>
      </c>
      <c r="M130" s="21">
        <f t="shared" ref="M130:M140" si="5">$M$159</f>
        <v>1727.3823529411766</v>
      </c>
      <c r="N130" s="19"/>
      <c r="O130" s="9" t="s">
        <v>977</v>
      </c>
      <c r="P130" s="9" t="s">
        <v>978</v>
      </c>
    </row>
    <row r="131" spans="1:24" x14ac:dyDescent="0.25">
      <c r="A131" s="11" t="s">
        <v>91</v>
      </c>
      <c r="B131" s="11" t="s">
        <v>92</v>
      </c>
      <c r="C131" s="12">
        <v>1</v>
      </c>
      <c r="D131" s="13" t="s">
        <v>1237</v>
      </c>
      <c r="E131" s="13" t="s">
        <v>1368</v>
      </c>
      <c r="F131" s="20">
        <v>0.22916666666666666</v>
      </c>
      <c r="G131" s="20">
        <v>0.25347222222222221</v>
      </c>
      <c r="H131" s="15">
        <v>0.65</v>
      </c>
      <c r="I131" s="16">
        <v>7.2720694025756387</v>
      </c>
      <c r="J131" s="17">
        <f t="shared" si="4"/>
        <v>7.2720694025756387</v>
      </c>
      <c r="K131" s="18">
        <f>RANK(Table135[[#This Row],[Segment Delay  (Veh-Hrs)1]],Table135[Segment Delay  (Veh-Hrs)1])</f>
        <v>130</v>
      </c>
      <c r="L131" s="9" t="s">
        <v>95</v>
      </c>
      <c r="M131" s="21">
        <f t="shared" si="5"/>
        <v>1727.3823529411766</v>
      </c>
      <c r="N131" s="19"/>
      <c r="O131" s="9" t="s">
        <v>1369</v>
      </c>
      <c r="P131" s="9" t="s">
        <v>1370</v>
      </c>
      <c r="Q131" s="9" t="s">
        <v>1371</v>
      </c>
    </row>
    <row r="132" spans="1:24" x14ac:dyDescent="0.25">
      <c r="A132" s="11" t="s">
        <v>235</v>
      </c>
      <c r="B132" s="30" t="s">
        <v>170</v>
      </c>
      <c r="C132" s="25">
        <v>1</v>
      </c>
      <c r="D132" s="27" t="s">
        <v>148</v>
      </c>
      <c r="E132" s="13" t="s">
        <v>1372</v>
      </c>
      <c r="F132" s="20">
        <v>0.73263888888888884</v>
      </c>
      <c r="G132" s="20">
        <v>0.74652777777777779</v>
      </c>
      <c r="H132" s="29">
        <v>0.75</v>
      </c>
      <c r="I132" s="16">
        <v>6.4286194316436278</v>
      </c>
      <c r="J132" s="17">
        <f t="shared" si="4"/>
        <v>6.4286194316436278</v>
      </c>
      <c r="K132" s="18">
        <f>RANK(Table135[[#This Row],[Segment Delay  (Veh-Hrs)1]],Table135[Segment Delay  (Veh-Hrs)1])</f>
        <v>131</v>
      </c>
      <c r="L132" s="9" t="s">
        <v>95</v>
      </c>
      <c r="M132" s="21">
        <f t="shared" si="5"/>
        <v>1727.3823529411766</v>
      </c>
      <c r="N132" s="19"/>
      <c r="O132" s="9" t="s">
        <v>448</v>
      </c>
    </row>
    <row r="133" spans="1:24" x14ac:dyDescent="0.25">
      <c r="A133" s="11" t="s">
        <v>235</v>
      </c>
      <c r="B133" s="11" t="s">
        <v>147</v>
      </c>
      <c r="C133" s="12">
        <v>4</v>
      </c>
      <c r="D133" s="13" t="s">
        <v>148</v>
      </c>
      <c r="E133" s="13" t="s">
        <v>1373</v>
      </c>
      <c r="F133" s="20">
        <v>0.31597222222222221</v>
      </c>
      <c r="G133" s="20">
        <v>0.33333333333333331</v>
      </c>
      <c r="H133" s="15">
        <v>0.3</v>
      </c>
      <c r="I133" s="16">
        <v>4.4982767881593366</v>
      </c>
      <c r="J133" s="17">
        <f t="shared" si="4"/>
        <v>4.4982767881593366</v>
      </c>
      <c r="K133" s="18">
        <f>RANK(Table135[[#This Row],[Segment Delay  (Veh-Hrs)1]],Table135[Segment Delay  (Veh-Hrs)1])</f>
        <v>132</v>
      </c>
      <c r="L133" s="9" t="s">
        <v>95</v>
      </c>
      <c r="M133" s="21">
        <f t="shared" si="5"/>
        <v>1727.3823529411766</v>
      </c>
      <c r="N133" s="19"/>
      <c r="O133" s="9" t="s">
        <v>1374</v>
      </c>
    </row>
    <row r="134" spans="1:24" x14ac:dyDescent="0.25">
      <c r="A134" s="11" t="s">
        <v>146</v>
      </c>
      <c r="B134" s="11" t="s">
        <v>147</v>
      </c>
      <c r="C134" s="12">
        <v>5</v>
      </c>
      <c r="D134" s="13" t="s">
        <v>545</v>
      </c>
      <c r="E134" s="13" t="s">
        <v>1375</v>
      </c>
      <c r="F134" s="14">
        <v>0.33680555555555558</v>
      </c>
      <c r="G134" s="14">
        <v>0.3611111111111111</v>
      </c>
      <c r="H134" s="15">
        <v>0.25</v>
      </c>
      <c r="I134" s="16">
        <v>3.9295878985910266</v>
      </c>
      <c r="J134" s="17">
        <f t="shared" si="4"/>
        <v>3.9295878985910266</v>
      </c>
      <c r="K134" s="18">
        <f>RANK(Table135[[#This Row],[Segment Delay  (Veh-Hrs)1]],Table135[Segment Delay  (Veh-Hrs)1])</f>
        <v>133</v>
      </c>
      <c r="L134" s="9" t="s">
        <v>95</v>
      </c>
      <c r="M134" s="21">
        <f t="shared" si="5"/>
        <v>1727.3823529411766</v>
      </c>
      <c r="N134" s="19"/>
      <c r="O134" s="9" t="s">
        <v>1376</v>
      </c>
      <c r="P134" s="9" t="s">
        <v>1377</v>
      </c>
    </row>
    <row r="135" spans="1:24" x14ac:dyDescent="0.25">
      <c r="A135" s="11" t="s">
        <v>354</v>
      </c>
      <c r="B135" s="11" t="s">
        <v>188</v>
      </c>
      <c r="C135" s="12">
        <v>6</v>
      </c>
      <c r="D135" s="13" t="s">
        <v>171</v>
      </c>
      <c r="E135" s="13" t="s">
        <v>1341</v>
      </c>
      <c r="F135" s="20">
        <v>0.70138888888888884</v>
      </c>
      <c r="G135" s="20">
        <v>0.73263888888888884</v>
      </c>
      <c r="H135" s="15">
        <v>0.24</v>
      </c>
      <c r="I135" s="16">
        <v>3.9092709180446383</v>
      </c>
      <c r="J135" s="17">
        <f t="shared" si="4"/>
        <v>3.9092709180446383</v>
      </c>
      <c r="K135" s="18">
        <f>RANK(Table135[[#This Row],[Segment Delay  (Veh-Hrs)1]],Table135[Segment Delay  (Veh-Hrs)1])</f>
        <v>134</v>
      </c>
      <c r="L135" s="9" t="s">
        <v>95</v>
      </c>
      <c r="M135" s="21">
        <f t="shared" si="5"/>
        <v>1727.3823529411766</v>
      </c>
      <c r="N135" s="19"/>
      <c r="O135" s="9" t="s">
        <v>1185</v>
      </c>
    </row>
    <row r="136" spans="1:24" x14ac:dyDescent="0.25">
      <c r="A136" s="11" t="s">
        <v>146</v>
      </c>
      <c r="B136" s="11" t="s">
        <v>147</v>
      </c>
      <c r="C136" s="12">
        <v>12</v>
      </c>
      <c r="D136" s="13" t="s">
        <v>343</v>
      </c>
      <c r="E136" s="13" t="s">
        <v>1378</v>
      </c>
      <c r="F136" s="20">
        <v>0.70138888888888884</v>
      </c>
      <c r="G136" s="20">
        <v>0.75347222222222221</v>
      </c>
      <c r="H136" s="15">
        <v>0.28999999999999998</v>
      </c>
      <c r="I136" s="16">
        <v>3.8948911619755422</v>
      </c>
      <c r="J136" s="17">
        <f t="shared" si="4"/>
        <v>3.8948911619755422</v>
      </c>
      <c r="K136" s="18">
        <f>RANK(Table135[[#This Row],[Segment Delay  (Veh-Hrs)1]],Table135[Segment Delay  (Veh-Hrs)1])</f>
        <v>135</v>
      </c>
      <c r="L136" s="9" t="s">
        <v>95</v>
      </c>
      <c r="M136" s="21">
        <f t="shared" si="5"/>
        <v>1727.3823529411766</v>
      </c>
      <c r="N136" s="19"/>
      <c r="O136" s="9" t="s">
        <v>708</v>
      </c>
    </row>
    <row r="137" spans="1:24" x14ac:dyDescent="0.25">
      <c r="A137" s="11" t="s">
        <v>146</v>
      </c>
      <c r="B137" s="11" t="s">
        <v>147</v>
      </c>
      <c r="C137" s="12">
        <v>1</v>
      </c>
      <c r="D137" s="13" t="s">
        <v>980</v>
      </c>
      <c r="E137" s="13" t="s">
        <v>1379</v>
      </c>
      <c r="F137" s="20">
        <v>0.33680555555555558</v>
      </c>
      <c r="G137" s="20">
        <v>0.3576388888888889</v>
      </c>
      <c r="H137" s="15">
        <v>0.48</v>
      </c>
      <c r="I137" s="16">
        <v>3.8678051616642222</v>
      </c>
      <c r="J137" s="17">
        <f t="shared" si="4"/>
        <v>3.8678051616642222</v>
      </c>
      <c r="K137" s="18">
        <f>RANK(Table135[[#This Row],[Segment Delay  (Veh-Hrs)1]],Table135[Segment Delay  (Veh-Hrs)1])</f>
        <v>136</v>
      </c>
      <c r="L137" s="9" t="s">
        <v>95</v>
      </c>
      <c r="M137" s="21">
        <f t="shared" si="5"/>
        <v>1727.3823529411766</v>
      </c>
      <c r="N137" s="19"/>
      <c r="O137" s="9" t="s">
        <v>999</v>
      </c>
    </row>
    <row r="138" spans="1:24" x14ac:dyDescent="0.25">
      <c r="A138" s="11" t="s">
        <v>214</v>
      </c>
      <c r="B138" s="11" t="s">
        <v>147</v>
      </c>
      <c r="C138" s="12">
        <v>5</v>
      </c>
      <c r="D138" s="13" t="s">
        <v>171</v>
      </c>
      <c r="E138" s="13" t="s">
        <v>1380</v>
      </c>
      <c r="F138" s="14">
        <v>0.72916666666666663</v>
      </c>
      <c r="G138" s="14">
        <v>0.76041666666666663</v>
      </c>
      <c r="H138" s="15">
        <v>1.75</v>
      </c>
      <c r="I138" s="16">
        <v>3.4432621381886164</v>
      </c>
      <c r="J138" s="17">
        <f t="shared" si="4"/>
        <v>3.4432621381886164</v>
      </c>
      <c r="K138" s="18">
        <f>RANK(Table135[[#This Row],[Segment Delay  (Veh-Hrs)1]],Table135[Segment Delay  (Veh-Hrs)1])</f>
        <v>137</v>
      </c>
      <c r="L138" s="9" t="s">
        <v>95</v>
      </c>
      <c r="M138" s="21">
        <f t="shared" si="5"/>
        <v>1727.3823529411766</v>
      </c>
      <c r="O138" s="9" t="s">
        <v>493</v>
      </c>
    </row>
    <row r="139" spans="1:24" x14ac:dyDescent="0.25">
      <c r="A139" s="11" t="s">
        <v>630</v>
      </c>
      <c r="B139" s="11" t="s">
        <v>170</v>
      </c>
      <c r="C139" s="12">
        <v>5</v>
      </c>
      <c r="D139" s="13" t="s">
        <v>148</v>
      </c>
      <c r="E139" s="13" t="s">
        <v>1381</v>
      </c>
      <c r="F139" s="20">
        <v>0.31597222222222221</v>
      </c>
      <c r="G139" s="20">
        <v>0.38194444444444442</v>
      </c>
      <c r="H139" s="15">
        <v>0.5</v>
      </c>
      <c r="I139" s="16">
        <v>3.3254110878376815</v>
      </c>
      <c r="J139" s="17">
        <f t="shared" si="4"/>
        <v>3.3254110878376815</v>
      </c>
      <c r="K139" s="18">
        <f>RANK(Table135[[#This Row],[Segment Delay  (Veh-Hrs)1]],Table135[Segment Delay  (Veh-Hrs)1])</f>
        <v>138</v>
      </c>
      <c r="L139" s="24" t="s">
        <v>95</v>
      </c>
      <c r="M139" s="21">
        <f t="shared" si="5"/>
        <v>1727.3823529411766</v>
      </c>
      <c r="N139" s="19"/>
      <c r="O139" s="9" t="s">
        <v>1382</v>
      </c>
    </row>
    <row r="140" spans="1:24" x14ac:dyDescent="0.25">
      <c r="A140" s="11" t="s">
        <v>91</v>
      </c>
      <c r="B140" s="11" t="s">
        <v>92</v>
      </c>
      <c r="C140" s="12">
        <v>4</v>
      </c>
      <c r="D140" s="13" t="s">
        <v>1383</v>
      </c>
      <c r="E140" s="27" t="s">
        <v>1384</v>
      </c>
      <c r="F140" s="28">
        <v>0.29166666666666669</v>
      </c>
      <c r="G140" s="28">
        <v>0.3125</v>
      </c>
      <c r="H140" s="29">
        <v>0.31</v>
      </c>
      <c r="I140" s="16">
        <v>2.8051084327409121</v>
      </c>
      <c r="J140" s="17">
        <f t="shared" si="4"/>
        <v>2.8051084327409121</v>
      </c>
      <c r="K140" s="18">
        <f>RANK(Table135[[#This Row],[Segment Delay  (Veh-Hrs)1]],Table135[Segment Delay  (Veh-Hrs)1])</f>
        <v>139</v>
      </c>
      <c r="L140" s="9" t="s">
        <v>95</v>
      </c>
      <c r="M140" s="21">
        <f t="shared" si="5"/>
        <v>1727.3823529411766</v>
      </c>
      <c r="N140" s="19"/>
      <c r="O140" s="9" t="s">
        <v>580</v>
      </c>
    </row>
    <row r="141" spans="1:24" x14ac:dyDescent="0.25">
      <c r="A141" s="11" t="s">
        <v>630</v>
      </c>
      <c r="B141" s="11" t="s">
        <v>147</v>
      </c>
      <c r="C141" s="12">
        <v>2</v>
      </c>
      <c r="D141" s="13" t="s">
        <v>148</v>
      </c>
      <c r="E141" s="13" t="s">
        <v>1385</v>
      </c>
      <c r="F141" s="20">
        <v>0.69097222222222221</v>
      </c>
      <c r="G141" s="20">
        <v>0.77777777777777779</v>
      </c>
      <c r="H141" s="15">
        <v>1.96</v>
      </c>
      <c r="I141" s="16">
        <v>2.6886304068914932</v>
      </c>
      <c r="J141" s="17">
        <f t="shared" si="4"/>
        <v>2.6886304068914932</v>
      </c>
      <c r="K141" s="18">
        <f>RANK(Table135[[#This Row],[Segment Delay  (Veh-Hrs)1]],Table135[Segment Delay  (Veh-Hrs)1])</f>
        <v>140</v>
      </c>
      <c r="L141" s="24" t="s">
        <v>1386</v>
      </c>
      <c r="M141" s="21">
        <v>1755</v>
      </c>
      <c r="N141" s="19">
        <v>1</v>
      </c>
      <c r="O141" s="9" t="s">
        <v>1387</v>
      </c>
      <c r="P141" s="9" t="s">
        <v>1388</v>
      </c>
      <c r="Q141" s="9" t="s">
        <v>1389</v>
      </c>
      <c r="R141" s="9" t="s">
        <v>1390</v>
      </c>
      <c r="S141" s="9" t="s">
        <v>1391</v>
      </c>
      <c r="T141" s="9" t="s">
        <v>1392</v>
      </c>
      <c r="U141" s="9" t="s">
        <v>1393</v>
      </c>
      <c r="V141" s="9" t="s">
        <v>1394</v>
      </c>
      <c r="W141" s="9" t="s">
        <v>1395</v>
      </c>
      <c r="X141" s="9" t="s">
        <v>1396</v>
      </c>
    </row>
    <row r="142" spans="1:24" x14ac:dyDescent="0.25">
      <c r="A142" s="11" t="s">
        <v>269</v>
      </c>
      <c r="B142" s="11" t="s">
        <v>92</v>
      </c>
      <c r="C142" s="12">
        <v>3</v>
      </c>
      <c r="D142" s="13" t="s">
        <v>189</v>
      </c>
      <c r="E142" s="13" t="s">
        <v>1397</v>
      </c>
      <c r="F142" s="20">
        <v>0.36805555555555558</v>
      </c>
      <c r="G142" s="20">
        <v>0.38194444444444442</v>
      </c>
      <c r="H142" s="15">
        <v>0.56000000000000005</v>
      </c>
      <c r="I142" s="16">
        <v>2.5561241830065389</v>
      </c>
      <c r="J142" s="17">
        <f t="shared" si="4"/>
        <v>2.5561241830065389</v>
      </c>
      <c r="K142" s="18">
        <f>RANK(Table135[[#This Row],[Segment Delay  (Veh-Hrs)1]],Table135[Segment Delay  (Veh-Hrs)1])</f>
        <v>141</v>
      </c>
      <c r="L142" s="9" t="s">
        <v>95</v>
      </c>
      <c r="M142" s="21">
        <f t="shared" ref="M142:M153" si="6">$M$159</f>
        <v>1727.3823529411766</v>
      </c>
      <c r="N142" s="19"/>
      <c r="O142" s="9" t="s">
        <v>1398</v>
      </c>
    </row>
    <row r="143" spans="1:24" x14ac:dyDescent="0.25">
      <c r="A143" s="11" t="s">
        <v>214</v>
      </c>
      <c r="B143" s="11" t="s">
        <v>147</v>
      </c>
      <c r="C143" s="12">
        <v>4</v>
      </c>
      <c r="D143" s="13" t="s">
        <v>171</v>
      </c>
      <c r="E143" s="13" t="s">
        <v>1380</v>
      </c>
      <c r="F143" s="14">
        <v>0.69097222222222221</v>
      </c>
      <c r="G143" s="14">
        <v>0.71180555555555547</v>
      </c>
      <c r="H143" s="15">
        <v>1.75</v>
      </c>
      <c r="I143" s="16">
        <v>2.3874334733893603</v>
      </c>
      <c r="J143" s="17">
        <f t="shared" si="4"/>
        <v>2.3874334733893603</v>
      </c>
      <c r="K143" s="18">
        <f>RANK(Table135[[#This Row],[Segment Delay  (Veh-Hrs)1]],Table135[Segment Delay  (Veh-Hrs)1])</f>
        <v>142</v>
      </c>
      <c r="L143" s="9" t="s">
        <v>95</v>
      </c>
      <c r="M143" s="21">
        <f t="shared" si="6"/>
        <v>1727.3823529411766</v>
      </c>
      <c r="O143" s="9" t="s">
        <v>493</v>
      </c>
    </row>
    <row r="144" spans="1:24" x14ac:dyDescent="0.25">
      <c r="A144" s="11" t="s">
        <v>354</v>
      </c>
      <c r="B144" s="11" t="s">
        <v>92</v>
      </c>
      <c r="C144" s="12">
        <v>5</v>
      </c>
      <c r="D144" s="13" t="s">
        <v>171</v>
      </c>
      <c r="E144" s="13" t="s">
        <v>1399</v>
      </c>
      <c r="F144" s="20">
        <v>0.49652777777777773</v>
      </c>
      <c r="G144" s="20">
        <v>0.51041666666666663</v>
      </c>
      <c r="H144" s="15">
        <v>0.21</v>
      </c>
      <c r="I144" s="16">
        <v>2.0589194642096946</v>
      </c>
      <c r="J144" s="17">
        <f t="shared" si="4"/>
        <v>2.0589194642096946</v>
      </c>
      <c r="K144" s="18">
        <f>RANK(Table135[[#This Row],[Segment Delay  (Veh-Hrs)1]],Table135[Segment Delay  (Veh-Hrs)1])</f>
        <v>143</v>
      </c>
      <c r="L144" s="9" t="s">
        <v>95</v>
      </c>
      <c r="M144" s="21">
        <f t="shared" si="6"/>
        <v>1727.3823529411766</v>
      </c>
      <c r="N144" s="19"/>
      <c r="O144" s="9" t="s">
        <v>1228</v>
      </c>
      <c r="P144" s="9" t="s">
        <v>1229</v>
      </c>
    </row>
    <row r="145" spans="1:71" x14ac:dyDescent="0.25">
      <c r="A145" s="11" t="s">
        <v>91</v>
      </c>
      <c r="B145" s="11" t="s">
        <v>188</v>
      </c>
      <c r="C145" s="12">
        <v>6</v>
      </c>
      <c r="D145" s="13" t="s">
        <v>1237</v>
      </c>
      <c r="E145" s="13" t="s">
        <v>1400</v>
      </c>
      <c r="F145" s="20">
        <v>0.65972222222222221</v>
      </c>
      <c r="G145" s="20">
        <v>0.67013888888888884</v>
      </c>
      <c r="H145" s="15">
        <v>0.9</v>
      </c>
      <c r="I145" s="16">
        <v>2.0402166491596656</v>
      </c>
      <c r="J145" s="17">
        <f t="shared" si="4"/>
        <v>2.0402166491596656</v>
      </c>
      <c r="K145" s="18">
        <f>RANK(Table135[[#This Row],[Segment Delay  (Veh-Hrs)1]],Table135[Segment Delay  (Veh-Hrs)1])</f>
        <v>144</v>
      </c>
      <c r="L145" s="9" t="s">
        <v>95</v>
      </c>
      <c r="M145" s="21">
        <f t="shared" si="6"/>
        <v>1727.3823529411766</v>
      </c>
      <c r="N145" s="19"/>
      <c r="O145" s="9" t="s">
        <v>1401</v>
      </c>
    </row>
    <row r="146" spans="1:71" x14ac:dyDescent="0.25">
      <c r="A146" s="11" t="s">
        <v>630</v>
      </c>
      <c r="B146" s="11" t="s">
        <v>147</v>
      </c>
      <c r="C146" s="12">
        <v>1</v>
      </c>
      <c r="D146" s="13" t="s">
        <v>148</v>
      </c>
      <c r="E146" s="13" t="s">
        <v>1402</v>
      </c>
      <c r="F146" s="14">
        <v>0.62152777777777779</v>
      </c>
      <c r="G146" s="14">
        <v>0.63194444444444442</v>
      </c>
      <c r="H146" s="15">
        <v>0.34</v>
      </c>
      <c r="I146" s="16">
        <v>1.6901346469622325</v>
      </c>
      <c r="J146" s="17">
        <f t="shared" si="4"/>
        <v>1.6901346469622325</v>
      </c>
      <c r="K146" s="18">
        <f>RANK(Table135[[#This Row],[Segment Delay  (Veh-Hrs)1]],Table135[Segment Delay  (Veh-Hrs)1])</f>
        <v>145</v>
      </c>
      <c r="L146" s="24" t="s">
        <v>95</v>
      </c>
      <c r="M146" s="21">
        <f t="shared" si="6"/>
        <v>1727.3823529411766</v>
      </c>
      <c r="N146" s="19"/>
      <c r="O146" s="9" t="s">
        <v>1395</v>
      </c>
    </row>
    <row r="147" spans="1:71" x14ac:dyDescent="0.25">
      <c r="A147" s="11" t="s">
        <v>630</v>
      </c>
      <c r="B147" s="11" t="s">
        <v>147</v>
      </c>
      <c r="C147" s="12">
        <v>4</v>
      </c>
      <c r="D147" s="13" t="s">
        <v>148</v>
      </c>
      <c r="E147" s="13" t="s">
        <v>1273</v>
      </c>
      <c r="F147" s="14">
        <v>0.75694444444444453</v>
      </c>
      <c r="G147" s="14">
        <v>0.76736111111111116</v>
      </c>
      <c r="H147" s="15">
        <v>0.42</v>
      </c>
      <c r="I147" s="16">
        <v>1.4083823529411734</v>
      </c>
      <c r="J147" s="17">
        <f t="shared" si="4"/>
        <v>1.4083823529411734</v>
      </c>
      <c r="K147" s="18">
        <f>RANK(Table135[[#This Row],[Segment Delay  (Veh-Hrs)1]],Table135[Segment Delay  (Veh-Hrs)1])</f>
        <v>146</v>
      </c>
      <c r="L147" s="9" t="s">
        <v>95</v>
      </c>
      <c r="M147" s="21">
        <f t="shared" si="6"/>
        <v>1727.3823529411766</v>
      </c>
      <c r="N147" s="19"/>
      <c r="O147" s="9" t="s">
        <v>1274</v>
      </c>
    </row>
    <row r="148" spans="1:71" x14ac:dyDescent="0.25">
      <c r="A148" s="11" t="s">
        <v>235</v>
      </c>
      <c r="B148" s="11" t="s">
        <v>147</v>
      </c>
      <c r="C148" s="12">
        <v>5</v>
      </c>
      <c r="D148" s="13" t="s">
        <v>148</v>
      </c>
      <c r="E148" s="13" t="s">
        <v>1403</v>
      </c>
      <c r="F148" s="20">
        <v>0.3611111111111111</v>
      </c>
      <c r="G148" s="20">
        <v>0.38194444444444442</v>
      </c>
      <c r="H148" s="15">
        <v>0.3</v>
      </c>
      <c r="I148" s="16">
        <v>1.1785994397759083</v>
      </c>
      <c r="J148" s="17">
        <f t="shared" si="4"/>
        <v>1.1785994397759083</v>
      </c>
      <c r="K148" s="18">
        <f>RANK(Table135[[#This Row],[Segment Delay  (Veh-Hrs)1]],Table135[Segment Delay  (Veh-Hrs)1])</f>
        <v>147</v>
      </c>
      <c r="L148" s="9" t="s">
        <v>95</v>
      </c>
      <c r="M148" s="21">
        <f t="shared" si="6"/>
        <v>1727.3823529411766</v>
      </c>
      <c r="N148" s="19"/>
      <c r="O148" s="9" t="s">
        <v>1404</v>
      </c>
    </row>
    <row r="149" spans="1:71" x14ac:dyDescent="0.25">
      <c r="A149" s="11" t="s">
        <v>1405</v>
      </c>
      <c r="B149" s="11" t="s">
        <v>170</v>
      </c>
      <c r="C149" s="12">
        <v>2</v>
      </c>
      <c r="D149" s="13" t="s">
        <v>148</v>
      </c>
      <c r="E149" s="13" t="s">
        <v>1406</v>
      </c>
      <c r="F149" s="14">
        <v>0.81944444444444453</v>
      </c>
      <c r="G149" s="14">
        <v>0.82986111111111116</v>
      </c>
      <c r="H149" s="15">
        <v>0.3</v>
      </c>
      <c r="I149" s="16">
        <v>1.140721966205837</v>
      </c>
      <c r="J149" s="17">
        <f t="shared" si="4"/>
        <v>1.140721966205837</v>
      </c>
      <c r="K149" s="18">
        <f>RANK(Table135[[#This Row],[Segment Delay  (Veh-Hrs)1]],Table135[Segment Delay  (Veh-Hrs)1])</f>
        <v>148</v>
      </c>
      <c r="L149" s="9" t="s">
        <v>95</v>
      </c>
      <c r="M149" s="21">
        <f t="shared" si="6"/>
        <v>1727.3823529411766</v>
      </c>
      <c r="N149" s="19"/>
      <c r="O149" s="9" t="s">
        <v>1407</v>
      </c>
    </row>
    <row r="150" spans="1:71" x14ac:dyDescent="0.25">
      <c r="A150" s="11" t="s">
        <v>91</v>
      </c>
      <c r="B150" s="11" t="s">
        <v>92</v>
      </c>
      <c r="C150" s="12">
        <v>3</v>
      </c>
      <c r="D150" s="13" t="s">
        <v>1383</v>
      </c>
      <c r="E150" s="27" t="s">
        <v>1408</v>
      </c>
      <c r="F150" s="28">
        <v>0.375</v>
      </c>
      <c r="G150" s="28">
        <v>0.3923611111111111</v>
      </c>
      <c r="H150" s="29">
        <v>0.15</v>
      </c>
      <c r="I150" s="16">
        <v>1.084377524867475</v>
      </c>
      <c r="J150" s="17">
        <f t="shared" si="4"/>
        <v>1.084377524867475</v>
      </c>
      <c r="K150" s="18">
        <f>RANK(Table135[[#This Row],[Segment Delay  (Veh-Hrs)1]],Table135[Segment Delay  (Veh-Hrs)1])</f>
        <v>149</v>
      </c>
      <c r="L150" s="9" t="s">
        <v>95</v>
      </c>
      <c r="M150" s="21">
        <f t="shared" si="6"/>
        <v>1727.3823529411766</v>
      </c>
      <c r="N150" s="19"/>
      <c r="O150" s="9" t="s">
        <v>569</v>
      </c>
      <c r="P150" s="9" t="s">
        <v>570</v>
      </c>
    </row>
    <row r="151" spans="1:71" x14ac:dyDescent="0.25">
      <c r="A151" s="11" t="s">
        <v>473</v>
      </c>
      <c r="B151" s="11" t="s">
        <v>92</v>
      </c>
      <c r="C151" s="12">
        <v>3</v>
      </c>
      <c r="D151" s="13" t="s">
        <v>343</v>
      </c>
      <c r="E151" s="13" t="s">
        <v>1409</v>
      </c>
      <c r="F151" s="20">
        <v>0.34027777777777773</v>
      </c>
      <c r="G151" s="20">
        <v>0.85069444444444453</v>
      </c>
      <c r="H151" s="15">
        <v>0.36</v>
      </c>
      <c r="I151" s="16">
        <v>1.0485357142857146</v>
      </c>
      <c r="J151" s="17">
        <f t="shared" si="4"/>
        <v>1.0485357142857146</v>
      </c>
      <c r="K151" s="18">
        <f>RANK(Table135[[#This Row],[Segment Delay  (Veh-Hrs)1]],Table135[Segment Delay  (Veh-Hrs)1])</f>
        <v>150</v>
      </c>
      <c r="L151" s="9" t="s">
        <v>95</v>
      </c>
      <c r="M151" s="21">
        <f t="shared" si="6"/>
        <v>1727.3823529411766</v>
      </c>
      <c r="N151" s="19"/>
      <c r="O151" s="9" t="s">
        <v>1410</v>
      </c>
    </row>
    <row r="152" spans="1:71" x14ac:dyDescent="0.25">
      <c r="A152" s="11" t="s">
        <v>1021</v>
      </c>
      <c r="B152" s="11" t="s">
        <v>147</v>
      </c>
      <c r="C152" s="12">
        <v>1</v>
      </c>
      <c r="D152" s="13" t="s">
        <v>189</v>
      </c>
      <c r="E152" s="13" t="s">
        <v>1411</v>
      </c>
      <c r="F152" s="14">
        <v>0.23958333333333334</v>
      </c>
      <c r="G152" s="14">
        <v>0.25</v>
      </c>
      <c r="H152" s="15">
        <v>0.23</v>
      </c>
      <c r="I152" s="16">
        <v>0.7451269841269843</v>
      </c>
      <c r="J152" s="17">
        <f t="shared" si="4"/>
        <v>0.7451269841269843</v>
      </c>
      <c r="K152" s="18">
        <f>RANK(Table135[[#This Row],[Segment Delay  (Veh-Hrs)1]],Table135[Segment Delay  (Veh-Hrs)1])</f>
        <v>151</v>
      </c>
      <c r="L152" s="9" t="s">
        <v>95</v>
      </c>
      <c r="M152" s="21">
        <f t="shared" si="6"/>
        <v>1727.3823529411766</v>
      </c>
      <c r="N152" s="19"/>
      <c r="O152" s="9" t="s">
        <v>1202</v>
      </c>
    </row>
    <row r="153" spans="1:71" x14ac:dyDescent="0.25">
      <c r="A153" s="11" t="s">
        <v>766</v>
      </c>
      <c r="B153" s="11" t="s">
        <v>170</v>
      </c>
      <c r="C153" s="12">
        <v>3</v>
      </c>
      <c r="D153" s="13" t="s">
        <v>148</v>
      </c>
      <c r="E153" s="13" t="s">
        <v>1412</v>
      </c>
      <c r="F153" s="20">
        <v>0.3888888888888889</v>
      </c>
      <c r="G153" s="20">
        <v>0.39930555555555558</v>
      </c>
      <c r="H153" s="15">
        <v>0.66</v>
      </c>
      <c r="I153" s="16">
        <v>0.71837394957983358</v>
      </c>
      <c r="J153" s="17">
        <f t="shared" si="4"/>
        <v>0.71837394957983358</v>
      </c>
      <c r="K153" s="18">
        <f>RANK(Table135[[#This Row],[Segment Delay  (Veh-Hrs)1]],Table135[Segment Delay  (Veh-Hrs)1])</f>
        <v>152</v>
      </c>
      <c r="L153" s="24" t="s">
        <v>95</v>
      </c>
      <c r="M153" s="21">
        <f t="shared" si="6"/>
        <v>1727.3823529411766</v>
      </c>
      <c r="N153" s="19"/>
      <c r="O153" s="9" t="s">
        <v>1413</v>
      </c>
    </row>
    <row r="154" spans="1:71" x14ac:dyDescent="0.25">
      <c r="A154" s="11" t="s">
        <v>146</v>
      </c>
      <c r="B154" s="11" t="s">
        <v>170</v>
      </c>
      <c r="C154" s="12">
        <v>20</v>
      </c>
      <c r="D154" s="13" t="s">
        <v>980</v>
      </c>
      <c r="E154" s="34" t="s">
        <v>1414</v>
      </c>
      <c r="F154" s="20">
        <v>0.71180555555555547</v>
      </c>
      <c r="G154" s="20">
        <v>0.74305555555555547</v>
      </c>
      <c r="H154" s="15">
        <v>0.13</v>
      </c>
      <c r="I154" s="16">
        <v>0.67737777853076719</v>
      </c>
      <c r="J154" s="17">
        <f t="shared" si="4"/>
        <v>0.67737777853076719</v>
      </c>
      <c r="K154" s="18">
        <f>RANK(Table135[[#This Row],[Segment Delay  (Veh-Hrs)1]],Table135[Segment Delay  (Veh-Hrs)1])</f>
        <v>153</v>
      </c>
      <c r="L154" s="9" t="s">
        <v>1415</v>
      </c>
      <c r="M154" s="9">
        <v>1566</v>
      </c>
      <c r="N154" s="19">
        <v>1</v>
      </c>
      <c r="O154" s="9" t="s">
        <v>1138</v>
      </c>
      <c r="P154" s="9" t="s">
        <v>1139</v>
      </c>
      <c r="Q154" s="9" t="s">
        <v>1140</v>
      </c>
    </row>
    <row r="158" spans="1:71" x14ac:dyDescent="0.25">
      <c r="H158" s="56"/>
      <c r="L158" s="9" t="s">
        <v>1416</v>
      </c>
      <c r="M158" s="21">
        <f>SUMPRODUCT(M2:M154,N2:N154)/SUM(N2:N154)</f>
        <v>1727.3823529411766</v>
      </c>
    </row>
    <row r="159" spans="1:71" s="10" customFormat="1" x14ac:dyDescent="0.25">
      <c r="A159" s="24"/>
      <c r="B159" s="24"/>
      <c r="C159" s="54"/>
      <c r="D159" s="9"/>
      <c r="E159" s="9"/>
      <c r="F159" s="55"/>
      <c r="G159" s="55"/>
      <c r="H159" s="56"/>
      <c r="I159" s="57"/>
      <c r="J159" s="58"/>
      <c r="K159" s="59"/>
      <c r="L159" s="9"/>
      <c r="M159" s="21">
        <v>1727.3823529411766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</row>
    <row r="161" spans="10:10" x14ac:dyDescent="0.25">
      <c r="J161" s="61"/>
    </row>
  </sheetData>
  <sheetProtection insertRows="0"/>
  <pageMargins left="0.25" right="0.25" top="0.25" bottom="0.25" header="0.3" footer="0.3"/>
  <pageSetup scale="17" fitToHeight="0" orientation="landscape" horizontalDpi="4294967293" r:id="rId1"/>
  <headerFooter>
    <oddFooter>&amp;R&amp;P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65"/>
  <sheetViews>
    <sheetView zoomScaleNormal="100" workbookViewId="0">
      <selection activeCell="F30" sqref="F30"/>
    </sheetView>
  </sheetViews>
  <sheetFormatPr defaultRowHeight="15" x14ac:dyDescent="0.25"/>
  <cols>
    <col min="1" max="1" width="11.85546875" style="91" bestFit="1" customWidth="1"/>
    <col min="2" max="2" width="8" style="82" bestFit="1" customWidth="1"/>
    <col min="3" max="3" width="10.28515625" style="84" bestFit="1" customWidth="1"/>
    <col min="4" max="4" width="25.28515625" style="91" bestFit="1" customWidth="1"/>
    <col min="5" max="5" width="65.7109375" style="91" bestFit="1" customWidth="1"/>
    <col min="6" max="6" width="11.7109375" style="77" bestFit="1" customWidth="1"/>
    <col min="7" max="7" width="11.5703125" style="77" bestFit="1" customWidth="1"/>
    <col min="8" max="8" width="13.7109375" style="80" bestFit="1" customWidth="1"/>
    <col min="9" max="9" width="25.7109375" style="80" bestFit="1" customWidth="1"/>
    <col min="10" max="10" width="5.28515625" style="84" bestFit="1" customWidth="1"/>
    <col min="13" max="13" width="26.140625" bestFit="1" customWidth="1"/>
    <col min="14" max="14" width="16.5703125" bestFit="1" customWidth="1"/>
    <col min="15" max="15" width="10.85546875" bestFit="1" customWidth="1"/>
  </cols>
  <sheetData>
    <row r="1" spans="1:63" x14ac:dyDescent="0.25">
      <c r="A1" s="88" t="s">
        <v>0</v>
      </c>
      <c r="B1" s="81" t="s">
        <v>1</v>
      </c>
      <c r="C1" s="83" t="s">
        <v>2</v>
      </c>
      <c r="D1" s="92" t="s">
        <v>3</v>
      </c>
      <c r="E1" s="92" t="s">
        <v>4</v>
      </c>
      <c r="F1" s="76" t="s">
        <v>5</v>
      </c>
      <c r="G1" s="76" t="s">
        <v>6</v>
      </c>
      <c r="H1" s="78" t="s">
        <v>7</v>
      </c>
      <c r="I1" s="79" t="s">
        <v>8</v>
      </c>
      <c r="J1" s="85" t="s">
        <v>9</v>
      </c>
    </row>
    <row r="2" spans="1:63" s="69" customFormat="1" x14ac:dyDescent="0.25">
      <c r="A2" s="89" t="s">
        <v>70</v>
      </c>
      <c r="B2" s="86" t="s">
        <v>71</v>
      </c>
      <c r="C2" s="86" t="s">
        <v>1488</v>
      </c>
      <c r="D2" s="89" t="s">
        <v>73</v>
      </c>
      <c r="E2" s="89" t="s">
        <v>1489</v>
      </c>
      <c r="F2" s="93">
        <v>0.46875</v>
      </c>
      <c r="G2" s="93">
        <v>0.96180555555555547</v>
      </c>
      <c r="H2" s="86">
        <v>4.6500000000000004</v>
      </c>
      <c r="I2" s="86">
        <v>17110</v>
      </c>
      <c r="J2" s="86">
        <v>1</v>
      </c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</row>
    <row r="3" spans="1:63" s="69" customFormat="1" ht="15.75" x14ac:dyDescent="0.25">
      <c r="A3" s="90" t="s">
        <v>91</v>
      </c>
      <c r="B3" s="87" t="s">
        <v>92</v>
      </c>
      <c r="C3" s="87">
        <v>3</v>
      </c>
      <c r="D3" s="90" t="s">
        <v>93</v>
      </c>
      <c r="E3" s="90" t="s">
        <v>1478</v>
      </c>
      <c r="F3" s="94">
        <v>0.20486111111111113</v>
      </c>
      <c r="G3" s="94">
        <v>0.77777777777777779</v>
      </c>
      <c r="H3" s="87">
        <v>17.13</v>
      </c>
      <c r="I3" s="87">
        <v>12490</v>
      </c>
      <c r="J3" s="87">
        <v>2</v>
      </c>
      <c r="K3" s="68"/>
      <c r="L3" s="9"/>
      <c r="M3" s="67" t="s">
        <v>1560</v>
      </c>
      <c r="N3" s="9"/>
      <c r="O3" s="9"/>
      <c r="P3" s="9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</row>
    <row r="4" spans="1:63" s="69" customFormat="1" x14ac:dyDescent="0.25">
      <c r="A4" s="89" t="s">
        <v>146</v>
      </c>
      <c r="B4" s="86" t="s">
        <v>147</v>
      </c>
      <c r="C4" s="86">
        <v>17</v>
      </c>
      <c r="D4" s="89" t="s">
        <v>148</v>
      </c>
      <c r="E4" s="89" t="s">
        <v>1547</v>
      </c>
      <c r="F4" s="93">
        <v>0.57291666666666663</v>
      </c>
      <c r="G4" s="93">
        <v>0.84722222222222221</v>
      </c>
      <c r="H4" s="86">
        <v>9.0399999999999991</v>
      </c>
      <c r="I4" s="86">
        <v>9910</v>
      </c>
      <c r="J4" s="86">
        <v>3</v>
      </c>
      <c r="K4" s="68"/>
      <c r="L4" s="9"/>
      <c r="M4" s="9"/>
      <c r="N4" s="9"/>
      <c r="O4" s="9"/>
      <c r="P4" s="9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</row>
    <row r="5" spans="1:63" s="69" customFormat="1" ht="16.5" customHeight="1" x14ac:dyDescent="0.25">
      <c r="A5" s="90" t="s">
        <v>169</v>
      </c>
      <c r="B5" s="87" t="s">
        <v>170</v>
      </c>
      <c r="C5" s="87">
        <v>2</v>
      </c>
      <c r="D5" s="90" t="s">
        <v>171</v>
      </c>
      <c r="E5" s="90" t="s">
        <v>1444</v>
      </c>
      <c r="F5" s="94">
        <v>0.57638888888888895</v>
      </c>
      <c r="G5" s="94">
        <v>0.85763888888888884</v>
      </c>
      <c r="H5" s="87">
        <v>10.37</v>
      </c>
      <c r="I5" s="87">
        <v>7110</v>
      </c>
      <c r="J5" s="87">
        <v>4</v>
      </c>
      <c r="L5" s="9"/>
      <c r="M5" s="65" t="s">
        <v>3</v>
      </c>
      <c r="N5" s="65" t="s">
        <v>1429</v>
      </c>
      <c r="O5" s="65" t="s">
        <v>1421</v>
      </c>
      <c r="P5" s="9"/>
    </row>
    <row r="6" spans="1:63" s="68" customFormat="1" x14ac:dyDescent="0.25">
      <c r="A6" s="89" t="s">
        <v>235</v>
      </c>
      <c r="B6" s="86" t="s">
        <v>147</v>
      </c>
      <c r="C6" s="86">
        <v>8</v>
      </c>
      <c r="D6" s="89" t="s">
        <v>148</v>
      </c>
      <c r="E6" s="89" t="s">
        <v>1534</v>
      </c>
      <c r="F6" s="93">
        <v>0.61458333333333337</v>
      </c>
      <c r="G6" s="93">
        <v>0.82986111111111116</v>
      </c>
      <c r="H6" s="86">
        <v>11.73</v>
      </c>
      <c r="I6" s="86">
        <v>6220</v>
      </c>
      <c r="J6" s="86">
        <v>5</v>
      </c>
      <c r="L6" s="9"/>
      <c r="M6" s="62" t="s">
        <v>1422</v>
      </c>
      <c r="N6" s="72">
        <v>64144</v>
      </c>
      <c r="O6" s="73">
        <f>N6/$N$15</f>
        <v>0.37180185715444986</v>
      </c>
      <c r="P6" s="9"/>
    </row>
    <row r="7" spans="1:63" s="68" customFormat="1" x14ac:dyDescent="0.25">
      <c r="A7" s="90" t="s">
        <v>214</v>
      </c>
      <c r="B7" s="87" t="s">
        <v>170</v>
      </c>
      <c r="C7" s="87">
        <v>4</v>
      </c>
      <c r="D7" s="90" t="s">
        <v>171</v>
      </c>
      <c r="E7" s="90" t="s">
        <v>1448</v>
      </c>
      <c r="F7" s="94">
        <v>0.56597222222222221</v>
      </c>
      <c r="G7" s="94">
        <v>0.84722222222222221</v>
      </c>
      <c r="H7" s="87">
        <v>9.82</v>
      </c>
      <c r="I7" s="87">
        <v>5840</v>
      </c>
      <c r="J7" s="87">
        <v>6</v>
      </c>
      <c r="K7" s="69"/>
      <c r="L7" s="9"/>
      <c r="M7" s="62" t="s">
        <v>1423</v>
      </c>
      <c r="N7" s="72">
        <v>24752</v>
      </c>
      <c r="O7" s="73">
        <f t="shared" ref="O7:O13" si="0">N7/$N$15</f>
        <v>0.14347155725066948</v>
      </c>
      <c r="P7" s="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</row>
    <row r="8" spans="1:63" s="68" customFormat="1" x14ac:dyDescent="0.25">
      <c r="A8" s="89" t="s">
        <v>1447</v>
      </c>
      <c r="B8" s="86" t="s">
        <v>188</v>
      </c>
      <c r="C8" s="86">
        <v>4</v>
      </c>
      <c r="D8" s="89" t="s">
        <v>171</v>
      </c>
      <c r="E8" s="89" t="s">
        <v>1559</v>
      </c>
      <c r="F8" s="93">
        <v>0.59027777777777779</v>
      </c>
      <c r="G8" s="93">
        <v>0.81597222222222221</v>
      </c>
      <c r="H8" s="86">
        <v>4.46</v>
      </c>
      <c r="I8" s="86">
        <v>5370</v>
      </c>
      <c r="J8" s="86">
        <v>7</v>
      </c>
      <c r="K8" s="69"/>
      <c r="L8" s="9"/>
      <c r="M8" s="62" t="s">
        <v>1424</v>
      </c>
      <c r="N8" s="72">
        <v>5498</v>
      </c>
      <c r="O8" s="73">
        <f t="shared" si="0"/>
        <v>3.1868399392541241E-2</v>
      </c>
      <c r="P8" s="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</row>
    <row r="9" spans="1:63" s="70" customFormat="1" x14ac:dyDescent="0.25">
      <c r="A9" s="90" t="s">
        <v>214</v>
      </c>
      <c r="B9" s="87" t="s">
        <v>147</v>
      </c>
      <c r="C9" s="87">
        <v>4</v>
      </c>
      <c r="D9" s="90" t="s">
        <v>171</v>
      </c>
      <c r="E9" s="90" t="s">
        <v>1456</v>
      </c>
      <c r="F9" s="94">
        <v>0.55902777777777779</v>
      </c>
      <c r="G9" s="94">
        <v>0.79861111111111116</v>
      </c>
      <c r="H9" s="87">
        <v>4.7</v>
      </c>
      <c r="I9" s="87">
        <v>4880</v>
      </c>
      <c r="J9" s="87">
        <v>8</v>
      </c>
      <c r="K9" s="69"/>
      <c r="L9" s="9"/>
      <c r="M9" s="62" t="s">
        <v>1425</v>
      </c>
      <c r="N9" s="72">
        <v>40754</v>
      </c>
      <c r="O9" s="73">
        <f t="shared" si="0"/>
        <v>0.23622494522437718</v>
      </c>
      <c r="P9" s="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</row>
    <row r="10" spans="1:63" s="69" customFormat="1" x14ac:dyDescent="0.25">
      <c r="A10" s="89" t="s">
        <v>146</v>
      </c>
      <c r="B10" s="86" t="s">
        <v>170</v>
      </c>
      <c r="C10" s="86">
        <v>2</v>
      </c>
      <c r="D10" s="89" t="s">
        <v>148</v>
      </c>
      <c r="E10" s="89" t="s">
        <v>1542</v>
      </c>
      <c r="F10" s="93">
        <v>0.22569444444444445</v>
      </c>
      <c r="G10" s="93">
        <v>0.45833333333333331</v>
      </c>
      <c r="H10" s="86">
        <v>16.93</v>
      </c>
      <c r="I10" s="86">
        <v>4480</v>
      </c>
      <c r="J10" s="86">
        <v>9</v>
      </c>
      <c r="K10" s="68"/>
      <c r="L10" s="9"/>
      <c r="M10" s="62" t="s">
        <v>1383</v>
      </c>
      <c r="N10" s="72">
        <v>23206</v>
      </c>
      <c r="O10" s="73">
        <f t="shared" si="0"/>
        <v>0.13451038128470572</v>
      </c>
      <c r="P10" s="9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</row>
    <row r="11" spans="1:63" s="69" customFormat="1" x14ac:dyDescent="0.25">
      <c r="A11" s="90" t="s">
        <v>187</v>
      </c>
      <c r="B11" s="87" t="s">
        <v>188</v>
      </c>
      <c r="C11" s="87">
        <v>1</v>
      </c>
      <c r="D11" s="90" t="s">
        <v>189</v>
      </c>
      <c r="E11" s="90" t="s">
        <v>1471</v>
      </c>
      <c r="F11" s="94">
        <v>0.60763888888888895</v>
      </c>
      <c r="G11" s="94">
        <v>0.82291666666666663</v>
      </c>
      <c r="H11" s="87">
        <v>4.26</v>
      </c>
      <c r="I11" s="87">
        <v>4310</v>
      </c>
      <c r="J11" s="87">
        <v>10</v>
      </c>
      <c r="K11" s="68"/>
      <c r="L11" s="9"/>
      <c r="M11" s="62" t="s">
        <v>1426</v>
      </c>
      <c r="N11" s="72">
        <v>11135</v>
      </c>
      <c r="O11" s="73">
        <f t="shared" si="0"/>
        <v>6.4542493131310788E-2</v>
      </c>
      <c r="P11" s="9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</row>
    <row r="12" spans="1:63" s="69" customFormat="1" x14ac:dyDescent="0.25">
      <c r="A12" s="89" t="s">
        <v>169</v>
      </c>
      <c r="B12" s="86" t="s">
        <v>170</v>
      </c>
      <c r="C12" s="86">
        <v>3</v>
      </c>
      <c r="D12" s="89" t="s">
        <v>189</v>
      </c>
      <c r="E12" s="89" t="s">
        <v>1473</v>
      </c>
      <c r="F12" s="93">
        <v>0.60416666666666663</v>
      </c>
      <c r="G12" s="93">
        <v>0.80208333333333337</v>
      </c>
      <c r="H12" s="86">
        <v>10.84</v>
      </c>
      <c r="I12" s="86">
        <v>4150</v>
      </c>
      <c r="J12" s="86">
        <v>11</v>
      </c>
      <c r="K12" s="68"/>
      <c r="L12" s="9"/>
      <c r="M12" s="62" t="s">
        <v>1427</v>
      </c>
      <c r="N12" s="72">
        <v>1587</v>
      </c>
      <c r="O12" s="73">
        <f t="shared" si="0"/>
        <v>9.1988268162900965E-3</v>
      </c>
      <c r="P12" s="9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</row>
    <row r="13" spans="1:63" s="69" customFormat="1" x14ac:dyDescent="0.25">
      <c r="A13" s="90" t="s">
        <v>187</v>
      </c>
      <c r="B13" s="87" t="s">
        <v>92</v>
      </c>
      <c r="C13" s="87">
        <v>1</v>
      </c>
      <c r="D13" s="90" t="s">
        <v>189</v>
      </c>
      <c r="E13" s="90" t="s">
        <v>312</v>
      </c>
      <c r="F13" s="94">
        <v>0.22916666666666666</v>
      </c>
      <c r="G13" s="94">
        <v>0.375</v>
      </c>
      <c r="H13" s="87">
        <v>7.79</v>
      </c>
      <c r="I13" s="87">
        <v>3860</v>
      </c>
      <c r="J13" s="87">
        <v>12</v>
      </c>
      <c r="K13" s="68"/>
      <c r="L13" s="9"/>
      <c r="M13" s="62" t="s">
        <v>1428</v>
      </c>
      <c r="N13" s="72">
        <v>1446</v>
      </c>
      <c r="O13" s="73">
        <f t="shared" si="0"/>
        <v>8.3815397456556261E-3</v>
      </c>
      <c r="P13" s="9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</row>
    <row r="14" spans="1:63" s="69" customFormat="1" x14ac:dyDescent="0.25">
      <c r="A14" s="89" t="s">
        <v>214</v>
      </c>
      <c r="B14" s="86" t="s">
        <v>170</v>
      </c>
      <c r="C14" s="86">
        <v>7</v>
      </c>
      <c r="D14" s="89" t="s">
        <v>171</v>
      </c>
      <c r="E14" s="89" t="s">
        <v>395</v>
      </c>
      <c r="F14" s="93">
        <v>0.27430555555555552</v>
      </c>
      <c r="G14" s="93">
        <v>0.4548611111111111</v>
      </c>
      <c r="H14" s="86">
        <v>11.29</v>
      </c>
      <c r="I14" s="86">
        <v>3630</v>
      </c>
      <c r="J14" s="86">
        <v>13</v>
      </c>
      <c r="L14" s="9"/>
      <c r="M14" s="9"/>
      <c r="N14" s="9"/>
      <c r="O14" s="9"/>
      <c r="P14" s="9"/>
    </row>
    <row r="15" spans="1:63" s="69" customFormat="1" x14ac:dyDescent="0.25">
      <c r="A15" s="90" t="s">
        <v>214</v>
      </c>
      <c r="B15" s="87" t="s">
        <v>147</v>
      </c>
      <c r="C15" s="87">
        <v>9</v>
      </c>
      <c r="D15" s="90" t="s">
        <v>171</v>
      </c>
      <c r="E15" s="90" t="s">
        <v>1460</v>
      </c>
      <c r="F15" s="94">
        <v>0.23611111111111113</v>
      </c>
      <c r="G15" s="94">
        <v>0.44444444444444442</v>
      </c>
      <c r="H15" s="87">
        <v>15.69</v>
      </c>
      <c r="I15" s="87">
        <v>3590</v>
      </c>
      <c r="J15" s="87">
        <v>14</v>
      </c>
      <c r="L15" s="9"/>
      <c r="M15" s="56" t="s">
        <v>1418</v>
      </c>
      <c r="N15" s="74">
        <f>SUM(N6:N13)</f>
        <v>172522</v>
      </c>
      <c r="O15" s="9"/>
      <c r="P15" s="9"/>
    </row>
    <row r="16" spans="1:63" s="69" customFormat="1" x14ac:dyDescent="0.25">
      <c r="A16" s="89" t="s">
        <v>269</v>
      </c>
      <c r="B16" s="86" t="s">
        <v>188</v>
      </c>
      <c r="C16" s="86">
        <v>1</v>
      </c>
      <c r="D16" s="89" t="s">
        <v>171</v>
      </c>
      <c r="E16" s="89" t="s">
        <v>1432</v>
      </c>
      <c r="F16" s="93">
        <v>0.58680555555555558</v>
      </c>
      <c r="G16" s="93">
        <v>0.79861111111111116</v>
      </c>
      <c r="H16" s="86">
        <v>3.73</v>
      </c>
      <c r="I16" s="86">
        <v>3250</v>
      </c>
      <c r="J16" s="86">
        <v>15</v>
      </c>
      <c r="K16" s="68"/>
      <c r="L16" s="9"/>
      <c r="M16" s="56" t="s">
        <v>1419</v>
      </c>
      <c r="N16" s="75"/>
      <c r="O16" s="9"/>
      <c r="P16" s="9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</row>
    <row r="17" spans="1:63" s="69" customFormat="1" x14ac:dyDescent="0.25">
      <c r="A17" s="90" t="s">
        <v>354</v>
      </c>
      <c r="B17" s="87" t="s">
        <v>188</v>
      </c>
      <c r="C17" s="87">
        <v>5</v>
      </c>
      <c r="D17" s="90" t="s">
        <v>171</v>
      </c>
      <c r="E17" s="90" t="s">
        <v>1438</v>
      </c>
      <c r="F17" s="94">
        <v>0.60069444444444442</v>
      </c>
      <c r="G17" s="94">
        <v>0.78125</v>
      </c>
      <c r="H17" s="87">
        <v>8.61</v>
      </c>
      <c r="I17" s="87">
        <v>3080</v>
      </c>
      <c r="J17" s="87">
        <v>16</v>
      </c>
    </row>
    <row r="18" spans="1:63" s="69" customFormat="1" x14ac:dyDescent="0.25">
      <c r="A18" s="89" t="s">
        <v>146</v>
      </c>
      <c r="B18" s="86" t="s">
        <v>170</v>
      </c>
      <c r="C18" s="86">
        <v>6</v>
      </c>
      <c r="D18" s="89" t="s">
        <v>343</v>
      </c>
      <c r="E18" s="89" t="s">
        <v>344</v>
      </c>
      <c r="F18" s="93">
        <v>0.60416666666666663</v>
      </c>
      <c r="G18" s="93">
        <v>0.82638888888888884</v>
      </c>
      <c r="H18" s="86">
        <v>4.2</v>
      </c>
      <c r="I18" s="86">
        <v>2950</v>
      </c>
      <c r="J18" s="86">
        <v>17</v>
      </c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</row>
    <row r="19" spans="1:63" s="69" customFormat="1" x14ac:dyDescent="0.25">
      <c r="A19" s="90" t="s">
        <v>354</v>
      </c>
      <c r="B19" s="87" t="s">
        <v>188</v>
      </c>
      <c r="C19" s="87">
        <v>6</v>
      </c>
      <c r="D19" s="90" t="s">
        <v>171</v>
      </c>
      <c r="E19" s="90" t="s">
        <v>1439</v>
      </c>
      <c r="F19" s="94">
        <v>0.61458333333333337</v>
      </c>
      <c r="G19" s="94">
        <v>0.83680555555555547</v>
      </c>
      <c r="H19" s="87">
        <v>8.51</v>
      </c>
      <c r="I19" s="87">
        <v>2800</v>
      </c>
      <c r="J19" s="87">
        <v>18</v>
      </c>
    </row>
    <row r="20" spans="1:63" s="69" customFormat="1" x14ac:dyDescent="0.25">
      <c r="A20" s="89" t="s">
        <v>91</v>
      </c>
      <c r="B20" s="86" t="s">
        <v>188</v>
      </c>
      <c r="C20" s="86">
        <v>5</v>
      </c>
      <c r="D20" s="89" t="s">
        <v>1462</v>
      </c>
      <c r="E20" s="89" t="s">
        <v>1463</v>
      </c>
      <c r="F20" s="93">
        <v>0.61458333333333337</v>
      </c>
      <c r="G20" s="93">
        <v>0.80902777777777779</v>
      </c>
      <c r="H20" s="86">
        <v>9.18</v>
      </c>
      <c r="I20" s="86">
        <v>2730</v>
      </c>
      <c r="J20" s="86">
        <v>19</v>
      </c>
    </row>
    <row r="21" spans="1:63" s="69" customFormat="1" x14ac:dyDescent="0.25">
      <c r="A21" s="90" t="s">
        <v>146</v>
      </c>
      <c r="B21" s="87" t="s">
        <v>147</v>
      </c>
      <c r="C21" s="87">
        <v>3</v>
      </c>
      <c r="D21" s="90" t="s">
        <v>545</v>
      </c>
      <c r="E21" s="90" t="s">
        <v>546</v>
      </c>
      <c r="F21" s="94">
        <v>0.28472222222222221</v>
      </c>
      <c r="G21" s="94">
        <v>0.41666666666666669</v>
      </c>
      <c r="H21" s="87">
        <v>7.86</v>
      </c>
      <c r="I21" s="87">
        <v>2700</v>
      </c>
      <c r="J21" s="87">
        <v>20</v>
      </c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</row>
    <row r="22" spans="1:63" s="69" customFormat="1" x14ac:dyDescent="0.25">
      <c r="A22" s="89" t="s">
        <v>354</v>
      </c>
      <c r="B22" s="86" t="s">
        <v>188</v>
      </c>
      <c r="C22" s="86">
        <v>3</v>
      </c>
      <c r="D22" s="89" t="s">
        <v>171</v>
      </c>
      <c r="E22" s="89" t="s">
        <v>1436</v>
      </c>
      <c r="F22" s="93">
        <v>0.64236111111111105</v>
      </c>
      <c r="G22" s="93">
        <v>0.79513888888888884</v>
      </c>
      <c r="H22" s="86">
        <v>8.5</v>
      </c>
      <c r="I22" s="86">
        <v>2630</v>
      </c>
      <c r="J22" s="86">
        <v>21</v>
      </c>
    </row>
    <row r="23" spans="1:63" s="69" customFormat="1" x14ac:dyDescent="0.25">
      <c r="A23" s="90" t="s">
        <v>91</v>
      </c>
      <c r="B23" s="87" t="s">
        <v>92</v>
      </c>
      <c r="C23" s="87">
        <v>6</v>
      </c>
      <c r="D23" s="90" t="s">
        <v>1464</v>
      </c>
      <c r="E23" s="90" t="s">
        <v>565</v>
      </c>
      <c r="F23" s="94">
        <v>0.40625</v>
      </c>
      <c r="G23" s="94">
        <v>0.875</v>
      </c>
      <c r="H23" s="87">
        <v>6.35</v>
      </c>
      <c r="I23" s="87">
        <v>2170</v>
      </c>
      <c r="J23" s="87">
        <v>22</v>
      </c>
    </row>
    <row r="24" spans="1:63" s="69" customFormat="1" x14ac:dyDescent="0.25">
      <c r="A24" s="89" t="s">
        <v>354</v>
      </c>
      <c r="B24" s="86" t="s">
        <v>92</v>
      </c>
      <c r="C24" s="86">
        <v>4</v>
      </c>
      <c r="D24" s="89" t="s">
        <v>171</v>
      </c>
      <c r="E24" s="89" t="s">
        <v>1440</v>
      </c>
      <c r="F24" s="93">
        <v>0.30555555555555552</v>
      </c>
      <c r="G24" s="93">
        <v>0.39583333333333331</v>
      </c>
      <c r="H24" s="86">
        <v>10.52</v>
      </c>
      <c r="I24" s="86">
        <v>2060</v>
      </c>
      <c r="J24" s="86">
        <v>23</v>
      </c>
    </row>
    <row r="25" spans="1:63" s="69" customFormat="1" x14ac:dyDescent="0.25">
      <c r="A25" s="90" t="s">
        <v>622</v>
      </c>
      <c r="B25" s="87" t="s">
        <v>92</v>
      </c>
      <c r="C25" s="87" t="s">
        <v>623</v>
      </c>
      <c r="D25" s="90" t="s">
        <v>171</v>
      </c>
      <c r="E25" s="90" t="s">
        <v>1433</v>
      </c>
      <c r="F25" s="94">
        <v>0.17708333333333334</v>
      </c>
      <c r="G25" s="94">
        <v>0.39583333333333331</v>
      </c>
      <c r="H25" s="87">
        <v>3.65</v>
      </c>
      <c r="I25" s="87">
        <v>1910</v>
      </c>
      <c r="J25" s="87">
        <v>24</v>
      </c>
    </row>
    <row r="26" spans="1:63" s="69" customFormat="1" x14ac:dyDescent="0.25">
      <c r="A26" s="89" t="s">
        <v>235</v>
      </c>
      <c r="B26" s="86" t="s">
        <v>170</v>
      </c>
      <c r="C26" s="86">
        <v>3</v>
      </c>
      <c r="D26" s="89" t="s">
        <v>148</v>
      </c>
      <c r="E26" s="89" t="s">
        <v>1531</v>
      </c>
      <c r="F26" s="93">
        <v>0.27430555555555552</v>
      </c>
      <c r="G26" s="93">
        <v>0.42708333333333331</v>
      </c>
      <c r="H26" s="86">
        <v>9.73</v>
      </c>
      <c r="I26" s="86">
        <v>1900</v>
      </c>
      <c r="J26" s="86">
        <v>25</v>
      </c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</row>
    <row r="27" spans="1:63" s="69" customFormat="1" x14ac:dyDescent="0.25">
      <c r="A27" s="90" t="s">
        <v>146</v>
      </c>
      <c r="B27" s="87" t="s">
        <v>147</v>
      </c>
      <c r="C27" s="87">
        <v>11</v>
      </c>
      <c r="D27" s="90" t="s">
        <v>343</v>
      </c>
      <c r="E27" s="90" t="s">
        <v>1510</v>
      </c>
      <c r="F27" s="94">
        <v>0.28472222222222221</v>
      </c>
      <c r="G27" s="94">
        <v>0.45833333333333331</v>
      </c>
      <c r="H27" s="87">
        <v>5.38</v>
      </c>
      <c r="I27" s="87">
        <v>1880</v>
      </c>
      <c r="J27" s="87">
        <v>26</v>
      </c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</row>
    <row r="28" spans="1:63" s="69" customFormat="1" x14ac:dyDescent="0.25">
      <c r="A28" s="89" t="s">
        <v>146</v>
      </c>
      <c r="B28" s="86" t="s">
        <v>170</v>
      </c>
      <c r="C28" s="86">
        <v>17</v>
      </c>
      <c r="D28" s="89" t="s">
        <v>545</v>
      </c>
      <c r="E28" s="89" t="s">
        <v>1479</v>
      </c>
      <c r="F28" s="93">
        <v>0.62152777777777779</v>
      </c>
      <c r="G28" s="93">
        <v>0.79166666666666663</v>
      </c>
      <c r="H28" s="86">
        <v>4.7699999999999996</v>
      </c>
      <c r="I28" s="86">
        <v>1860</v>
      </c>
      <c r="J28" s="86">
        <v>27</v>
      </c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</row>
    <row r="29" spans="1:63" s="69" customFormat="1" x14ac:dyDescent="0.25">
      <c r="A29" s="90" t="s">
        <v>214</v>
      </c>
      <c r="B29" s="87" t="s">
        <v>170</v>
      </c>
      <c r="C29" s="87">
        <v>2</v>
      </c>
      <c r="D29" s="90" t="s">
        <v>148</v>
      </c>
      <c r="E29" s="90" t="s">
        <v>1539</v>
      </c>
      <c r="F29" s="94">
        <v>0.63888888888888895</v>
      </c>
      <c r="G29" s="94">
        <v>0.80208333333333337</v>
      </c>
      <c r="H29" s="87">
        <v>3.12</v>
      </c>
      <c r="I29" s="87">
        <v>1790</v>
      </c>
      <c r="J29" s="87">
        <v>28</v>
      </c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</row>
    <row r="30" spans="1:63" s="69" customFormat="1" x14ac:dyDescent="0.25">
      <c r="A30" s="89" t="s">
        <v>473</v>
      </c>
      <c r="B30" s="86" t="s">
        <v>188</v>
      </c>
      <c r="C30" s="86">
        <v>2</v>
      </c>
      <c r="D30" s="89" t="s">
        <v>343</v>
      </c>
      <c r="E30" s="89" t="s">
        <v>1491</v>
      </c>
      <c r="F30" s="93">
        <v>0.62847222222222221</v>
      </c>
      <c r="G30" s="93">
        <v>0.80208333333333337</v>
      </c>
      <c r="H30" s="86">
        <v>4.5199999999999996</v>
      </c>
      <c r="I30" s="86">
        <v>1760</v>
      </c>
      <c r="J30" s="86">
        <v>29</v>
      </c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</row>
    <row r="31" spans="1:63" s="69" customFormat="1" x14ac:dyDescent="0.25">
      <c r="A31" s="90" t="s">
        <v>214</v>
      </c>
      <c r="B31" s="87" t="s">
        <v>170</v>
      </c>
      <c r="C31" s="87">
        <v>3</v>
      </c>
      <c r="D31" s="90" t="s">
        <v>818</v>
      </c>
      <c r="E31" s="90" t="s">
        <v>1549</v>
      </c>
      <c r="F31" s="94">
        <v>0.62152777777777779</v>
      </c>
      <c r="G31" s="94">
        <v>0.82986111111111116</v>
      </c>
      <c r="H31" s="87">
        <v>5.99</v>
      </c>
      <c r="I31" s="87">
        <v>1740</v>
      </c>
      <c r="J31" s="87">
        <v>30</v>
      </c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</row>
    <row r="32" spans="1:63" s="69" customFormat="1" x14ac:dyDescent="0.25">
      <c r="A32" s="89" t="s">
        <v>169</v>
      </c>
      <c r="B32" s="86" t="s">
        <v>147</v>
      </c>
      <c r="C32" s="86">
        <v>2</v>
      </c>
      <c r="D32" s="89" t="s">
        <v>189</v>
      </c>
      <c r="E32" s="89" t="s">
        <v>1475</v>
      </c>
      <c r="F32" s="93">
        <v>0.25694444444444448</v>
      </c>
      <c r="G32" s="93">
        <v>0.39930555555555558</v>
      </c>
      <c r="H32" s="86">
        <v>3.78</v>
      </c>
      <c r="I32" s="86">
        <v>1740</v>
      </c>
      <c r="J32" s="86">
        <v>31</v>
      </c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</row>
    <row r="33" spans="1:63" s="69" customFormat="1" x14ac:dyDescent="0.25">
      <c r="A33" s="90" t="s">
        <v>169</v>
      </c>
      <c r="B33" s="87" t="s">
        <v>147</v>
      </c>
      <c r="C33" s="87">
        <v>8</v>
      </c>
      <c r="D33" s="90" t="s">
        <v>148</v>
      </c>
      <c r="E33" s="90" t="s">
        <v>1536</v>
      </c>
      <c r="F33" s="94">
        <v>0.62152777777777779</v>
      </c>
      <c r="G33" s="94">
        <v>0.79513888888888884</v>
      </c>
      <c r="H33" s="87">
        <v>4.57</v>
      </c>
      <c r="I33" s="87">
        <v>1640</v>
      </c>
      <c r="J33" s="87">
        <v>32</v>
      </c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</row>
    <row r="34" spans="1:63" s="69" customFormat="1" x14ac:dyDescent="0.25">
      <c r="A34" s="89" t="s">
        <v>651</v>
      </c>
      <c r="B34" s="86" t="s">
        <v>188</v>
      </c>
      <c r="C34" s="86">
        <v>2</v>
      </c>
      <c r="D34" s="89" t="s">
        <v>148</v>
      </c>
      <c r="E34" s="89" t="s">
        <v>1518</v>
      </c>
      <c r="F34" s="93">
        <v>0.61458333333333337</v>
      </c>
      <c r="G34" s="93">
        <v>0.82986111111111116</v>
      </c>
      <c r="H34" s="86">
        <v>5.82</v>
      </c>
      <c r="I34" s="86">
        <v>1550</v>
      </c>
      <c r="J34" s="86">
        <v>33</v>
      </c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</row>
    <row r="35" spans="1:63" s="69" customFormat="1" x14ac:dyDescent="0.25">
      <c r="A35" s="90" t="s">
        <v>235</v>
      </c>
      <c r="B35" s="87" t="s">
        <v>147</v>
      </c>
      <c r="C35" s="87">
        <v>6</v>
      </c>
      <c r="D35" s="90" t="s">
        <v>148</v>
      </c>
      <c r="E35" s="90" t="s">
        <v>1532</v>
      </c>
      <c r="F35" s="94">
        <v>0.62847222222222221</v>
      </c>
      <c r="G35" s="94">
        <v>0.79166666666666663</v>
      </c>
      <c r="H35" s="87">
        <v>4.88</v>
      </c>
      <c r="I35" s="87">
        <v>1490</v>
      </c>
      <c r="J35" s="87">
        <v>34</v>
      </c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</row>
    <row r="36" spans="1:63" s="69" customFormat="1" x14ac:dyDescent="0.25">
      <c r="A36" s="89" t="s">
        <v>214</v>
      </c>
      <c r="B36" s="86" t="s">
        <v>147</v>
      </c>
      <c r="C36" s="86">
        <v>10</v>
      </c>
      <c r="D36" s="89" t="s">
        <v>1465</v>
      </c>
      <c r="E36" s="89" t="s">
        <v>1466</v>
      </c>
      <c r="F36" s="93">
        <v>0.34027777777777773</v>
      </c>
      <c r="G36" s="93">
        <v>0.44444444444444442</v>
      </c>
      <c r="H36" s="86">
        <v>4.58</v>
      </c>
      <c r="I36" s="86">
        <v>1440</v>
      </c>
      <c r="J36" s="86">
        <v>35</v>
      </c>
    </row>
    <row r="37" spans="1:63" s="69" customFormat="1" x14ac:dyDescent="0.25">
      <c r="A37" s="90" t="s">
        <v>146</v>
      </c>
      <c r="B37" s="87" t="s">
        <v>170</v>
      </c>
      <c r="C37" s="87">
        <v>14</v>
      </c>
      <c r="D37" s="90" t="s">
        <v>73</v>
      </c>
      <c r="E37" s="90" t="s">
        <v>808</v>
      </c>
      <c r="F37" s="94">
        <v>0.28125</v>
      </c>
      <c r="G37" s="94">
        <v>0.5</v>
      </c>
      <c r="H37" s="87">
        <v>3.02</v>
      </c>
      <c r="I37" s="87">
        <v>1400</v>
      </c>
      <c r="J37" s="87">
        <v>36</v>
      </c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</row>
    <row r="38" spans="1:63" s="69" customFormat="1" x14ac:dyDescent="0.25">
      <c r="A38" s="89" t="s">
        <v>354</v>
      </c>
      <c r="B38" s="86" t="s">
        <v>92</v>
      </c>
      <c r="C38" s="86">
        <v>8</v>
      </c>
      <c r="D38" s="89" t="s">
        <v>189</v>
      </c>
      <c r="E38" s="89" t="s">
        <v>752</v>
      </c>
      <c r="F38" s="93">
        <v>0.26041666666666669</v>
      </c>
      <c r="G38" s="93">
        <v>0.4236111111111111</v>
      </c>
      <c r="H38" s="86">
        <v>3.39</v>
      </c>
      <c r="I38" s="86">
        <v>1320</v>
      </c>
      <c r="J38" s="86">
        <v>37</v>
      </c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</row>
    <row r="39" spans="1:63" s="69" customFormat="1" x14ac:dyDescent="0.25">
      <c r="A39" s="90" t="s">
        <v>235</v>
      </c>
      <c r="B39" s="87" t="s">
        <v>170</v>
      </c>
      <c r="C39" s="87">
        <v>8</v>
      </c>
      <c r="D39" s="90" t="s">
        <v>73</v>
      </c>
      <c r="E39" s="90" t="s">
        <v>1483</v>
      </c>
      <c r="F39" s="94">
        <v>0.30208333333333331</v>
      </c>
      <c r="G39" s="94">
        <v>0.40972222222222227</v>
      </c>
      <c r="H39" s="87">
        <v>3.92</v>
      </c>
      <c r="I39" s="87">
        <v>1230</v>
      </c>
      <c r="J39" s="87">
        <v>38</v>
      </c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</row>
    <row r="40" spans="1:63" s="69" customFormat="1" x14ac:dyDescent="0.25">
      <c r="A40" s="89" t="s">
        <v>146</v>
      </c>
      <c r="B40" s="86" t="s">
        <v>170</v>
      </c>
      <c r="C40" s="86">
        <v>1</v>
      </c>
      <c r="D40" s="89" t="s">
        <v>148</v>
      </c>
      <c r="E40" s="89" t="s">
        <v>892</v>
      </c>
      <c r="F40" s="93">
        <v>0.22916666666666666</v>
      </c>
      <c r="G40" s="93">
        <v>0.3576388888888889</v>
      </c>
      <c r="H40" s="86">
        <v>4.18</v>
      </c>
      <c r="I40" s="86">
        <v>1130</v>
      </c>
      <c r="J40" s="86">
        <v>39</v>
      </c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</row>
    <row r="41" spans="1:63" s="69" customFormat="1" x14ac:dyDescent="0.25">
      <c r="A41" s="90" t="s">
        <v>214</v>
      </c>
      <c r="B41" s="87" t="s">
        <v>170</v>
      </c>
      <c r="C41" s="87">
        <v>9</v>
      </c>
      <c r="D41" s="90" t="s">
        <v>171</v>
      </c>
      <c r="E41" s="90" t="s">
        <v>1452</v>
      </c>
      <c r="F41" s="94">
        <v>0.59375</v>
      </c>
      <c r="G41" s="94">
        <v>0.80555555555555547</v>
      </c>
      <c r="H41" s="87">
        <v>1.08</v>
      </c>
      <c r="I41" s="87">
        <v>1120</v>
      </c>
      <c r="J41" s="87">
        <v>40</v>
      </c>
    </row>
    <row r="42" spans="1:63" s="69" customFormat="1" x14ac:dyDescent="0.25">
      <c r="A42" s="89" t="s">
        <v>269</v>
      </c>
      <c r="B42" s="86" t="s">
        <v>188</v>
      </c>
      <c r="C42" s="86">
        <v>3</v>
      </c>
      <c r="D42" s="89" t="s">
        <v>189</v>
      </c>
      <c r="E42" s="89" t="s">
        <v>905</v>
      </c>
      <c r="F42" s="93">
        <v>0.63541666666666663</v>
      </c>
      <c r="G42" s="93">
        <v>0.78819444444444453</v>
      </c>
      <c r="H42" s="86">
        <v>6.18</v>
      </c>
      <c r="I42" s="86">
        <v>1050</v>
      </c>
      <c r="J42" s="86">
        <v>41</v>
      </c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</row>
    <row r="43" spans="1:63" s="69" customFormat="1" x14ac:dyDescent="0.25">
      <c r="A43" s="90" t="s">
        <v>473</v>
      </c>
      <c r="B43" s="87" t="s">
        <v>92</v>
      </c>
      <c r="C43" s="87">
        <v>1</v>
      </c>
      <c r="D43" s="90" t="s">
        <v>171</v>
      </c>
      <c r="E43" s="90" t="s">
        <v>722</v>
      </c>
      <c r="F43" s="94">
        <v>0.24652777777777779</v>
      </c>
      <c r="G43" s="94">
        <v>0.41319444444444442</v>
      </c>
      <c r="H43" s="87">
        <v>4.84</v>
      </c>
      <c r="I43" s="87">
        <v>1000</v>
      </c>
      <c r="J43" s="87">
        <v>42</v>
      </c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</row>
    <row r="44" spans="1:63" s="69" customFormat="1" x14ac:dyDescent="0.25">
      <c r="A44" s="89" t="s">
        <v>214</v>
      </c>
      <c r="B44" s="86" t="s">
        <v>147</v>
      </c>
      <c r="C44" s="86">
        <v>12</v>
      </c>
      <c r="D44" s="89" t="s">
        <v>148</v>
      </c>
      <c r="E44" s="89" t="s">
        <v>1541</v>
      </c>
      <c r="F44" s="93">
        <v>0.62847222222222221</v>
      </c>
      <c r="G44" s="93">
        <v>0.79166666666666663</v>
      </c>
      <c r="H44" s="86">
        <v>6.26</v>
      </c>
      <c r="I44" s="86">
        <v>970</v>
      </c>
      <c r="J44" s="86">
        <v>43</v>
      </c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</row>
    <row r="45" spans="1:63" s="69" customFormat="1" x14ac:dyDescent="0.25">
      <c r="A45" s="90" t="s">
        <v>1236</v>
      </c>
      <c r="B45" s="87" t="s">
        <v>92</v>
      </c>
      <c r="C45" s="87">
        <v>1</v>
      </c>
      <c r="D45" s="90" t="s">
        <v>1237</v>
      </c>
      <c r="E45" s="90" t="s">
        <v>1552</v>
      </c>
      <c r="F45" s="94">
        <v>0.21527777777777779</v>
      </c>
      <c r="G45" s="94">
        <v>0.42708333333333331</v>
      </c>
      <c r="H45" s="87">
        <v>2.76</v>
      </c>
      <c r="I45" s="87">
        <v>950</v>
      </c>
      <c r="J45" s="87">
        <v>44</v>
      </c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</row>
    <row r="46" spans="1:63" s="69" customFormat="1" x14ac:dyDescent="0.25">
      <c r="A46" s="89" t="s">
        <v>424</v>
      </c>
      <c r="B46" s="86" t="s">
        <v>425</v>
      </c>
      <c r="C46" s="86" t="s">
        <v>1537</v>
      </c>
      <c r="D46" s="89" t="s">
        <v>148</v>
      </c>
      <c r="E46" s="89" t="s">
        <v>1538</v>
      </c>
      <c r="F46" s="93">
        <v>0.28472222222222221</v>
      </c>
      <c r="G46" s="93">
        <v>0.42708333333333331</v>
      </c>
      <c r="H46" s="86">
        <v>3.34</v>
      </c>
      <c r="I46" s="86">
        <v>930</v>
      </c>
      <c r="J46" s="86">
        <v>45</v>
      </c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</row>
    <row r="47" spans="1:63" s="70" customFormat="1" x14ac:dyDescent="0.25">
      <c r="A47" s="90" t="s">
        <v>630</v>
      </c>
      <c r="B47" s="87" t="s">
        <v>147</v>
      </c>
      <c r="C47" s="87">
        <v>4</v>
      </c>
      <c r="D47" s="90" t="s">
        <v>148</v>
      </c>
      <c r="E47" s="90" t="s">
        <v>1526</v>
      </c>
      <c r="F47" s="94">
        <v>0.62847222222222221</v>
      </c>
      <c r="G47" s="94">
        <v>0.79166666666666663</v>
      </c>
      <c r="H47" s="87">
        <v>5.91</v>
      </c>
      <c r="I47" s="87">
        <v>870</v>
      </c>
      <c r="J47" s="87">
        <v>46</v>
      </c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</row>
    <row r="48" spans="1:63" s="68" customFormat="1" x14ac:dyDescent="0.25">
      <c r="A48" s="89" t="s">
        <v>918</v>
      </c>
      <c r="B48" s="86" t="s">
        <v>1515</v>
      </c>
      <c r="C48" s="86" t="s">
        <v>1516</v>
      </c>
      <c r="D48" s="89" t="s">
        <v>148</v>
      </c>
      <c r="E48" s="89" t="s">
        <v>1517</v>
      </c>
      <c r="F48" s="93">
        <v>0.30208333333333331</v>
      </c>
      <c r="G48" s="93">
        <v>0.43055555555555558</v>
      </c>
      <c r="H48" s="86">
        <v>7.01</v>
      </c>
      <c r="I48" s="86">
        <v>860</v>
      </c>
      <c r="J48" s="86">
        <v>47</v>
      </c>
    </row>
    <row r="49" spans="1:63" s="68" customFormat="1" x14ac:dyDescent="0.25">
      <c r="A49" s="90" t="s">
        <v>169</v>
      </c>
      <c r="B49" s="87" t="s">
        <v>147</v>
      </c>
      <c r="C49" s="87">
        <v>6</v>
      </c>
      <c r="D49" s="90" t="s">
        <v>171</v>
      </c>
      <c r="E49" s="90" t="s">
        <v>1445</v>
      </c>
      <c r="F49" s="94">
        <v>0.24652777777777779</v>
      </c>
      <c r="G49" s="94">
        <v>0.41666666666666669</v>
      </c>
      <c r="H49" s="87">
        <v>5.38</v>
      </c>
      <c r="I49" s="87">
        <v>830</v>
      </c>
      <c r="J49" s="87">
        <v>48</v>
      </c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</row>
    <row r="50" spans="1:63" s="68" customFormat="1" x14ac:dyDescent="0.25">
      <c r="A50" s="89" t="s">
        <v>146</v>
      </c>
      <c r="B50" s="86" t="s">
        <v>147</v>
      </c>
      <c r="C50" s="86">
        <v>14</v>
      </c>
      <c r="D50" s="89" t="s">
        <v>343</v>
      </c>
      <c r="E50" s="89" t="s">
        <v>856</v>
      </c>
      <c r="F50" s="93">
        <v>0.30555555555555552</v>
      </c>
      <c r="G50" s="93">
        <v>0.4548611111111111</v>
      </c>
      <c r="H50" s="86">
        <v>5.14</v>
      </c>
      <c r="I50" s="86">
        <v>820</v>
      </c>
      <c r="J50" s="86">
        <v>49</v>
      </c>
    </row>
    <row r="51" spans="1:63" s="68" customFormat="1" x14ac:dyDescent="0.25">
      <c r="A51" s="90" t="s">
        <v>146</v>
      </c>
      <c r="B51" s="87" t="s">
        <v>147</v>
      </c>
      <c r="C51" s="87">
        <v>18</v>
      </c>
      <c r="D51" s="90" t="s">
        <v>148</v>
      </c>
      <c r="E51" s="90" t="s">
        <v>963</v>
      </c>
      <c r="F51" s="94">
        <v>0.61805555555555558</v>
      </c>
      <c r="G51" s="94">
        <v>0.77430555555555547</v>
      </c>
      <c r="H51" s="87">
        <v>5.74</v>
      </c>
      <c r="I51" s="87">
        <v>780</v>
      </c>
      <c r="J51" s="87">
        <v>50</v>
      </c>
    </row>
    <row r="52" spans="1:63" s="68" customFormat="1" x14ac:dyDescent="0.25">
      <c r="A52" s="89" t="s">
        <v>630</v>
      </c>
      <c r="B52" s="86" t="s">
        <v>170</v>
      </c>
      <c r="C52" s="86">
        <v>3</v>
      </c>
      <c r="D52" s="89" t="s">
        <v>148</v>
      </c>
      <c r="E52" s="89" t="s">
        <v>1522</v>
      </c>
      <c r="F52" s="93">
        <v>0.27083333333333331</v>
      </c>
      <c r="G52" s="93">
        <v>0.44444444444444442</v>
      </c>
      <c r="H52" s="86">
        <v>7.28</v>
      </c>
      <c r="I52" s="86">
        <v>770</v>
      </c>
      <c r="J52" s="86">
        <v>51</v>
      </c>
    </row>
    <row r="53" spans="1:63" s="68" customFormat="1" x14ac:dyDescent="0.25">
      <c r="A53" s="90" t="s">
        <v>1021</v>
      </c>
      <c r="B53" s="87" t="s">
        <v>170</v>
      </c>
      <c r="C53" s="87">
        <v>1</v>
      </c>
      <c r="D53" s="90" t="s">
        <v>189</v>
      </c>
      <c r="E53" s="90" t="s">
        <v>1470</v>
      </c>
      <c r="F53" s="94">
        <v>0.62847222222222221</v>
      </c>
      <c r="G53" s="94">
        <v>0.84027777777777779</v>
      </c>
      <c r="H53" s="87">
        <v>3.85</v>
      </c>
      <c r="I53" s="87">
        <v>770</v>
      </c>
      <c r="J53" s="87">
        <v>52</v>
      </c>
    </row>
    <row r="54" spans="1:63" s="68" customFormat="1" x14ac:dyDescent="0.25">
      <c r="A54" s="89" t="s">
        <v>651</v>
      </c>
      <c r="B54" s="86" t="s">
        <v>92</v>
      </c>
      <c r="C54" s="86">
        <v>1</v>
      </c>
      <c r="D54" s="89" t="s">
        <v>148</v>
      </c>
      <c r="E54" s="89" t="s">
        <v>761</v>
      </c>
      <c r="F54" s="93">
        <v>0.27083333333333331</v>
      </c>
      <c r="G54" s="93">
        <v>0.45833333333333331</v>
      </c>
      <c r="H54" s="86">
        <v>0.93</v>
      </c>
      <c r="I54" s="86">
        <v>660</v>
      </c>
      <c r="J54" s="86">
        <v>53</v>
      </c>
    </row>
    <row r="55" spans="1:63" s="68" customFormat="1" x14ac:dyDescent="0.25">
      <c r="A55" s="90" t="s">
        <v>766</v>
      </c>
      <c r="B55" s="87" t="s">
        <v>170</v>
      </c>
      <c r="C55" s="87">
        <v>1</v>
      </c>
      <c r="D55" s="90" t="s">
        <v>148</v>
      </c>
      <c r="E55" s="90" t="s">
        <v>767</v>
      </c>
      <c r="F55" s="94">
        <v>0.2673611111111111</v>
      </c>
      <c r="G55" s="94">
        <v>0.4375</v>
      </c>
      <c r="H55" s="87">
        <v>3.36</v>
      </c>
      <c r="I55" s="87">
        <v>640</v>
      </c>
      <c r="J55" s="87">
        <v>54</v>
      </c>
    </row>
    <row r="56" spans="1:63" s="68" customFormat="1" ht="18.75" x14ac:dyDescent="0.3">
      <c r="A56" s="89" t="s">
        <v>146</v>
      </c>
      <c r="B56" s="86" t="s">
        <v>170</v>
      </c>
      <c r="C56" s="86">
        <v>19</v>
      </c>
      <c r="D56" s="89" t="s">
        <v>545</v>
      </c>
      <c r="E56" s="89" t="s">
        <v>1480</v>
      </c>
      <c r="F56" s="93">
        <v>0.60416666666666663</v>
      </c>
      <c r="G56" s="93">
        <v>0.77083333333333337</v>
      </c>
      <c r="H56" s="86">
        <v>1.72</v>
      </c>
      <c r="I56" s="86">
        <v>640</v>
      </c>
      <c r="J56" s="86">
        <v>55</v>
      </c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</row>
    <row r="57" spans="1:63" s="68" customFormat="1" x14ac:dyDescent="0.25">
      <c r="A57" s="90" t="s">
        <v>146</v>
      </c>
      <c r="B57" s="87" t="s">
        <v>170</v>
      </c>
      <c r="C57" s="87">
        <v>11</v>
      </c>
      <c r="D57" s="90" t="s">
        <v>343</v>
      </c>
      <c r="E57" s="90" t="s">
        <v>1505</v>
      </c>
      <c r="F57" s="94">
        <v>0.70138888888888884</v>
      </c>
      <c r="G57" s="94">
        <v>0.79166666666666663</v>
      </c>
      <c r="H57" s="87">
        <v>4.3600000000000003</v>
      </c>
      <c r="I57" s="87">
        <v>610</v>
      </c>
      <c r="J57" s="87">
        <v>56</v>
      </c>
    </row>
    <row r="58" spans="1:63" s="68" customFormat="1" x14ac:dyDescent="0.25">
      <c r="A58" s="89" t="s">
        <v>146</v>
      </c>
      <c r="B58" s="86" t="s">
        <v>147</v>
      </c>
      <c r="C58" s="86">
        <v>8</v>
      </c>
      <c r="D58" s="89" t="s">
        <v>73</v>
      </c>
      <c r="E58" s="89" t="s">
        <v>1487</v>
      </c>
      <c r="F58" s="93">
        <v>0.28819444444444448</v>
      </c>
      <c r="G58" s="93">
        <v>0.40277777777777773</v>
      </c>
      <c r="H58" s="86">
        <v>3.11</v>
      </c>
      <c r="I58" s="86">
        <v>610</v>
      </c>
      <c r="J58" s="86">
        <v>57</v>
      </c>
    </row>
    <row r="59" spans="1:63" s="68" customFormat="1" x14ac:dyDescent="0.25">
      <c r="A59" s="90" t="s">
        <v>269</v>
      </c>
      <c r="B59" s="87" t="s">
        <v>92</v>
      </c>
      <c r="C59" s="87">
        <v>2</v>
      </c>
      <c r="D59" s="90" t="s">
        <v>189</v>
      </c>
      <c r="E59" s="90" t="s">
        <v>1469</v>
      </c>
      <c r="F59" s="94">
        <v>0.29166666666666669</v>
      </c>
      <c r="G59" s="94">
        <v>0.4201388888888889</v>
      </c>
      <c r="H59" s="87">
        <v>3.12</v>
      </c>
      <c r="I59" s="87">
        <v>600</v>
      </c>
      <c r="J59" s="87">
        <v>58</v>
      </c>
    </row>
    <row r="60" spans="1:63" s="68" customFormat="1" x14ac:dyDescent="0.25">
      <c r="A60" s="89" t="s">
        <v>146</v>
      </c>
      <c r="B60" s="86" t="s">
        <v>147</v>
      </c>
      <c r="C60" s="86">
        <v>1</v>
      </c>
      <c r="D60" s="89" t="s">
        <v>980</v>
      </c>
      <c r="E60" s="89" t="s">
        <v>1557</v>
      </c>
      <c r="F60" s="93">
        <v>0.64236111111111105</v>
      </c>
      <c r="G60" s="93">
        <v>0.77083333333333337</v>
      </c>
      <c r="H60" s="86">
        <v>4.4400000000000004</v>
      </c>
      <c r="I60" s="86">
        <v>590</v>
      </c>
      <c r="J60" s="86">
        <v>59</v>
      </c>
    </row>
    <row r="61" spans="1:63" s="68" customFormat="1" x14ac:dyDescent="0.25">
      <c r="A61" s="90" t="s">
        <v>146</v>
      </c>
      <c r="B61" s="87" t="s">
        <v>170</v>
      </c>
      <c r="C61" s="87">
        <v>7</v>
      </c>
      <c r="D61" s="90" t="s">
        <v>343</v>
      </c>
      <c r="E61" s="90" t="s">
        <v>1502</v>
      </c>
      <c r="F61" s="94">
        <v>0.27430555555555552</v>
      </c>
      <c r="G61" s="94">
        <v>0.3888888888888889</v>
      </c>
      <c r="H61" s="87">
        <v>4.2300000000000004</v>
      </c>
      <c r="I61" s="87">
        <v>570</v>
      </c>
      <c r="J61" s="87">
        <v>60</v>
      </c>
    </row>
    <row r="62" spans="1:63" s="68" customFormat="1" x14ac:dyDescent="0.25">
      <c r="A62" s="89" t="s">
        <v>630</v>
      </c>
      <c r="B62" s="86" t="s">
        <v>170</v>
      </c>
      <c r="C62" s="86">
        <v>5</v>
      </c>
      <c r="D62" s="89" t="s">
        <v>148</v>
      </c>
      <c r="E62" s="89" t="s">
        <v>1524</v>
      </c>
      <c r="F62" s="93">
        <v>0.31944444444444448</v>
      </c>
      <c r="G62" s="93">
        <v>0.4236111111111111</v>
      </c>
      <c r="H62" s="86">
        <v>4.3</v>
      </c>
      <c r="I62" s="86">
        <v>540</v>
      </c>
      <c r="J62" s="86">
        <v>61</v>
      </c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</row>
    <row r="63" spans="1:63" s="68" customFormat="1" x14ac:dyDescent="0.25">
      <c r="A63" s="90" t="s">
        <v>146</v>
      </c>
      <c r="B63" s="87" t="s">
        <v>170</v>
      </c>
      <c r="C63" s="87">
        <v>4</v>
      </c>
      <c r="D63" s="90" t="s">
        <v>1550</v>
      </c>
      <c r="E63" s="90" t="s">
        <v>1551</v>
      </c>
      <c r="F63" s="94">
        <v>0.63888888888888895</v>
      </c>
      <c r="G63" s="94">
        <v>0.8125</v>
      </c>
      <c r="H63" s="87">
        <v>3.79</v>
      </c>
      <c r="I63" s="87">
        <v>490</v>
      </c>
      <c r="J63" s="87">
        <v>62</v>
      </c>
    </row>
    <row r="64" spans="1:63" s="68" customFormat="1" x14ac:dyDescent="0.25">
      <c r="A64" s="89" t="s">
        <v>146</v>
      </c>
      <c r="B64" s="86" t="s">
        <v>147</v>
      </c>
      <c r="C64" s="86">
        <v>7</v>
      </c>
      <c r="D64" s="89" t="s">
        <v>73</v>
      </c>
      <c r="E64" s="89" t="s">
        <v>1116</v>
      </c>
      <c r="F64" s="93">
        <v>0.40625</v>
      </c>
      <c r="G64" s="93">
        <v>0.875</v>
      </c>
      <c r="H64" s="86">
        <v>1.17</v>
      </c>
      <c r="I64" s="86">
        <v>480</v>
      </c>
      <c r="J64" s="86">
        <v>63</v>
      </c>
    </row>
    <row r="65" spans="1:63" s="68" customFormat="1" x14ac:dyDescent="0.25">
      <c r="A65" s="90" t="s">
        <v>146</v>
      </c>
      <c r="B65" s="87" t="s">
        <v>147</v>
      </c>
      <c r="C65" s="87">
        <v>10</v>
      </c>
      <c r="D65" s="90" t="s">
        <v>343</v>
      </c>
      <c r="E65" s="90" t="s">
        <v>1509</v>
      </c>
      <c r="F65" s="94">
        <v>0.59375</v>
      </c>
      <c r="G65" s="94">
        <v>0.67013888888888884</v>
      </c>
      <c r="H65" s="87">
        <v>1.63</v>
      </c>
      <c r="I65" s="87">
        <v>460</v>
      </c>
      <c r="J65" s="87">
        <v>64</v>
      </c>
    </row>
    <row r="66" spans="1:63" s="69" customFormat="1" x14ac:dyDescent="0.25">
      <c r="A66" s="89" t="s">
        <v>354</v>
      </c>
      <c r="B66" s="86" t="s">
        <v>188</v>
      </c>
      <c r="C66" s="86">
        <v>2</v>
      </c>
      <c r="D66" s="89" t="s">
        <v>93</v>
      </c>
      <c r="E66" s="89" t="s">
        <v>1477</v>
      </c>
      <c r="F66" s="93">
        <v>0.27777777777777779</v>
      </c>
      <c r="G66" s="93">
        <v>0.40972222222222227</v>
      </c>
      <c r="H66" s="86">
        <v>2.17</v>
      </c>
      <c r="I66" s="86">
        <v>430</v>
      </c>
      <c r="J66" s="86">
        <v>65</v>
      </c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</row>
    <row r="67" spans="1:63" s="68" customFormat="1" x14ac:dyDescent="0.25">
      <c r="A67" s="90" t="s">
        <v>235</v>
      </c>
      <c r="B67" s="87" t="s">
        <v>170</v>
      </c>
      <c r="C67" s="87">
        <v>4</v>
      </c>
      <c r="D67" s="90" t="s">
        <v>343</v>
      </c>
      <c r="E67" s="90" t="s">
        <v>1493</v>
      </c>
      <c r="F67" s="94">
        <v>0.6875</v>
      </c>
      <c r="G67" s="94">
        <v>0.78125</v>
      </c>
      <c r="H67" s="87">
        <v>4.88</v>
      </c>
      <c r="I67" s="87">
        <v>410</v>
      </c>
      <c r="J67" s="87">
        <v>66</v>
      </c>
    </row>
    <row r="68" spans="1:63" s="68" customFormat="1" x14ac:dyDescent="0.25">
      <c r="A68" s="89" t="s">
        <v>235</v>
      </c>
      <c r="B68" s="86" t="s">
        <v>147</v>
      </c>
      <c r="C68" s="86">
        <v>2</v>
      </c>
      <c r="D68" s="89" t="s">
        <v>343</v>
      </c>
      <c r="E68" s="89" t="s">
        <v>1497</v>
      </c>
      <c r="F68" s="93">
        <v>0.28472222222222221</v>
      </c>
      <c r="G68" s="93">
        <v>0.3888888888888889</v>
      </c>
      <c r="H68" s="86">
        <v>4.68</v>
      </c>
      <c r="I68" s="86">
        <v>410</v>
      </c>
      <c r="J68" s="86">
        <v>67</v>
      </c>
    </row>
    <row r="69" spans="1:63" s="68" customFormat="1" x14ac:dyDescent="0.25">
      <c r="A69" s="90" t="s">
        <v>146</v>
      </c>
      <c r="B69" s="87" t="s">
        <v>147</v>
      </c>
      <c r="C69" s="87">
        <v>16</v>
      </c>
      <c r="D69" s="90" t="s">
        <v>148</v>
      </c>
      <c r="E69" s="90" t="s">
        <v>1546</v>
      </c>
      <c r="F69" s="94">
        <v>0.65277777777777779</v>
      </c>
      <c r="G69" s="94">
        <v>0.77777777777777779</v>
      </c>
      <c r="H69" s="87">
        <v>2.99</v>
      </c>
      <c r="I69" s="87">
        <v>400</v>
      </c>
      <c r="J69" s="87">
        <v>68</v>
      </c>
    </row>
    <row r="70" spans="1:63" s="68" customFormat="1" x14ac:dyDescent="0.25">
      <c r="A70" s="89" t="s">
        <v>235</v>
      </c>
      <c r="B70" s="86" t="s">
        <v>147</v>
      </c>
      <c r="C70" s="86">
        <v>1</v>
      </c>
      <c r="D70" s="89" t="s">
        <v>73</v>
      </c>
      <c r="E70" s="89" t="s">
        <v>1484</v>
      </c>
      <c r="F70" s="93">
        <v>0.69444444444444453</v>
      </c>
      <c r="G70" s="93">
        <v>0.77430555555555547</v>
      </c>
      <c r="H70" s="86">
        <v>3.83</v>
      </c>
      <c r="I70" s="86">
        <v>390</v>
      </c>
      <c r="J70" s="86">
        <v>69</v>
      </c>
    </row>
    <row r="71" spans="1:63" s="68" customFormat="1" x14ac:dyDescent="0.25">
      <c r="A71" s="90" t="s">
        <v>269</v>
      </c>
      <c r="B71" s="87" t="s">
        <v>92</v>
      </c>
      <c r="C71" s="87">
        <v>1</v>
      </c>
      <c r="D71" s="90" t="s">
        <v>189</v>
      </c>
      <c r="E71" s="90" t="s">
        <v>1468</v>
      </c>
      <c r="F71" s="94">
        <v>0.27777777777777779</v>
      </c>
      <c r="G71" s="94">
        <v>0.37847222222222227</v>
      </c>
      <c r="H71" s="87">
        <v>1.82</v>
      </c>
      <c r="I71" s="87">
        <v>320</v>
      </c>
      <c r="J71" s="87">
        <v>70</v>
      </c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</row>
    <row r="72" spans="1:63" s="68" customFormat="1" x14ac:dyDescent="0.25">
      <c r="A72" s="89" t="s">
        <v>1078</v>
      </c>
      <c r="B72" s="86" t="s">
        <v>170</v>
      </c>
      <c r="C72" s="86">
        <v>2</v>
      </c>
      <c r="D72" s="89" t="s">
        <v>171</v>
      </c>
      <c r="E72" s="89" t="s">
        <v>1430</v>
      </c>
      <c r="F72" s="93">
        <v>0.59375</v>
      </c>
      <c r="G72" s="93">
        <v>0.79861111111111116</v>
      </c>
      <c r="H72" s="86">
        <v>1.78</v>
      </c>
      <c r="I72" s="86">
        <v>320</v>
      </c>
      <c r="J72" s="86">
        <v>71</v>
      </c>
    </row>
    <row r="73" spans="1:63" s="68" customFormat="1" x14ac:dyDescent="0.25">
      <c r="A73" s="90" t="s">
        <v>146</v>
      </c>
      <c r="B73" s="87" t="s">
        <v>170</v>
      </c>
      <c r="C73" s="87">
        <v>20</v>
      </c>
      <c r="D73" s="90" t="s">
        <v>863</v>
      </c>
      <c r="E73" s="90" t="s">
        <v>1482</v>
      </c>
      <c r="F73" s="94">
        <v>0.60416666666666663</v>
      </c>
      <c r="G73" s="94">
        <v>0.76388888888888884</v>
      </c>
      <c r="H73" s="87">
        <v>7.54</v>
      </c>
      <c r="I73" s="87">
        <v>310</v>
      </c>
      <c r="J73" s="87">
        <v>72</v>
      </c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</row>
    <row r="74" spans="1:63" s="68" customFormat="1" x14ac:dyDescent="0.25">
      <c r="A74" s="89" t="s">
        <v>214</v>
      </c>
      <c r="B74" s="86" t="s">
        <v>147</v>
      </c>
      <c r="C74" s="86">
        <v>3</v>
      </c>
      <c r="D74" s="89" t="s">
        <v>171</v>
      </c>
      <c r="E74" s="89" t="s">
        <v>1455</v>
      </c>
      <c r="F74" s="93">
        <v>0.41319444444444442</v>
      </c>
      <c r="G74" s="93">
        <v>0.55902777777777779</v>
      </c>
      <c r="H74" s="86">
        <v>2.63</v>
      </c>
      <c r="I74" s="86">
        <v>310</v>
      </c>
      <c r="J74" s="86">
        <v>73</v>
      </c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</row>
    <row r="75" spans="1:63" s="68" customFormat="1" x14ac:dyDescent="0.25">
      <c r="A75" s="90" t="s">
        <v>969</v>
      </c>
      <c r="B75" s="87" t="s">
        <v>970</v>
      </c>
      <c r="C75" s="87" t="s">
        <v>1442</v>
      </c>
      <c r="D75" s="90" t="s">
        <v>171</v>
      </c>
      <c r="E75" s="90" t="s">
        <v>1443</v>
      </c>
      <c r="F75" s="94">
        <v>0.30208333333333331</v>
      </c>
      <c r="G75" s="94">
        <v>12.5</v>
      </c>
      <c r="H75" s="87">
        <v>2.12</v>
      </c>
      <c r="I75" s="87">
        <v>310</v>
      </c>
      <c r="J75" s="87">
        <v>74</v>
      </c>
    </row>
    <row r="76" spans="1:63" s="68" customFormat="1" x14ac:dyDescent="0.25">
      <c r="A76" s="89" t="s">
        <v>235</v>
      </c>
      <c r="B76" s="86" t="s">
        <v>170</v>
      </c>
      <c r="C76" s="86">
        <v>6</v>
      </c>
      <c r="D76" s="89" t="s">
        <v>343</v>
      </c>
      <c r="E76" s="89" t="s">
        <v>1495</v>
      </c>
      <c r="F76" s="93">
        <v>0.69097222222222221</v>
      </c>
      <c r="G76" s="93">
        <v>0.79166666666666663</v>
      </c>
      <c r="H76" s="86">
        <v>1.97</v>
      </c>
      <c r="I76" s="86">
        <v>310</v>
      </c>
      <c r="J76" s="86">
        <v>75</v>
      </c>
    </row>
    <row r="77" spans="1:63" s="68" customFormat="1" x14ac:dyDescent="0.25">
      <c r="A77" s="90" t="s">
        <v>651</v>
      </c>
      <c r="B77" s="87" t="s">
        <v>92</v>
      </c>
      <c r="C77" s="87">
        <v>3</v>
      </c>
      <c r="D77" s="90" t="s">
        <v>148</v>
      </c>
      <c r="E77" s="90" t="s">
        <v>1520</v>
      </c>
      <c r="F77" s="94">
        <v>0.68055555555555547</v>
      </c>
      <c r="G77" s="94">
        <v>0.79513888888888884</v>
      </c>
      <c r="H77" s="87">
        <v>3.89</v>
      </c>
      <c r="I77" s="87">
        <v>300</v>
      </c>
      <c r="J77" s="87">
        <v>76</v>
      </c>
    </row>
    <row r="78" spans="1:63" s="70" customFormat="1" x14ac:dyDescent="0.25">
      <c r="A78" s="89" t="s">
        <v>169</v>
      </c>
      <c r="B78" s="86" t="s">
        <v>147</v>
      </c>
      <c r="C78" s="86">
        <v>3</v>
      </c>
      <c r="D78" s="89" t="s">
        <v>189</v>
      </c>
      <c r="E78" s="89" t="s">
        <v>1476</v>
      </c>
      <c r="F78" s="93">
        <v>0.2986111111111111</v>
      </c>
      <c r="G78" s="93">
        <v>0.41666666666666669</v>
      </c>
      <c r="H78" s="86">
        <v>2.42</v>
      </c>
      <c r="I78" s="86">
        <v>300</v>
      </c>
      <c r="J78" s="86">
        <v>77</v>
      </c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</row>
    <row r="79" spans="1:63" s="68" customFormat="1" x14ac:dyDescent="0.25">
      <c r="A79" s="90" t="s">
        <v>146</v>
      </c>
      <c r="B79" s="87" t="s">
        <v>170</v>
      </c>
      <c r="C79" s="87">
        <v>22</v>
      </c>
      <c r="D79" s="90" t="s">
        <v>980</v>
      </c>
      <c r="E79" s="90" t="s">
        <v>1556</v>
      </c>
      <c r="F79" s="94">
        <v>0.3125</v>
      </c>
      <c r="G79" s="94">
        <v>0.37847222222222227</v>
      </c>
      <c r="H79" s="87">
        <v>5.15</v>
      </c>
      <c r="I79" s="87">
        <v>280</v>
      </c>
      <c r="J79" s="87">
        <v>78</v>
      </c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</row>
    <row r="80" spans="1:63" s="68" customFormat="1" x14ac:dyDescent="0.25">
      <c r="A80" s="89" t="s">
        <v>354</v>
      </c>
      <c r="B80" s="86" t="s">
        <v>188</v>
      </c>
      <c r="C80" s="86">
        <v>4</v>
      </c>
      <c r="D80" s="89" t="s">
        <v>171</v>
      </c>
      <c r="E80" s="89" t="s">
        <v>1437</v>
      </c>
      <c r="F80" s="93">
        <v>0.31944444444444448</v>
      </c>
      <c r="G80" s="93">
        <v>0.3888888888888889</v>
      </c>
      <c r="H80" s="86">
        <v>2.66</v>
      </c>
      <c r="I80" s="86">
        <v>280</v>
      </c>
      <c r="J80" s="86">
        <v>79</v>
      </c>
    </row>
    <row r="81" spans="1:63" s="68" customFormat="1" x14ac:dyDescent="0.25">
      <c r="A81" s="90" t="s">
        <v>146</v>
      </c>
      <c r="B81" s="87" t="s">
        <v>147</v>
      </c>
      <c r="C81" s="87">
        <v>2</v>
      </c>
      <c r="D81" s="90" t="s">
        <v>980</v>
      </c>
      <c r="E81" s="90" t="s">
        <v>1558</v>
      </c>
      <c r="F81" s="94">
        <v>0.25</v>
      </c>
      <c r="G81" s="94">
        <v>0.31597222222222221</v>
      </c>
      <c r="H81" s="87">
        <v>3.24</v>
      </c>
      <c r="I81" s="87">
        <v>260</v>
      </c>
      <c r="J81" s="87">
        <v>80</v>
      </c>
    </row>
    <row r="82" spans="1:63" s="68" customFormat="1" x14ac:dyDescent="0.25">
      <c r="A82" s="89" t="s">
        <v>630</v>
      </c>
      <c r="B82" s="86" t="s">
        <v>147</v>
      </c>
      <c r="C82" s="86">
        <v>5</v>
      </c>
      <c r="D82" s="89" t="s">
        <v>148</v>
      </c>
      <c r="E82" s="89" t="s">
        <v>1527</v>
      </c>
      <c r="F82" s="93">
        <v>0.61458333333333337</v>
      </c>
      <c r="G82" s="93">
        <v>0.80555555555555547</v>
      </c>
      <c r="H82" s="86">
        <v>2.13</v>
      </c>
      <c r="I82" s="86">
        <v>260</v>
      </c>
      <c r="J82" s="86">
        <v>81</v>
      </c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</row>
    <row r="83" spans="1:63" s="68" customFormat="1" x14ac:dyDescent="0.25">
      <c r="A83" s="90" t="s">
        <v>169</v>
      </c>
      <c r="B83" s="87" t="s">
        <v>170</v>
      </c>
      <c r="C83" s="87">
        <v>1</v>
      </c>
      <c r="D83" s="90" t="s">
        <v>148</v>
      </c>
      <c r="E83" s="90" t="s">
        <v>1535</v>
      </c>
      <c r="F83" s="94">
        <v>0.3125</v>
      </c>
      <c r="G83" s="94">
        <v>0.38541666666666669</v>
      </c>
      <c r="H83" s="87">
        <v>2.2400000000000002</v>
      </c>
      <c r="I83" s="87">
        <v>250</v>
      </c>
      <c r="J83" s="87">
        <v>82</v>
      </c>
    </row>
    <row r="84" spans="1:63" s="68" customFormat="1" x14ac:dyDescent="0.25">
      <c r="A84" s="89" t="s">
        <v>214</v>
      </c>
      <c r="B84" s="86" t="s">
        <v>147</v>
      </c>
      <c r="C84" s="86">
        <v>11</v>
      </c>
      <c r="D84" s="89" t="s">
        <v>148</v>
      </c>
      <c r="E84" s="89" t="s">
        <v>1540</v>
      </c>
      <c r="F84" s="93">
        <v>0.30902777777777779</v>
      </c>
      <c r="G84" s="93">
        <v>0.3923611111111111</v>
      </c>
      <c r="H84" s="86">
        <v>1.66</v>
      </c>
      <c r="I84" s="86">
        <v>240</v>
      </c>
      <c r="J84" s="86">
        <v>83</v>
      </c>
    </row>
    <row r="85" spans="1:63" s="68" customFormat="1" x14ac:dyDescent="0.25">
      <c r="A85" s="90" t="s">
        <v>1078</v>
      </c>
      <c r="B85" s="87" t="s">
        <v>170</v>
      </c>
      <c r="C85" s="87">
        <v>1</v>
      </c>
      <c r="D85" s="90" t="s">
        <v>171</v>
      </c>
      <c r="E85" s="90" t="s">
        <v>1088</v>
      </c>
      <c r="F85" s="94">
        <v>0.32291666666666669</v>
      </c>
      <c r="G85" s="94">
        <v>0.3888888888888889</v>
      </c>
      <c r="H85" s="87">
        <v>4.68</v>
      </c>
      <c r="I85" s="87">
        <v>220</v>
      </c>
      <c r="J85" s="87">
        <v>84</v>
      </c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</row>
    <row r="86" spans="1:63" s="68" customFormat="1" x14ac:dyDescent="0.25">
      <c r="A86" s="89" t="s">
        <v>1078</v>
      </c>
      <c r="B86" s="86" t="s">
        <v>147</v>
      </c>
      <c r="C86" s="86">
        <v>2</v>
      </c>
      <c r="D86" s="89" t="s">
        <v>171</v>
      </c>
      <c r="E86" s="89" t="s">
        <v>1289</v>
      </c>
      <c r="F86" s="93">
        <v>0.63541666666666663</v>
      </c>
      <c r="G86" s="93">
        <v>0.80208333333333337</v>
      </c>
      <c r="H86" s="86">
        <v>1.02</v>
      </c>
      <c r="I86" s="86">
        <v>220</v>
      </c>
      <c r="J86" s="86">
        <v>85</v>
      </c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</row>
    <row r="87" spans="1:63" s="68" customFormat="1" x14ac:dyDescent="0.25">
      <c r="A87" s="90" t="s">
        <v>630</v>
      </c>
      <c r="B87" s="87" t="s">
        <v>147</v>
      </c>
      <c r="C87" s="87">
        <v>1</v>
      </c>
      <c r="D87" s="90" t="s">
        <v>148</v>
      </c>
      <c r="E87" s="90" t="s">
        <v>1525</v>
      </c>
      <c r="F87" s="94">
        <v>0.68055555555555547</v>
      </c>
      <c r="G87" s="94">
        <v>0.77777777777777779</v>
      </c>
      <c r="H87" s="87">
        <v>3.03</v>
      </c>
      <c r="I87" s="87">
        <v>210</v>
      </c>
      <c r="J87" s="87">
        <v>86</v>
      </c>
    </row>
    <row r="88" spans="1:63" s="68" customFormat="1" x14ac:dyDescent="0.25">
      <c r="A88" s="89" t="s">
        <v>651</v>
      </c>
      <c r="B88" s="86" t="s">
        <v>92</v>
      </c>
      <c r="C88" s="86">
        <v>2</v>
      </c>
      <c r="D88" s="89" t="s">
        <v>148</v>
      </c>
      <c r="E88" s="89" t="s">
        <v>1519</v>
      </c>
      <c r="F88" s="93">
        <v>0.2673611111111111</v>
      </c>
      <c r="G88" s="93">
        <v>0.40972222222222227</v>
      </c>
      <c r="H88" s="86">
        <v>2.2200000000000002</v>
      </c>
      <c r="I88" s="86">
        <v>210</v>
      </c>
      <c r="J88" s="86">
        <v>87</v>
      </c>
    </row>
    <row r="89" spans="1:63" s="68" customFormat="1" x14ac:dyDescent="0.25">
      <c r="A89" s="90" t="s">
        <v>1218</v>
      </c>
      <c r="B89" s="87" t="s">
        <v>92</v>
      </c>
      <c r="C89" s="87">
        <v>1</v>
      </c>
      <c r="D89" s="90" t="s">
        <v>171</v>
      </c>
      <c r="E89" s="90" t="s">
        <v>1219</v>
      </c>
      <c r="F89" s="94">
        <v>0.27083333333333331</v>
      </c>
      <c r="G89" s="94">
        <v>0.3263888888888889</v>
      </c>
      <c r="H89" s="87">
        <v>1.75</v>
      </c>
      <c r="I89" s="87">
        <v>210</v>
      </c>
      <c r="J89" s="87">
        <v>88</v>
      </c>
    </row>
    <row r="90" spans="1:63" s="70" customFormat="1" x14ac:dyDescent="0.25">
      <c r="A90" s="89" t="s">
        <v>766</v>
      </c>
      <c r="B90" s="86" t="s">
        <v>147</v>
      </c>
      <c r="C90" s="86">
        <v>1</v>
      </c>
      <c r="D90" s="89" t="s">
        <v>148</v>
      </c>
      <c r="E90" s="89" t="s">
        <v>1529</v>
      </c>
      <c r="F90" s="93">
        <v>0.65625</v>
      </c>
      <c r="G90" s="93">
        <v>0.79166666666666663</v>
      </c>
      <c r="H90" s="86">
        <v>3.75</v>
      </c>
      <c r="I90" s="86">
        <v>190</v>
      </c>
      <c r="J90" s="86">
        <v>89</v>
      </c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</row>
    <row r="91" spans="1:63" s="68" customFormat="1" x14ac:dyDescent="0.25">
      <c r="A91" s="90" t="s">
        <v>146</v>
      </c>
      <c r="B91" s="87" t="s">
        <v>170</v>
      </c>
      <c r="C91" s="87">
        <v>12</v>
      </c>
      <c r="D91" s="90" t="s">
        <v>343</v>
      </c>
      <c r="E91" s="90" t="s">
        <v>1506</v>
      </c>
      <c r="F91" s="94">
        <v>0.30902777777777779</v>
      </c>
      <c r="G91" s="94">
        <v>0.38541666666666669</v>
      </c>
      <c r="H91" s="87">
        <v>1.9</v>
      </c>
      <c r="I91" s="87">
        <v>190</v>
      </c>
      <c r="J91" s="87">
        <v>90</v>
      </c>
    </row>
    <row r="92" spans="1:63" s="68" customFormat="1" x14ac:dyDescent="0.25">
      <c r="A92" s="89" t="s">
        <v>146</v>
      </c>
      <c r="B92" s="86" t="s">
        <v>147</v>
      </c>
      <c r="C92" s="86">
        <v>13</v>
      </c>
      <c r="D92" s="89" t="s">
        <v>343</v>
      </c>
      <c r="E92" s="89" t="s">
        <v>1512</v>
      </c>
      <c r="F92" s="93">
        <v>0.68402777777777779</v>
      </c>
      <c r="G92" s="93">
        <v>0.76041666666666663</v>
      </c>
      <c r="H92" s="86">
        <v>3.01</v>
      </c>
      <c r="I92" s="86">
        <v>180</v>
      </c>
      <c r="J92" s="86">
        <v>91</v>
      </c>
    </row>
    <row r="93" spans="1:63" s="68" customFormat="1" x14ac:dyDescent="0.25">
      <c r="A93" s="90" t="s">
        <v>91</v>
      </c>
      <c r="B93" s="87" t="s">
        <v>188</v>
      </c>
      <c r="C93" s="87">
        <v>7</v>
      </c>
      <c r="D93" s="90" t="s">
        <v>1237</v>
      </c>
      <c r="E93" s="90" t="s">
        <v>1292</v>
      </c>
      <c r="F93" s="94">
        <v>0.64236111111111105</v>
      </c>
      <c r="G93" s="94">
        <v>0.76041666666666663</v>
      </c>
      <c r="H93" s="87">
        <v>3.53</v>
      </c>
      <c r="I93" s="87">
        <v>170</v>
      </c>
      <c r="J93" s="87">
        <v>92</v>
      </c>
    </row>
    <row r="94" spans="1:63" s="68" customFormat="1" ht="15" customHeight="1" x14ac:dyDescent="0.25">
      <c r="A94" s="89" t="s">
        <v>146</v>
      </c>
      <c r="B94" s="86" t="s">
        <v>170</v>
      </c>
      <c r="C94" s="86">
        <v>21</v>
      </c>
      <c r="D94" s="89" t="s">
        <v>980</v>
      </c>
      <c r="E94" s="89" t="s">
        <v>1555</v>
      </c>
      <c r="F94" s="93">
        <v>0.65277777777777779</v>
      </c>
      <c r="G94" s="93">
        <v>0.75694444444444453</v>
      </c>
      <c r="H94" s="86">
        <v>3.44</v>
      </c>
      <c r="I94" s="86">
        <v>160</v>
      </c>
      <c r="J94" s="86">
        <v>93</v>
      </c>
    </row>
    <row r="95" spans="1:63" s="68" customFormat="1" x14ac:dyDescent="0.25">
      <c r="A95" s="90" t="s">
        <v>146</v>
      </c>
      <c r="B95" s="87" t="s">
        <v>170</v>
      </c>
      <c r="C95" s="87">
        <v>5</v>
      </c>
      <c r="D95" s="90" t="s">
        <v>148</v>
      </c>
      <c r="E95" s="90" t="s">
        <v>1544</v>
      </c>
      <c r="F95" s="94">
        <v>0.34722222222222227</v>
      </c>
      <c r="G95" s="94">
        <v>0.4548611111111111</v>
      </c>
      <c r="H95" s="87">
        <v>1.81</v>
      </c>
      <c r="I95" s="87">
        <v>160</v>
      </c>
      <c r="J95" s="87">
        <v>94</v>
      </c>
    </row>
    <row r="96" spans="1:63" s="68" customFormat="1" ht="15" customHeight="1" x14ac:dyDescent="0.25">
      <c r="A96" s="89" t="s">
        <v>91</v>
      </c>
      <c r="B96" s="86" t="s">
        <v>188</v>
      </c>
      <c r="C96" s="86">
        <v>8</v>
      </c>
      <c r="D96" s="89" t="s">
        <v>1237</v>
      </c>
      <c r="E96" s="89" t="s">
        <v>1400</v>
      </c>
      <c r="F96" s="93">
        <v>0.63541666666666663</v>
      </c>
      <c r="G96" s="93">
        <v>0.73611111111111116</v>
      </c>
      <c r="H96" s="86">
        <v>1.03</v>
      </c>
      <c r="I96" s="86">
        <v>160</v>
      </c>
      <c r="J96" s="86">
        <v>95</v>
      </c>
    </row>
    <row r="97" spans="1:63" s="68" customFormat="1" x14ac:dyDescent="0.25">
      <c r="A97" s="90" t="s">
        <v>146</v>
      </c>
      <c r="B97" s="87" t="s">
        <v>147</v>
      </c>
      <c r="C97" s="87">
        <v>12</v>
      </c>
      <c r="D97" s="90" t="s">
        <v>343</v>
      </c>
      <c r="E97" s="90" t="s">
        <v>1511</v>
      </c>
      <c r="F97" s="94">
        <v>0.64930555555555558</v>
      </c>
      <c r="G97" s="94">
        <v>0.78125</v>
      </c>
      <c r="H97" s="87">
        <v>3.3</v>
      </c>
      <c r="I97" s="87">
        <v>150</v>
      </c>
      <c r="J97" s="87">
        <v>96</v>
      </c>
    </row>
    <row r="98" spans="1:63" s="68" customFormat="1" ht="15" customHeight="1" x14ac:dyDescent="0.25">
      <c r="A98" s="89" t="s">
        <v>473</v>
      </c>
      <c r="B98" s="86" t="s">
        <v>188</v>
      </c>
      <c r="C98" s="86">
        <v>1</v>
      </c>
      <c r="D98" s="89" t="s">
        <v>343</v>
      </c>
      <c r="E98" s="89" t="s">
        <v>1490</v>
      </c>
      <c r="F98" s="93">
        <v>0.3125</v>
      </c>
      <c r="G98" s="93">
        <v>0.38541666666666669</v>
      </c>
      <c r="H98" s="86">
        <v>2.35</v>
      </c>
      <c r="I98" s="86">
        <v>140</v>
      </c>
      <c r="J98" s="86">
        <v>97</v>
      </c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</row>
    <row r="99" spans="1:63" s="69" customFormat="1" x14ac:dyDescent="0.25">
      <c r="A99" s="90" t="s">
        <v>91</v>
      </c>
      <c r="B99" s="87" t="s">
        <v>188</v>
      </c>
      <c r="C99" s="87">
        <v>6</v>
      </c>
      <c r="D99" s="90" t="s">
        <v>1237</v>
      </c>
      <c r="E99" s="90" t="s">
        <v>1304</v>
      </c>
      <c r="F99" s="94">
        <v>0.64236111111111105</v>
      </c>
      <c r="G99" s="94">
        <v>0.76041666666666663</v>
      </c>
      <c r="H99" s="87">
        <v>2.0499999999999998</v>
      </c>
      <c r="I99" s="87">
        <v>140</v>
      </c>
      <c r="J99" s="87">
        <v>98</v>
      </c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</row>
    <row r="100" spans="1:63" s="68" customFormat="1" ht="15" customHeight="1" x14ac:dyDescent="0.25">
      <c r="A100" s="89" t="s">
        <v>146</v>
      </c>
      <c r="B100" s="86" t="s">
        <v>147</v>
      </c>
      <c r="C100" s="86">
        <v>5</v>
      </c>
      <c r="D100" s="89" t="s">
        <v>545</v>
      </c>
      <c r="E100" s="89" t="s">
        <v>1481</v>
      </c>
      <c r="F100" s="93">
        <v>0.66319444444444442</v>
      </c>
      <c r="G100" s="93">
        <v>0.71527777777777779</v>
      </c>
      <c r="H100" s="86">
        <v>1.29</v>
      </c>
      <c r="I100" s="86">
        <v>140</v>
      </c>
      <c r="J100" s="86">
        <v>99</v>
      </c>
    </row>
    <row r="101" spans="1:63" s="68" customFormat="1" x14ac:dyDescent="0.25">
      <c r="A101" s="90" t="s">
        <v>269</v>
      </c>
      <c r="B101" s="87" t="s">
        <v>188</v>
      </c>
      <c r="C101" s="87">
        <v>2</v>
      </c>
      <c r="D101" s="90" t="s">
        <v>189</v>
      </c>
      <c r="E101" s="90" t="s">
        <v>1467</v>
      </c>
      <c r="F101" s="94">
        <v>0.67708333333333337</v>
      </c>
      <c r="G101" s="94">
        <v>0.79166666666666663</v>
      </c>
      <c r="H101" s="87">
        <v>0.73</v>
      </c>
      <c r="I101" s="87">
        <v>140</v>
      </c>
      <c r="J101" s="87">
        <v>100</v>
      </c>
    </row>
    <row r="102" spans="1:63" s="68" customFormat="1" x14ac:dyDescent="0.25">
      <c r="A102" s="89" t="s">
        <v>214</v>
      </c>
      <c r="B102" s="86" t="s">
        <v>147</v>
      </c>
      <c r="C102" s="86">
        <v>8</v>
      </c>
      <c r="D102" s="89" t="s">
        <v>171</v>
      </c>
      <c r="E102" s="89" t="s">
        <v>1459</v>
      </c>
      <c r="F102" s="93">
        <v>0.70833333333333337</v>
      </c>
      <c r="G102" s="93">
        <v>0.77430555555555547</v>
      </c>
      <c r="H102" s="86">
        <v>2.59</v>
      </c>
      <c r="I102" s="86">
        <v>110</v>
      </c>
      <c r="J102" s="86">
        <v>101</v>
      </c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</row>
    <row r="103" spans="1:63" s="68" customFormat="1" x14ac:dyDescent="0.25">
      <c r="A103" s="90" t="s">
        <v>214</v>
      </c>
      <c r="B103" s="87" t="s">
        <v>147</v>
      </c>
      <c r="C103" s="87">
        <v>7</v>
      </c>
      <c r="D103" s="90" t="s">
        <v>171</v>
      </c>
      <c r="E103" s="90" t="s">
        <v>1458</v>
      </c>
      <c r="F103" s="94">
        <v>0.67013888888888884</v>
      </c>
      <c r="G103" s="94">
        <v>0.77083333333333337</v>
      </c>
      <c r="H103" s="87">
        <v>2.02</v>
      </c>
      <c r="I103" s="87">
        <v>110</v>
      </c>
      <c r="J103" s="87">
        <v>102</v>
      </c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</row>
    <row r="104" spans="1:63" s="68" customFormat="1" x14ac:dyDescent="0.25">
      <c r="A104" s="89" t="s">
        <v>354</v>
      </c>
      <c r="B104" s="86" t="s">
        <v>188</v>
      </c>
      <c r="C104" s="86">
        <v>1</v>
      </c>
      <c r="D104" s="89" t="s">
        <v>545</v>
      </c>
      <c r="E104" s="89" t="s">
        <v>780</v>
      </c>
      <c r="F104" s="93">
        <v>0.67708333333333337</v>
      </c>
      <c r="G104" s="93">
        <v>0.76736111111111116</v>
      </c>
      <c r="H104" s="86">
        <v>1.85</v>
      </c>
      <c r="I104" s="86">
        <v>110</v>
      </c>
      <c r="J104" s="86">
        <v>103</v>
      </c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</row>
    <row r="105" spans="1:63" s="68" customFormat="1" x14ac:dyDescent="0.25">
      <c r="A105" s="90" t="s">
        <v>214</v>
      </c>
      <c r="B105" s="87" t="s">
        <v>170</v>
      </c>
      <c r="C105" s="87">
        <v>8</v>
      </c>
      <c r="D105" s="90" t="s">
        <v>171</v>
      </c>
      <c r="E105" s="90" t="s">
        <v>1451</v>
      </c>
      <c r="F105" s="94">
        <v>0.4513888888888889</v>
      </c>
      <c r="G105" s="94">
        <v>0.70486111111111116</v>
      </c>
      <c r="H105" s="87">
        <v>1.69</v>
      </c>
      <c r="I105" s="87">
        <v>110</v>
      </c>
      <c r="J105" s="87">
        <v>104</v>
      </c>
    </row>
    <row r="106" spans="1:63" s="68" customFormat="1" x14ac:dyDescent="0.25">
      <c r="A106" s="89" t="s">
        <v>630</v>
      </c>
      <c r="B106" s="86" t="s">
        <v>170</v>
      </c>
      <c r="C106" s="86">
        <v>2</v>
      </c>
      <c r="D106" s="89" t="s">
        <v>148</v>
      </c>
      <c r="E106" s="89" t="s">
        <v>1085</v>
      </c>
      <c r="F106" s="93">
        <v>0.31597222222222221</v>
      </c>
      <c r="G106" s="93">
        <v>0.38194444444444442</v>
      </c>
      <c r="H106" s="86">
        <v>0.64</v>
      </c>
      <c r="I106" s="86">
        <v>100</v>
      </c>
      <c r="J106" s="86">
        <v>105</v>
      </c>
    </row>
    <row r="107" spans="1:63" s="68" customFormat="1" x14ac:dyDescent="0.25">
      <c r="A107" s="90" t="s">
        <v>146</v>
      </c>
      <c r="B107" s="87" t="s">
        <v>147</v>
      </c>
      <c r="C107" s="87">
        <v>15</v>
      </c>
      <c r="D107" s="90" t="s">
        <v>148</v>
      </c>
      <c r="E107" s="90" t="s">
        <v>1545</v>
      </c>
      <c r="F107" s="94">
        <v>0.67708333333333337</v>
      </c>
      <c r="G107" s="94">
        <v>0.75</v>
      </c>
      <c r="H107" s="87">
        <v>1.55</v>
      </c>
      <c r="I107" s="87">
        <v>90</v>
      </c>
      <c r="J107" s="87">
        <v>106</v>
      </c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</row>
    <row r="108" spans="1:63" s="68" customFormat="1" x14ac:dyDescent="0.25">
      <c r="A108" s="89" t="s">
        <v>214</v>
      </c>
      <c r="B108" s="86" t="s">
        <v>147</v>
      </c>
      <c r="C108" s="86">
        <v>5</v>
      </c>
      <c r="D108" s="89" t="s">
        <v>171</v>
      </c>
      <c r="E108" s="89" t="s">
        <v>1342</v>
      </c>
      <c r="F108" s="93">
        <v>0.65972222222222221</v>
      </c>
      <c r="G108" s="93">
        <v>0.77083333333333337</v>
      </c>
      <c r="H108" s="86">
        <v>1.21</v>
      </c>
      <c r="I108" s="86">
        <v>90</v>
      </c>
      <c r="J108" s="86">
        <v>107</v>
      </c>
    </row>
    <row r="109" spans="1:63" s="68" customFormat="1" x14ac:dyDescent="0.25">
      <c r="A109" s="90" t="s">
        <v>354</v>
      </c>
      <c r="B109" s="87" t="s">
        <v>92</v>
      </c>
      <c r="C109" s="87">
        <v>5</v>
      </c>
      <c r="D109" s="90" t="s">
        <v>171</v>
      </c>
      <c r="E109" s="90" t="s">
        <v>1441</v>
      </c>
      <c r="F109" s="94">
        <v>0.2986111111111111</v>
      </c>
      <c r="G109" s="94">
        <v>0.39583333333333331</v>
      </c>
      <c r="H109" s="87">
        <v>0.92</v>
      </c>
      <c r="I109" s="87">
        <v>80</v>
      </c>
      <c r="J109" s="87">
        <v>108</v>
      </c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</row>
    <row r="110" spans="1:63" s="68" customFormat="1" x14ac:dyDescent="0.25">
      <c r="A110" s="89" t="s">
        <v>146</v>
      </c>
      <c r="B110" s="86" t="s">
        <v>170</v>
      </c>
      <c r="C110" s="86">
        <v>3</v>
      </c>
      <c r="D110" s="89" t="s">
        <v>148</v>
      </c>
      <c r="E110" s="89" t="s">
        <v>1543</v>
      </c>
      <c r="F110" s="93">
        <v>0.30902777777777779</v>
      </c>
      <c r="G110" s="93">
        <v>0.38194444444444442</v>
      </c>
      <c r="H110" s="86">
        <v>2.57</v>
      </c>
      <c r="I110" s="86">
        <v>70</v>
      </c>
      <c r="J110" s="86">
        <v>109</v>
      </c>
    </row>
    <row r="111" spans="1:63" s="68" customFormat="1" x14ac:dyDescent="0.25">
      <c r="A111" s="90" t="s">
        <v>235</v>
      </c>
      <c r="B111" s="87" t="s">
        <v>147</v>
      </c>
      <c r="C111" s="87">
        <v>4</v>
      </c>
      <c r="D111" s="90" t="s">
        <v>343</v>
      </c>
      <c r="E111" s="90" t="s">
        <v>1499</v>
      </c>
      <c r="F111" s="94">
        <v>0.3263888888888889</v>
      </c>
      <c r="G111" s="94">
        <v>0.38541666666666669</v>
      </c>
      <c r="H111" s="87">
        <v>1.55</v>
      </c>
      <c r="I111" s="87">
        <v>70</v>
      </c>
      <c r="J111" s="87">
        <v>110</v>
      </c>
    </row>
    <row r="112" spans="1:63" s="68" customFormat="1" x14ac:dyDescent="0.25">
      <c r="A112" s="89" t="s">
        <v>473</v>
      </c>
      <c r="B112" s="86" t="s">
        <v>92</v>
      </c>
      <c r="C112" s="86">
        <v>2</v>
      </c>
      <c r="D112" s="89" t="s">
        <v>343</v>
      </c>
      <c r="E112" s="89" t="s">
        <v>1492</v>
      </c>
      <c r="F112" s="93">
        <v>0.31597222222222221</v>
      </c>
      <c r="G112" s="93">
        <v>0.38194444444444442</v>
      </c>
      <c r="H112" s="86">
        <v>2.3199999999999998</v>
      </c>
      <c r="I112" s="86">
        <v>60</v>
      </c>
      <c r="J112" s="86">
        <v>111</v>
      </c>
    </row>
    <row r="113" spans="1:63" s="68" customFormat="1" x14ac:dyDescent="0.25">
      <c r="A113" s="90" t="s">
        <v>1021</v>
      </c>
      <c r="B113" s="87" t="s">
        <v>147</v>
      </c>
      <c r="C113" s="87">
        <v>1</v>
      </c>
      <c r="D113" s="90" t="s">
        <v>189</v>
      </c>
      <c r="E113" s="90" t="s">
        <v>1200</v>
      </c>
      <c r="F113" s="94">
        <v>0.27430555555555552</v>
      </c>
      <c r="G113" s="94">
        <v>0.375</v>
      </c>
      <c r="H113" s="87">
        <v>1.73</v>
      </c>
      <c r="I113" s="87">
        <v>60</v>
      </c>
      <c r="J113" s="87">
        <v>112</v>
      </c>
    </row>
    <row r="114" spans="1:63" s="68" customFormat="1" x14ac:dyDescent="0.25">
      <c r="A114" s="89" t="s">
        <v>169</v>
      </c>
      <c r="B114" s="86" t="s">
        <v>147</v>
      </c>
      <c r="C114" s="86">
        <v>1</v>
      </c>
      <c r="D114" s="89" t="s">
        <v>189</v>
      </c>
      <c r="E114" s="89" t="s">
        <v>1474</v>
      </c>
      <c r="F114" s="93">
        <v>0.2951388888888889</v>
      </c>
      <c r="G114" s="93">
        <v>0.34375</v>
      </c>
      <c r="H114" s="86">
        <v>1.54</v>
      </c>
      <c r="I114" s="86">
        <v>50</v>
      </c>
      <c r="J114" s="86">
        <v>113</v>
      </c>
    </row>
    <row r="115" spans="1:63" s="68" customFormat="1" x14ac:dyDescent="0.25">
      <c r="A115" s="90" t="s">
        <v>146</v>
      </c>
      <c r="B115" s="87" t="s">
        <v>147</v>
      </c>
      <c r="C115" s="87">
        <v>19</v>
      </c>
      <c r="D115" s="90" t="s">
        <v>148</v>
      </c>
      <c r="E115" s="90" t="s">
        <v>1548</v>
      </c>
      <c r="F115" s="94">
        <v>0.65625</v>
      </c>
      <c r="G115" s="94">
        <v>0.73611111111111116</v>
      </c>
      <c r="H115" s="87">
        <v>0.63</v>
      </c>
      <c r="I115" s="87">
        <v>50</v>
      </c>
      <c r="J115" s="87">
        <v>114</v>
      </c>
    </row>
    <row r="116" spans="1:63" s="68" customFormat="1" x14ac:dyDescent="0.25">
      <c r="A116" s="89" t="s">
        <v>146</v>
      </c>
      <c r="B116" s="86" t="s">
        <v>147</v>
      </c>
      <c r="C116" s="86">
        <v>9</v>
      </c>
      <c r="D116" s="89" t="s">
        <v>343</v>
      </c>
      <c r="E116" s="89" t="s">
        <v>1508</v>
      </c>
      <c r="F116" s="93">
        <v>0.69791666666666663</v>
      </c>
      <c r="G116" s="93">
        <v>0.77777777777777779</v>
      </c>
      <c r="H116" s="86">
        <v>1.39</v>
      </c>
      <c r="I116" s="86">
        <v>40</v>
      </c>
      <c r="J116" s="86">
        <v>115</v>
      </c>
    </row>
    <row r="117" spans="1:63" s="68" customFormat="1" x14ac:dyDescent="0.25">
      <c r="A117" s="90" t="s">
        <v>1327</v>
      </c>
      <c r="B117" s="87" t="s">
        <v>92</v>
      </c>
      <c r="C117" s="87">
        <v>1</v>
      </c>
      <c r="D117" s="90" t="s">
        <v>343</v>
      </c>
      <c r="E117" s="90" t="s">
        <v>1501</v>
      </c>
      <c r="F117" s="94">
        <v>0.69444444444444453</v>
      </c>
      <c r="G117" s="94">
        <v>0.77777777777777779</v>
      </c>
      <c r="H117" s="87">
        <v>1.1599999999999999</v>
      </c>
      <c r="I117" s="87">
        <v>40</v>
      </c>
      <c r="J117" s="87">
        <v>116</v>
      </c>
    </row>
    <row r="118" spans="1:63" s="68" customFormat="1" x14ac:dyDescent="0.25">
      <c r="A118" s="89" t="s">
        <v>146</v>
      </c>
      <c r="B118" s="86" t="s">
        <v>170</v>
      </c>
      <c r="C118" s="86">
        <v>18</v>
      </c>
      <c r="D118" s="89" t="s">
        <v>545</v>
      </c>
      <c r="E118" s="89" t="s">
        <v>1361</v>
      </c>
      <c r="F118" s="93">
        <v>0.71527777777777779</v>
      </c>
      <c r="G118" s="93">
        <v>0.75347222222222221</v>
      </c>
      <c r="H118" s="86">
        <v>1.7</v>
      </c>
      <c r="I118" s="86">
        <v>30</v>
      </c>
      <c r="J118" s="86">
        <v>117</v>
      </c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</row>
    <row r="119" spans="1:63" s="68" customFormat="1" x14ac:dyDescent="0.25">
      <c r="A119" s="90" t="s">
        <v>235</v>
      </c>
      <c r="B119" s="87" t="s">
        <v>147</v>
      </c>
      <c r="C119" s="87">
        <v>3</v>
      </c>
      <c r="D119" s="90" t="s">
        <v>343</v>
      </c>
      <c r="E119" s="90" t="s">
        <v>1498</v>
      </c>
      <c r="F119" s="94">
        <v>0.3125</v>
      </c>
      <c r="G119" s="94">
        <v>0.35069444444444442</v>
      </c>
      <c r="H119" s="87">
        <v>1.54</v>
      </c>
      <c r="I119" s="87">
        <v>30</v>
      </c>
      <c r="J119" s="87">
        <v>118</v>
      </c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</row>
    <row r="120" spans="1:63" s="68" customFormat="1" x14ac:dyDescent="0.25">
      <c r="A120" s="89" t="s">
        <v>1078</v>
      </c>
      <c r="B120" s="86" t="s">
        <v>147</v>
      </c>
      <c r="C120" s="86">
        <v>1</v>
      </c>
      <c r="D120" s="89" t="s">
        <v>171</v>
      </c>
      <c r="E120" s="89" t="s">
        <v>1431</v>
      </c>
      <c r="F120" s="93">
        <v>0.71527777777777779</v>
      </c>
      <c r="G120" s="93">
        <v>0.76736111111111116</v>
      </c>
      <c r="H120" s="86">
        <v>1.53</v>
      </c>
      <c r="I120" s="86">
        <v>30</v>
      </c>
      <c r="J120" s="86">
        <v>119</v>
      </c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</row>
    <row r="121" spans="1:63" s="68" customFormat="1" x14ac:dyDescent="0.25">
      <c r="A121" s="90" t="s">
        <v>766</v>
      </c>
      <c r="B121" s="87" t="s">
        <v>170</v>
      </c>
      <c r="C121" s="87">
        <v>2</v>
      </c>
      <c r="D121" s="90" t="s">
        <v>148</v>
      </c>
      <c r="E121" s="90" t="s">
        <v>1528</v>
      </c>
      <c r="F121" s="94">
        <v>0.33333333333333331</v>
      </c>
      <c r="G121" s="94">
        <v>0.39583333333333331</v>
      </c>
      <c r="H121" s="87">
        <v>1.33</v>
      </c>
      <c r="I121" s="87">
        <v>30</v>
      </c>
      <c r="J121" s="87">
        <v>120</v>
      </c>
    </row>
    <row r="122" spans="1:63" s="68" customFormat="1" x14ac:dyDescent="0.25">
      <c r="A122" s="89" t="s">
        <v>1405</v>
      </c>
      <c r="B122" s="86" t="s">
        <v>170</v>
      </c>
      <c r="C122" s="86">
        <v>2</v>
      </c>
      <c r="D122" s="89" t="s">
        <v>148</v>
      </c>
      <c r="E122" s="89" t="s">
        <v>1513</v>
      </c>
      <c r="F122" s="93">
        <v>0.34375</v>
      </c>
      <c r="G122" s="93">
        <v>0.37847222222222227</v>
      </c>
      <c r="H122" s="86">
        <v>0.3</v>
      </c>
      <c r="I122" s="86">
        <v>30</v>
      </c>
      <c r="J122" s="86">
        <v>121</v>
      </c>
    </row>
    <row r="123" spans="1:63" s="68" customFormat="1" x14ac:dyDescent="0.25">
      <c r="A123" s="90" t="s">
        <v>1275</v>
      </c>
      <c r="B123" s="87" t="s">
        <v>147</v>
      </c>
      <c r="C123" s="87">
        <v>1</v>
      </c>
      <c r="D123" s="90" t="s">
        <v>171</v>
      </c>
      <c r="E123" s="90" t="s">
        <v>1276</v>
      </c>
      <c r="F123" s="94">
        <v>0.59375</v>
      </c>
      <c r="G123" s="94">
        <v>0.75347222222222221</v>
      </c>
      <c r="H123" s="87">
        <v>0.27</v>
      </c>
      <c r="I123" s="87">
        <v>30</v>
      </c>
      <c r="J123" s="87">
        <v>122</v>
      </c>
    </row>
    <row r="124" spans="1:63" s="69" customFormat="1" x14ac:dyDescent="0.25">
      <c r="A124" s="89" t="s">
        <v>146</v>
      </c>
      <c r="B124" s="86" t="s">
        <v>170</v>
      </c>
      <c r="C124" s="86">
        <v>13</v>
      </c>
      <c r="D124" s="89" t="s">
        <v>343</v>
      </c>
      <c r="E124" s="89" t="s">
        <v>1507</v>
      </c>
      <c r="F124" s="93">
        <v>0.31944444444444448</v>
      </c>
      <c r="G124" s="93">
        <v>0.37152777777777773</v>
      </c>
      <c r="H124" s="86">
        <v>2.08</v>
      </c>
      <c r="I124" s="86">
        <v>20</v>
      </c>
      <c r="J124" s="86">
        <v>123</v>
      </c>
    </row>
    <row r="125" spans="1:63" s="68" customFormat="1" x14ac:dyDescent="0.25">
      <c r="A125" s="90" t="s">
        <v>354</v>
      </c>
      <c r="B125" s="87" t="s">
        <v>92</v>
      </c>
      <c r="C125" s="87">
        <v>7</v>
      </c>
      <c r="D125" s="90" t="s">
        <v>171</v>
      </c>
      <c r="E125" s="90" t="s">
        <v>1399</v>
      </c>
      <c r="F125" s="94">
        <v>0.60069444444444442</v>
      </c>
      <c r="G125" s="94">
        <v>0.77083333333333337</v>
      </c>
      <c r="H125" s="87">
        <v>0.11</v>
      </c>
      <c r="I125" s="87">
        <v>20</v>
      </c>
      <c r="J125" s="87">
        <v>124</v>
      </c>
    </row>
    <row r="126" spans="1:63" s="68" customFormat="1" x14ac:dyDescent="0.25">
      <c r="A126" s="89" t="s">
        <v>630</v>
      </c>
      <c r="B126" s="86" t="s">
        <v>170</v>
      </c>
      <c r="C126" s="86">
        <v>4</v>
      </c>
      <c r="D126" s="89" t="s">
        <v>148</v>
      </c>
      <c r="E126" s="89" t="s">
        <v>1523</v>
      </c>
      <c r="F126" s="93">
        <v>0.30555555555555552</v>
      </c>
      <c r="G126" s="93">
        <v>0.33680555555555558</v>
      </c>
      <c r="H126" s="86">
        <v>2.71</v>
      </c>
      <c r="I126" s="86">
        <v>19.095534527738121</v>
      </c>
      <c r="J126" s="86">
        <v>125</v>
      </c>
    </row>
    <row r="127" spans="1:63" s="68" customFormat="1" x14ac:dyDescent="0.25">
      <c r="A127" s="90" t="s">
        <v>1280</v>
      </c>
      <c r="B127" s="87" t="s">
        <v>92</v>
      </c>
      <c r="C127" s="87">
        <v>1</v>
      </c>
      <c r="D127" s="90" t="s">
        <v>171</v>
      </c>
      <c r="E127" s="90" t="s">
        <v>1461</v>
      </c>
      <c r="F127" s="94">
        <v>0.72222222222222221</v>
      </c>
      <c r="G127" s="94">
        <v>0.75347222222222221</v>
      </c>
      <c r="H127" s="87">
        <v>0.3</v>
      </c>
      <c r="I127" s="87">
        <v>18.765491578876567</v>
      </c>
      <c r="J127" s="87">
        <v>126</v>
      </c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</row>
    <row r="128" spans="1:63" s="68" customFormat="1" x14ac:dyDescent="0.25">
      <c r="A128" s="89" t="s">
        <v>169</v>
      </c>
      <c r="B128" s="86" t="s">
        <v>147</v>
      </c>
      <c r="C128" s="86">
        <v>7</v>
      </c>
      <c r="D128" s="89" t="s">
        <v>171</v>
      </c>
      <c r="E128" s="89" t="s">
        <v>1446</v>
      </c>
      <c r="F128" s="93">
        <v>0.34722222222222227</v>
      </c>
      <c r="G128" s="93">
        <v>0.3888888888888889</v>
      </c>
      <c r="H128" s="86">
        <v>1.1100000000000001</v>
      </c>
      <c r="I128" s="86">
        <v>18.342370398611529</v>
      </c>
      <c r="J128" s="86">
        <v>127</v>
      </c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</row>
    <row r="129" spans="1:63" s="68" customFormat="1" x14ac:dyDescent="0.25">
      <c r="A129" s="90" t="s">
        <v>169</v>
      </c>
      <c r="B129" s="87" t="s">
        <v>147</v>
      </c>
      <c r="C129" s="87">
        <v>4</v>
      </c>
      <c r="D129" s="90" t="s">
        <v>189</v>
      </c>
      <c r="E129" s="90" t="s">
        <v>1315</v>
      </c>
      <c r="F129" s="94">
        <v>0.72222222222222221</v>
      </c>
      <c r="G129" s="94">
        <v>0.74652777777777779</v>
      </c>
      <c r="H129" s="87">
        <v>0.76</v>
      </c>
      <c r="I129" s="87">
        <v>16.708522603519452</v>
      </c>
      <c r="J129" s="87">
        <v>128</v>
      </c>
    </row>
    <row r="130" spans="1:63" s="71" customFormat="1" ht="18.75" x14ac:dyDescent="0.3">
      <c r="A130" s="89" t="s">
        <v>651</v>
      </c>
      <c r="B130" s="86" t="s">
        <v>188</v>
      </c>
      <c r="C130" s="86">
        <v>1</v>
      </c>
      <c r="D130" s="89" t="s">
        <v>148</v>
      </c>
      <c r="E130" s="89" t="s">
        <v>1338</v>
      </c>
      <c r="F130" s="93">
        <v>0.3576388888888889</v>
      </c>
      <c r="G130" s="93">
        <v>0.40625</v>
      </c>
      <c r="H130" s="86">
        <v>0.41</v>
      </c>
      <c r="I130" s="86">
        <v>16.639903284419709</v>
      </c>
      <c r="J130" s="86">
        <v>129</v>
      </c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</row>
    <row r="131" spans="1:63" s="68" customFormat="1" x14ac:dyDescent="0.25">
      <c r="A131" s="90" t="s">
        <v>766</v>
      </c>
      <c r="B131" s="87" t="s">
        <v>170</v>
      </c>
      <c r="C131" s="87">
        <v>3</v>
      </c>
      <c r="D131" s="90" t="s">
        <v>148</v>
      </c>
      <c r="E131" s="90" t="s">
        <v>1173</v>
      </c>
      <c r="F131" s="94">
        <v>0.28819444444444448</v>
      </c>
      <c r="G131" s="94">
        <v>0.38194444444444442</v>
      </c>
      <c r="H131" s="87">
        <v>0.35</v>
      </c>
      <c r="I131" s="87">
        <v>16.353789222598891</v>
      </c>
      <c r="J131" s="87">
        <v>130</v>
      </c>
    </row>
    <row r="132" spans="1:63" s="68" customFormat="1" x14ac:dyDescent="0.25">
      <c r="A132" s="89" t="s">
        <v>91</v>
      </c>
      <c r="B132" s="86" t="s">
        <v>92</v>
      </c>
      <c r="C132" s="86">
        <v>5</v>
      </c>
      <c r="D132" s="89" t="s">
        <v>73</v>
      </c>
      <c r="E132" s="89" t="s">
        <v>1384</v>
      </c>
      <c r="F132" s="93">
        <v>0.28125</v>
      </c>
      <c r="G132" s="93">
        <v>0.32291666666666669</v>
      </c>
      <c r="H132" s="86">
        <v>0.3</v>
      </c>
      <c r="I132" s="86">
        <v>16.295127989638207</v>
      </c>
      <c r="J132" s="86">
        <v>131</v>
      </c>
    </row>
    <row r="133" spans="1:63" s="68" customFormat="1" x14ac:dyDescent="0.25">
      <c r="A133" s="90" t="s">
        <v>473</v>
      </c>
      <c r="B133" s="87" t="s">
        <v>188</v>
      </c>
      <c r="C133" s="87">
        <v>3</v>
      </c>
      <c r="D133" s="90" t="s">
        <v>171</v>
      </c>
      <c r="E133" s="90" t="s">
        <v>1317</v>
      </c>
      <c r="F133" s="94">
        <v>0.62152777777777779</v>
      </c>
      <c r="G133" s="94">
        <v>0.75347222222222221</v>
      </c>
      <c r="H133" s="87">
        <v>0.56999999999999995</v>
      </c>
      <c r="I133" s="87">
        <v>15.401913244657722</v>
      </c>
      <c r="J133" s="87">
        <v>132</v>
      </c>
    </row>
    <row r="134" spans="1:63" s="71" customFormat="1" ht="18.75" x14ac:dyDescent="0.3">
      <c r="A134" s="89" t="s">
        <v>146</v>
      </c>
      <c r="B134" s="86" t="s">
        <v>170</v>
      </c>
      <c r="C134" s="86">
        <v>16</v>
      </c>
      <c r="D134" s="89" t="s">
        <v>73</v>
      </c>
      <c r="E134" s="89" t="s">
        <v>1283</v>
      </c>
      <c r="F134" s="93">
        <v>0.63194444444444442</v>
      </c>
      <c r="G134" s="93">
        <v>0.67361111111111116</v>
      </c>
      <c r="H134" s="86">
        <v>0.53</v>
      </c>
      <c r="I134" s="86">
        <v>14.561008398539729</v>
      </c>
      <c r="J134" s="86">
        <v>133</v>
      </c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</row>
    <row r="135" spans="1:63" s="68" customFormat="1" x14ac:dyDescent="0.25">
      <c r="A135" s="90" t="s">
        <v>1405</v>
      </c>
      <c r="B135" s="87" t="s">
        <v>147</v>
      </c>
      <c r="C135" s="87">
        <v>1</v>
      </c>
      <c r="D135" s="90" t="s">
        <v>148</v>
      </c>
      <c r="E135" s="90" t="s">
        <v>1514</v>
      </c>
      <c r="F135" s="94">
        <v>0.64583333333333337</v>
      </c>
      <c r="G135" s="94">
        <v>0.70486111111111116</v>
      </c>
      <c r="H135" s="87">
        <v>0.78</v>
      </c>
      <c r="I135" s="87">
        <v>13.972164891660173</v>
      </c>
      <c r="J135" s="87">
        <v>134</v>
      </c>
    </row>
    <row r="136" spans="1:63" s="68" customFormat="1" x14ac:dyDescent="0.25">
      <c r="A136" s="89" t="s">
        <v>91</v>
      </c>
      <c r="B136" s="86" t="s">
        <v>92</v>
      </c>
      <c r="C136" s="86">
        <v>1</v>
      </c>
      <c r="D136" s="89" t="s">
        <v>1237</v>
      </c>
      <c r="E136" s="89" t="s">
        <v>1553</v>
      </c>
      <c r="F136" s="93">
        <v>0.24305555555555555</v>
      </c>
      <c r="G136" s="93">
        <v>0.25347222222222221</v>
      </c>
      <c r="H136" s="86">
        <v>1</v>
      </c>
      <c r="I136" s="86">
        <v>13.607337886966498</v>
      </c>
      <c r="J136" s="86">
        <v>135</v>
      </c>
    </row>
    <row r="137" spans="1:63" s="68" customFormat="1" x14ac:dyDescent="0.25">
      <c r="A137" s="90" t="s">
        <v>91</v>
      </c>
      <c r="B137" s="87" t="s">
        <v>92</v>
      </c>
      <c r="C137" s="87">
        <v>2</v>
      </c>
      <c r="D137" s="90" t="s">
        <v>1237</v>
      </c>
      <c r="E137" s="90" t="s">
        <v>1554</v>
      </c>
      <c r="F137" s="94">
        <v>0.27083333333333331</v>
      </c>
      <c r="G137" s="94">
        <v>0.29166666666666669</v>
      </c>
      <c r="H137" s="87">
        <v>0.21</v>
      </c>
      <c r="I137" s="87">
        <v>13.607337886966498</v>
      </c>
      <c r="J137" s="87">
        <v>136</v>
      </c>
    </row>
    <row r="138" spans="1:63" s="68" customFormat="1" x14ac:dyDescent="0.25">
      <c r="A138" s="89" t="s">
        <v>169</v>
      </c>
      <c r="B138" s="86" t="s">
        <v>147</v>
      </c>
      <c r="C138" s="86">
        <v>5</v>
      </c>
      <c r="D138" s="89" t="s">
        <v>189</v>
      </c>
      <c r="E138" s="89" t="s">
        <v>1335</v>
      </c>
      <c r="F138" s="93">
        <v>0.70833333333333337</v>
      </c>
      <c r="G138" s="93">
        <v>0.75</v>
      </c>
      <c r="H138" s="86">
        <v>0.5</v>
      </c>
      <c r="I138" s="86">
        <v>12.29693279153379</v>
      </c>
      <c r="J138" s="86">
        <v>137</v>
      </c>
    </row>
    <row r="139" spans="1:63" s="68" customFormat="1" x14ac:dyDescent="0.25">
      <c r="A139" s="90" t="s">
        <v>235</v>
      </c>
      <c r="B139" s="87" t="s">
        <v>170</v>
      </c>
      <c r="C139" s="87">
        <v>5</v>
      </c>
      <c r="D139" s="90" t="s">
        <v>343</v>
      </c>
      <c r="E139" s="90" t="s">
        <v>1494</v>
      </c>
      <c r="F139" s="94">
        <v>0.72916666666666663</v>
      </c>
      <c r="G139" s="94">
        <v>0.75</v>
      </c>
      <c r="H139" s="87">
        <v>2.21</v>
      </c>
      <c r="I139" s="87">
        <v>9.9375393687579088</v>
      </c>
      <c r="J139" s="87">
        <v>138</v>
      </c>
    </row>
    <row r="140" spans="1:63" s="68" customFormat="1" ht="18.75" x14ac:dyDescent="0.3">
      <c r="A140" s="89" t="s">
        <v>235</v>
      </c>
      <c r="B140" s="86" t="s">
        <v>170</v>
      </c>
      <c r="C140" s="86">
        <v>2</v>
      </c>
      <c r="D140" s="89" t="s">
        <v>148</v>
      </c>
      <c r="E140" s="89" t="s">
        <v>1530</v>
      </c>
      <c r="F140" s="93">
        <v>0.72916666666666663</v>
      </c>
      <c r="G140" s="93">
        <v>0.75347222222222221</v>
      </c>
      <c r="H140" s="86">
        <v>0.25</v>
      </c>
      <c r="I140" s="86">
        <v>7.8297965648196941</v>
      </c>
      <c r="J140" s="86">
        <v>139</v>
      </c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</row>
    <row r="141" spans="1:63" s="68" customFormat="1" x14ac:dyDescent="0.25">
      <c r="A141" s="90" t="s">
        <v>91</v>
      </c>
      <c r="B141" s="87" t="s">
        <v>188</v>
      </c>
      <c r="C141" s="87">
        <v>1</v>
      </c>
      <c r="D141" s="90" t="s">
        <v>73</v>
      </c>
      <c r="E141" s="90" t="s">
        <v>1485</v>
      </c>
      <c r="F141" s="94">
        <v>0.3576388888888889</v>
      </c>
      <c r="G141" s="94">
        <v>0.4201388888888889</v>
      </c>
      <c r="H141" s="87">
        <v>0.61</v>
      </c>
      <c r="I141" s="87">
        <v>7.8208651856033242</v>
      </c>
      <c r="J141" s="87">
        <v>140</v>
      </c>
    </row>
    <row r="142" spans="1:63" s="68" customFormat="1" x14ac:dyDescent="0.25">
      <c r="A142" s="89" t="s">
        <v>146</v>
      </c>
      <c r="B142" s="86" t="s">
        <v>147</v>
      </c>
      <c r="C142" s="86">
        <v>6</v>
      </c>
      <c r="D142" s="89" t="s">
        <v>73</v>
      </c>
      <c r="E142" s="89" t="s">
        <v>1354</v>
      </c>
      <c r="F142" s="93">
        <v>0.28125</v>
      </c>
      <c r="G142" s="93">
        <v>0.32291666666666669</v>
      </c>
      <c r="H142" s="86">
        <v>0.33</v>
      </c>
      <c r="I142" s="86">
        <v>7.2334707482904141</v>
      </c>
      <c r="J142" s="86">
        <v>141</v>
      </c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</row>
    <row r="143" spans="1:63" s="68" customFormat="1" x14ac:dyDescent="0.25">
      <c r="A143" s="90" t="s">
        <v>91</v>
      </c>
      <c r="B143" s="87" t="s">
        <v>188</v>
      </c>
      <c r="C143" s="87">
        <v>3</v>
      </c>
      <c r="D143" s="90" t="s">
        <v>73</v>
      </c>
      <c r="E143" s="90" t="s">
        <v>1486</v>
      </c>
      <c r="F143" s="94">
        <v>0.59375</v>
      </c>
      <c r="G143" s="94">
        <v>0.65277777777777779</v>
      </c>
      <c r="H143" s="87">
        <v>0.41</v>
      </c>
      <c r="I143" s="87">
        <v>7.2073827756398181</v>
      </c>
      <c r="J143" s="87">
        <v>142</v>
      </c>
    </row>
    <row r="144" spans="1:63" s="68" customFormat="1" x14ac:dyDescent="0.25">
      <c r="A144" s="89" t="s">
        <v>630</v>
      </c>
      <c r="B144" s="86" t="s">
        <v>170</v>
      </c>
      <c r="C144" s="86">
        <v>1</v>
      </c>
      <c r="D144" s="89" t="s">
        <v>148</v>
      </c>
      <c r="E144" s="89" t="s">
        <v>1085</v>
      </c>
      <c r="F144" s="93">
        <v>0.28125</v>
      </c>
      <c r="G144" s="93">
        <v>0.30555555555555552</v>
      </c>
      <c r="H144" s="86">
        <v>0.64</v>
      </c>
      <c r="I144" s="86">
        <v>6.4867509346542809</v>
      </c>
      <c r="J144" s="86">
        <v>143</v>
      </c>
    </row>
    <row r="145" spans="1:63" s="68" customFormat="1" x14ac:dyDescent="0.25">
      <c r="A145" s="90" t="s">
        <v>214</v>
      </c>
      <c r="B145" s="87" t="s">
        <v>170</v>
      </c>
      <c r="C145" s="87">
        <v>5</v>
      </c>
      <c r="D145" s="90" t="s">
        <v>171</v>
      </c>
      <c r="E145" s="90" t="s">
        <v>1449</v>
      </c>
      <c r="F145" s="94">
        <v>0.3125</v>
      </c>
      <c r="G145" s="94">
        <v>0.3263888888888889</v>
      </c>
      <c r="H145" s="87">
        <v>0.81</v>
      </c>
      <c r="I145" s="87">
        <v>5.7828019763615073</v>
      </c>
      <c r="J145" s="87">
        <v>144</v>
      </c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</row>
    <row r="146" spans="1:63" s="68" customFormat="1" x14ac:dyDescent="0.25">
      <c r="A146" s="89" t="s">
        <v>1275</v>
      </c>
      <c r="B146" s="86" t="s">
        <v>170</v>
      </c>
      <c r="C146" s="86">
        <v>1</v>
      </c>
      <c r="D146" s="89" t="s">
        <v>171</v>
      </c>
      <c r="E146" s="89" t="s">
        <v>1434</v>
      </c>
      <c r="F146" s="93">
        <v>0.22569444444444445</v>
      </c>
      <c r="G146" s="93">
        <v>0.24305555555555555</v>
      </c>
      <c r="H146" s="86">
        <v>0.96</v>
      </c>
      <c r="I146" s="86">
        <v>5.5430876048954216</v>
      </c>
      <c r="J146" s="86">
        <v>145</v>
      </c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</row>
    <row r="147" spans="1:63" s="68" customFormat="1" x14ac:dyDescent="0.25">
      <c r="A147" s="90" t="s">
        <v>91</v>
      </c>
      <c r="B147" s="87" t="s">
        <v>92</v>
      </c>
      <c r="C147" s="87">
        <v>4</v>
      </c>
      <c r="D147" s="90" t="s">
        <v>73</v>
      </c>
      <c r="E147" s="90" t="s">
        <v>1486</v>
      </c>
      <c r="F147" s="94">
        <v>0.36805555555555558</v>
      </c>
      <c r="G147" s="94">
        <v>0.3888888888888889</v>
      </c>
      <c r="H147" s="87">
        <v>1</v>
      </c>
      <c r="I147" s="87">
        <v>5.5174297694271521</v>
      </c>
      <c r="J147" s="87">
        <v>146</v>
      </c>
    </row>
    <row r="148" spans="1:63" s="68" customFormat="1" x14ac:dyDescent="0.25">
      <c r="A148" s="89" t="s">
        <v>214</v>
      </c>
      <c r="B148" s="86" t="s">
        <v>147</v>
      </c>
      <c r="C148" s="86">
        <v>2</v>
      </c>
      <c r="D148" s="89" t="s">
        <v>171</v>
      </c>
      <c r="E148" s="89" t="s">
        <v>1454</v>
      </c>
      <c r="F148" s="93">
        <v>0.3263888888888889</v>
      </c>
      <c r="G148" s="93">
        <v>0.3923611111111111</v>
      </c>
      <c r="H148" s="86">
        <v>0.19</v>
      </c>
      <c r="I148" s="86">
        <v>5.322755818409008</v>
      </c>
      <c r="J148" s="86">
        <v>147</v>
      </c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</row>
    <row r="149" spans="1:63" s="68" customFormat="1" x14ac:dyDescent="0.25">
      <c r="A149" s="90" t="s">
        <v>214</v>
      </c>
      <c r="B149" s="87" t="s">
        <v>147</v>
      </c>
      <c r="C149" s="87">
        <v>6</v>
      </c>
      <c r="D149" s="90" t="s">
        <v>171</v>
      </c>
      <c r="E149" s="90" t="s">
        <v>1457</v>
      </c>
      <c r="F149" s="94">
        <v>0.72222222222222221</v>
      </c>
      <c r="G149" s="94">
        <v>0.74305555555555547</v>
      </c>
      <c r="H149" s="87">
        <v>0.48</v>
      </c>
      <c r="I149" s="87">
        <v>3.5470518092078933</v>
      </c>
      <c r="J149" s="87">
        <v>148</v>
      </c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</row>
    <row r="150" spans="1:63" s="68" customFormat="1" x14ac:dyDescent="0.25">
      <c r="A150" s="89" t="s">
        <v>1405</v>
      </c>
      <c r="B150" s="86" t="s">
        <v>170</v>
      </c>
      <c r="C150" s="86">
        <v>1</v>
      </c>
      <c r="D150" s="89" t="s">
        <v>148</v>
      </c>
      <c r="E150" s="89" t="s">
        <v>1406</v>
      </c>
      <c r="F150" s="93">
        <v>0.34722222222222227</v>
      </c>
      <c r="G150" s="93">
        <v>0.37847222222222227</v>
      </c>
      <c r="H150" s="86">
        <v>0.3</v>
      </c>
      <c r="I150" s="86">
        <v>3.4217036728862862</v>
      </c>
      <c r="J150" s="86">
        <v>149</v>
      </c>
    </row>
    <row r="151" spans="1:63" s="68" customFormat="1" x14ac:dyDescent="0.25">
      <c r="A151" s="90" t="s">
        <v>146</v>
      </c>
      <c r="B151" s="87" t="s">
        <v>147</v>
      </c>
      <c r="C151" s="87">
        <v>4</v>
      </c>
      <c r="D151" s="90" t="s">
        <v>545</v>
      </c>
      <c r="E151" s="90" t="s">
        <v>1375</v>
      </c>
      <c r="F151" s="94">
        <v>0.3298611111111111</v>
      </c>
      <c r="G151" s="94">
        <v>0.3576388888888889</v>
      </c>
      <c r="H151" s="87">
        <v>0.22</v>
      </c>
      <c r="I151" s="87">
        <v>3.1718573203549916</v>
      </c>
      <c r="J151" s="87">
        <v>150</v>
      </c>
    </row>
    <row r="152" spans="1:63" s="68" customFormat="1" x14ac:dyDescent="0.25">
      <c r="A152" s="89" t="s">
        <v>146</v>
      </c>
      <c r="B152" s="86" t="s">
        <v>170</v>
      </c>
      <c r="C152" s="86">
        <v>9</v>
      </c>
      <c r="D152" s="89" t="s">
        <v>343</v>
      </c>
      <c r="E152" s="89" t="s">
        <v>1504</v>
      </c>
      <c r="F152" s="93">
        <v>0.30902777777777779</v>
      </c>
      <c r="G152" s="93">
        <v>0.38541666666666669</v>
      </c>
      <c r="H152" s="86">
        <v>0.51</v>
      </c>
      <c r="I152" s="86">
        <v>3.0108677121240599</v>
      </c>
      <c r="J152" s="86">
        <v>151</v>
      </c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</row>
    <row r="153" spans="1:63" s="68" customFormat="1" ht="15" customHeight="1" x14ac:dyDescent="0.25">
      <c r="A153" s="90" t="s">
        <v>1275</v>
      </c>
      <c r="B153" s="87" t="s">
        <v>147</v>
      </c>
      <c r="C153" s="87">
        <v>2</v>
      </c>
      <c r="D153" s="90" t="s">
        <v>171</v>
      </c>
      <c r="E153" s="90" t="s">
        <v>1435</v>
      </c>
      <c r="F153" s="94">
        <v>0.35416666666666669</v>
      </c>
      <c r="G153" s="94">
        <v>0.375</v>
      </c>
      <c r="H153" s="87">
        <v>0.42</v>
      </c>
      <c r="I153" s="87">
        <v>2.721886871318528</v>
      </c>
      <c r="J153" s="87">
        <v>152</v>
      </c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</row>
    <row r="154" spans="1:63" s="68" customFormat="1" x14ac:dyDescent="0.25">
      <c r="A154" s="89" t="s">
        <v>630</v>
      </c>
      <c r="B154" s="86" t="s">
        <v>147</v>
      </c>
      <c r="C154" s="86">
        <v>2</v>
      </c>
      <c r="D154" s="89" t="s">
        <v>148</v>
      </c>
      <c r="E154" s="89" t="s">
        <v>1402</v>
      </c>
      <c r="F154" s="93">
        <v>0.61805555555555558</v>
      </c>
      <c r="G154" s="93">
        <v>0.63194444444444442</v>
      </c>
      <c r="H154" s="86">
        <v>0.6</v>
      </c>
      <c r="I154" s="86">
        <v>2.5658985308522491</v>
      </c>
      <c r="J154" s="86">
        <v>153</v>
      </c>
    </row>
    <row r="155" spans="1:63" s="68" customFormat="1" x14ac:dyDescent="0.25">
      <c r="A155" s="90" t="s">
        <v>235</v>
      </c>
      <c r="B155" s="87" t="s">
        <v>170</v>
      </c>
      <c r="C155" s="87">
        <v>7</v>
      </c>
      <c r="D155" s="90" t="s">
        <v>343</v>
      </c>
      <c r="E155" s="90" t="s">
        <v>1496</v>
      </c>
      <c r="F155" s="94">
        <v>0.75</v>
      </c>
      <c r="G155" s="94">
        <v>0.76041666666666663</v>
      </c>
      <c r="H155" s="87">
        <v>0.53</v>
      </c>
      <c r="I155" s="87">
        <v>2.3748006641428576</v>
      </c>
      <c r="J155" s="87">
        <v>154</v>
      </c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</row>
    <row r="156" spans="1:63" s="68" customFormat="1" x14ac:dyDescent="0.25">
      <c r="A156" s="89" t="s">
        <v>146</v>
      </c>
      <c r="B156" s="86" t="s">
        <v>170</v>
      </c>
      <c r="C156" s="86">
        <v>8</v>
      </c>
      <c r="D156" s="89" t="s">
        <v>343</v>
      </c>
      <c r="E156" s="89" t="s">
        <v>1503</v>
      </c>
      <c r="F156" s="93">
        <v>0.4861111111111111</v>
      </c>
      <c r="G156" s="93">
        <v>0.5</v>
      </c>
      <c r="H156" s="86">
        <v>4.2300000000000004</v>
      </c>
      <c r="I156" s="86">
        <v>2.2441587223214281</v>
      </c>
      <c r="J156" s="86">
        <v>155</v>
      </c>
    </row>
    <row r="157" spans="1:63" s="68" customFormat="1" x14ac:dyDescent="0.25">
      <c r="A157" s="90" t="s">
        <v>354</v>
      </c>
      <c r="B157" s="87" t="s">
        <v>92</v>
      </c>
      <c r="C157" s="87">
        <v>6</v>
      </c>
      <c r="D157" s="90" t="s">
        <v>171</v>
      </c>
      <c r="E157" s="90" t="s">
        <v>1399</v>
      </c>
      <c r="F157" s="94">
        <v>0.53125</v>
      </c>
      <c r="G157" s="94">
        <v>0.54861111111111105</v>
      </c>
      <c r="H157" s="87">
        <v>0.11</v>
      </c>
      <c r="I157" s="87">
        <v>1.556883807255532</v>
      </c>
      <c r="J157" s="87">
        <v>156</v>
      </c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</row>
    <row r="158" spans="1:63" s="68" customFormat="1" ht="15" customHeight="1" x14ac:dyDescent="0.25">
      <c r="A158" s="89" t="s">
        <v>214</v>
      </c>
      <c r="B158" s="86" t="s">
        <v>147</v>
      </c>
      <c r="C158" s="86">
        <v>1</v>
      </c>
      <c r="D158" s="89" t="s">
        <v>171</v>
      </c>
      <c r="E158" s="89" t="s">
        <v>1453</v>
      </c>
      <c r="F158" s="93">
        <v>0.34722222222222227</v>
      </c>
      <c r="G158" s="93">
        <v>0.3576388888888889</v>
      </c>
      <c r="H158" s="86">
        <v>0.79</v>
      </c>
      <c r="I158" s="86">
        <v>1.5537131463965368</v>
      </c>
      <c r="J158" s="86">
        <v>157</v>
      </c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</row>
    <row r="159" spans="1:63" s="68" customFormat="1" x14ac:dyDescent="0.25">
      <c r="A159" s="90" t="s">
        <v>235</v>
      </c>
      <c r="B159" s="87" t="s">
        <v>147</v>
      </c>
      <c r="C159" s="87">
        <v>5</v>
      </c>
      <c r="D159" s="90" t="s">
        <v>343</v>
      </c>
      <c r="E159" s="90" t="s">
        <v>1500</v>
      </c>
      <c r="F159" s="94">
        <v>0.3576388888888889</v>
      </c>
      <c r="G159" s="94">
        <v>0.36805555555555558</v>
      </c>
      <c r="H159" s="87">
        <v>0.78</v>
      </c>
      <c r="I159" s="87">
        <v>1.2949995581396354</v>
      </c>
      <c r="J159" s="87">
        <v>158</v>
      </c>
    </row>
    <row r="160" spans="1:63" s="68" customFormat="1" x14ac:dyDescent="0.25">
      <c r="A160" s="89" t="s">
        <v>630</v>
      </c>
      <c r="B160" s="86" t="s">
        <v>147</v>
      </c>
      <c r="C160" s="86">
        <v>3</v>
      </c>
      <c r="D160" s="89" t="s">
        <v>148</v>
      </c>
      <c r="E160" s="89" t="s">
        <v>1273</v>
      </c>
      <c r="F160" s="93">
        <v>0.62847222222222221</v>
      </c>
      <c r="G160" s="93">
        <v>0.64236111111111105</v>
      </c>
      <c r="H160" s="86">
        <v>0.47</v>
      </c>
      <c r="I160" s="86">
        <v>1.2184958222439335</v>
      </c>
      <c r="J160" s="86">
        <v>159</v>
      </c>
    </row>
    <row r="161" spans="1:63" s="68" customFormat="1" x14ac:dyDescent="0.25">
      <c r="A161" s="90" t="s">
        <v>235</v>
      </c>
      <c r="B161" s="87" t="s">
        <v>147</v>
      </c>
      <c r="C161" s="87">
        <v>7</v>
      </c>
      <c r="D161" s="90" t="s">
        <v>148</v>
      </c>
      <c r="E161" s="90" t="s">
        <v>1533</v>
      </c>
      <c r="F161" s="94">
        <v>0.3611111111111111</v>
      </c>
      <c r="G161" s="94">
        <v>0.37152777777777773</v>
      </c>
      <c r="H161" s="87">
        <v>0.56000000000000005</v>
      </c>
      <c r="I161" s="87">
        <v>1.1916188955373148</v>
      </c>
      <c r="J161" s="87">
        <v>160</v>
      </c>
    </row>
    <row r="162" spans="1:63" s="68" customFormat="1" x14ac:dyDescent="0.25">
      <c r="A162" s="89" t="s">
        <v>146</v>
      </c>
      <c r="B162" s="86" t="s">
        <v>170</v>
      </c>
      <c r="C162" s="86">
        <v>10</v>
      </c>
      <c r="D162" s="89" t="s">
        <v>343</v>
      </c>
      <c r="E162" s="89" t="s">
        <v>1504</v>
      </c>
      <c r="F162" s="93">
        <v>0.72569444444444453</v>
      </c>
      <c r="G162" s="93">
        <v>0.73958333333333337</v>
      </c>
      <c r="H162" s="86">
        <v>0.23</v>
      </c>
      <c r="I162" s="86">
        <v>0.7789907905942387</v>
      </c>
      <c r="J162" s="86">
        <v>161</v>
      </c>
    </row>
    <row r="163" spans="1:63" s="68" customFormat="1" x14ac:dyDescent="0.25">
      <c r="A163" s="90" t="s">
        <v>651</v>
      </c>
      <c r="B163" s="87" t="s">
        <v>92</v>
      </c>
      <c r="C163" s="87">
        <v>4</v>
      </c>
      <c r="D163" s="90" t="s">
        <v>148</v>
      </c>
      <c r="E163" s="90" t="s">
        <v>1521</v>
      </c>
      <c r="F163" s="94">
        <v>0.80555555555555547</v>
      </c>
      <c r="G163" s="94">
        <v>0.81597222222222221</v>
      </c>
      <c r="H163" s="87">
        <v>0.15</v>
      </c>
      <c r="I163" s="87">
        <v>0.33689433545080627</v>
      </c>
      <c r="J163" s="87">
        <v>162</v>
      </c>
    </row>
    <row r="164" spans="1:63" s="68" customFormat="1" x14ac:dyDescent="0.25">
      <c r="A164" s="89" t="s">
        <v>187</v>
      </c>
      <c r="B164" s="86" t="s">
        <v>92</v>
      </c>
      <c r="C164" s="86">
        <v>2</v>
      </c>
      <c r="D164" s="89" t="s">
        <v>189</v>
      </c>
      <c r="E164" s="89" t="s">
        <v>1472</v>
      </c>
      <c r="F164" s="93">
        <v>0.71875</v>
      </c>
      <c r="G164" s="93">
        <v>0.73263888888888884</v>
      </c>
      <c r="H164" s="86">
        <v>0.06</v>
      </c>
      <c r="I164" s="86">
        <v>0.27425404473663634</v>
      </c>
      <c r="J164" s="86">
        <v>163</v>
      </c>
    </row>
    <row r="165" spans="1:63" s="70" customFormat="1" x14ac:dyDescent="0.25">
      <c r="A165" s="90" t="s">
        <v>214</v>
      </c>
      <c r="B165" s="87" t="s">
        <v>170</v>
      </c>
      <c r="C165" s="87">
        <v>6</v>
      </c>
      <c r="D165" s="90" t="s">
        <v>171</v>
      </c>
      <c r="E165" s="90" t="s">
        <v>1450</v>
      </c>
      <c r="F165" s="94">
        <v>0.31944444444444448</v>
      </c>
      <c r="G165" s="94">
        <v>0.3298611111111111</v>
      </c>
      <c r="H165" s="87">
        <v>0.02</v>
      </c>
      <c r="I165" s="87">
        <v>0.14935138266655854</v>
      </c>
      <c r="J165" s="87">
        <v>164</v>
      </c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</row>
  </sheetData>
  <autoFilter ref="A1:J165" xr:uid="{00000000-0009-0000-0000-000001000000}"/>
  <sortState ref="A2:J165">
    <sortCondition descending="1" ref="I2:I165"/>
    <sortCondition descending="1" ref="H2:H165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90E2-3712-4F83-89F0-E12C0D9A0E4E}">
  <dimension ref="A1:AX165"/>
  <sheetViews>
    <sheetView topLeftCell="AG1" zoomScale="70" zoomScaleNormal="70" workbookViewId="0">
      <pane ySplit="1" topLeftCell="A115" activePane="bottomLeft" state="frozen"/>
      <selection activeCell="AM1" sqref="AM1"/>
      <selection pane="bottomLeft" sqref="A1:AX165"/>
    </sheetView>
  </sheetViews>
  <sheetFormatPr defaultRowHeight="15" x14ac:dyDescent="0.25"/>
  <cols>
    <col min="1" max="1" width="11.85546875" style="91" bestFit="1" customWidth="1"/>
    <col min="2" max="2" width="8" style="82" bestFit="1" customWidth="1"/>
    <col min="3" max="3" width="10.28515625" style="84" bestFit="1" customWidth="1"/>
    <col min="4" max="4" width="25.28515625" style="91" bestFit="1" customWidth="1"/>
    <col min="5" max="5" width="65.7109375" style="91" bestFit="1" customWidth="1"/>
    <col min="6" max="6" width="11.7109375" style="77" bestFit="1" customWidth="1"/>
    <col min="7" max="7" width="11.5703125" style="77" bestFit="1" customWidth="1"/>
    <col min="8" max="8" width="13.7109375" style="80" bestFit="1" customWidth="1"/>
    <col min="9" max="9" width="25.7109375" style="80" bestFit="1" customWidth="1"/>
    <col min="10" max="10" width="5.28515625" style="84" bestFit="1" customWidth="1"/>
    <col min="11" max="19" width="19.140625" style="84" bestFit="1" customWidth="1"/>
    <col min="20" max="50" width="20.85546875" style="84" bestFit="1" customWidth="1"/>
  </cols>
  <sheetData>
    <row r="1" spans="1:50" x14ac:dyDescent="0.25">
      <c r="A1" s="88" t="s">
        <v>0</v>
      </c>
      <c r="B1" s="81" t="s">
        <v>1</v>
      </c>
      <c r="C1" s="83" t="s">
        <v>2</v>
      </c>
      <c r="D1" s="92" t="s">
        <v>3</v>
      </c>
      <c r="E1" s="92" t="s">
        <v>4</v>
      </c>
      <c r="F1" s="76" t="s">
        <v>5</v>
      </c>
      <c r="G1" s="76" t="s">
        <v>6</v>
      </c>
      <c r="H1" s="78" t="s">
        <v>7</v>
      </c>
      <c r="I1" s="79" t="s">
        <v>8</v>
      </c>
      <c r="J1" s="85" t="s">
        <v>9</v>
      </c>
      <c r="K1" s="85" t="s">
        <v>1561</v>
      </c>
      <c r="L1" s="85" t="s">
        <v>1562</v>
      </c>
      <c r="M1" s="85" t="s">
        <v>1563</v>
      </c>
      <c r="N1" s="85" t="s">
        <v>1564</v>
      </c>
      <c r="O1" s="85" t="s">
        <v>1565</v>
      </c>
      <c r="P1" s="85" t="s">
        <v>1566</v>
      </c>
      <c r="Q1" s="85" t="s">
        <v>1567</v>
      </c>
      <c r="R1" s="85" t="s">
        <v>1568</v>
      </c>
      <c r="S1" s="85" t="s">
        <v>1569</v>
      </c>
      <c r="T1" s="85" t="s">
        <v>1570</v>
      </c>
      <c r="U1" s="85" t="s">
        <v>1571</v>
      </c>
      <c r="V1" s="85" t="s">
        <v>1572</v>
      </c>
      <c r="W1" s="85" t="s">
        <v>1573</v>
      </c>
      <c r="X1" s="85" t="s">
        <v>1574</v>
      </c>
      <c r="Y1" s="85" t="s">
        <v>1575</v>
      </c>
      <c r="Z1" s="85" t="s">
        <v>1576</v>
      </c>
      <c r="AA1" s="85" t="s">
        <v>1577</v>
      </c>
      <c r="AB1" s="85" t="s">
        <v>1578</v>
      </c>
      <c r="AC1" s="85" t="s">
        <v>1579</v>
      </c>
      <c r="AD1" s="85" t="s">
        <v>1580</v>
      </c>
      <c r="AE1" s="85" t="s">
        <v>1581</v>
      </c>
      <c r="AF1" s="85" t="s">
        <v>1582</v>
      </c>
      <c r="AG1" s="85" t="s">
        <v>1583</v>
      </c>
      <c r="AH1" s="85" t="s">
        <v>1584</v>
      </c>
      <c r="AI1" s="85" t="s">
        <v>1585</v>
      </c>
      <c r="AJ1" s="85" t="s">
        <v>1586</v>
      </c>
      <c r="AK1" s="85" t="s">
        <v>1587</v>
      </c>
      <c r="AL1" s="85" t="s">
        <v>1588</v>
      </c>
      <c r="AM1" s="85" t="s">
        <v>1589</v>
      </c>
      <c r="AN1" s="85" t="s">
        <v>1590</v>
      </c>
      <c r="AO1" s="85" t="s">
        <v>1591</v>
      </c>
      <c r="AP1" s="85" t="s">
        <v>1592</v>
      </c>
      <c r="AQ1" s="85" t="s">
        <v>1593</v>
      </c>
      <c r="AR1" s="85" t="s">
        <v>1594</v>
      </c>
      <c r="AS1" s="85" t="s">
        <v>1595</v>
      </c>
      <c r="AT1" s="85" t="s">
        <v>1596</v>
      </c>
      <c r="AU1" s="85" t="s">
        <v>1597</v>
      </c>
      <c r="AV1" s="85" t="s">
        <v>1598</v>
      </c>
      <c r="AW1" s="85" t="s">
        <v>1599</v>
      </c>
      <c r="AX1" s="85" t="s">
        <v>1600</v>
      </c>
    </row>
    <row r="2" spans="1:50" s="69" customFormat="1" x14ac:dyDescent="0.25">
      <c r="A2" s="89" t="s">
        <v>70</v>
      </c>
      <c r="B2" s="86" t="s">
        <v>71</v>
      </c>
      <c r="C2" s="86" t="s">
        <v>1488</v>
      </c>
      <c r="D2" s="89" t="s">
        <v>73</v>
      </c>
      <c r="E2" s="89" t="s">
        <v>1489</v>
      </c>
      <c r="F2" s="93">
        <v>0.46875</v>
      </c>
      <c r="G2" s="93">
        <v>0.96180555555555547</v>
      </c>
      <c r="H2" s="86">
        <v>4.6500000000000004</v>
      </c>
      <c r="I2" s="86">
        <v>17110</v>
      </c>
      <c r="J2" s="86">
        <v>1</v>
      </c>
      <c r="K2" s="95">
        <v>1626675478</v>
      </c>
      <c r="L2" s="95">
        <v>1626720471</v>
      </c>
      <c r="M2" s="95">
        <v>1626614527</v>
      </c>
      <c r="N2" s="95">
        <v>1626681040</v>
      </c>
      <c r="O2" s="86">
        <v>1626695883</v>
      </c>
      <c r="P2" s="95">
        <v>1626695941</v>
      </c>
      <c r="Q2" s="86">
        <v>1626695969</v>
      </c>
      <c r="R2" s="86">
        <v>1626695846</v>
      </c>
      <c r="S2" s="86">
        <v>1626745129</v>
      </c>
      <c r="T2" s="95">
        <v>1626745108</v>
      </c>
      <c r="U2" s="95">
        <v>1626775217</v>
      </c>
      <c r="V2" s="95">
        <v>1626687875</v>
      </c>
      <c r="W2" s="95">
        <v>1626729090</v>
      </c>
      <c r="X2" s="95">
        <v>1626728948</v>
      </c>
      <c r="Y2" s="86">
        <v>1626728966</v>
      </c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</row>
    <row r="3" spans="1:50" s="69" customFormat="1" x14ac:dyDescent="0.25">
      <c r="A3" s="90" t="s">
        <v>91</v>
      </c>
      <c r="B3" s="87" t="s">
        <v>92</v>
      </c>
      <c r="C3" s="87">
        <v>3</v>
      </c>
      <c r="D3" s="90" t="s">
        <v>93</v>
      </c>
      <c r="E3" s="90" t="s">
        <v>1478</v>
      </c>
      <c r="F3" s="94">
        <v>0.20486111111111113</v>
      </c>
      <c r="G3" s="94">
        <v>0.77777777777777779</v>
      </c>
      <c r="H3" s="87">
        <v>17.13</v>
      </c>
      <c r="I3" s="87">
        <v>12490</v>
      </c>
      <c r="J3" s="87">
        <v>2</v>
      </c>
      <c r="K3" s="96">
        <v>1626718529</v>
      </c>
      <c r="L3" s="96">
        <v>1626762394</v>
      </c>
      <c r="M3" s="96">
        <v>1626672603</v>
      </c>
      <c r="N3" s="96">
        <v>1626625213</v>
      </c>
      <c r="O3" s="96">
        <v>1626700426</v>
      </c>
      <c r="P3" s="96">
        <v>1626753452</v>
      </c>
      <c r="Q3" s="96">
        <v>1626658143</v>
      </c>
      <c r="R3" s="96">
        <v>1626758817</v>
      </c>
      <c r="S3" s="96">
        <v>429476218</v>
      </c>
      <c r="T3" s="96">
        <v>1626697381</v>
      </c>
      <c r="U3" s="96">
        <v>170763446</v>
      </c>
      <c r="V3" s="96">
        <v>1626621610</v>
      </c>
      <c r="W3" s="96">
        <v>1626685422</v>
      </c>
      <c r="X3" s="96">
        <v>1626668523</v>
      </c>
      <c r="Y3" s="96">
        <v>1626649427</v>
      </c>
      <c r="Z3" s="96">
        <v>1626640219</v>
      </c>
      <c r="AA3" s="96">
        <v>1626738952</v>
      </c>
      <c r="AB3" s="96">
        <v>1626643439</v>
      </c>
      <c r="AC3" s="96">
        <v>1626654633</v>
      </c>
      <c r="AD3" s="96">
        <v>1626692541</v>
      </c>
      <c r="AE3" s="96">
        <v>1626636442</v>
      </c>
      <c r="AF3" s="96">
        <v>1626748193</v>
      </c>
      <c r="AG3" s="96">
        <v>1626651080</v>
      </c>
      <c r="AH3" s="96">
        <v>1626682185</v>
      </c>
      <c r="AI3" s="96">
        <v>1626679592</v>
      </c>
      <c r="AJ3" s="96">
        <v>429465298</v>
      </c>
      <c r="AK3" s="96">
        <v>1626757977</v>
      </c>
      <c r="AL3" s="96">
        <v>1626649720</v>
      </c>
      <c r="AM3" s="96">
        <v>1626753312</v>
      </c>
      <c r="AN3" s="96">
        <v>1626770990</v>
      </c>
      <c r="AO3" s="96">
        <v>1626629527</v>
      </c>
      <c r="AP3" s="96">
        <v>1626747262</v>
      </c>
      <c r="AQ3" s="96">
        <v>1626726828</v>
      </c>
      <c r="AR3" s="96">
        <v>1626695532</v>
      </c>
      <c r="AS3" s="96">
        <v>170015287</v>
      </c>
      <c r="AT3" s="96"/>
      <c r="AU3" s="96"/>
      <c r="AV3" s="96"/>
      <c r="AW3" s="96"/>
      <c r="AX3" s="96"/>
    </row>
    <row r="4" spans="1:50" s="69" customFormat="1" x14ac:dyDescent="0.25">
      <c r="A4" s="89" t="s">
        <v>146</v>
      </c>
      <c r="B4" s="86" t="s">
        <v>147</v>
      </c>
      <c r="C4" s="86">
        <v>17</v>
      </c>
      <c r="D4" s="89" t="s">
        <v>148</v>
      </c>
      <c r="E4" s="89" t="s">
        <v>1547</v>
      </c>
      <c r="F4" s="93">
        <v>0.57291666666666663</v>
      </c>
      <c r="G4" s="93">
        <v>0.84722222222222221</v>
      </c>
      <c r="H4" s="86">
        <v>9.0399999999999991</v>
      </c>
      <c r="I4" s="86">
        <v>9910</v>
      </c>
      <c r="J4" s="86">
        <v>3</v>
      </c>
      <c r="K4" s="95">
        <v>1626693578</v>
      </c>
      <c r="L4" s="95">
        <v>1626760105</v>
      </c>
      <c r="M4" s="95">
        <v>1626766438</v>
      </c>
      <c r="N4" s="95">
        <v>1626741709</v>
      </c>
      <c r="O4" s="95">
        <v>1626651150</v>
      </c>
      <c r="P4" s="95">
        <v>1626659166</v>
      </c>
      <c r="Q4" s="95">
        <v>1626696066</v>
      </c>
      <c r="R4" s="95">
        <v>1626640912</v>
      </c>
      <c r="S4" s="95">
        <v>1626653939</v>
      </c>
      <c r="T4" s="95">
        <v>1626737517</v>
      </c>
      <c r="U4" s="95">
        <v>1626695531</v>
      </c>
      <c r="V4" s="95">
        <v>1626751285</v>
      </c>
      <c r="W4" s="95">
        <v>1626768748</v>
      </c>
      <c r="X4" s="95">
        <v>400140304</v>
      </c>
      <c r="Y4" s="95">
        <v>1626721852</v>
      </c>
      <c r="Z4" s="95">
        <v>1626741728</v>
      </c>
      <c r="AA4" s="95">
        <v>1626715467</v>
      </c>
      <c r="AB4" s="95">
        <v>1626683678</v>
      </c>
      <c r="AC4" s="95">
        <v>1626741749</v>
      </c>
      <c r="AD4" s="95">
        <v>1626698857</v>
      </c>
      <c r="AE4" s="95">
        <v>1626761591</v>
      </c>
      <c r="AF4" s="95">
        <v>1626683392</v>
      </c>
      <c r="AG4" s="95">
        <v>1626683421</v>
      </c>
      <c r="AH4" s="95">
        <v>1626763488</v>
      </c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</row>
    <row r="5" spans="1:50" s="69" customFormat="1" ht="16.5" customHeight="1" x14ac:dyDescent="0.25">
      <c r="A5" s="90" t="s">
        <v>169</v>
      </c>
      <c r="B5" s="87" t="s">
        <v>170</v>
      </c>
      <c r="C5" s="87">
        <v>2</v>
      </c>
      <c r="D5" s="90" t="s">
        <v>171</v>
      </c>
      <c r="E5" s="90" t="s">
        <v>1444</v>
      </c>
      <c r="F5" s="94">
        <v>0.57638888888888895</v>
      </c>
      <c r="G5" s="94">
        <v>0.85763888888888884</v>
      </c>
      <c r="H5" s="87">
        <v>10.37</v>
      </c>
      <c r="I5" s="87">
        <v>7110</v>
      </c>
      <c r="J5" s="87">
        <v>4</v>
      </c>
      <c r="K5" s="96">
        <v>1626767698</v>
      </c>
      <c r="L5" s="96">
        <v>1626767562</v>
      </c>
      <c r="M5" s="96">
        <v>1626767582</v>
      </c>
      <c r="N5" s="96">
        <v>1626622721</v>
      </c>
      <c r="O5" s="96">
        <v>1626720083</v>
      </c>
      <c r="P5" s="96">
        <v>1626720062</v>
      </c>
      <c r="Q5" s="96">
        <v>1626767603</v>
      </c>
      <c r="R5" s="96">
        <v>1626695409</v>
      </c>
      <c r="S5" s="96">
        <v>400357576</v>
      </c>
      <c r="T5" s="96">
        <v>1626695429</v>
      </c>
      <c r="U5" s="96">
        <v>1626619255</v>
      </c>
      <c r="V5" s="96">
        <v>1626671331</v>
      </c>
      <c r="W5" s="96">
        <v>1626664572</v>
      </c>
      <c r="X5" s="96">
        <v>1626674089</v>
      </c>
      <c r="Y5" s="96">
        <v>1626674108</v>
      </c>
      <c r="Z5" s="96">
        <v>1626674126</v>
      </c>
      <c r="AA5" s="96">
        <v>1626641486</v>
      </c>
      <c r="AB5" s="96">
        <v>1626641466</v>
      </c>
      <c r="AC5" s="96">
        <v>1626641447</v>
      </c>
      <c r="AD5" s="96">
        <v>1626768254</v>
      </c>
      <c r="AE5" s="96">
        <v>1626704738</v>
      </c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</row>
    <row r="6" spans="1:50" s="68" customFormat="1" x14ac:dyDescent="0.25">
      <c r="A6" s="89" t="s">
        <v>235</v>
      </c>
      <c r="B6" s="86" t="s">
        <v>147</v>
      </c>
      <c r="C6" s="86">
        <v>8</v>
      </c>
      <c r="D6" s="89" t="s">
        <v>148</v>
      </c>
      <c r="E6" s="89" t="s">
        <v>1534</v>
      </c>
      <c r="F6" s="93">
        <v>0.61458333333333337</v>
      </c>
      <c r="G6" s="93">
        <v>0.82986111111111116</v>
      </c>
      <c r="H6" s="86">
        <v>11.73</v>
      </c>
      <c r="I6" s="86">
        <v>6220</v>
      </c>
      <c r="J6" s="86">
        <v>5</v>
      </c>
      <c r="K6" s="95">
        <v>1626621935</v>
      </c>
      <c r="L6" s="95">
        <v>1626637061</v>
      </c>
      <c r="M6" s="95">
        <v>1626621943</v>
      </c>
      <c r="N6" s="95">
        <v>1626659636</v>
      </c>
      <c r="O6" s="95">
        <v>1626659517</v>
      </c>
      <c r="P6" s="95">
        <v>1626621806</v>
      </c>
      <c r="Q6" s="95">
        <v>1626753228</v>
      </c>
      <c r="R6" s="95">
        <v>1626681549</v>
      </c>
      <c r="S6" s="95">
        <v>1626701491</v>
      </c>
      <c r="T6" s="95">
        <v>1626719841</v>
      </c>
      <c r="U6" s="95">
        <v>1626621825</v>
      </c>
      <c r="V6" s="95">
        <v>1626616199</v>
      </c>
      <c r="W6" s="95">
        <v>1626623476</v>
      </c>
      <c r="X6" s="95">
        <v>1626621842</v>
      </c>
      <c r="Y6" s="95">
        <v>1626621861</v>
      </c>
      <c r="Z6" s="95">
        <v>1626621723</v>
      </c>
      <c r="AA6" s="95">
        <v>1626709653</v>
      </c>
      <c r="AB6" s="95">
        <v>1626774813</v>
      </c>
      <c r="AC6" s="95">
        <v>1626745528</v>
      </c>
      <c r="AD6" s="95">
        <v>1626629417</v>
      </c>
      <c r="AE6" s="95">
        <v>1626685547</v>
      </c>
      <c r="AF6" s="95">
        <v>1626651100</v>
      </c>
      <c r="AG6" s="95">
        <v>1626612349</v>
      </c>
      <c r="AH6" s="95">
        <v>1626621790</v>
      </c>
      <c r="AI6" s="95">
        <v>1626634634</v>
      </c>
      <c r="AJ6" s="95">
        <v>1626659124</v>
      </c>
      <c r="AK6" s="95">
        <v>1626692319</v>
      </c>
      <c r="AL6" s="95">
        <v>1626692340</v>
      </c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</row>
    <row r="7" spans="1:50" s="68" customFormat="1" x14ac:dyDescent="0.25">
      <c r="A7" s="90" t="s">
        <v>214</v>
      </c>
      <c r="B7" s="87" t="s">
        <v>170</v>
      </c>
      <c r="C7" s="87">
        <v>4</v>
      </c>
      <c r="D7" s="90" t="s">
        <v>171</v>
      </c>
      <c r="E7" s="90" t="s">
        <v>1448</v>
      </c>
      <c r="F7" s="94">
        <v>0.56597222222222221</v>
      </c>
      <c r="G7" s="94">
        <v>0.84722222222222221</v>
      </c>
      <c r="H7" s="87">
        <v>9.82</v>
      </c>
      <c r="I7" s="87">
        <v>5840</v>
      </c>
      <c r="J7" s="87">
        <v>6</v>
      </c>
      <c r="K7" s="96">
        <v>1626648986</v>
      </c>
      <c r="L7" s="96">
        <v>1626623666</v>
      </c>
      <c r="M7" s="96">
        <v>1626732012</v>
      </c>
      <c r="N7" s="96">
        <v>1626714219</v>
      </c>
      <c r="O7" s="96">
        <v>1626723431</v>
      </c>
      <c r="P7" s="96">
        <v>1626700050</v>
      </c>
      <c r="Q7" s="96">
        <v>1626652011</v>
      </c>
      <c r="R7" s="96">
        <v>1626664114</v>
      </c>
      <c r="S7" s="96">
        <v>1626624563</v>
      </c>
      <c r="T7" s="96">
        <v>1626624582</v>
      </c>
      <c r="U7" s="96">
        <v>1626648195</v>
      </c>
      <c r="V7" s="96">
        <v>400070758</v>
      </c>
      <c r="W7" s="96">
        <v>1626690929</v>
      </c>
      <c r="X7" s="96">
        <v>1626642579</v>
      </c>
      <c r="Y7" s="96">
        <v>1626623528</v>
      </c>
      <c r="Z7" s="96">
        <v>1626710974</v>
      </c>
      <c r="AA7" s="96">
        <v>1626663654</v>
      </c>
      <c r="AB7" s="96">
        <v>1626672336</v>
      </c>
      <c r="AC7" s="96">
        <v>1626612420</v>
      </c>
      <c r="AD7" s="96">
        <v>1626701929</v>
      </c>
      <c r="AE7" s="96">
        <v>1626655149</v>
      </c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</row>
    <row r="8" spans="1:50" s="68" customFormat="1" x14ac:dyDescent="0.25">
      <c r="A8" s="89" t="s">
        <v>1447</v>
      </c>
      <c r="B8" s="86" t="s">
        <v>188</v>
      </c>
      <c r="C8" s="86">
        <v>4</v>
      </c>
      <c r="D8" s="89" t="s">
        <v>171</v>
      </c>
      <c r="E8" s="89" t="s">
        <v>1559</v>
      </c>
      <c r="F8" s="93">
        <v>0.59027777777777779</v>
      </c>
      <c r="G8" s="93">
        <v>0.81597222222222221</v>
      </c>
      <c r="H8" s="86">
        <v>4.46</v>
      </c>
      <c r="I8" s="86">
        <v>5370</v>
      </c>
      <c r="J8" s="86">
        <v>7</v>
      </c>
      <c r="K8" s="95">
        <v>1626663827</v>
      </c>
      <c r="L8" s="86">
        <v>1626664273</v>
      </c>
      <c r="M8" s="86">
        <v>1626741293</v>
      </c>
      <c r="N8" s="86">
        <v>170448409</v>
      </c>
      <c r="O8" s="95">
        <v>1626739818</v>
      </c>
      <c r="P8" s="95">
        <v>1626747126</v>
      </c>
      <c r="Q8" s="95">
        <v>1626728887</v>
      </c>
      <c r="R8" s="95">
        <v>1626644227</v>
      </c>
      <c r="S8" s="95">
        <v>1626753173</v>
      </c>
      <c r="T8" s="95">
        <v>1626726095</v>
      </c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</row>
    <row r="9" spans="1:50" s="70" customFormat="1" x14ac:dyDescent="0.25">
      <c r="A9" s="90" t="s">
        <v>214</v>
      </c>
      <c r="B9" s="87" t="s">
        <v>147</v>
      </c>
      <c r="C9" s="87">
        <v>4</v>
      </c>
      <c r="D9" s="90" t="s">
        <v>171</v>
      </c>
      <c r="E9" s="90" t="s">
        <v>1456</v>
      </c>
      <c r="F9" s="94">
        <v>0.55902777777777779</v>
      </c>
      <c r="G9" s="94">
        <v>0.79861111111111116</v>
      </c>
      <c r="H9" s="87">
        <v>4.7</v>
      </c>
      <c r="I9" s="87">
        <v>4880</v>
      </c>
      <c r="J9" s="87">
        <v>8</v>
      </c>
      <c r="K9" s="96">
        <v>1626641251</v>
      </c>
      <c r="L9" s="96">
        <v>1626644116</v>
      </c>
      <c r="M9" s="96">
        <v>1626714485</v>
      </c>
      <c r="N9" s="96">
        <v>1626735090</v>
      </c>
      <c r="O9" s="96">
        <v>1626738055</v>
      </c>
      <c r="P9" s="96">
        <v>1626640323</v>
      </c>
      <c r="Q9" s="96">
        <v>1626621104</v>
      </c>
      <c r="R9" s="96">
        <v>1626729373</v>
      </c>
      <c r="S9" s="96">
        <v>400070779</v>
      </c>
      <c r="T9" s="96">
        <v>1626661626</v>
      </c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</row>
    <row r="10" spans="1:50" s="69" customFormat="1" x14ac:dyDescent="0.25">
      <c r="A10" s="89" t="s">
        <v>146</v>
      </c>
      <c r="B10" s="86" t="s">
        <v>170</v>
      </c>
      <c r="C10" s="86">
        <v>2</v>
      </c>
      <c r="D10" s="89" t="s">
        <v>148</v>
      </c>
      <c r="E10" s="89" t="s">
        <v>1542</v>
      </c>
      <c r="F10" s="93">
        <v>0.22569444444444445</v>
      </c>
      <c r="G10" s="93">
        <v>0.45833333333333331</v>
      </c>
      <c r="H10" s="86">
        <v>16.93</v>
      </c>
      <c r="I10" s="86">
        <v>4480</v>
      </c>
      <c r="J10" s="86">
        <v>9</v>
      </c>
      <c r="K10" s="95">
        <v>1626699008</v>
      </c>
      <c r="L10" s="95">
        <v>1626698968</v>
      </c>
      <c r="M10" s="95">
        <v>1626696554</v>
      </c>
      <c r="N10" s="95">
        <v>1626630314</v>
      </c>
      <c r="O10" s="95">
        <v>1626696137</v>
      </c>
      <c r="P10" s="95">
        <v>1626681679</v>
      </c>
      <c r="Q10" s="95">
        <v>1626659914</v>
      </c>
      <c r="R10" s="95">
        <v>1626673140</v>
      </c>
      <c r="S10" s="95">
        <v>1626704558</v>
      </c>
      <c r="T10" s="95">
        <v>1626663894</v>
      </c>
      <c r="U10" s="95">
        <v>1626663809</v>
      </c>
      <c r="V10" s="95">
        <v>1626711464</v>
      </c>
      <c r="W10" s="95">
        <v>1626701979</v>
      </c>
      <c r="X10" s="95">
        <v>1626725138</v>
      </c>
      <c r="Y10" s="95">
        <v>1626666253</v>
      </c>
      <c r="Z10" s="95">
        <v>1626683080</v>
      </c>
      <c r="AA10" s="95">
        <v>1626739065</v>
      </c>
      <c r="AB10" s="95">
        <v>1626739047</v>
      </c>
      <c r="AC10" s="95">
        <v>1626646555</v>
      </c>
      <c r="AD10" s="95">
        <v>400070859</v>
      </c>
      <c r="AE10" s="95">
        <v>1626619986</v>
      </c>
      <c r="AF10" s="95">
        <v>1626761019</v>
      </c>
      <c r="AG10" s="95">
        <v>1626715445</v>
      </c>
      <c r="AH10" s="95">
        <v>1626665076</v>
      </c>
      <c r="AI10" s="95">
        <v>1626670077</v>
      </c>
      <c r="AJ10" s="95">
        <v>1626721975</v>
      </c>
      <c r="AK10" s="95">
        <v>1626721995</v>
      </c>
      <c r="AL10" s="95">
        <v>400281757</v>
      </c>
      <c r="AM10" s="95">
        <v>1626768769</v>
      </c>
      <c r="AN10" s="95">
        <v>1626701925</v>
      </c>
      <c r="AO10" s="95">
        <v>1626620518</v>
      </c>
      <c r="AP10" s="95">
        <v>1626704361</v>
      </c>
      <c r="AQ10" s="95">
        <v>1626681752</v>
      </c>
      <c r="AR10" s="95">
        <v>1626757004</v>
      </c>
      <c r="AS10" s="95">
        <v>1626695558</v>
      </c>
      <c r="AT10" s="95"/>
      <c r="AU10" s="95"/>
      <c r="AV10" s="95"/>
      <c r="AW10" s="95"/>
      <c r="AX10" s="95"/>
    </row>
    <row r="11" spans="1:50" s="69" customFormat="1" x14ac:dyDescent="0.25">
      <c r="A11" s="90" t="s">
        <v>187</v>
      </c>
      <c r="B11" s="87" t="s">
        <v>188</v>
      </c>
      <c r="C11" s="87">
        <v>1</v>
      </c>
      <c r="D11" s="90" t="s">
        <v>189</v>
      </c>
      <c r="E11" s="90" t="s">
        <v>1471</v>
      </c>
      <c r="F11" s="94">
        <v>0.60763888888888895</v>
      </c>
      <c r="G11" s="94">
        <v>0.82291666666666663</v>
      </c>
      <c r="H11" s="87">
        <v>4.26</v>
      </c>
      <c r="I11" s="87">
        <v>4310</v>
      </c>
      <c r="J11" s="87">
        <v>10</v>
      </c>
      <c r="K11" s="96">
        <v>1626687626</v>
      </c>
      <c r="L11" s="96">
        <v>1626722169</v>
      </c>
      <c r="M11" s="96">
        <v>400069839</v>
      </c>
      <c r="N11" s="96">
        <v>1626728396</v>
      </c>
      <c r="O11" s="96">
        <v>400224239</v>
      </c>
      <c r="P11" s="96">
        <v>400059759</v>
      </c>
      <c r="Q11" s="96">
        <v>1626752467</v>
      </c>
      <c r="R11" s="96">
        <v>1626752508</v>
      </c>
      <c r="S11" s="96">
        <v>169740873</v>
      </c>
      <c r="T11" s="96">
        <v>170949562</v>
      </c>
      <c r="U11" s="96">
        <v>1626752527</v>
      </c>
      <c r="V11" s="96">
        <v>1626610106</v>
      </c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</row>
    <row r="12" spans="1:50" s="69" customFormat="1" x14ac:dyDescent="0.25">
      <c r="A12" s="89" t="s">
        <v>169</v>
      </c>
      <c r="B12" s="86" t="s">
        <v>170</v>
      </c>
      <c r="C12" s="86">
        <v>3</v>
      </c>
      <c r="D12" s="89" t="s">
        <v>189</v>
      </c>
      <c r="E12" s="89" t="s">
        <v>1473</v>
      </c>
      <c r="F12" s="93">
        <v>0.60416666666666663</v>
      </c>
      <c r="G12" s="93">
        <v>0.80208333333333337</v>
      </c>
      <c r="H12" s="86">
        <v>10.84</v>
      </c>
      <c r="I12" s="86">
        <v>4150</v>
      </c>
      <c r="J12" s="86">
        <v>11</v>
      </c>
      <c r="K12" s="95">
        <v>1626736559</v>
      </c>
      <c r="L12" s="95">
        <v>1626736693</v>
      </c>
      <c r="M12" s="95">
        <v>1626657277</v>
      </c>
      <c r="N12" s="95">
        <v>1626743322</v>
      </c>
      <c r="O12" s="95">
        <v>1626767527</v>
      </c>
      <c r="P12" s="95">
        <v>1626715623</v>
      </c>
      <c r="Q12" s="95">
        <v>1626709038</v>
      </c>
      <c r="R12" s="95">
        <v>1626767391</v>
      </c>
      <c r="S12" s="95">
        <v>1626767452</v>
      </c>
      <c r="T12" s="95">
        <v>1626749005</v>
      </c>
      <c r="U12" s="95">
        <v>1626657596</v>
      </c>
      <c r="V12" s="95">
        <v>1626734456</v>
      </c>
      <c r="W12" s="95">
        <v>1626621348</v>
      </c>
      <c r="X12" s="95">
        <v>400060732</v>
      </c>
      <c r="Y12" s="95">
        <v>1626774126</v>
      </c>
      <c r="Z12" s="95">
        <v>1626767316</v>
      </c>
      <c r="AA12" s="95">
        <v>1626699093</v>
      </c>
      <c r="AB12" s="95">
        <v>1626644010</v>
      </c>
      <c r="AC12" s="95">
        <v>1626674928</v>
      </c>
      <c r="AD12" s="95">
        <v>1626767338</v>
      </c>
      <c r="AE12" s="95">
        <v>1626720370</v>
      </c>
      <c r="AF12" s="95">
        <v>1626774392</v>
      </c>
      <c r="AG12" s="95">
        <v>1626677418</v>
      </c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</row>
    <row r="13" spans="1:50" s="69" customFormat="1" x14ac:dyDescent="0.25">
      <c r="A13" s="90" t="s">
        <v>187</v>
      </c>
      <c r="B13" s="87" t="s">
        <v>92</v>
      </c>
      <c r="C13" s="87">
        <v>1</v>
      </c>
      <c r="D13" s="90" t="s">
        <v>189</v>
      </c>
      <c r="E13" s="90" t="s">
        <v>312</v>
      </c>
      <c r="F13" s="94">
        <v>0.22916666666666666</v>
      </c>
      <c r="G13" s="94">
        <v>0.375</v>
      </c>
      <c r="H13" s="87">
        <v>7.79</v>
      </c>
      <c r="I13" s="87">
        <v>3860</v>
      </c>
      <c r="J13" s="87">
        <v>12</v>
      </c>
      <c r="K13" s="96">
        <v>1626656789</v>
      </c>
      <c r="L13" s="96">
        <v>1626772867</v>
      </c>
      <c r="M13" s="96">
        <v>1626706086</v>
      </c>
      <c r="N13" s="96">
        <v>1626706105</v>
      </c>
      <c r="O13" s="96">
        <v>1626628774</v>
      </c>
      <c r="P13" s="96">
        <v>1626628635</v>
      </c>
      <c r="Q13" s="96">
        <v>1626628659</v>
      </c>
      <c r="R13" s="96">
        <v>1626628678</v>
      </c>
      <c r="S13" s="96">
        <v>1626628699</v>
      </c>
      <c r="T13" s="96">
        <v>1626692196</v>
      </c>
      <c r="U13" s="96">
        <v>1626696488</v>
      </c>
      <c r="V13" s="96">
        <v>1626696509</v>
      </c>
      <c r="W13" s="96">
        <v>1626615166</v>
      </c>
      <c r="X13" s="96">
        <v>1626696530</v>
      </c>
      <c r="Y13" s="96">
        <v>1626655768</v>
      </c>
      <c r="Z13" s="96">
        <v>1626655623</v>
      </c>
      <c r="AA13" s="96">
        <v>1626640807</v>
      </c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</row>
    <row r="14" spans="1:50" s="69" customFormat="1" x14ac:dyDescent="0.25">
      <c r="A14" s="89" t="s">
        <v>214</v>
      </c>
      <c r="B14" s="86" t="s">
        <v>170</v>
      </c>
      <c r="C14" s="86">
        <v>7</v>
      </c>
      <c r="D14" s="89" t="s">
        <v>171</v>
      </c>
      <c r="E14" s="89" t="s">
        <v>395</v>
      </c>
      <c r="F14" s="93">
        <v>0.27430555555555552</v>
      </c>
      <c r="G14" s="93">
        <v>0.4548611111111111</v>
      </c>
      <c r="H14" s="86">
        <v>11.29</v>
      </c>
      <c r="I14" s="86">
        <v>3630</v>
      </c>
      <c r="J14" s="86">
        <v>13</v>
      </c>
      <c r="K14" s="95">
        <v>1626684384</v>
      </c>
      <c r="L14" s="95">
        <v>1626645350</v>
      </c>
      <c r="M14" s="95">
        <v>1626685157</v>
      </c>
      <c r="N14" s="95">
        <v>1626685177</v>
      </c>
      <c r="O14" s="95">
        <v>1626685175</v>
      </c>
      <c r="P14" s="95">
        <v>1626720915</v>
      </c>
      <c r="Q14" s="95">
        <v>1626742439</v>
      </c>
      <c r="R14" s="95">
        <v>1626739869</v>
      </c>
      <c r="S14" s="95">
        <v>1626639217</v>
      </c>
      <c r="T14" s="95">
        <v>1626631921</v>
      </c>
      <c r="U14" s="95">
        <v>1626631942</v>
      </c>
      <c r="V14" s="95">
        <v>1626631960</v>
      </c>
      <c r="W14" s="95">
        <v>1626653203</v>
      </c>
      <c r="X14" s="95">
        <v>1626696836</v>
      </c>
      <c r="Y14" s="95">
        <v>1626745817</v>
      </c>
      <c r="Z14" s="95">
        <v>1626629636</v>
      </c>
      <c r="AA14" s="95">
        <v>1626757216</v>
      </c>
      <c r="AB14" s="95">
        <v>1626676333</v>
      </c>
      <c r="AC14" s="95">
        <v>1626729136</v>
      </c>
      <c r="AD14" s="95">
        <v>1626730852</v>
      </c>
      <c r="AE14" s="95">
        <v>1626693278</v>
      </c>
      <c r="AF14" s="95">
        <v>1626693300</v>
      </c>
      <c r="AG14" s="95">
        <v>1626755880</v>
      </c>
      <c r="AH14" s="95">
        <v>1626631320</v>
      </c>
      <c r="AI14" s="95">
        <v>1626657183</v>
      </c>
      <c r="AJ14" s="95">
        <v>1626615281</v>
      </c>
      <c r="AK14" s="95">
        <v>1626661766</v>
      </c>
      <c r="AL14" s="95">
        <v>400060983</v>
      </c>
      <c r="AM14" s="95">
        <v>1626774004</v>
      </c>
      <c r="AN14" s="95">
        <v>400059875</v>
      </c>
      <c r="AO14" s="86"/>
      <c r="AP14" s="86"/>
      <c r="AQ14" s="86"/>
      <c r="AR14" s="86"/>
      <c r="AS14" s="86"/>
      <c r="AT14" s="86"/>
      <c r="AU14" s="86"/>
      <c r="AV14" s="86"/>
      <c r="AW14" s="86"/>
      <c r="AX14" s="86"/>
    </row>
    <row r="15" spans="1:50" s="69" customFormat="1" x14ac:dyDescent="0.25">
      <c r="A15" s="90" t="s">
        <v>214</v>
      </c>
      <c r="B15" s="87" t="s">
        <v>147</v>
      </c>
      <c r="C15" s="87">
        <v>9</v>
      </c>
      <c r="D15" s="90" t="s">
        <v>171</v>
      </c>
      <c r="E15" s="90" t="s">
        <v>1460</v>
      </c>
      <c r="F15" s="94">
        <v>0.23611111111111113</v>
      </c>
      <c r="G15" s="94">
        <v>0.44444444444444442</v>
      </c>
      <c r="H15" s="87">
        <v>15.69</v>
      </c>
      <c r="I15" s="87">
        <v>3590</v>
      </c>
      <c r="J15" s="87">
        <v>14</v>
      </c>
      <c r="K15" s="96">
        <v>1626670830</v>
      </c>
      <c r="L15" s="96">
        <v>1626657332</v>
      </c>
      <c r="M15" s="96">
        <v>400149811</v>
      </c>
      <c r="N15" s="96">
        <v>1626657354</v>
      </c>
      <c r="O15" s="96">
        <v>1626645487</v>
      </c>
      <c r="P15" s="96">
        <v>1626621044</v>
      </c>
      <c r="Q15" s="96">
        <v>1626681356</v>
      </c>
      <c r="R15" s="96">
        <v>1626640122</v>
      </c>
      <c r="S15" s="96">
        <v>1626701784</v>
      </c>
      <c r="T15" s="96">
        <v>1626729510</v>
      </c>
      <c r="U15" s="96">
        <v>1626686690</v>
      </c>
      <c r="V15" s="96">
        <v>1626753107</v>
      </c>
      <c r="W15" s="96">
        <v>1626666004</v>
      </c>
      <c r="X15" s="96">
        <v>1626647768</v>
      </c>
      <c r="Y15" s="96">
        <v>1626769997</v>
      </c>
      <c r="Z15" s="96">
        <v>1626687348</v>
      </c>
      <c r="AA15" s="96">
        <v>400279677</v>
      </c>
      <c r="AB15" s="96">
        <v>170267834</v>
      </c>
      <c r="AC15" s="96">
        <v>400357958</v>
      </c>
      <c r="AD15" s="96">
        <v>1626674679</v>
      </c>
      <c r="AE15" s="96">
        <v>1626674659</v>
      </c>
      <c r="AF15" s="96">
        <v>1626664083</v>
      </c>
      <c r="AG15" s="96">
        <v>1626664103</v>
      </c>
      <c r="AH15" s="96">
        <v>1626674851</v>
      </c>
      <c r="AI15" s="96">
        <v>1626741942</v>
      </c>
      <c r="AJ15" s="96">
        <v>1626739395</v>
      </c>
      <c r="AK15" s="96">
        <v>1626621081</v>
      </c>
      <c r="AL15" s="96">
        <v>1626620943</v>
      </c>
      <c r="AM15" s="96">
        <v>1626631240</v>
      </c>
      <c r="AN15" s="96">
        <v>1626727351</v>
      </c>
      <c r="AO15" s="96">
        <v>1626727208</v>
      </c>
      <c r="AP15" s="96">
        <v>1626720860</v>
      </c>
      <c r="AQ15" s="96">
        <v>1626720581</v>
      </c>
      <c r="AR15" s="96">
        <v>1626720560</v>
      </c>
      <c r="AS15" s="96">
        <v>1626742989</v>
      </c>
      <c r="AT15" s="96">
        <v>1626650524</v>
      </c>
      <c r="AU15" s="96">
        <v>400418664</v>
      </c>
      <c r="AV15" s="96">
        <v>1626620972</v>
      </c>
      <c r="AW15" s="96">
        <v>1626620962</v>
      </c>
      <c r="AX15" s="96">
        <v>1626720731</v>
      </c>
    </row>
    <row r="16" spans="1:50" s="69" customFormat="1" x14ac:dyDescent="0.25">
      <c r="A16" s="89" t="s">
        <v>269</v>
      </c>
      <c r="B16" s="86" t="s">
        <v>188</v>
      </c>
      <c r="C16" s="86">
        <v>1</v>
      </c>
      <c r="D16" s="89" t="s">
        <v>171</v>
      </c>
      <c r="E16" s="89" t="s">
        <v>1432</v>
      </c>
      <c r="F16" s="93">
        <v>0.58680555555555558</v>
      </c>
      <c r="G16" s="93">
        <v>0.79861111111111116</v>
      </c>
      <c r="H16" s="86">
        <v>3.73</v>
      </c>
      <c r="I16" s="86">
        <v>3250</v>
      </c>
      <c r="J16" s="86">
        <v>15</v>
      </c>
      <c r="K16" s="95">
        <v>1626740426</v>
      </c>
      <c r="L16" s="95">
        <v>1626610059</v>
      </c>
      <c r="M16" s="95">
        <v>1626770244</v>
      </c>
      <c r="N16" s="95">
        <v>1626732785</v>
      </c>
      <c r="O16" s="95">
        <v>1626668800</v>
      </c>
      <c r="P16" s="95">
        <v>1626633082</v>
      </c>
      <c r="Q16" s="95">
        <v>1626637832</v>
      </c>
      <c r="R16" s="95">
        <v>400245939</v>
      </c>
      <c r="S16" s="95">
        <v>1626651910</v>
      </c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</row>
    <row r="17" spans="1:50" s="69" customFormat="1" x14ac:dyDescent="0.25">
      <c r="A17" s="90" t="s">
        <v>354</v>
      </c>
      <c r="B17" s="87" t="s">
        <v>188</v>
      </c>
      <c r="C17" s="87">
        <v>5</v>
      </c>
      <c r="D17" s="90" t="s">
        <v>171</v>
      </c>
      <c r="E17" s="90" t="s">
        <v>1438</v>
      </c>
      <c r="F17" s="94">
        <v>0.60069444444444442</v>
      </c>
      <c r="G17" s="94">
        <v>0.78125</v>
      </c>
      <c r="H17" s="87">
        <v>8.61</v>
      </c>
      <c r="I17" s="87">
        <v>3080</v>
      </c>
      <c r="J17" s="87">
        <v>16</v>
      </c>
      <c r="K17" s="96">
        <v>1626699775</v>
      </c>
      <c r="L17" s="96">
        <v>1626699756</v>
      </c>
      <c r="M17" s="96">
        <v>1626699733</v>
      </c>
      <c r="N17" s="96">
        <v>169947208</v>
      </c>
      <c r="O17" s="96">
        <v>169947209</v>
      </c>
      <c r="P17" s="96">
        <v>1626699857</v>
      </c>
      <c r="Q17" s="96">
        <v>1626699835</v>
      </c>
      <c r="R17" s="96">
        <v>1626699822</v>
      </c>
      <c r="S17" s="96">
        <v>1626699799</v>
      </c>
      <c r="T17" s="96">
        <v>1626699616</v>
      </c>
      <c r="U17" s="96">
        <v>1626699595</v>
      </c>
      <c r="V17" s="96">
        <v>1626699572</v>
      </c>
      <c r="W17" s="96">
        <v>1626699551</v>
      </c>
      <c r="X17" s="96">
        <v>1626699697</v>
      </c>
      <c r="Y17" s="96">
        <v>1626699674</v>
      </c>
      <c r="Z17" s="96">
        <v>1626699661</v>
      </c>
      <c r="AA17" s="96">
        <v>1626699640</v>
      </c>
      <c r="AB17" s="96">
        <v>1626699621</v>
      </c>
      <c r="AC17" s="96">
        <v>1626694213</v>
      </c>
      <c r="AD17" s="96">
        <v>1626699434</v>
      </c>
      <c r="AE17" s="96">
        <v>1626699412</v>
      </c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</row>
    <row r="18" spans="1:50" s="69" customFormat="1" ht="15" customHeight="1" x14ac:dyDescent="0.25">
      <c r="A18" s="89" t="s">
        <v>146</v>
      </c>
      <c r="B18" s="86" t="s">
        <v>170</v>
      </c>
      <c r="C18" s="86">
        <v>6</v>
      </c>
      <c r="D18" s="89" t="s">
        <v>343</v>
      </c>
      <c r="E18" s="89" t="s">
        <v>344</v>
      </c>
      <c r="F18" s="93">
        <v>0.60416666666666663</v>
      </c>
      <c r="G18" s="93">
        <v>0.82638888888888884</v>
      </c>
      <c r="H18" s="86">
        <v>4.2</v>
      </c>
      <c r="I18" s="86">
        <v>2950</v>
      </c>
      <c r="J18" s="86">
        <v>17</v>
      </c>
      <c r="K18" s="95">
        <v>1626735980</v>
      </c>
      <c r="L18" s="95">
        <v>1626736000</v>
      </c>
      <c r="M18" s="95">
        <v>1626736021</v>
      </c>
      <c r="N18" s="95">
        <v>1626687054</v>
      </c>
      <c r="O18" s="95">
        <v>1626762583</v>
      </c>
      <c r="P18" s="95">
        <v>1626719704</v>
      </c>
      <c r="Q18" s="95">
        <v>1626719920</v>
      </c>
      <c r="R18" s="95">
        <v>1626720444</v>
      </c>
      <c r="S18" s="95">
        <v>1626720260</v>
      </c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</row>
    <row r="19" spans="1:50" s="69" customFormat="1" x14ac:dyDescent="0.25">
      <c r="A19" s="90" t="s">
        <v>354</v>
      </c>
      <c r="B19" s="87" t="s">
        <v>188</v>
      </c>
      <c r="C19" s="87">
        <v>6</v>
      </c>
      <c r="D19" s="90" t="s">
        <v>171</v>
      </c>
      <c r="E19" s="90" t="s">
        <v>1439</v>
      </c>
      <c r="F19" s="94">
        <v>0.61458333333333337</v>
      </c>
      <c r="G19" s="94">
        <v>0.83680555555555547</v>
      </c>
      <c r="H19" s="87">
        <v>8.51</v>
      </c>
      <c r="I19" s="87">
        <v>2800</v>
      </c>
      <c r="J19" s="87">
        <v>18</v>
      </c>
      <c r="K19" s="96">
        <v>1626699302</v>
      </c>
      <c r="L19" s="96">
        <v>1626699114</v>
      </c>
      <c r="M19" s="96">
        <v>1626699092</v>
      </c>
      <c r="N19" s="96">
        <v>1626699071</v>
      </c>
      <c r="O19" s="96">
        <v>1626699052</v>
      </c>
      <c r="P19" s="96">
        <v>400418741</v>
      </c>
      <c r="Q19" s="96">
        <v>1626699197</v>
      </c>
      <c r="R19" s="96">
        <v>1626699181</v>
      </c>
      <c r="S19" s="96">
        <v>1626699160</v>
      </c>
      <c r="T19" s="96">
        <v>400279661</v>
      </c>
      <c r="U19" s="96">
        <v>1626699141</v>
      </c>
      <c r="V19" s="96">
        <v>1626698955</v>
      </c>
      <c r="W19" s="96">
        <v>1626698930</v>
      </c>
      <c r="X19" s="96">
        <v>1626698910</v>
      </c>
      <c r="Y19" s="96">
        <v>1626698892</v>
      </c>
      <c r="Z19" s="96">
        <v>1626699037</v>
      </c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</row>
    <row r="20" spans="1:50" s="69" customFormat="1" x14ac:dyDescent="0.25">
      <c r="A20" s="89" t="s">
        <v>91</v>
      </c>
      <c r="B20" s="86" t="s">
        <v>188</v>
      </c>
      <c r="C20" s="86">
        <v>5</v>
      </c>
      <c r="D20" s="89" t="s">
        <v>1462</v>
      </c>
      <c r="E20" s="89" t="s">
        <v>1463</v>
      </c>
      <c r="F20" s="93">
        <v>0.61458333333333337</v>
      </c>
      <c r="G20" s="93">
        <v>0.80902777777777779</v>
      </c>
      <c r="H20" s="86">
        <v>9.18</v>
      </c>
      <c r="I20" s="86">
        <v>2730</v>
      </c>
      <c r="J20" s="86">
        <v>19</v>
      </c>
      <c r="K20" s="95">
        <v>170103134</v>
      </c>
      <c r="L20" s="95">
        <v>1626742593</v>
      </c>
      <c r="M20" s="95">
        <v>1626728910</v>
      </c>
      <c r="N20" s="95">
        <v>1626748213</v>
      </c>
      <c r="O20" s="95">
        <v>1626614413</v>
      </c>
      <c r="P20" s="95">
        <v>1626644217</v>
      </c>
      <c r="Q20" s="95">
        <v>1626680863</v>
      </c>
      <c r="R20" s="86">
        <v>1626741072</v>
      </c>
      <c r="S20" s="95">
        <v>1626743782</v>
      </c>
      <c r="T20" s="95">
        <v>1626728929</v>
      </c>
      <c r="U20" s="95">
        <v>1626640081</v>
      </c>
      <c r="V20" s="95">
        <v>1626748150</v>
      </c>
      <c r="W20" s="95">
        <v>1626637104</v>
      </c>
      <c r="X20" s="95">
        <v>1626685445</v>
      </c>
      <c r="Y20" s="95">
        <v>1626750439</v>
      </c>
      <c r="Z20" s="95">
        <v>1626697235</v>
      </c>
      <c r="AA20" s="95">
        <v>1626720408</v>
      </c>
      <c r="AB20" s="95">
        <v>1626707404</v>
      </c>
      <c r="AC20" s="95">
        <v>1626728787</v>
      </c>
      <c r="AD20" s="95">
        <v>1626644925</v>
      </c>
      <c r="AE20" s="86">
        <v>1626736167</v>
      </c>
      <c r="AF20" s="95">
        <v>1626758644</v>
      </c>
      <c r="AG20" s="95">
        <v>1626728806</v>
      </c>
      <c r="AH20" s="95">
        <v>1626681158</v>
      </c>
      <c r="AI20" s="95">
        <v>1626753321</v>
      </c>
      <c r="AJ20" s="95">
        <v>1626753458</v>
      </c>
      <c r="AK20" s="95">
        <v>1626663950</v>
      </c>
      <c r="AL20" s="95">
        <v>1626674824</v>
      </c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</row>
    <row r="21" spans="1:50" s="69" customFormat="1" x14ac:dyDescent="0.25">
      <c r="A21" s="90" t="s">
        <v>146</v>
      </c>
      <c r="B21" s="87" t="s">
        <v>147</v>
      </c>
      <c r="C21" s="87">
        <v>3</v>
      </c>
      <c r="D21" s="90" t="s">
        <v>545</v>
      </c>
      <c r="E21" s="90" t="s">
        <v>546</v>
      </c>
      <c r="F21" s="94">
        <v>0.28472222222222221</v>
      </c>
      <c r="G21" s="94">
        <v>0.41666666666666669</v>
      </c>
      <c r="H21" s="87">
        <v>7.86</v>
      </c>
      <c r="I21" s="87">
        <v>2700</v>
      </c>
      <c r="J21" s="87">
        <v>20</v>
      </c>
      <c r="K21" s="96">
        <v>1626675334</v>
      </c>
      <c r="L21" s="96">
        <v>1626744725</v>
      </c>
      <c r="M21" s="96">
        <v>1626663488</v>
      </c>
      <c r="N21" s="96">
        <v>400070752</v>
      </c>
      <c r="O21" s="96">
        <v>400070753</v>
      </c>
      <c r="P21" s="96">
        <v>1626663370</v>
      </c>
      <c r="Q21" s="96">
        <v>1626663388</v>
      </c>
      <c r="R21" s="96">
        <v>400138135</v>
      </c>
      <c r="S21" s="96">
        <v>1626663269</v>
      </c>
      <c r="T21" s="96">
        <v>1626663290</v>
      </c>
      <c r="U21" s="96">
        <v>1626644777</v>
      </c>
      <c r="V21" s="96">
        <v>1626644649</v>
      </c>
      <c r="W21" s="96">
        <v>1626644668</v>
      </c>
      <c r="X21" s="96">
        <v>1626663317</v>
      </c>
      <c r="Y21" s="96">
        <v>1626766636</v>
      </c>
      <c r="Z21" s="96">
        <v>1626744707</v>
      </c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</row>
    <row r="22" spans="1:50" s="69" customFormat="1" x14ac:dyDescent="0.25">
      <c r="A22" s="89" t="s">
        <v>354</v>
      </c>
      <c r="B22" s="86" t="s">
        <v>188</v>
      </c>
      <c r="C22" s="86">
        <v>3</v>
      </c>
      <c r="D22" s="89" t="s">
        <v>171</v>
      </c>
      <c r="E22" s="89" t="s">
        <v>1436</v>
      </c>
      <c r="F22" s="93">
        <v>0.64236111111111105</v>
      </c>
      <c r="G22" s="93">
        <v>0.79513888888888884</v>
      </c>
      <c r="H22" s="86">
        <v>8.5</v>
      </c>
      <c r="I22" s="86">
        <v>2630</v>
      </c>
      <c r="J22" s="86">
        <v>21</v>
      </c>
      <c r="K22" s="95">
        <v>1626631799</v>
      </c>
      <c r="L22" s="95">
        <v>1626695497</v>
      </c>
      <c r="M22" s="95">
        <v>1626695312</v>
      </c>
      <c r="N22" s="95">
        <v>1626695294</v>
      </c>
      <c r="O22" s="95">
        <v>1626695272</v>
      </c>
      <c r="P22" s="95">
        <v>1626695247</v>
      </c>
      <c r="Q22" s="95">
        <v>1626695391</v>
      </c>
      <c r="R22" s="95">
        <v>1626695372</v>
      </c>
      <c r="S22" s="95">
        <v>1626695352</v>
      </c>
      <c r="T22" s="95">
        <v>1626695338</v>
      </c>
      <c r="U22" s="95">
        <v>1626695150</v>
      </c>
      <c r="V22" s="95">
        <v>1626775014</v>
      </c>
      <c r="W22" s="95">
        <v>1626775015</v>
      </c>
      <c r="X22" s="95">
        <v>1626695087</v>
      </c>
      <c r="Y22" s="95">
        <v>1626695232</v>
      </c>
      <c r="Z22" s="95">
        <v>1626695212</v>
      </c>
      <c r="AA22" s="95">
        <v>1626695193</v>
      </c>
      <c r="AB22" s="95">
        <v>1626773500</v>
      </c>
      <c r="AC22" s="95">
        <v>1626694972</v>
      </c>
      <c r="AD22" s="95">
        <v>1626694952</v>
      </c>
      <c r="AE22" s="95">
        <v>1626694926</v>
      </c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</row>
    <row r="23" spans="1:50" s="69" customFormat="1" x14ac:dyDescent="0.25">
      <c r="A23" s="90" t="s">
        <v>91</v>
      </c>
      <c r="B23" s="87" t="s">
        <v>92</v>
      </c>
      <c r="C23" s="87">
        <v>6</v>
      </c>
      <c r="D23" s="90" t="s">
        <v>1464</v>
      </c>
      <c r="E23" s="90" t="s">
        <v>565</v>
      </c>
      <c r="F23" s="94">
        <v>0.40625</v>
      </c>
      <c r="G23" s="94">
        <v>0.875</v>
      </c>
      <c r="H23" s="87">
        <v>6.35</v>
      </c>
      <c r="I23" s="87">
        <v>2170</v>
      </c>
      <c r="J23" s="87">
        <v>22</v>
      </c>
      <c r="K23" s="96">
        <v>1626639360</v>
      </c>
      <c r="L23" s="96">
        <v>1626752802</v>
      </c>
      <c r="M23" s="96">
        <v>1626772534</v>
      </c>
      <c r="N23" s="96">
        <v>1626772535</v>
      </c>
      <c r="O23" s="96">
        <v>171254961</v>
      </c>
      <c r="P23" s="96">
        <v>429465008</v>
      </c>
      <c r="Q23" s="96">
        <v>1626772532</v>
      </c>
      <c r="R23" s="96">
        <v>1626772665</v>
      </c>
      <c r="S23" s="96">
        <v>1626739330</v>
      </c>
      <c r="T23" s="96">
        <v>1626739336</v>
      </c>
      <c r="U23" s="96">
        <v>1626641278</v>
      </c>
      <c r="V23" s="96">
        <v>1626726112</v>
      </c>
      <c r="W23" s="96">
        <v>1626633261</v>
      </c>
      <c r="X23" s="96">
        <v>1626753378</v>
      </c>
      <c r="Y23" s="96">
        <v>1626695717</v>
      </c>
      <c r="Z23" s="96">
        <v>1626710692</v>
      </c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</row>
    <row r="24" spans="1:50" s="69" customFormat="1" x14ac:dyDescent="0.25">
      <c r="A24" s="89" t="s">
        <v>354</v>
      </c>
      <c r="B24" s="86" t="s">
        <v>92</v>
      </c>
      <c r="C24" s="86">
        <v>4</v>
      </c>
      <c r="D24" s="89" t="s">
        <v>171</v>
      </c>
      <c r="E24" s="89" t="s">
        <v>1440</v>
      </c>
      <c r="F24" s="93">
        <v>0.30555555555555552</v>
      </c>
      <c r="G24" s="93">
        <v>0.39583333333333331</v>
      </c>
      <c r="H24" s="86">
        <v>10.52</v>
      </c>
      <c r="I24" s="86">
        <v>2060</v>
      </c>
      <c r="J24" s="86">
        <v>23</v>
      </c>
      <c r="K24" s="95">
        <v>1626771116</v>
      </c>
      <c r="L24" s="95">
        <v>1626688538</v>
      </c>
      <c r="M24" s="95">
        <v>1626639149</v>
      </c>
      <c r="N24" s="95">
        <v>1626682652</v>
      </c>
      <c r="O24" s="95">
        <v>1626688556</v>
      </c>
      <c r="P24" s="95">
        <v>1626719175</v>
      </c>
      <c r="Q24" s="95">
        <v>1626688577</v>
      </c>
      <c r="R24" s="95">
        <v>1626759018</v>
      </c>
      <c r="S24" s="95">
        <v>1626620805</v>
      </c>
      <c r="T24" s="95">
        <v>1626688580</v>
      </c>
      <c r="U24" s="95">
        <v>1626622744</v>
      </c>
      <c r="V24" s="95">
        <v>1626660417</v>
      </c>
      <c r="W24" s="95">
        <v>1626673682</v>
      </c>
      <c r="X24" s="95">
        <v>1626749043</v>
      </c>
      <c r="Y24" s="95">
        <v>1626647657</v>
      </c>
      <c r="Z24" s="95">
        <v>1626647755</v>
      </c>
      <c r="AA24" s="95">
        <v>1626647735</v>
      </c>
      <c r="AB24" s="95">
        <v>1626698165</v>
      </c>
      <c r="AC24" s="95">
        <v>1626688443</v>
      </c>
      <c r="AD24" s="95">
        <v>1626688462</v>
      </c>
      <c r="AE24" s="95">
        <v>1626675688</v>
      </c>
      <c r="AF24" s="95">
        <v>400251884</v>
      </c>
      <c r="AG24" s="95">
        <v>1626660006</v>
      </c>
      <c r="AH24" s="95">
        <v>1626652051</v>
      </c>
      <c r="AI24" s="95">
        <v>1626659887</v>
      </c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</row>
    <row r="25" spans="1:50" s="69" customFormat="1" x14ac:dyDescent="0.25">
      <c r="A25" s="90" t="s">
        <v>622</v>
      </c>
      <c r="B25" s="87" t="s">
        <v>92</v>
      </c>
      <c r="C25" s="87" t="s">
        <v>623</v>
      </c>
      <c r="D25" s="90" t="s">
        <v>171</v>
      </c>
      <c r="E25" s="90" t="s">
        <v>1433</v>
      </c>
      <c r="F25" s="94">
        <v>0.17708333333333334</v>
      </c>
      <c r="G25" s="94">
        <v>0.39583333333333331</v>
      </c>
      <c r="H25" s="87">
        <v>3.65</v>
      </c>
      <c r="I25" s="87">
        <v>1910</v>
      </c>
      <c r="J25" s="87">
        <v>24</v>
      </c>
      <c r="K25" s="96">
        <v>1626673611</v>
      </c>
      <c r="L25" s="96">
        <v>170175774</v>
      </c>
      <c r="M25" s="96">
        <v>1626768823</v>
      </c>
      <c r="N25" s="96">
        <v>1626768844</v>
      </c>
      <c r="O25" s="96">
        <v>1626768863</v>
      </c>
      <c r="P25" s="96">
        <v>1626768725</v>
      </c>
      <c r="Q25" s="96">
        <v>400357629</v>
      </c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</row>
    <row r="26" spans="1:50" s="69" customFormat="1" x14ac:dyDescent="0.25">
      <c r="A26" s="89" t="s">
        <v>235</v>
      </c>
      <c r="B26" s="86" t="s">
        <v>170</v>
      </c>
      <c r="C26" s="86">
        <v>3</v>
      </c>
      <c r="D26" s="89" t="s">
        <v>148</v>
      </c>
      <c r="E26" s="89" t="s">
        <v>1531</v>
      </c>
      <c r="F26" s="93">
        <v>0.27430555555555552</v>
      </c>
      <c r="G26" s="93">
        <v>0.42708333333333331</v>
      </c>
      <c r="H26" s="86">
        <v>9.73</v>
      </c>
      <c r="I26" s="86">
        <v>1900</v>
      </c>
      <c r="J26" s="86">
        <v>25</v>
      </c>
      <c r="K26" s="95">
        <v>1626651238</v>
      </c>
      <c r="L26" s="95">
        <v>1626685683</v>
      </c>
      <c r="M26" s="95">
        <v>1626647428</v>
      </c>
      <c r="N26" s="95">
        <v>1626774353</v>
      </c>
      <c r="O26" s="95">
        <v>1626647327</v>
      </c>
      <c r="P26" s="95">
        <v>1626627832</v>
      </c>
      <c r="Q26" s="95">
        <v>1626647347</v>
      </c>
      <c r="R26" s="95">
        <v>1626647367</v>
      </c>
      <c r="S26" s="95">
        <v>1626764707</v>
      </c>
      <c r="T26" s="95">
        <v>1626689030</v>
      </c>
      <c r="U26" s="95">
        <v>1626647239</v>
      </c>
      <c r="V26" s="95">
        <v>1626647258</v>
      </c>
      <c r="W26" s="95">
        <v>1626647276</v>
      </c>
      <c r="X26" s="95">
        <v>1626647295</v>
      </c>
      <c r="Y26" s="95">
        <v>1626647157</v>
      </c>
      <c r="Z26" s="95">
        <v>1626699817</v>
      </c>
      <c r="AA26" s="95">
        <v>1626651216</v>
      </c>
      <c r="AB26" s="95">
        <v>1626647176</v>
      </c>
      <c r="AC26" s="95">
        <v>1626659614</v>
      </c>
      <c r="AD26" s="95">
        <v>1626659496</v>
      </c>
      <c r="AE26" s="95">
        <v>1626685366</v>
      </c>
      <c r="AF26" s="95">
        <v>1626647196</v>
      </c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</row>
    <row r="27" spans="1:50" s="69" customFormat="1" x14ac:dyDescent="0.25">
      <c r="A27" s="90" t="s">
        <v>146</v>
      </c>
      <c r="B27" s="87" t="s">
        <v>147</v>
      </c>
      <c r="C27" s="87">
        <v>11</v>
      </c>
      <c r="D27" s="90" t="s">
        <v>343</v>
      </c>
      <c r="E27" s="90" t="s">
        <v>1510</v>
      </c>
      <c r="F27" s="94">
        <v>0.28472222222222221</v>
      </c>
      <c r="G27" s="94">
        <v>0.45833333333333331</v>
      </c>
      <c r="H27" s="87">
        <v>5.38</v>
      </c>
      <c r="I27" s="87">
        <v>1880</v>
      </c>
      <c r="J27" s="87">
        <v>26</v>
      </c>
      <c r="K27" s="96">
        <v>1626608825</v>
      </c>
      <c r="L27" s="96">
        <v>1626608844</v>
      </c>
      <c r="M27" s="96">
        <v>1626608705</v>
      </c>
      <c r="N27" s="96">
        <v>1626738570</v>
      </c>
      <c r="O27" s="96">
        <v>1626690681</v>
      </c>
      <c r="P27" s="96">
        <v>1626737835</v>
      </c>
      <c r="Q27" s="96">
        <v>1626614191</v>
      </c>
      <c r="R27" s="96">
        <v>1626615905</v>
      </c>
      <c r="S27" s="96">
        <v>1626687703</v>
      </c>
      <c r="T27" s="96">
        <v>1626651842</v>
      </c>
      <c r="U27" s="96">
        <v>1626768019</v>
      </c>
      <c r="V27" s="96">
        <v>1626725258</v>
      </c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</row>
    <row r="28" spans="1:50" s="69" customFormat="1" x14ac:dyDescent="0.25">
      <c r="A28" s="89" t="s">
        <v>146</v>
      </c>
      <c r="B28" s="86" t="s">
        <v>170</v>
      </c>
      <c r="C28" s="86">
        <v>17</v>
      </c>
      <c r="D28" s="89" t="s">
        <v>545</v>
      </c>
      <c r="E28" s="89" t="s">
        <v>1479</v>
      </c>
      <c r="F28" s="93">
        <v>0.62152777777777779</v>
      </c>
      <c r="G28" s="93">
        <v>0.79166666666666663</v>
      </c>
      <c r="H28" s="86">
        <v>4.7699999999999996</v>
      </c>
      <c r="I28" s="86">
        <v>1860</v>
      </c>
      <c r="J28" s="86">
        <v>27</v>
      </c>
      <c r="K28" s="95">
        <v>1626679282</v>
      </c>
      <c r="L28" s="95">
        <v>1626609003</v>
      </c>
      <c r="M28" s="95">
        <v>1626687971</v>
      </c>
      <c r="N28" s="95">
        <v>1626630943</v>
      </c>
      <c r="O28" s="95">
        <v>1626758041</v>
      </c>
      <c r="P28" s="95">
        <v>1626758060</v>
      </c>
      <c r="Q28" s="95">
        <v>1626758081</v>
      </c>
      <c r="R28" s="95">
        <v>1626732986</v>
      </c>
      <c r="S28" s="95">
        <v>1626638281</v>
      </c>
      <c r="T28" s="95">
        <v>1626675766</v>
      </c>
      <c r="U28" s="95">
        <v>1626675789</v>
      </c>
      <c r="V28" s="95">
        <v>1626685862</v>
      </c>
      <c r="W28" s="86">
        <v>170261525</v>
      </c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</row>
    <row r="29" spans="1:50" s="69" customFormat="1" x14ac:dyDescent="0.25">
      <c r="A29" s="90" t="s">
        <v>214</v>
      </c>
      <c r="B29" s="87" t="s">
        <v>170</v>
      </c>
      <c r="C29" s="87">
        <v>2</v>
      </c>
      <c r="D29" s="90" t="s">
        <v>148</v>
      </c>
      <c r="E29" s="90" t="s">
        <v>1539</v>
      </c>
      <c r="F29" s="94">
        <v>0.63888888888888895</v>
      </c>
      <c r="G29" s="94">
        <v>0.80208333333333337</v>
      </c>
      <c r="H29" s="87">
        <v>3.12</v>
      </c>
      <c r="I29" s="87">
        <v>1790</v>
      </c>
      <c r="J29" s="87">
        <v>28</v>
      </c>
      <c r="K29" s="96">
        <v>1626608804</v>
      </c>
      <c r="L29" s="96">
        <v>1626654762</v>
      </c>
      <c r="M29" s="96">
        <v>1626720857</v>
      </c>
      <c r="N29" s="96">
        <v>1626618430</v>
      </c>
      <c r="O29" s="96">
        <v>1626637106</v>
      </c>
      <c r="P29" s="96">
        <v>1626657417</v>
      </c>
      <c r="Q29" s="96">
        <v>1626669571</v>
      </c>
      <c r="R29" s="96">
        <v>1626612065</v>
      </c>
      <c r="S29" s="96">
        <v>1626634100</v>
      </c>
      <c r="T29" s="96">
        <v>1626695924</v>
      </c>
      <c r="U29" s="96">
        <v>1626610096</v>
      </c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</row>
    <row r="30" spans="1:50" s="69" customFormat="1" x14ac:dyDescent="0.25">
      <c r="A30" s="89" t="s">
        <v>473</v>
      </c>
      <c r="B30" s="86" t="s">
        <v>188</v>
      </c>
      <c r="C30" s="86">
        <v>2</v>
      </c>
      <c r="D30" s="89" t="s">
        <v>343</v>
      </c>
      <c r="E30" s="89" t="s">
        <v>1491</v>
      </c>
      <c r="F30" s="93">
        <v>0.62847222222222221</v>
      </c>
      <c r="G30" s="93">
        <v>0.80208333333333337</v>
      </c>
      <c r="H30" s="86">
        <v>4.5199999999999996</v>
      </c>
      <c r="I30" s="86">
        <v>1760</v>
      </c>
      <c r="J30" s="86">
        <v>29</v>
      </c>
      <c r="K30" s="95">
        <v>1626678318</v>
      </c>
      <c r="L30" s="95">
        <v>1626729418</v>
      </c>
      <c r="M30" s="95">
        <v>1626616190</v>
      </c>
      <c r="N30" s="95">
        <v>1626611283</v>
      </c>
      <c r="O30" s="95">
        <v>1626644082</v>
      </c>
      <c r="P30" s="95">
        <v>1626615732</v>
      </c>
      <c r="Q30" s="95">
        <v>1626682023</v>
      </c>
      <c r="R30" s="95">
        <v>1626644141</v>
      </c>
      <c r="S30" s="95">
        <v>1626660960</v>
      </c>
      <c r="T30" s="95">
        <v>1626759180</v>
      </c>
      <c r="U30" s="95">
        <v>1626634582</v>
      </c>
      <c r="V30" s="95">
        <v>1626765805</v>
      </c>
      <c r="W30" s="95">
        <v>1626651543</v>
      </c>
      <c r="X30" s="95">
        <v>1626702346</v>
      </c>
      <c r="Y30" s="95">
        <v>1626702492</v>
      </c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</row>
    <row r="31" spans="1:50" s="69" customFormat="1" x14ac:dyDescent="0.25">
      <c r="A31" s="90" t="s">
        <v>214</v>
      </c>
      <c r="B31" s="87" t="s">
        <v>170</v>
      </c>
      <c r="C31" s="87">
        <v>3</v>
      </c>
      <c r="D31" s="90" t="s">
        <v>818</v>
      </c>
      <c r="E31" s="90" t="s">
        <v>1549</v>
      </c>
      <c r="F31" s="94">
        <v>0.62152777777777779</v>
      </c>
      <c r="G31" s="94">
        <v>0.82986111111111116</v>
      </c>
      <c r="H31" s="87">
        <v>5.99</v>
      </c>
      <c r="I31" s="87">
        <v>1740</v>
      </c>
      <c r="J31" s="87">
        <v>30</v>
      </c>
      <c r="K31" s="96">
        <v>1626723385</v>
      </c>
      <c r="L31" s="96">
        <v>1626622277</v>
      </c>
      <c r="M31" s="96">
        <v>1626719666</v>
      </c>
      <c r="N31" s="96">
        <v>1626719624</v>
      </c>
      <c r="O31" s="96">
        <v>1626634261</v>
      </c>
      <c r="P31" s="96">
        <v>1626634184</v>
      </c>
      <c r="Q31" s="96">
        <v>1626745887</v>
      </c>
      <c r="R31" s="96">
        <v>1626634238</v>
      </c>
      <c r="S31" s="96">
        <v>1626725558</v>
      </c>
      <c r="T31" s="96">
        <v>1626681119</v>
      </c>
      <c r="U31" s="96">
        <v>1626633880</v>
      </c>
      <c r="V31" s="96">
        <v>1626721134</v>
      </c>
      <c r="W31" s="96">
        <v>1626659328</v>
      </c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</row>
    <row r="32" spans="1:50" s="69" customFormat="1" x14ac:dyDescent="0.25">
      <c r="A32" s="89" t="s">
        <v>169</v>
      </c>
      <c r="B32" s="86" t="s">
        <v>147</v>
      </c>
      <c r="C32" s="86">
        <v>2</v>
      </c>
      <c r="D32" s="89" t="s">
        <v>189</v>
      </c>
      <c r="E32" s="89" t="s">
        <v>1475</v>
      </c>
      <c r="F32" s="93">
        <v>0.25694444444444448</v>
      </c>
      <c r="G32" s="93">
        <v>0.39930555555555558</v>
      </c>
      <c r="H32" s="86">
        <v>3.78</v>
      </c>
      <c r="I32" s="86">
        <v>1740</v>
      </c>
      <c r="J32" s="86">
        <v>31</v>
      </c>
      <c r="K32" s="95">
        <v>1626698187</v>
      </c>
      <c r="L32" s="95">
        <v>1626702663</v>
      </c>
      <c r="M32" s="95">
        <v>1626772935</v>
      </c>
      <c r="N32" s="95">
        <v>1626626602</v>
      </c>
      <c r="O32" s="95">
        <v>1626668622</v>
      </c>
      <c r="P32" s="95">
        <v>1626627051</v>
      </c>
      <c r="Q32" s="95">
        <v>1626720388</v>
      </c>
      <c r="R32" s="95">
        <v>1626732136</v>
      </c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</row>
    <row r="33" spans="1:50" s="69" customFormat="1" x14ac:dyDescent="0.25">
      <c r="A33" s="90" t="s">
        <v>169</v>
      </c>
      <c r="B33" s="87" t="s">
        <v>147</v>
      </c>
      <c r="C33" s="87">
        <v>8</v>
      </c>
      <c r="D33" s="90" t="s">
        <v>148</v>
      </c>
      <c r="E33" s="90" t="s">
        <v>1536</v>
      </c>
      <c r="F33" s="94">
        <v>0.62152777777777779</v>
      </c>
      <c r="G33" s="94">
        <v>0.79513888888888884</v>
      </c>
      <c r="H33" s="87">
        <v>4.57</v>
      </c>
      <c r="I33" s="87">
        <v>1640</v>
      </c>
      <c r="J33" s="87">
        <v>32</v>
      </c>
      <c r="K33" s="96">
        <v>1626680222</v>
      </c>
      <c r="L33" s="96">
        <v>1626742767</v>
      </c>
      <c r="M33" s="96">
        <v>1626635891</v>
      </c>
      <c r="N33" s="96">
        <v>1626743978</v>
      </c>
      <c r="O33" s="96">
        <v>1626671418</v>
      </c>
      <c r="P33" s="96">
        <v>1626728352</v>
      </c>
      <c r="Q33" s="96">
        <v>1626680242</v>
      </c>
      <c r="R33" s="96">
        <v>1626752253</v>
      </c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</row>
    <row r="34" spans="1:50" s="69" customFormat="1" x14ac:dyDescent="0.25">
      <c r="A34" s="89" t="s">
        <v>651</v>
      </c>
      <c r="B34" s="86" t="s">
        <v>188</v>
      </c>
      <c r="C34" s="86">
        <v>2</v>
      </c>
      <c r="D34" s="89" t="s">
        <v>148</v>
      </c>
      <c r="E34" s="89" t="s">
        <v>1518</v>
      </c>
      <c r="F34" s="93">
        <v>0.61458333333333337</v>
      </c>
      <c r="G34" s="93">
        <v>0.82986111111111116</v>
      </c>
      <c r="H34" s="86">
        <v>5.82</v>
      </c>
      <c r="I34" s="86">
        <v>1550</v>
      </c>
      <c r="J34" s="86">
        <v>33</v>
      </c>
      <c r="K34" s="95">
        <v>1626679584</v>
      </c>
      <c r="L34" s="95">
        <v>1626757872</v>
      </c>
      <c r="M34" s="95">
        <v>1626757895</v>
      </c>
      <c r="N34" s="95">
        <v>1626652250</v>
      </c>
      <c r="O34" s="95">
        <v>1626757913</v>
      </c>
      <c r="P34" s="95">
        <v>1626670237</v>
      </c>
      <c r="Q34" s="95">
        <v>1626727850</v>
      </c>
      <c r="R34" s="95">
        <v>1626721108</v>
      </c>
      <c r="S34" s="95">
        <v>1626771275</v>
      </c>
      <c r="T34" s="95">
        <v>1626750231</v>
      </c>
      <c r="U34" s="95">
        <v>1626747790</v>
      </c>
      <c r="V34" s="95">
        <v>1626757296</v>
      </c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</row>
    <row r="35" spans="1:50" s="69" customFormat="1" x14ac:dyDescent="0.25">
      <c r="A35" s="90" t="s">
        <v>235</v>
      </c>
      <c r="B35" s="87" t="s">
        <v>147</v>
      </c>
      <c r="C35" s="87">
        <v>6</v>
      </c>
      <c r="D35" s="90" t="s">
        <v>148</v>
      </c>
      <c r="E35" s="90" t="s">
        <v>1532</v>
      </c>
      <c r="F35" s="94">
        <v>0.62847222222222221</v>
      </c>
      <c r="G35" s="94">
        <v>0.79166666666666663</v>
      </c>
      <c r="H35" s="87">
        <v>4.88</v>
      </c>
      <c r="I35" s="87">
        <v>1490</v>
      </c>
      <c r="J35" s="87">
        <v>34</v>
      </c>
      <c r="K35" s="96">
        <v>1626622086</v>
      </c>
      <c r="L35" s="96">
        <v>1626622486</v>
      </c>
      <c r="M35" s="96">
        <v>1626622116</v>
      </c>
      <c r="N35" s="96">
        <v>1626621977</v>
      </c>
      <c r="O35" s="96">
        <v>1626621997</v>
      </c>
      <c r="P35" s="96">
        <v>1626622015</v>
      </c>
      <c r="Q35" s="96">
        <v>1626622033</v>
      </c>
      <c r="R35" s="96">
        <v>1626621896</v>
      </c>
      <c r="S35" s="96">
        <v>1626676795</v>
      </c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</row>
    <row r="36" spans="1:50" s="69" customFormat="1" x14ac:dyDescent="0.25">
      <c r="A36" s="89" t="s">
        <v>214</v>
      </c>
      <c r="B36" s="86" t="s">
        <v>147</v>
      </c>
      <c r="C36" s="86">
        <v>10</v>
      </c>
      <c r="D36" s="89" t="s">
        <v>1465</v>
      </c>
      <c r="E36" s="89" t="s">
        <v>1466</v>
      </c>
      <c r="F36" s="93">
        <v>0.34027777777777773</v>
      </c>
      <c r="G36" s="93">
        <v>0.44444444444444442</v>
      </c>
      <c r="H36" s="86">
        <v>4.58</v>
      </c>
      <c r="I36" s="86">
        <v>1440</v>
      </c>
      <c r="J36" s="86">
        <v>35</v>
      </c>
      <c r="K36" s="95">
        <v>1626748124</v>
      </c>
      <c r="L36" s="95">
        <v>1626752654</v>
      </c>
      <c r="M36" s="95">
        <v>1626714885</v>
      </c>
      <c r="N36" s="95">
        <v>1626674714</v>
      </c>
      <c r="O36" s="95">
        <v>1626634123</v>
      </c>
      <c r="P36" s="95">
        <v>1626729221</v>
      </c>
      <c r="Q36" s="95">
        <v>1626729241</v>
      </c>
      <c r="R36" s="95">
        <v>1626729260</v>
      </c>
      <c r="S36" s="95">
        <v>1626678132</v>
      </c>
      <c r="T36" s="95">
        <v>1626682311</v>
      </c>
      <c r="U36" s="95">
        <v>1626704627</v>
      </c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</row>
    <row r="37" spans="1:50" s="69" customFormat="1" x14ac:dyDescent="0.25">
      <c r="A37" s="90" t="s">
        <v>146</v>
      </c>
      <c r="B37" s="87" t="s">
        <v>170</v>
      </c>
      <c r="C37" s="87">
        <v>14</v>
      </c>
      <c r="D37" s="90" t="s">
        <v>73</v>
      </c>
      <c r="E37" s="90" t="s">
        <v>808</v>
      </c>
      <c r="F37" s="94">
        <v>0.28125</v>
      </c>
      <c r="G37" s="94">
        <v>0.5</v>
      </c>
      <c r="H37" s="87">
        <v>3.02</v>
      </c>
      <c r="I37" s="87">
        <v>1400</v>
      </c>
      <c r="J37" s="87">
        <v>36</v>
      </c>
      <c r="K37" s="96">
        <v>1626643926</v>
      </c>
      <c r="L37" s="96">
        <v>1626773881</v>
      </c>
      <c r="M37" s="96">
        <v>1626628294</v>
      </c>
      <c r="N37" s="96">
        <v>1626628058</v>
      </c>
      <c r="O37" s="96">
        <v>1626628033</v>
      </c>
      <c r="P37" s="96">
        <v>1626628258</v>
      </c>
      <c r="Q37" s="96">
        <v>1626675478</v>
      </c>
      <c r="R37" s="96">
        <v>1626720471</v>
      </c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</row>
    <row r="38" spans="1:50" s="69" customFormat="1" x14ac:dyDescent="0.25">
      <c r="A38" s="89" t="s">
        <v>354</v>
      </c>
      <c r="B38" s="86" t="s">
        <v>92</v>
      </c>
      <c r="C38" s="86">
        <v>8</v>
      </c>
      <c r="D38" s="89" t="s">
        <v>189</v>
      </c>
      <c r="E38" s="89" t="s">
        <v>752</v>
      </c>
      <c r="F38" s="93">
        <v>0.26041666666666669</v>
      </c>
      <c r="G38" s="93">
        <v>0.4236111111111111</v>
      </c>
      <c r="H38" s="86">
        <v>3.39</v>
      </c>
      <c r="I38" s="86">
        <v>1320</v>
      </c>
      <c r="J38" s="86">
        <v>37</v>
      </c>
      <c r="K38" s="95">
        <v>1626741178</v>
      </c>
      <c r="L38" s="95">
        <v>1626753785</v>
      </c>
      <c r="M38" s="95">
        <v>1626741199</v>
      </c>
      <c r="N38" s="95">
        <v>1626609385</v>
      </c>
      <c r="O38" s="95">
        <v>169941505</v>
      </c>
      <c r="P38" s="95">
        <v>1626609345</v>
      </c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</row>
    <row r="39" spans="1:50" s="69" customFormat="1" x14ac:dyDescent="0.25">
      <c r="A39" s="90" t="s">
        <v>235</v>
      </c>
      <c r="B39" s="87" t="s">
        <v>170</v>
      </c>
      <c r="C39" s="87">
        <v>8</v>
      </c>
      <c r="D39" s="90" t="s">
        <v>73</v>
      </c>
      <c r="E39" s="90" t="s">
        <v>1483</v>
      </c>
      <c r="F39" s="94">
        <v>0.30208333333333331</v>
      </c>
      <c r="G39" s="94">
        <v>0.40972222222222227</v>
      </c>
      <c r="H39" s="87">
        <v>3.92</v>
      </c>
      <c r="I39" s="87">
        <v>1230</v>
      </c>
      <c r="J39" s="87">
        <v>38</v>
      </c>
      <c r="K39" s="96">
        <v>1626630268</v>
      </c>
      <c r="L39" s="96">
        <v>1626632595</v>
      </c>
      <c r="M39" s="96">
        <v>1626631160</v>
      </c>
      <c r="N39" s="96">
        <v>1626631180</v>
      </c>
      <c r="O39" s="96">
        <v>1626631188</v>
      </c>
      <c r="P39" s="96">
        <v>1626774369</v>
      </c>
      <c r="Q39" s="96">
        <v>171148231</v>
      </c>
      <c r="R39" s="96">
        <v>170610678</v>
      </c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</row>
    <row r="40" spans="1:50" s="69" customFormat="1" x14ac:dyDescent="0.25">
      <c r="A40" s="89" t="s">
        <v>146</v>
      </c>
      <c r="B40" s="86" t="s">
        <v>170</v>
      </c>
      <c r="C40" s="86">
        <v>1</v>
      </c>
      <c r="D40" s="89" t="s">
        <v>148</v>
      </c>
      <c r="E40" s="89" t="s">
        <v>892</v>
      </c>
      <c r="F40" s="93">
        <v>0.22916666666666666</v>
      </c>
      <c r="G40" s="93">
        <v>0.3576388888888889</v>
      </c>
      <c r="H40" s="86">
        <v>4.18</v>
      </c>
      <c r="I40" s="86">
        <v>1130</v>
      </c>
      <c r="J40" s="86">
        <v>39</v>
      </c>
      <c r="K40" s="95">
        <v>1626682045</v>
      </c>
      <c r="L40" s="95">
        <v>1626682066</v>
      </c>
      <c r="M40" s="95">
        <v>1626682085</v>
      </c>
      <c r="N40" s="95">
        <v>1626681949</v>
      </c>
      <c r="O40" s="95">
        <v>1626681961</v>
      </c>
      <c r="P40" s="95">
        <v>1626631673</v>
      </c>
      <c r="Q40" s="95">
        <v>1626665550</v>
      </c>
      <c r="R40" s="95">
        <v>1626701296</v>
      </c>
      <c r="S40" s="95">
        <v>1626760629</v>
      </c>
      <c r="T40" s="95">
        <v>1626650942</v>
      </c>
      <c r="U40" s="95">
        <v>1626696074</v>
      </c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</row>
    <row r="41" spans="1:50" s="69" customFormat="1" x14ac:dyDescent="0.25">
      <c r="A41" s="90" t="s">
        <v>214</v>
      </c>
      <c r="B41" s="87" t="s">
        <v>170</v>
      </c>
      <c r="C41" s="87">
        <v>9</v>
      </c>
      <c r="D41" s="90" t="s">
        <v>171</v>
      </c>
      <c r="E41" s="90" t="s">
        <v>1452</v>
      </c>
      <c r="F41" s="94">
        <v>0.59375</v>
      </c>
      <c r="G41" s="94">
        <v>0.80555555555555547</v>
      </c>
      <c r="H41" s="87">
        <v>1.08</v>
      </c>
      <c r="I41" s="87">
        <v>1120</v>
      </c>
      <c r="J41" s="87">
        <v>40</v>
      </c>
      <c r="K41" s="96">
        <v>1626701618</v>
      </c>
      <c r="L41" s="96">
        <v>1626750256</v>
      </c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</row>
    <row r="42" spans="1:50" s="69" customFormat="1" x14ac:dyDescent="0.25">
      <c r="A42" s="89" t="s">
        <v>269</v>
      </c>
      <c r="B42" s="86" t="s">
        <v>188</v>
      </c>
      <c r="C42" s="86">
        <v>3</v>
      </c>
      <c r="D42" s="89" t="s">
        <v>189</v>
      </c>
      <c r="E42" s="89" t="s">
        <v>905</v>
      </c>
      <c r="F42" s="93">
        <v>0.63541666666666663</v>
      </c>
      <c r="G42" s="93">
        <v>0.78819444444444453</v>
      </c>
      <c r="H42" s="86">
        <v>6.18</v>
      </c>
      <c r="I42" s="86">
        <v>1050</v>
      </c>
      <c r="J42" s="86">
        <v>41</v>
      </c>
      <c r="K42" s="95">
        <v>1626749065</v>
      </c>
      <c r="L42" s="95">
        <v>1626662764</v>
      </c>
      <c r="M42" s="95">
        <v>1626661685</v>
      </c>
      <c r="N42" s="95">
        <v>1626618226</v>
      </c>
      <c r="O42" s="95">
        <v>1626723145</v>
      </c>
      <c r="P42" s="95">
        <v>1626758388</v>
      </c>
      <c r="Q42" s="95">
        <v>1626758409</v>
      </c>
      <c r="R42" s="95">
        <v>1626758271</v>
      </c>
      <c r="S42" s="95">
        <v>1626744260</v>
      </c>
      <c r="T42" s="95">
        <v>1626710038</v>
      </c>
      <c r="U42" s="95">
        <v>1626617884</v>
      </c>
      <c r="V42" s="95">
        <v>1626624702</v>
      </c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</row>
    <row r="43" spans="1:50" s="69" customFormat="1" x14ac:dyDescent="0.25">
      <c r="A43" s="90" t="s">
        <v>473</v>
      </c>
      <c r="B43" s="87" t="s">
        <v>92</v>
      </c>
      <c r="C43" s="87">
        <v>1</v>
      </c>
      <c r="D43" s="90" t="s">
        <v>171</v>
      </c>
      <c r="E43" s="90" t="s">
        <v>722</v>
      </c>
      <c r="F43" s="94">
        <v>0.24652777777777779</v>
      </c>
      <c r="G43" s="94">
        <v>0.41319444444444442</v>
      </c>
      <c r="H43" s="87">
        <v>4.84</v>
      </c>
      <c r="I43" s="87">
        <v>1000</v>
      </c>
      <c r="J43" s="87">
        <v>42</v>
      </c>
      <c r="K43" s="96">
        <v>1626672218</v>
      </c>
      <c r="L43" s="96">
        <v>1626713227</v>
      </c>
      <c r="M43" s="96">
        <v>1626694776</v>
      </c>
      <c r="N43" s="96">
        <v>1626766643</v>
      </c>
      <c r="O43" s="96">
        <v>1626713977</v>
      </c>
      <c r="P43" s="96">
        <v>1626731584</v>
      </c>
      <c r="Q43" s="96">
        <v>1626633959</v>
      </c>
      <c r="R43" s="96">
        <v>1626718785</v>
      </c>
      <c r="S43" s="96">
        <v>400233910</v>
      </c>
      <c r="T43" s="96">
        <v>1626628448</v>
      </c>
      <c r="U43" s="96">
        <v>1626628468</v>
      </c>
      <c r="V43" s="96">
        <v>1626628329</v>
      </c>
      <c r="W43" s="96">
        <v>1626736918</v>
      </c>
      <c r="X43" s="96">
        <v>1626706428</v>
      </c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</row>
    <row r="44" spans="1:50" s="69" customFormat="1" x14ac:dyDescent="0.25">
      <c r="A44" s="89" t="s">
        <v>214</v>
      </c>
      <c r="B44" s="86" t="s">
        <v>147</v>
      </c>
      <c r="C44" s="86">
        <v>12</v>
      </c>
      <c r="D44" s="89" t="s">
        <v>148</v>
      </c>
      <c r="E44" s="89" t="s">
        <v>1541</v>
      </c>
      <c r="F44" s="93">
        <v>0.62847222222222221</v>
      </c>
      <c r="G44" s="93">
        <v>0.79166666666666663</v>
      </c>
      <c r="H44" s="86">
        <v>6.26</v>
      </c>
      <c r="I44" s="86">
        <v>970</v>
      </c>
      <c r="J44" s="86">
        <v>43</v>
      </c>
      <c r="K44" s="86">
        <v>1626640017</v>
      </c>
      <c r="L44" s="86">
        <v>1626669690</v>
      </c>
      <c r="M44" s="86">
        <v>1626615505</v>
      </c>
      <c r="N44" s="86">
        <v>1626676776</v>
      </c>
      <c r="O44" s="86">
        <v>1626763767</v>
      </c>
      <c r="P44" s="86">
        <v>1626712532</v>
      </c>
      <c r="Q44" s="86">
        <v>1626748944</v>
      </c>
      <c r="R44" s="86">
        <v>1626609988</v>
      </c>
      <c r="S44" s="86">
        <v>400185309</v>
      </c>
      <c r="T44" s="86">
        <v>1626621000</v>
      </c>
      <c r="U44" s="86">
        <v>1626688434</v>
      </c>
      <c r="V44" s="86">
        <v>1626620860</v>
      </c>
      <c r="W44" s="86">
        <v>1626745280</v>
      </c>
      <c r="X44" s="86">
        <v>1626695947</v>
      </c>
      <c r="Y44" s="86">
        <v>1626646100</v>
      </c>
      <c r="Z44" s="86">
        <v>1626750843</v>
      </c>
      <c r="AA44" s="86">
        <v>1626669552</v>
      </c>
      <c r="AB44" s="86">
        <v>1626657397</v>
      </c>
      <c r="AC44" s="86">
        <v>1626637241</v>
      </c>
      <c r="AD44" s="86">
        <v>1626620880</v>
      </c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</row>
    <row r="45" spans="1:50" s="69" customFormat="1" x14ac:dyDescent="0.25">
      <c r="A45" s="90" t="s">
        <v>1236</v>
      </c>
      <c r="B45" s="87" t="s">
        <v>92</v>
      </c>
      <c r="C45" s="87">
        <v>1</v>
      </c>
      <c r="D45" s="90" t="s">
        <v>1237</v>
      </c>
      <c r="E45" s="90" t="s">
        <v>1552</v>
      </c>
      <c r="F45" s="94">
        <v>0.21527777777777779</v>
      </c>
      <c r="G45" s="94">
        <v>0.42708333333333331</v>
      </c>
      <c r="H45" s="87">
        <v>2.76</v>
      </c>
      <c r="I45" s="87">
        <v>950</v>
      </c>
      <c r="J45" s="87">
        <v>44</v>
      </c>
      <c r="K45" s="96">
        <v>1626634312</v>
      </c>
      <c r="L45" s="96">
        <v>1626619084</v>
      </c>
      <c r="M45" s="96">
        <v>1626619103</v>
      </c>
      <c r="N45" s="96">
        <v>400141312</v>
      </c>
      <c r="O45" s="96">
        <v>1626619939</v>
      </c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</row>
    <row r="46" spans="1:50" s="69" customFormat="1" x14ac:dyDescent="0.25">
      <c r="A46" s="89" t="s">
        <v>424</v>
      </c>
      <c r="B46" s="86" t="s">
        <v>425</v>
      </c>
      <c r="C46" s="86" t="s">
        <v>1537</v>
      </c>
      <c r="D46" s="89" t="s">
        <v>148</v>
      </c>
      <c r="E46" s="89" t="s">
        <v>1538</v>
      </c>
      <c r="F46" s="93">
        <v>0.28472222222222221</v>
      </c>
      <c r="G46" s="93">
        <v>0.42708333333333331</v>
      </c>
      <c r="H46" s="86">
        <v>3.34</v>
      </c>
      <c r="I46" s="86">
        <v>930</v>
      </c>
      <c r="J46" s="86">
        <v>45</v>
      </c>
      <c r="K46" s="95">
        <v>1626621718</v>
      </c>
      <c r="L46" s="95">
        <v>1626638777</v>
      </c>
      <c r="M46" s="95">
        <v>1626746471</v>
      </c>
      <c r="N46" s="95">
        <v>1626634499</v>
      </c>
      <c r="O46" s="95">
        <v>1626647480</v>
      </c>
      <c r="P46" s="95">
        <v>1626744376</v>
      </c>
      <c r="Q46" s="95">
        <v>1626647500</v>
      </c>
      <c r="R46" s="95">
        <v>1626647519</v>
      </c>
      <c r="S46" s="95">
        <v>1626681686</v>
      </c>
      <c r="T46" s="95">
        <v>1626672315</v>
      </c>
      <c r="U46" s="95">
        <v>1626647391</v>
      </c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</row>
    <row r="47" spans="1:50" s="70" customFormat="1" x14ac:dyDescent="0.25">
      <c r="A47" s="90" t="s">
        <v>630</v>
      </c>
      <c r="B47" s="87" t="s">
        <v>147</v>
      </c>
      <c r="C47" s="87">
        <v>4</v>
      </c>
      <c r="D47" s="90" t="s">
        <v>148</v>
      </c>
      <c r="E47" s="90" t="s">
        <v>1526</v>
      </c>
      <c r="F47" s="94">
        <v>0.62847222222222221</v>
      </c>
      <c r="G47" s="94">
        <v>0.79166666666666663</v>
      </c>
      <c r="H47" s="87">
        <v>5.91</v>
      </c>
      <c r="I47" s="87">
        <v>870</v>
      </c>
      <c r="J47" s="87">
        <v>46</v>
      </c>
      <c r="K47" s="96">
        <v>1626690229</v>
      </c>
      <c r="L47" s="96">
        <v>1626666358</v>
      </c>
      <c r="M47" s="96">
        <v>1626684219</v>
      </c>
      <c r="N47" s="96">
        <v>1626673111</v>
      </c>
      <c r="O47" s="96">
        <v>400138614</v>
      </c>
      <c r="P47" s="96">
        <v>1626673129</v>
      </c>
      <c r="Q47" s="96">
        <v>1626703799</v>
      </c>
      <c r="R47" s="96">
        <v>1626744263</v>
      </c>
      <c r="S47" s="96">
        <v>1626744284</v>
      </c>
      <c r="T47" s="96">
        <v>1626744145</v>
      </c>
      <c r="U47" s="96">
        <v>1626745604</v>
      </c>
      <c r="V47" s="96">
        <v>1626629094</v>
      </c>
      <c r="W47" s="96">
        <v>1626629072</v>
      </c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</row>
    <row r="48" spans="1:50" s="68" customFormat="1" x14ac:dyDescent="0.25">
      <c r="A48" s="89" t="s">
        <v>918</v>
      </c>
      <c r="B48" s="86" t="s">
        <v>1515</v>
      </c>
      <c r="C48" s="86" t="s">
        <v>1516</v>
      </c>
      <c r="D48" s="89" t="s">
        <v>148</v>
      </c>
      <c r="E48" s="89" t="s">
        <v>1517</v>
      </c>
      <c r="F48" s="93">
        <v>0.30208333333333331</v>
      </c>
      <c r="G48" s="93">
        <v>0.43055555555555558</v>
      </c>
      <c r="H48" s="86">
        <v>7.01</v>
      </c>
      <c r="I48" s="86">
        <v>860</v>
      </c>
      <c r="J48" s="86">
        <v>47</v>
      </c>
      <c r="K48" s="95">
        <v>1626629114</v>
      </c>
      <c r="L48" s="95">
        <v>1626737315</v>
      </c>
      <c r="M48" s="95">
        <v>1626726689</v>
      </c>
      <c r="N48" s="95">
        <v>1626667337</v>
      </c>
      <c r="O48" s="95">
        <v>1626716639</v>
      </c>
      <c r="P48" s="95">
        <v>1626610205</v>
      </c>
      <c r="Q48" s="95">
        <v>1626706530</v>
      </c>
      <c r="R48" s="95">
        <v>1626608804</v>
      </c>
      <c r="S48" s="95">
        <v>1626654762</v>
      </c>
      <c r="T48" s="95">
        <v>1626720857</v>
      </c>
      <c r="U48" s="95">
        <v>1626618430</v>
      </c>
      <c r="V48" s="95">
        <v>1626637106</v>
      </c>
      <c r="W48" s="95">
        <v>1626657417</v>
      </c>
      <c r="X48" s="95">
        <v>1626669571</v>
      </c>
      <c r="Y48" s="95">
        <v>1626612065</v>
      </c>
      <c r="Z48" s="95">
        <v>1626634100</v>
      </c>
      <c r="AA48" s="95">
        <v>1626695924</v>
      </c>
      <c r="AB48" s="95">
        <v>1626610096</v>
      </c>
      <c r="AC48" s="95">
        <v>1626638805</v>
      </c>
      <c r="AD48" s="95">
        <v>1626701921</v>
      </c>
      <c r="AE48" s="95">
        <v>400149705</v>
      </c>
      <c r="AF48" s="95">
        <v>1626668509</v>
      </c>
      <c r="AG48" s="95">
        <v>1626712546</v>
      </c>
      <c r="AH48" s="95">
        <v>1626763059</v>
      </c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</row>
    <row r="49" spans="1:50" s="68" customFormat="1" x14ac:dyDescent="0.25">
      <c r="A49" s="90" t="s">
        <v>169</v>
      </c>
      <c r="B49" s="87" t="s">
        <v>147</v>
      </c>
      <c r="C49" s="87">
        <v>6</v>
      </c>
      <c r="D49" s="90" t="s">
        <v>171</v>
      </c>
      <c r="E49" s="90" t="s">
        <v>1445</v>
      </c>
      <c r="F49" s="94">
        <v>0.24652777777777779</v>
      </c>
      <c r="G49" s="94">
        <v>0.41666666666666669</v>
      </c>
      <c r="H49" s="87">
        <v>5.38</v>
      </c>
      <c r="I49" s="87">
        <v>830</v>
      </c>
      <c r="J49" s="87">
        <v>48</v>
      </c>
      <c r="K49" s="96">
        <v>1626744241</v>
      </c>
      <c r="L49" s="96">
        <v>1626714608</v>
      </c>
      <c r="M49" s="96">
        <v>1626680341</v>
      </c>
      <c r="N49" s="96">
        <v>1626664538</v>
      </c>
      <c r="O49" s="96">
        <v>1626653279</v>
      </c>
      <c r="P49" s="96">
        <v>1626653257</v>
      </c>
      <c r="Q49" s="96">
        <v>1626653237</v>
      </c>
      <c r="R49" s="96">
        <v>1626653383</v>
      </c>
      <c r="S49" s="96">
        <v>1626653364</v>
      </c>
      <c r="T49" s="96">
        <v>1626676357</v>
      </c>
      <c r="U49" s="96">
        <v>1626694162</v>
      </c>
      <c r="V49" s="96">
        <v>1626744167</v>
      </c>
      <c r="W49" s="96">
        <v>1626750611</v>
      </c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</row>
    <row r="50" spans="1:50" s="68" customFormat="1" x14ac:dyDescent="0.25">
      <c r="A50" s="89" t="s">
        <v>146</v>
      </c>
      <c r="B50" s="86" t="s">
        <v>147</v>
      </c>
      <c r="C50" s="86">
        <v>14</v>
      </c>
      <c r="D50" s="89" t="s">
        <v>343</v>
      </c>
      <c r="E50" s="89" t="s">
        <v>856</v>
      </c>
      <c r="F50" s="93">
        <v>0.30555555555555552</v>
      </c>
      <c r="G50" s="93">
        <v>0.4548611111111111</v>
      </c>
      <c r="H50" s="86">
        <v>5.14</v>
      </c>
      <c r="I50" s="86">
        <v>820</v>
      </c>
      <c r="J50" s="86">
        <v>49</v>
      </c>
      <c r="K50" s="95">
        <v>1626611358</v>
      </c>
      <c r="L50" s="95">
        <v>1626770832</v>
      </c>
      <c r="M50" s="95">
        <v>1626770851</v>
      </c>
      <c r="N50" s="95">
        <v>1626692439</v>
      </c>
      <c r="O50" s="95">
        <v>1626692476</v>
      </c>
      <c r="P50" s="95">
        <v>1626692497</v>
      </c>
      <c r="Q50" s="95">
        <v>1626692375</v>
      </c>
      <c r="R50" s="95">
        <v>1626632189</v>
      </c>
      <c r="S50" s="95">
        <v>400232842</v>
      </c>
      <c r="T50" s="95">
        <v>400070772</v>
      </c>
      <c r="U50" s="95">
        <v>1626761182</v>
      </c>
      <c r="V50" s="95">
        <v>1626759820</v>
      </c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</row>
    <row r="51" spans="1:50" s="68" customFormat="1" x14ac:dyDescent="0.25">
      <c r="A51" s="90" t="s">
        <v>146</v>
      </c>
      <c r="B51" s="87" t="s">
        <v>147</v>
      </c>
      <c r="C51" s="87">
        <v>18</v>
      </c>
      <c r="D51" s="90" t="s">
        <v>148</v>
      </c>
      <c r="E51" s="90" t="s">
        <v>963</v>
      </c>
      <c r="F51" s="94">
        <v>0.61805555555555558</v>
      </c>
      <c r="G51" s="94">
        <v>0.77430555555555547</v>
      </c>
      <c r="H51" s="87">
        <v>5.74</v>
      </c>
      <c r="I51" s="87">
        <v>780</v>
      </c>
      <c r="J51" s="87">
        <v>50</v>
      </c>
      <c r="K51" s="96">
        <v>1626765281</v>
      </c>
      <c r="L51" s="96">
        <v>1626765303</v>
      </c>
      <c r="M51" s="96">
        <v>1626765324</v>
      </c>
      <c r="N51" s="96">
        <v>1626765179</v>
      </c>
      <c r="O51" s="96">
        <v>1626765202</v>
      </c>
      <c r="P51" s="96">
        <v>400064218</v>
      </c>
      <c r="Q51" s="96">
        <v>1626765221</v>
      </c>
      <c r="R51" s="96">
        <v>1626765244</v>
      </c>
      <c r="S51" s="96">
        <v>1626765100</v>
      </c>
      <c r="T51" s="96">
        <v>1626632335</v>
      </c>
      <c r="U51" s="96">
        <v>1626690593</v>
      </c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</row>
    <row r="52" spans="1:50" s="68" customFormat="1" x14ac:dyDescent="0.25">
      <c r="A52" s="89" t="s">
        <v>630</v>
      </c>
      <c r="B52" s="86" t="s">
        <v>170</v>
      </c>
      <c r="C52" s="86">
        <v>3</v>
      </c>
      <c r="D52" s="89" t="s">
        <v>148</v>
      </c>
      <c r="E52" s="89" t="s">
        <v>1522</v>
      </c>
      <c r="F52" s="93">
        <v>0.27083333333333331</v>
      </c>
      <c r="G52" s="93">
        <v>0.44444444444444442</v>
      </c>
      <c r="H52" s="86">
        <v>7.28</v>
      </c>
      <c r="I52" s="86">
        <v>770</v>
      </c>
      <c r="J52" s="86">
        <v>51</v>
      </c>
      <c r="K52" s="95">
        <v>1626683601</v>
      </c>
      <c r="L52" s="95">
        <v>1626683583</v>
      </c>
      <c r="M52" s="95">
        <v>1626683410</v>
      </c>
      <c r="N52" s="95">
        <v>1626683389</v>
      </c>
      <c r="O52" s="95">
        <v>1626683366</v>
      </c>
      <c r="P52" s="95">
        <v>1626683347</v>
      </c>
      <c r="Q52" s="95">
        <v>1626683487</v>
      </c>
      <c r="R52" s="95">
        <v>1626683469</v>
      </c>
      <c r="S52" s="95">
        <v>1626683448</v>
      </c>
      <c r="T52" s="95">
        <v>1626683429</v>
      </c>
      <c r="U52" s="95">
        <v>1626683256</v>
      </c>
      <c r="V52" s="95">
        <v>1626683237</v>
      </c>
      <c r="W52" s="95">
        <v>1626683215</v>
      </c>
      <c r="X52" s="95">
        <v>1626683196</v>
      </c>
      <c r="Y52" s="95">
        <v>1626683336</v>
      </c>
      <c r="Z52" s="95">
        <v>1626683318</v>
      </c>
      <c r="AA52" s="95">
        <v>1626683297</v>
      </c>
      <c r="AB52" s="95">
        <v>1626683279</v>
      </c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</row>
    <row r="53" spans="1:50" s="68" customFormat="1" x14ac:dyDescent="0.25">
      <c r="A53" s="90" t="s">
        <v>1021</v>
      </c>
      <c r="B53" s="87" t="s">
        <v>170</v>
      </c>
      <c r="C53" s="87">
        <v>1</v>
      </c>
      <c r="D53" s="90" t="s">
        <v>189</v>
      </c>
      <c r="E53" s="90" t="s">
        <v>1470</v>
      </c>
      <c r="F53" s="94">
        <v>0.62847222222222221</v>
      </c>
      <c r="G53" s="94">
        <v>0.84027777777777779</v>
      </c>
      <c r="H53" s="87">
        <v>3.85</v>
      </c>
      <c r="I53" s="87">
        <v>770</v>
      </c>
      <c r="J53" s="87">
        <v>52</v>
      </c>
      <c r="K53" s="96">
        <v>1626660231</v>
      </c>
      <c r="L53" s="96">
        <v>1626705924</v>
      </c>
      <c r="M53" s="96">
        <v>1626705944</v>
      </c>
      <c r="N53" s="96">
        <v>1626665949</v>
      </c>
      <c r="O53" s="96">
        <v>1626692213</v>
      </c>
      <c r="P53" s="96">
        <v>1626697161</v>
      </c>
      <c r="Q53" s="96">
        <v>1626666244</v>
      </c>
      <c r="R53" s="96">
        <v>1626686564</v>
      </c>
      <c r="S53" s="96">
        <v>1626739883</v>
      </c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</row>
    <row r="54" spans="1:50" s="68" customFormat="1" x14ac:dyDescent="0.25">
      <c r="A54" s="89" t="s">
        <v>651</v>
      </c>
      <c r="B54" s="86" t="s">
        <v>92</v>
      </c>
      <c r="C54" s="86">
        <v>1</v>
      </c>
      <c r="D54" s="89" t="s">
        <v>148</v>
      </c>
      <c r="E54" s="89" t="s">
        <v>761</v>
      </c>
      <c r="F54" s="93">
        <v>0.27083333333333331</v>
      </c>
      <c r="G54" s="93">
        <v>0.45833333333333331</v>
      </c>
      <c r="H54" s="86">
        <v>0.93</v>
      </c>
      <c r="I54" s="86">
        <v>660</v>
      </c>
      <c r="J54" s="86">
        <v>53</v>
      </c>
      <c r="K54" s="95">
        <v>1626722368</v>
      </c>
      <c r="L54" s="95">
        <v>1626615884</v>
      </c>
      <c r="M54" s="95">
        <v>1626693878</v>
      </c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</row>
    <row r="55" spans="1:50" s="68" customFormat="1" x14ac:dyDescent="0.25">
      <c r="A55" s="90" t="s">
        <v>766</v>
      </c>
      <c r="B55" s="87" t="s">
        <v>170</v>
      </c>
      <c r="C55" s="87">
        <v>1</v>
      </c>
      <c r="D55" s="90" t="s">
        <v>148</v>
      </c>
      <c r="E55" s="90" t="s">
        <v>767</v>
      </c>
      <c r="F55" s="94">
        <v>0.2673611111111111</v>
      </c>
      <c r="G55" s="94">
        <v>0.4375</v>
      </c>
      <c r="H55" s="87">
        <v>3.36</v>
      </c>
      <c r="I55" s="87">
        <v>640</v>
      </c>
      <c r="J55" s="87">
        <v>54</v>
      </c>
      <c r="K55" s="96">
        <v>1626696312</v>
      </c>
      <c r="L55" s="96">
        <v>1626621411</v>
      </c>
      <c r="M55" s="96">
        <v>1626644613</v>
      </c>
      <c r="N55" s="96">
        <v>400228610</v>
      </c>
      <c r="O55" s="96">
        <v>1626666705</v>
      </c>
      <c r="P55" s="96">
        <v>1626765793</v>
      </c>
      <c r="Q55" s="96">
        <v>1626752462</v>
      </c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</row>
    <row r="56" spans="1:50" s="68" customFormat="1" x14ac:dyDescent="0.25">
      <c r="A56" s="89" t="s">
        <v>146</v>
      </c>
      <c r="B56" s="86" t="s">
        <v>170</v>
      </c>
      <c r="C56" s="86">
        <v>19</v>
      </c>
      <c r="D56" s="89" t="s">
        <v>545</v>
      </c>
      <c r="E56" s="89" t="s">
        <v>1480</v>
      </c>
      <c r="F56" s="93">
        <v>0.60416666666666663</v>
      </c>
      <c r="G56" s="93">
        <v>0.77083333333333337</v>
      </c>
      <c r="H56" s="86">
        <v>1.72</v>
      </c>
      <c r="I56" s="86">
        <v>640</v>
      </c>
      <c r="J56" s="86">
        <v>55</v>
      </c>
      <c r="K56" s="95">
        <v>1626774448</v>
      </c>
      <c r="L56" s="95">
        <v>1626774444</v>
      </c>
      <c r="M56" s="95">
        <v>1626719650</v>
      </c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</row>
    <row r="57" spans="1:50" s="68" customFormat="1" x14ac:dyDescent="0.25">
      <c r="A57" s="90" t="s">
        <v>146</v>
      </c>
      <c r="B57" s="87" t="s">
        <v>170</v>
      </c>
      <c r="C57" s="87">
        <v>11</v>
      </c>
      <c r="D57" s="90" t="s">
        <v>343</v>
      </c>
      <c r="E57" s="90" t="s">
        <v>1505</v>
      </c>
      <c r="F57" s="94">
        <v>0.70138888888888884</v>
      </c>
      <c r="G57" s="94">
        <v>0.79166666666666663</v>
      </c>
      <c r="H57" s="87">
        <v>4.3600000000000003</v>
      </c>
      <c r="I57" s="87">
        <v>610</v>
      </c>
      <c r="J57" s="87">
        <v>56</v>
      </c>
      <c r="K57" s="96">
        <v>1626660895</v>
      </c>
      <c r="L57" s="96">
        <v>1626654846</v>
      </c>
      <c r="M57" s="96">
        <v>1626688028</v>
      </c>
      <c r="N57" s="96">
        <v>1626688047</v>
      </c>
      <c r="O57" s="96">
        <v>1626673392</v>
      </c>
      <c r="P57" s="96">
        <v>1626665112</v>
      </c>
      <c r="Q57" s="96">
        <v>1626726487</v>
      </c>
      <c r="R57" s="96">
        <v>1626693360</v>
      </c>
      <c r="S57" s="96">
        <v>1626610548</v>
      </c>
      <c r="T57" s="96">
        <v>1626665133</v>
      </c>
      <c r="U57" s="96">
        <v>1626744513</v>
      </c>
      <c r="V57" s="96">
        <v>1626729190</v>
      </c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</row>
    <row r="58" spans="1:50" s="68" customFormat="1" x14ac:dyDescent="0.25">
      <c r="A58" s="89" t="s">
        <v>146</v>
      </c>
      <c r="B58" s="86" t="s">
        <v>147</v>
      </c>
      <c r="C58" s="86">
        <v>8</v>
      </c>
      <c r="D58" s="89" t="s">
        <v>73</v>
      </c>
      <c r="E58" s="89" t="s">
        <v>1487</v>
      </c>
      <c r="F58" s="93">
        <v>0.28819444444444448</v>
      </c>
      <c r="G58" s="93">
        <v>0.40277777777777773</v>
      </c>
      <c r="H58" s="86">
        <v>3.11</v>
      </c>
      <c r="I58" s="86">
        <v>610</v>
      </c>
      <c r="J58" s="86">
        <v>57</v>
      </c>
      <c r="K58" s="95">
        <v>1626752598</v>
      </c>
      <c r="L58" s="95">
        <v>1626711559</v>
      </c>
      <c r="M58" s="95">
        <v>1626628274</v>
      </c>
      <c r="N58" s="95">
        <v>1626628013</v>
      </c>
      <c r="O58" s="95">
        <v>1626628040</v>
      </c>
      <c r="P58" s="95">
        <v>1626761511</v>
      </c>
      <c r="Q58" s="95">
        <v>1626757028</v>
      </c>
      <c r="R58" s="95">
        <v>1626775053</v>
      </c>
      <c r="S58" s="95">
        <v>1626643989</v>
      </c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</row>
    <row r="59" spans="1:50" s="68" customFormat="1" x14ac:dyDescent="0.25">
      <c r="A59" s="90" t="s">
        <v>269</v>
      </c>
      <c r="B59" s="87" t="s">
        <v>92</v>
      </c>
      <c r="C59" s="87">
        <v>2</v>
      </c>
      <c r="D59" s="90" t="s">
        <v>189</v>
      </c>
      <c r="E59" s="90" t="s">
        <v>1469</v>
      </c>
      <c r="F59" s="94">
        <v>0.29166666666666669</v>
      </c>
      <c r="G59" s="94">
        <v>0.4201388888888889</v>
      </c>
      <c r="H59" s="87">
        <v>3.12</v>
      </c>
      <c r="I59" s="87">
        <v>600</v>
      </c>
      <c r="J59" s="87">
        <v>58</v>
      </c>
      <c r="K59" s="96">
        <v>1626620703</v>
      </c>
      <c r="L59" s="96">
        <v>1626768638</v>
      </c>
      <c r="M59" s="96">
        <v>1626729086</v>
      </c>
      <c r="N59" s="96">
        <v>1626678570</v>
      </c>
      <c r="O59" s="96">
        <v>1626662786</v>
      </c>
      <c r="P59" s="96">
        <v>1626660979</v>
      </c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</row>
    <row r="60" spans="1:50" s="68" customFormat="1" x14ac:dyDescent="0.25">
      <c r="A60" s="89" t="s">
        <v>146</v>
      </c>
      <c r="B60" s="86" t="s">
        <v>147</v>
      </c>
      <c r="C60" s="86">
        <v>1</v>
      </c>
      <c r="D60" s="89" t="s">
        <v>980</v>
      </c>
      <c r="E60" s="89" t="s">
        <v>1557</v>
      </c>
      <c r="F60" s="93">
        <v>0.64236111111111105</v>
      </c>
      <c r="G60" s="93">
        <v>0.77083333333333337</v>
      </c>
      <c r="H60" s="86">
        <v>4.4400000000000004</v>
      </c>
      <c r="I60" s="86">
        <v>590</v>
      </c>
      <c r="J60" s="86">
        <v>59</v>
      </c>
      <c r="K60" s="95">
        <v>1626666919</v>
      </c>
      <c r="L60" s="95">
        <v>1626663657</v>
      </c>
      <c r="M60" s="95">
        <v>1626742979</v>
      </c>
      <c r="N60" s="95">
        <v>1626663675</v>
      </c>
      <c r="O60" s="95">
        <v>1626663693</v>
      </c>
      <c r="P60" s="95">
        <v>1626692512</v>
      </c>
      <c r="Q60" s="95">
        <v>1626662496</v>
      </c>
      <c r="R60" s="95">
        <v>1626758741</v>
      </c>
      <c r="S60" s="95">
        <v>1626621758</v>
      </c>
      <c r="T60" s="95">
        <v>1626674363</v>
      </c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</row>
    <row r="61" spans="1:50" s="68" customFormat="1" x14ac:dyDescent="0.25">
      <c r="A61" s="90" t="s">
        <v>146</v>
      </c>
      <c r="B61" s="87" t="s">
        <v>170</v>
      </c>
      <c r="C61" s="87">
        <v>7</v>
      </c>
      <c r="D61" s="90" t="s">
        <v>343</v>
      </c>
      <c r="E61" s="90" t="s">
        <v>1502</v>
      </c>
      <c r="F61" s="94">
        <v>0.27430555555555552</v>
      </c>
      <c r="G61" s="94">
        <v>0.3888888888888889</v>
      </c>
      <c r="H61" s="87">
        <v>4.2300000000000004</v>
      </c>
      <c r="I61" s="87">
        <v>570</v>
      </c>
      <c r="J61" s="87">
        <v>60</v>
      </c>
      <c r="K61" s="96">
        <v>1626703178</v>
      </c>
      <c r="L61" s="96">
        <v>1626748269</v>
      </c>
      <c r="M61" s="96">
        <v>1626721298</v>
      </c>
      <c r="N61" s="96">
        <v>1626666652</v>
      </c>
      <c r="O61" s="96">
        <v>1626696861</v>
      </c>
      <c r="P61" s="96">
        <v>1626725183</v>
      </c>
      <c r="Q61" s="96">
        <v>1626771091</v>
      </c>
      <c r="R61" s="96">
        <v>1626748894</v>
      </c>
      <c r="S61" s="96">
        <v>1626614054</v>
      </c>
      <c r="T61" s="96">
        <v>1626663421</v>
      </c>
      <c r="U61" s="96">
        <v>1626631555</v>
      </c>
      <c r="V61" s="96">
        <v>1626672754</v>
      </c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</row>
    <row r="62" spans="1:50" s="68" customFormat="1" x14ac:dyDescent="0.25">
      <c r="A62" s="89" t="s">
        <v>630</v>
      </c>
      <c r="B62" s="86" t="s">
        <v>170</v>
      </c>
      <c r="C62" s="86">
        <v>5</v>
      </c>
      <c r="D62" s="89" t="s">
        <v>148</v>
      </c>
      <c r="E62" s="89" t="s">
        <v>1524</v>
      </c>
      <c r="F62" s="93">
        <v>0.31944444444444448</v>
      </c>
      <c r="G62" s="93">
        <v>0.4236111111111111</v>
      </c>
      <c r="H62" s="86">
        <v>4.3</v>
      </c>
      <c r="I62" s="86">
        <v>540</v>
      </c>
      <c r="J62" s="86">
        <v>61</v>
      </c>
      <c r="K62" s="95">
        <v>1626682890</v>
      </c>
      <c r="L62" s="95">
        <v>1626682876</v>
      </c>
      <c r="M62" s="95">
        <v>1626683013</v>
      </c>
      <c r="N62" s="95">
        <v>1626682992</v>
      </c>
      <c r="O62" s="95">
        <v>1626682972</v>
      </c>
      <c r="P62" s="95">
        <v>1626682955</v>
      </c>
      <c r="Q62" s="95">
        <v>1626682781</v>
      </c>
      <c r="R62" s="95">
        <v>1626682759</v>
      </c>
      <c r="S62" s="95">
        <v>1626682738</v>
      </c>
      <c r="T62" s="95">
        <v>1626682723</v>
      </c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</row>
    <row r="63" spans="1:50" s="68" customFormat="1" x14ac:dyDescent="0.25">
      <c r="A63" s="90" t="s">
        <v>146</v>
      </c>
      <c r="B63" s="87" t="s">
        <v>170</v>
      </c>
      <c r="C63" s="87">
        <v>4</v>
      </c>
      <c r="D63" s="90" t="s">
        <v>1550</v>
      </c>
      <c r="E63" s="90" t="s">
        <v>1551</v>
      </c>
      <c r="F63" s="94">
        <v>0.63888888888888895</v>
      </c>
      <c r="G63" s="94">
        <v>0.8125</v>
      </c>
      <c r="H63" s="87">
        <v>3.79</v>
      </c>
      <c r="I63" s="87">
        <v>490</v>
      </c>
      <c r="J63" s="87">
        <v>62</v>
      </c>
      <c r="K63" s="96">
        <v>1626742626</v>
      </c>
      <c r="L63" s="96">
        <v>1626620509</v>
      </c>
      <c r="M63" s="96">
        <v>1626633941</v>
      </c>
      <c r="N63" s="96">
        <v>400245313</v>
      </c>
      <c r="O63" s="96">
        <v>1626670334</v>
      </c>
      <c r="P63" s="96">
        <v>1626646000</v>
      </c>
      <c r="Q63" s="96">
        <v>1626722156</v>
      </c>
      <c r="R63" s="96">
        <v>1626771447</v>
      </c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</row>
    <row r="64" spans="1:50" s="68" customFormat="1" x14ac:dyDescent="0.25">
      <c r="A64" s="89" t="s">
        <v>146</v>
      </c>
      <c r="B64" s="86" t="s">
        <v>147</v>
      </c>
      <c r="C64" s="86">
        <v>7</v>
      </c>
      <c r="D64" s="89" t="s">
        <v>73</v>
      </c>
      <c r="E64" s="89" t="s">
        <v>1116</v>
      </c>
      <c r="F64" s="93">
        <v>0.40625</v>
      </c>
      <c r="G64" s="93">
        <v>0.875</v>
      </c>
      <c r="H64" s="86">
        <v>1.17</v>
      </c>
      <c r="I64" s="86">
        <v>480</v>
      </c>
      <c r="J64" s="86">
        <v>63</v>
      </c>
      <c r="K64" s="95">
        <v>1626615164</v>
      </c>
      <c r="L64" s="95">
        <v>1626744250</v>
      </c>
      <c r="M64" s="95">
        <v>1626724167</v>
      </c>
      <c r="N64" s="95">
        <v>1626754929</v>
      </c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</row>
    <row r="65" spans="1:50" s="68" customFormat="1" x14ac:dyDescent="0.25">
      <c r="A65" s="90" t="s">
        <v>146</v>
      </c>
      <c r="B65" s="87" t="s">
        <v>147</v>
      </c>
      <c r="C65" s="87">
        <v>10</v>
      </c>
      <c r="D65" s="90" t="s">
        <v>343</v>
      </c>
      <c r="E65" s="90" t="s">
        <v>1509</v>
      </c>
      <c r="F65" s="94">
        <v>0.59375</v>
      </c>
      <c r="G65" s="94">
        <v>0.67013888888888884</v>
      </c>
      <c r="H65" s="87">
        <v>1.63</v>
      </c>
      <c r="I65" s="87">
        <v>460</v>
      </c>
      <c r="J65" s="87">
        <v>64</v>
      </c>
      <c r="K65" s="96">
        <v>1626749108</v>
      </c>
      <c r="L65" s="96">
        <v>1626660759</v>
      </c>
      <c r="M65" s="96">
        <v>1626680957</v>
      </c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</row>
    <row r="66" spans="1:50" s="69" customFormat="1" x14ac:dyDescent="0.25">
      <c r="A66" s="89" t="s">
        <v>354</v>
      </c>
      <c r="B66" s="86" t="s">
        <v>188</v>
      </c>
      <c r="C66" s="86">
        <v>2</v>
      </c>
      <c r="D66" s="89" t="s">
        <v>93</v>
      </c>
      <c r="E66" s="89" t="s">
        <v>1477</v>
      </c>
      <c r="F66" s="93">
        <v>0.27777777777777779</v>
      </c>
      <c r="G66" s="93">
        <v>0.40972222222222227</v>
      </c>
      <c r="H66" s="86">
        <v>2.17</v>
      </c>
      <c r="I66" s="86">
        <v>430</v>
      </c>
      <c r="J66" s="86">
        <v>65</v>
      </c>
      <c r="K66" s="95">
        <v>1626699585</v>
      </c>
      <c r="L66" s="95">
        <v>1626699605</v>
      </c>
      <c r="M66" s="95">
        <v>1626660455</v>
      </c>
      <c r="N66" s="95">
        <v>1626659680</v>
      </c>
      <c r="O66" s="95">
        <v>400072322</v>
      </c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</row>
    <row r="67" spans="1:50" s="68" customFormat="1" x14ac:dyDescent="0.25">
      <c r="A67" s="90" t="s">
        <v>235</v>
      </c>
      <c r="B67" s="87" t="s">
        <v>170</v>
      </c>
      <c r="C67" s="87">
        <v>4</v>
      </c>
      <c r="D67" s="90" t="s">
        <v>343</v>
      </c>
      <c r="E67" s="90" t="s">
        <v>1493</v>
      </c>
      <c r="F67" s="94">
        <v>0.6875</v>
      </c>
      <c r="G67" s="94">
        <v>0.78125</v>
      </c>
      <c r="H67" s="87">
        <v>4.88</v>
      </c>
      <c r="I67" s="87">
        <v>410</v>
      </c>
      <c r="J67" s="87">
        <v>66</v>
      </c>
      <c r="K67" s="96">
        <v>1626690356</v>
      </c>
      <c r="L67" s="96">
        <v>1626647022</v>
      </c>
      <c r="M67" s="96">
        <v>1626647043</v>
      </c>
      <c r="N67" s="96">
        <v>1626703315</v>
      </c>
      <c r="O67" s="96">
        <v>1626646915</v>
      </c>
      <c r="P67" s="96">
        <v>1626646934</v>
      </c>
      <c r="Q67" s="96">
        <v>1626646952</v>
      </c>
      <c r="R67" s="96">
        <v>1626692650</v>
      </c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</row>
    <row r="68" spans="1:50" s="68" customFormat="1" x14ac:dyDescent="0.25">
      <c r="A68" s="89" t="s">
        <v>235</v>
      </c>
      <c r="B68" s="86" t="s">
        <v>147</v>
      </c>
      <c r="C68" s="86">
        <v>2</v>
      </c>
      <c r="D68" s="89" t="s">
        <v>343</v>
      </c>
      <c r="E68" s="89" t="s">
        <v>1497</v>
      </c>
      <c r="F68" s="93">
        <v>0.28472222222222221</v>
      </c>
      <c r="G68" s="93">
        <v>0.3888888888888889</v>
      </c>
      <c r="H68" s="86">
        <v>4.68</v>
      </c>
      <c r="I68" s="86">
        <v>410</v>
      </c>
      <c r="J68" s="86">
        <v>67</v>
      </c>
      <c r="K68" s="95">
        <v>1626744689</v>
      </c>
      <c r="L68" s="95">
        <v>1626622563</v>
      </c>
      <c r="M68" s="95">
        <v>1626644707</v>
      </c>
      <c r="N68" s="95">
        <v>1626622582</v>
      </c>
      <c r="O68" s="95">
        <v>1626637533</v>
      </c>
      <c r="P68" s="95">
        <v>1626622434</v>
      </c>
      <c r="Q68" s="95">
        <v>1626622454</v>
      </c>
      <c r="R68" s="95">
        <v>1626622471</v>
      </c>
      <c r="S68" s="95">
        <v>1626622490</v>
      </c>
      <c r="T68" s="95">
        <v>1626750203</v>
      </c>
      <c r="U68" s="95">
        <v>1626647728</v>
      </c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</row>
    <row r="69" spans="1:50" s="68" customFormat="1" x14ac:dyDescent="0.25">
      <c r="A69" s="90" t="s">
        <v>146</v>
      </c>
      <c r="B69" s="87" t="s">
        <v>147</v>
      </c>
      <c r="C69" s="87">
        <v>16</v>
      </c>
      <c r="D69" s="90" t="s">
        <v>148</v>
      </c>
      <c r="E69" s="90" t="s">
        <v>1546</v>
      </c>
      <c r="F69" s="94">
        <v>0.65277777777777779</v>
      </c>
      <c r="G69" s="94">
        <v>0.77777777777777779</v>
      </c>
      <c r="H69" s="87">
        <v>2.99</v>
      </c>
      <c r="I69" s="87">
        <v>400</v>
      </c>
      <c r="J69" s="87">
        <v>68</v>
      </c>
      <c r="K69" s="96">
        <v>1626736804</v>
      </c>
      <c r="L69" s="96">
        <v>1626717279</v>
      </c>
      <c r="M69" s="96">
        <v>1626656047</v>
      </c>
      <c r="N69" s="96">
        <v>1626670097</v>
      </c>
      <c r="O69" s="96">
        <v>1626743494</v>
      </c>
      <c r="P69" s="96">
        <v>1626685585</v>
      </c>
      <c r="Q69" s="96">
        <v>1626736823</v>
      </c>
      <c r="R69" s="96">
        <v>1626720515</v>
      </c>
      <c r="S69" s="96">
        <v>1626767008</v>
      </c>
      <c r="T69" s="96">
        <v>1626720491</v>
      </c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</row>
    <row r="70" spans="1:50" s="68" customFormat="1" x14ac:dyDescent="0.25">
      <c r="A70" s="89" t="s">
        <v>235</v>
      </c>
      <c r="B70" s="86" t="s">
        <v>147</v>
      </c>
      <c r="C70" s="86">
        <v>1</v>
      </c>
      <c r="D70" s="89" t="s">
        <v>73</v>
      </c>
      <c r="E70" s="89" t="s">
        <v>1484</v>
      </c>
      <c r="F70" s="93">
        <v>0.69444444444444453</v>
      </c>
      <c r="G70" s="93">
        <v>0.77430555555555547</v>
      </c>
      <c r="H70" s="86">
        <v>3.83</v>
      </c>
      <c r="I70" s="86">
        <v>390</v>
      </c>
      <c r="J70" s="86">
        <v>69</v>
      </c>
      <c r="K70" s="95">
        <v>1626710267</v>
      </c>
      <c r="L70" s="95">
        <v>1626622814</v>
      </c>
      <c r="M70" s="95">
        <v>1626622676</v>
      </c>
      <c r="N70" s="95">
        <v>1626622694</v>
      </c>
      <c r="O70" s="95">
        <v>1626622714</v>
      </c>
      <c r="P70" s="95">
        <v>1626622734</v>
      </c>
      <c r="Q70" s="95">
        <v>1626622606</v>
      </c>
      <c r="R70" s="95">
        <v>1626774075</v>
      </c>
      <c r="S70" s="95">
        <v>1626765787</v>
      </c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</row>
    <row r="71" spans="1:50" s="68" customFormat="1" x14ac:dyDescent="0.25">
      <c r="A71" s="90" t="s">
        <v>269</v>
      </c>
      <c r="B71" s="87" t="s">
        <v>92</v>
      </c>
      <c r="C71" s="87">
        <v>1</v>
      </c>
      <c r="D71" s="90" t="s">
        <v>189</v>
      </c>
      <c r="E71" s="90" t="s">
        <v>1468</v>
      </c>
      <c r="F71" s="94">
        <v>0.27777777777777779</v>
      </c>
      <c r="G71" s="94">
        <v>0.37847222222222227</v>
      </c>
      <c r="H71" s="87">
        <v>1.82</v>
      </c>
      <c r="I71" s="87">
        <v>320</v>
      </c>
      <c r="J71" s="87">
        <v>70</v>
      </c>
      <c r="K71" s="96">
        <v>1626641226</v>
      </c>
      <c r="L71" s="96">
        <v>1626657700</v>
      </c>
      <c r="M71" s="96">
        <v>1626637752</v>
      </c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</row>
    <row r="72" spans="1:50" s="68" customFormat="1" x14ac:dyDescent="0.25">
      <c r="A72" s="89" t="s">
        <v>1078</v>
      </c>
      <c r="B72" s="86" t="s">
        <v>170</v>
      </c>
      <c r="C72" s="86">
        <v>2</v>
      </c>
      <c r="D72" s="89" t="s">
        <v>171</v>
      </c>
      <c r="E72" s="89" t="s">
        <v>1430</v>
      </c>
      <c r="F72" s="93">
        <v>0.59375</v>
      </c>
      <c r="G72" s="93">
        <v>0.79861111111111116</v>
      </c>
      <c r="H72" s="86">
        <v>1.78</v>
      </c>
      <c r="I72" s="86">
        <v>320</v>
      </c>
      <c r="J72" s="86">
        <v>71</v>
      </c>
      <c r="K72" s="95">
        <v>1626703736</v>
      </c>
      <c r="L72" s="95">
        <v>1626684421</v>
      </c>
      <c r="M72" s="95">
        <v>1626758796</v>
      </c>
      <c r="N72" s="95">
        <v>1626703593</v>
      </c>
      <c r="O72" s="95">
        <v>1626667882</v>
      </c>
      <c r="P72" s="95">
        <v>1626694452</v>
      </c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</row>
    <row r="73" spans="1:50" s="68" customFormat="1" x14ac:dyDescent="0.25">
      <c r="A73" s="90" t="s">
        <v>146</v>
      </c>
      <c r="B73" s="87" t="s">
        <v>170</v>
      </c>
      <c r="C73" s="87">
        <v>20</v>
      </c>
      <c r="D73" s="90" t="s">
        <v>863</v>
      </c>
      <c r="E73" s="90" t="s">
        <v>1482</v>
      </c>
      <c r="F73" s="94">
        <v>0.60416666666666663</v>
      </c>
      <c r="G73" s="94">
        <v>0.76388888888888884</v>
      </c>
      <c r="H73" s="87">
        <v>7.54</v>
      </c>
      <c r="I73" s="87">
        <v>310</v>
      </c>
      <c r="J73" s="87">
        <v>72</v>
      </c>
      <c r="K73" s="87">
        <v>1626774456</v>
      </c>
      <c r="L73" s="96">
        <v>1626774451</v>
      </c>
      <c r="M73" s="96">
        <v>1626774453</v>
      </c>
      <c r="N73" s="87">
        <v>1626774461</v>
      </c>
      <c r="O73" s="87">
        <v>1626774465</v>
      </c>
      <c r="P73" s="87">
        <v>400085024</v>
      </c>
      <c r="Q73" s="96">
        <v>1626774457</v>
      </c>
      <c r="R73" s="96">
        <v>1626774460</v>
      </c>
      <c r="S73" s="96">
        <v>1626626544</v>
      </c>
      <c r="T73" s="96">
        <v>1626720301</v>
      </c>
      <c r="U73" s="96">
        <v>1626701556</v>
      </c>
      <c r="V73" s="96">
        <v>1626701812</v>
      </c>
      <c r="W73" s="96">
        <v>1626642500</v>
      </c>
      <c r="X73" s="96">
        <v>1626687508</v>
      </c>
      <c r="Y73" s="96">
        <v>1626644344</v>
      </c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</row>
    <row r="74" spans="1:50" s="68" customFormat="1" x14ac:dyDescent="0.25">
      <c r="A74" s="89" t="s">
        <v>214</v>
      </c>
      <c r="B74" s="86" t="s">
        <v>147</v>
      </c>
      <c r="C74" s="86">
        <v>3</v>
      </c>
      <c r="D74" s="89" t="s">
        <v>171</v>
      </c>
      <c r="E74" s="89" t="s">
        <v>1455</v>
      </c>
      <c r="F74" s="93">
        <v>0.41319444444444442</v>
      </c>
      <c r="G74" s="93">
        <v>0.55902777777777779</v>
      </c>
      <c r="H74" s="86">
        <v>2.63</v>
      </c>
      <c r="I74" s="86">
        <v>310</v>
      </c>
      <c r="J74" s="86">
        <v>73</v>
      </c>
      <c r="K74" s="95">
        <v>1626714485</v>
      </c>
      <c r="L74" s="95">
        <v>1626735090</v>
      </c>
      <c r="M74" s="95">
        <v>1626738055</v>
      </c>
      <c r="N74" s="95">
        <v>1626640323</v>
      </c>
      <c r="O74" s="95">
        <v>1626621104</v>
      </c>
      <c r="P74" s="95">
        <v>1626729373</v>
      </c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</row>
    <row r="75" spans="1:50" s="68" customFormat="1" x14ac:dyDescent="0.25">
      <c r="A75" s="90" t="s">
        <v>969</v>
      </c>
      <c r="B75" s="87" t="s">
        <v>970</v>
      </c>
      <c r="C75" s="87" t="s">
        <v>1442</v>
      </c>
      <c r="D75" s="90" t="s">
        <v>171</v>
      </c>
      <c r="E75" s="90" t="s">
        <v>1443</v>
      </c>
      <c r="F75" s="94">
        <v>0.30208333333333331</v>
      </c>
      <c r="G75" s="94">
        <v>12.5</v>
      </c>
      <c r="H75" s="87">
        <v>2.12</v>
      </c>
      <c r="I75" s="87">
        <v>310</v>
      </c>
      <c r="J75" s="87">
        <v>74</v>
      </c>
      <c r="K75" s="96">
        <v>1626613903</v>
      </c>
      <c r="L75" s="96">
        <v>1626676634</v>
      </c>
      <c r="M75" s="96">
        <v>1626676653</v>
      </c>
      <c r="N75" s="96">
        <v>1626676671</v>
      </c>
      <c r="O75" s="96">
        <v>1626676531</v>
      </c>
      <c r="P75" s="96">
        <v>1626676552</v>
      </c>
      <c r="Q75" s="96">
        <v>1626747596</v>
      </c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</row>
    <row r="76" spans="1:50" s="68" customFormat="1" x14ac:dyDescent="0.25">
      <c r="A76" s="89" t="s">
        <v>235</v>
      </c>
      <c r="B76" s="86" t="s">
        <v>170</v>
      </c>
      <c r="C76" s="86">
        <v>6</v>
      </c>
      <c r="D76" s="89" t="s">
        <v>343</v>
      </c>
      <c r="E76" s="89" t="s">
        <v>1495</v>
      </c>
      <c r="F76" s="93">
        <v>0.69097222222222221</v>
      </c>
      <c r="G76" s="93">
        <v>0.79166666666666663</v>
      </c>
      <c r="H76" s="86">
        <v>1.97</v>
      </c>
      <c r="I76" s="86">
        <v>310</v>
      </c>
      <c r="J76" s="86">
        <v>75</v>
      </c>
      <c r="K76" s="95">
        <v>1626619933</v>
      </c>
      <c r="L76" s="95">
        <v>400070814</v>
      </c>
      <c r="M76" s="95">
        <v>1626646376</v>
      </c>
      <c r="N76" s="95">
        <v>1626646395</v>
      </c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</row>
    <row r="77" spans="1:50" s="68" customFormat="1" x14ac:dyDescent="0.25">
      <c r="A77" s="90" t="s">
        <v>651</v>
      </c>
      <c r="B77" s="87" t="s">
        <v>92</v>
      </c>
      <c r="C77" s="87">
        <v>3</v>
      </c>
      <c r="D77" s="90" t="s">
        <v>148</v>
      </c>
      <c r="E77" s="90" t="s">
        <v>1520</v>
      </c>
      <c r="F77" s="94">
        <v>0.68055555555555547</v>
      </c>
      <c r="G77" s="94">
        <v>0.79513888888888884</v>
      </c>
      <c r="H77" s="87">
        <v>3.89</v>
      </c>
      <c r="I77" s="87">
        <v>300</v>
      </c>
      <c r="J77" s="87">
        <v>76</v>
      </c>
      <c r="K77" s="96">
        <v>1626727750</v>
      </c>
      <c r="L77" s="96">
        <v>1626693019</v>
      </c>
      <c r="M77" s="96">
        <v>1626668823</v>
      </c>
      <c r="N77" s="96">
        <v>1626668684</v>
      </c>
      <c r="O77" s="96">
        <v>1626659861</v>
      </c>
      <c r="P77" s="96">
        <v>1626682060</v>
      </c>
      <c r="Q77" s="96">
        <v>1626684232</v>
      </c>
      <c r="R77" s="96">
        <v>1626676017</v>
      </c>
      <c r="S77" s="96">
        <v>1626615995</v>
      </c>
      <c r="T77" s="96">
        <v>1626743703</v>
      </c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</row>
    <row r="78" spans="1:50" s="70" customFormat="1" x14ac:dyDescent="0.25">
      <c r="A78" s="89" t="s">
        <v>169</v>
      </c>
      <c r="B78" s="86" t="s">
        <v>147</v>
      </c>
      <c r="C78" s="86">
        <v>3</v>
      </c>
      <c r="D78" s="89" t="s">
        <v>189</v>
      </c>
      <c r="E78" s="89" t="s">
        <v>1476</v>
      </c>
      <c r="F78" s="93">
        <v>0.2986111111111111</v>
      </c>
      <c r="G78" s="93">
        <v>0.41666666666666669</v>
      </c>
      <c r="H78" s="86">
        <v>2.42</v>
      </c>
      <c r="I78" s="86">
        <v>300</v>
      </c>
      <c r="J78" s="86">
        <v>77</v>
      </c>
      <c r="K78" s="95">
        <v>1626688002</v>
      </c>
      <c r="L78" s="95">
        <v>1626696673</v>
      </c>
      <c r="M78" s="95">
        <v>1626755432</v>
      </c>
      <c r="N78" s="95">
        <v>1626686805</v>
      </c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</row>
    <row r="79" spans="1:50" s="68" customFormat="1" x14ac:dyDescent="0.25">
      <c r="A79" s="90" t="s">
        <v>146</v>
      </c>
      <c r="B79" s="87" t="s">
        <v>170</v>
      </c>
      <c r="C79" s="87">
        <v>22</v>
      </c>
      <c r="D79" s="90" t="s">
        <v>980</v>
      </c>
      <c r="E79" s="90" t="s">
        <v>1556</v>
      </c>
      <c r="F79" s="94">
        <v>0.3125</v>
      </c>
      <c r="G79" s="94">
        <v>0.37847222222222227</v>
      </c>
      <c r="H79" s="87">
        <v>5.15</v>
      </c>
      <c r="I79" s="87">
        <v>280</v>
      </c>
      <c r="J79" s="87">
        <v>78</v>
      </c>
      <c r="K79" s="96">
        <v>1626732194</v>
      </c>
      <c r="L79" s="96">
        <v>1626732057</v>
      </c>
      <c r="M79" s="96">
        <v>400387546</v>
      </c>
      <c r="N79" s="96">
        <v>1626618467</v>
      </c>
      <c r="O79" s="96">
        <v>1626618487</v>
      </c>
      <c r="P79" s="96">
        <v>1626618351</v>
      </c>
      <c r="Q79" s="96">
        <v>1626688249</v>
      </c>
      <c r="R79" s="96">
        <v>1626633490</v>
      </c>
      <c r="S79" s="96">
        <v>1626655212</v>
      </c>
      <c r="T79" s="96">
        <v>1626761805</v>
      </c>
      <c r="U79" s="96">
        <v>1626620476</v>
      </c>
      <c r="V79" s="96">
        <v>1626686582</v>
      </c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</row>
    <row r="80" spans="1:50" s="68" customFormat="1" x14ac:dyDescent="0.25">
      <c r="A80" s="89" t="s">
        <v>354</v>
      </c>
      <c r="B80" s="86" t="s">
        <v>188</v>
      </c>
      <c r="C80" s="86">
        <v>4</v>
      </c>
      <c r="D80" s="89" t="s">
        <v>171</v>
      </c>
      <c r="E80" s="89" t="s">
        <v>1437</v>
      </c>
      <c r="F80" s="93">
        <v>0.31944444444444448</v>
      </c>
      <c r="G80" s="93">
        <v>0.3888888888888889</v>
      </c>
      <c r="H80" s="86">
        <v>2.66</v>
      </c>
      <c r="I80" s="86">
        <v>280</v>
      </c>
      <c r="J80" s="86">
        <v>79</v>
      </c>
      <c r="K80" s="95">
        <v>1626653876</v>
      </c>
      <c r="L80" s="95">
        <v>1626694835</v>
      </c>
      <c r="M80" s="95">
        <v>1626699938</v>
      </c>
      <c r="N80" s="95">
        <v>1626699917</v>
      </c>
      <c r="O80" s="95">
        <v>1626699894</v>
      </c>
      <c r="P80" s="95">
        <v>1626699872</v>
      </c>
      <c r="Q80" s="95">
        <v>1626700017</v>
      </c>
      <c r="R80" s="95">
        <v>1626699996</v>
      </c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s="68" customFormat="1" x14ac:dyDescent="0.25">
      <c r="A81" s="90" t="s">
        <v>146</v>
      </c>
      <c r="B81" s="87" t="s">
        <v>147</v>
      </c>
      <c r="C81" s="87">
        <v>2</v>
      </c>
      <c r="D81" s="90" t="s">
        <v>980</v>
      </c>
      <c r="E81" s="90" t="s">
        <v>1558</v>
      </c>
      <c r="F81" s="94">
        <v>0.25</v>
      </c>
      <c r="G81" s="94">
        <v>0.31597222222222221</v>
      </c>
      <c r="H81" s="87">
        <v>3.24</v>
      </c>
      <c r="I81" s="87">
        <v>260</v>
      </c>
      <c r="J81" s="87">
        <v>80</v>
      </c>
      <c r="K81" s="96">
        <v>1626744743</v>
      </c>
      <c r="L81" s="96">
        <v>1626647562</v>
      </c>
      <c r="M81" s="96">
        <v>1626678886</v>
      </c>
      <c r="N81" s="96">
        <v>1626663461</v>
      </c>
      <c r="O81" s="96">
        <v>1626761889</v>
      </c>
      <c r="P81" s="96">
        <v>1626772213</v>
      </c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</row>
    <row r="82" spans="1:50" s="68" customFormat="1" x14ac:dyDescent="0.25">
      <c r="A82" s="89" t="s">
        <v>630</v>
      </c>
      <c r="B82" s="86" t="s">
        <v>147</v>
      </c>
      <c r="C82" s="86">
        <v>5</v>
      </c>
      <c r="D82" s="89" t="s">
        <v>148</v>
      </c>
      <c r="E82" s="89" t="s">
        <v>1527</v>
      </c>
      <c r="F82" s="93">
        <v>0.61458333333333337</v>
      </c>
      <c r="G82" s="93">
        <v>0.80555555555555547</v>
      </c>
      <c r="H82" s="86">
        <v>2.13</v>
      </c>
      <c r="I82" s="86">
        <v>260</v>
      </c>
      <c r="J82" s="86">
        <v>81</v>
      </c>
      <c r="K82" s="95">
        <v>1626720658</v>
      </c>
      <c r="L82" s="95">
        <v>1626611815</v>
      </c>
      <c r="M82" s="95">
        <v>1626748725</v>
      </c>
      <c r="N82" s="95">
        <v>1626705795</v>
      </c>
      <c r="O82" s="95">
        <v>1626635824</v>
      </c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</row>
    <row r="83" spans="1:50" s="68" customFormat="1" x14ac:dyDescent="0.25">
      <c r="A83" s="90" t="s">
        <v>169</v>
      </c>
      <c r="B83" s="87" t="s">
        <v>170</v>
      </c>
      <c r="C83" s="87">
        <v>1</v>
      </c>
      <c r="D83" s="90" t="s">
        <v>148</v>
      </c>
      <c r="E83" s="90" t="s">
        <v>1535</v>
      </c>
      <c r="F83" s="94">
        <v>0.3125</v>
      </c>
      <c r="G83" s="94">
        <v>0.38541666666666669</v>
      </c>
      <c r="H83" s="87">
        <v>2.2400000000000002</v>
      </c>
      <c r="I83" s="87">
        <v>250</v>
      </c>
      <c r="J83" s="87">
        <v>82</v>
      </c>
      <c r="K83" s="96">
        <v>1626621590</v>
      </c>
      <c r="L83" s="96">
        <v>1626622859</v>
      </c>
      <c r="M83" s="96">
        <v>1626698593</v>
      </c>
      <c r="N83" s="96">
        <v>1626664768</v>
      </c>
      <c r="O83" s="96">
        <v>1626645017</v>
      </c>
      <c r="P83" s="96">
        <v>1626685228</v>
      </c>
      <c r="Q83" s="96">
        <v>1626734254</v>
      </c>
      <c r="R83" s="96">
        <v>1626767638</v>
      </c>
      <c r="S83" s="96">
        <v>1626625357</v>
      </c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</row>
    <row r="84" spans="1:50" s="68" customFormat="1" x14ac:dyDescent="0.25">
      <c r="A84" s="89" t="s">
        <v>214</v>
      </c>
      <c r="B84" s="86" t="s">
        <v>147</v>
      </c>
      <c r="C84" s="86">
        <v>11</v>
      </c>
      <c r="D84" s="89" t="s">
        <v>148</v>
      </c>
      <c r="E84" s="89" t="s">
        <v>1540</v>
      </c>
      <c r="F84" s="93">
        <v>0.30902777777777779</v>
      </c>
      <c r="G84" s="93">
        <v>0.3923611111111111</v>
      </c>
      <c r="H84" s="86">
        <v>1.66</v>
      </c>
      <c r="I84" s="86">
        <v>240</v>
      </c>
      <c r="J84" s="86">
        <v>83</v>
      </c>
      <c r="K84" s="95">
        <v>1626712532</v>
      </c>
      <c r="L84" s="95">
        <v>1626748944</v>
      </c>
      <c r="M84" s="95">
        <v>1626609988</v>
      </c>
      <c r="N84" s="95">
        <v>400185309</v>
      </c>
      <c r="O84" s="95">
        <v>1626621000</v>
      </c>
      <c r="P84" s="95">
        <v>1626688434</v>
      </c>
      <c r="Q84" s="95">
        <v>1626620860</v>
      </c>
      <c r="R84" s="95">
        <v>1626745280</v>
      </c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</row>
    <row r="85" spans="1:50" s="68" customFormat="1" x14ac:dyDescent="0.25">
      <c r="A85" s="90" t="s">
        <v>1078</v>
      </c>
      <c r="B85" s="87" t="s">
        <v>170</v>
      </c>
      <c r="C85" s="87">
        <v>1</v>
      </c>
      <c r="D85" s="90" t="s">
        <v>171</v>
      </c>
      <c r="E85" s="90" t="s">
        <v>1088</v>
      </c>
      <c r="F85" s="94">
        <v>0.32291666666666669</v>
      </c>
      <c r="G85" s="94">
        <v>0.3888888888888889</v>
      </c>
      <c r="H85" s="87">
        <v>4.68</v>
      </c>
      <c r="I85" s="87">
        <v>220</v>
      </c>
      <c r="J85" s="87">
        <v>84</v>
      </c>
      <c r="K85" s="96">
        <v>1626764906</v>
      </c>
      <c r="L85" s="96">
        <v>1626773811</v>
      </c>
      <c r="M85" s="96">
        <v>1626703699</v>
      </c>
      <c r="N85" s="96">
        <v>1626703718</v>
      </c>
      <c r="O85" s="96">
        <v>1626752794</v>
      </c>
      <c r="P85" s="96">
        <v>1626742572</v>
      </c>
      <c r="Q85" s="96">
        <v>1626633412</v>
      </c>
      <c r="R85" s="96">
        <v>1626703736</v>
      </c>
      <c r="S85" s="96">
        <v>1626684421</v>
      </c>
      <c r="T85" s="96">
        <v>1626758796</v>
      </c>
      <c r="U85" s="96">
        <v>1626703593</v>
      </c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</row>
    <row r="86" spans="1:50" s="68" customFormat="1" x14ac:dyDescent="0.25">
      <c r="A86" s="89" t="s">
        <v>1078</v>
      </c>
      <c r="B86" s="86" t="s">
        <v>147</v>
      </c>
      <c r="C86" s="86">
        <v>2</v>
      </c>
      <c r="D86" s="89" t="s">
        <v>171</v>
      </c>
      <c r="E86" s="89" t="s">
        <v>1289</v>
      </c>
      <c r="F86" s="93">
        <v>0.63541666666666663</v>
      </c>
      <c r="G86" s="93">
        <v>0.80208333333333337</v>
      </c>
      <c r="H86" s="86">
        <v>1.02</v>
      </c>
      <c r="I86" s="86">
        <v>220</v>
      </c>
      <c r="J86" s="86">
        <v>85</v>
      </c>
      <c r="K86" s="95">
        <v>1626707709</v>
      </c>
      <c r="L86" s="95">
        <v>1626647832</v>
      </c>
      <c r="M86" s="95">
        <v>1626654739</v>
      </c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</row>
    <row r="87" spans="1:50" s="68" customFormat="1" x14ac:dyDescent="0.25">
      <c r="A87" s="90" t="s">
        <v>630</v>
      </c>
      <c r="B87" s="87" t="s">
        <v>147</v>
      </c>
      <c r="C87" s="87">
        <v>1</v>
      </c>
      <c r="D87" s="90" t="s">
        <v>148</v>
      </c>
      <c r="E87" s="90" t="s">
        <v>1525</v>
      </c>
      <c r="F87" s="94">
        <v>0.68055555555555547</v>
      </c>
      <c r="G87" s="94">
        <v>0.77777777777777779</v>
      </c>
      <c r="H87" s="87">
        <v>3.03</v>
      </c>
      <c r="I87" s="87">
        <v>210</v>
      </c>
      <c r="J87" s="87">
        <v>86</v>
      </c>
      <c r="K87" s="96">
        <v>1626610339</v>
      </c>
      <c r="L87" s="96">
        <v>400252415</v>
      </c>
      <c r="M87" s="96">
        <v>1626694727</v>
      </c>
      <c r="N87" s="96">
        <v>1626695506</v>
      </c>
      <c r="O87" s="96">
        <v>400070855</v>
      </c>
      <c r="P87" s="96">
        <v>400070845</v>
      </c>
      <c r="Q87" s="96">
        <v>1626765635</v>
      </c>
      <c r="R87" s="96">
        <v>1626627445</v>
      </c>
      <c r="S87" s="96">
        <v>1626649617</v>
      </c>
      <c r="T87" s="96">
        <v>1626649540</v>
      </c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</row>
    <row r="88" spans="1:50" s="68" customFormat="1" x14ac:dyDescent="0.25">
      <c r="A88" s="89" t="s">
        <v>651</v>
      </c>
      <c r="B88" s="86" t="s">
        <v>92</v>
      </c>
      <c r="C88" s="86">
        <v>2</v>
      </c>
      <c r="D88" s="89" t="s">
        <v>148</v>
      </c>
      <c r="E88" s="89" t="s">
        <v>1519</v>
      </c>
      <c r="F88" s="93">
        <v>0.2673611111111111</v>
      </c>
      <c r="G88" s="93">
        <v>0.40972222222222227</v>
      </c>
      <c r="H88" s="86">
        <v>2.2200000000000002</v>
      </c>
      <c r="I88" s="86">
        <v>210</v>
      </c>
      <c r="J88" s="86">
        <v>87</v>
      </c>
      <c r="K88" s="95">
        <v>1626644633</v>
      </c>
      <c r="L88" s="95">
        <v>1626727750</v>
      </c>
      <c r="M88" s="95">
        <v>1626693019</v>
      </c>
      <c r="N88" s="95">
        <v>1626668823</v>
      </c>
      <c r="O88" s="95">
        <v>1626668684</v>
      </c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</row>
    <row r="89" spans="1:50" s="68" customFormat="1" x14ac:dyDescent="0.25">
      <c r="A89" s="90" t="s">
        <v>1218</v>
      </c>
      <c r="B89" s="87" t="s">
        <v>92</v>
      </c>
      <c r="C89" s="87">
        <v>1</v>
      </c>
      <c r="D89" s="90" t="s">
        <v>171</v>
      </c>
      <c r="E89" s="90" t="s">
        <v>1219</v>
      </c>
      <c r="F89" s="94">
        <v>0.27083333333333331</v>
      </c>
      <c r="G89" s="94">
        <v>0.3263888888888889</v>
      </c>
      <c r="H89" s="87">
        <v>1.75</v>
      </c>
      <c r="I89" s="87">
        <v>210</v>
      </c>
      <c r="J89" s="87">
        <v>88</v>
      </c>
      <c r="K89" s="96">
        <v>1626700228</v>
      </c>
      <c r="L89" s="96">
        <v>1626660714</v>
      </c>
      <c r="M89" s="96">
        <v>1626700276</v>
      </c>
      <c r="N89" s="96">
        <v>1626759080</v>
      </c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</row>
    <row r="90" spans="1:50" s="70" customFormat="1" x14ac:dyDescent="0.25">
      <c r="A90" s="89" t="s">
        <v>766</v>
      </c>
      <c r="B90" s="86" t="s">
        <v>147</v>
      </c>
      <c r="C90" s="86">
        <v>1</v>
      </c>
      <c r="D90" s="89" t="s">
        <v>148</v>
      </c>
      <c r="E90" s="89" t="s">
        <v>1529</v>
      </c>
      <c r="F90" s="93">
        <v>0.65625</v>
      </c>
      <c r="G90" s="93">
        <v>0.79166666666666663</v>
      </c>
      <c r="H90" s="86">
        <v>3.75</v>
      </c>
      <c r="I90" s="86">
        <v>190</v>
      </c>
      <c r="J90" s="86">
        <v>89</v>
      </c>
      <c r="K90" s="95">
        <v>1626745765</v>
      </c>
      <c r="L90" s="95">
        <v>170330297</v>
      </c>
      <c r="M90" s="95">
        <v>1626715183</v>
      </c>
      <c r="N90" s="95">
        <v>1626694160</v>
      </c>
      <c r="O90" s="95">
        <v>1626748701</v>
      </c>
      <c r="P90" s="95">
        <v>1626659583</v>
      </c>
      <c r="Q90" s="95">
        <v>1626669895</v>
      </c>
      <c r="R90" s="95">
        <v>1626696878</v>
      </c>
      <c r="S90" s="95">
        <v>1626705269</v>
      </c>
      <c r="T90" s="95">
        <v>1626745623</v>
      </c>
      <c r="U90" s="95">
        <v>400147474</v>
      </c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</row>
    <row r="91" spans="1:50" s="68" customFormat="1" x14ac:dyDescent="0.25">
      <c r="A91" s="90" t="s">
        <v>146</v>
      </c>
      <c r="B91" s="87" t="s">
        <v>170</v>
      </c>
      <c r="C91" s="87">
        <v>12</v>
      </c>
      <c r="D91" s="90" t="s">
        <v>343</v>
      </c>
      <c r="E91" s="90" t="s">
        <v>1506</v>
      </c>
      <c r="F91" s="94">
        <v>0.30902777777777779</v>
      </c>
      <c r="G91" s="94">
        <v>0.38541666666666669</v>
      </c>
      <c r="H91" s="87">
        <v>1.9</v>
      </c>
      <c r="I91" s="87">
        <v>190</v>
      </c>
      <c r="J91" s="87">
        <v>90</v>
      </c>
      <c r="K91" s="96">
        <v>1626688028</v>
      </c>
      <c r="L91" s="96">
        <v>1626688047</v>
      </c>
      <c r="M91" s="96">
        <v>1626673392</v>
      </c>
      <c r="N91" s="96">
        <v>1626665112</v>
      </c>
      <c r="O91" s="96">
        <v>1626726487</v>
      </c>
      <c r="P91" s="96">
        <v>1626693360</v>
      </c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</row>
    <row r="92" spans="1:50" s="68" customFormat="1" x14ac:dyDescent="0.25">
      <c r="A92" s="89" t="s">
        <v>146</v>
      </c>
      <c r="B92" s="86" t="s">
        <v>147</v>
      </c>
      <c r="C92" s="86">
        <v>13</v>
      </c>
      <c r="D92" s="89" t="s">
        <v>343</v>
      </c>
      <c r="E92" s="89" t="s">
        <v>1512</v>
      </c>
      <c r="F92" s="93">
        <v>0.68402777777777779</v>
      </c>
      <c r="G92" s="93">
        <v>0.76041666666666663</v>
      </c>
      <c r="H92" s="86">
        <v>3.01</v>
      </c>
      <c r="I92" s="86">
        <v>180</v>
      </c>
      <c r="J92" s="86">
        <v>91</v>
      </c>
      <c r="K92" s="95">
        <v>1626770832</v>
      </c>
      <c r="L92" s="95">
        <v>1626770851</v>
      </c>
      <c r="M92" s="95">
        <v>1626692439</v>
      </c>
      <c r="N92" s="95">
        <v>1626692476</v>
      </c>
      <c r="O92" s="95">
        <v>1626692497</v>
      </c>
      <c r="P92" s="95">
        <v>1626692375</v>
      </c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</row>
    <row r="93" spans="1:50" s="68" customFormat="1" x14ac:dyDescent="0.25">
      <c r="A93" s="90" t="s">
        <v>91</v>
      </c>
      <c r="B93" s="87" t="s">
        <v>188</v>
      </c>
      <c r="C93" s="87">
        <v>7</v>
      </c>
      <c r="D93" s="90" t="s">
        <v>1237</v>
      </c>
      <c r="E93" s="90" t="s">
        <v>1292</v>
      </c>
      <c r="F93" s="94">
        <v>0.64236111111111105</v>
      </c>
      <c r="G93" s="94">
        <v>0.76041666666666663</v>
      </c>
      <c r="H93" s="87">
        <v>3.53</v>
      </c>
      <c r="I93" s="87">
        <v>170</v>
      </c>
      <c r="J93" s="87">
        <v>92</v>
      </c>
      <c r="K93" s="96">
        <v>1626635437</v>
      </c>
      <c r="L93" s="96">
        <v>1626635399</v>
      </c>
      <c r="M93" s="96">
        <v>1626694216</v>
      </c>
      <c r="N93" s="96">
        <v>1626749385</v>
      </c>
      <c r="O93" s="96">
        <v>1626616068</v>
      </c>
      <c r="P93" s="96">
        <v>1626700007</v>
      </c>
      <c r="Q93" s="96">
        <v>1626687666</v>
      </c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</row>
    <row r="94" spans="1:50" s="68" customFormat="1" ht="15" customHeight="1" x14ac:dyDescent="0.25">
      <c r="A94" s="89" t="s">
        <v>146</v>
      </c>
      <c r="B94" s="86" t="s">
        <v>170</v>
      </c>
      <c r="C94" s="86">
        <v>21</v>
      </c>
      <c r="D94" s="89" t="s">
        <v>980</v>
      </c>
      <c r="E94" s="89" t="s">
        <v>1555</v>
      </c>
      <c r="F94" s="93">
        <v>0.65277777777777779</v>
      </c>
      <c r="G94" s="93">
        <v>0.75694444444444453</v>
      </c>
      <c r="H94" s="86">
        <v>3.44</v>
      </c>
      <c r="I94" s="86">
        <v>160</v>
      </c>
      <c r="J94" s="86">
        <v>93</v>
      </c>
      <c r="K94" s="95">
        <v>1626732194</v>
      </c>
      <c r="L94" s="95">
        <v>1626732057</v>
      </c>
      <c r="M94" s="95">
        <v>400387546</v>
      </c>
      <c r="N94" s="95">
        <v>1626618467</v>
      </c>
      <c r="O94" s="95">
        <v>1626618487</v>
      </c>
      <c r="P94" s="95">
        <v>1626618351</v>
      </c>
      <c r="Q94" s="95">
        <v>1626688249</v>
      </c>
      <c r="R94" s="95">
        <v>1626633490</v>
      </c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</row>
    <row r="95" spans="1:50" s="68" customFormat="1" x14ac:dyDescent="0.25">
      <c r="A95" s="90" t="s">
        <v>146</v>
      </c>
      <c r="B95" s="87" t="s">
        <v>170</v>
      </c>
      <c r="C95" s="87">
        <v>5</v>
      </c>
      <c r="D95" s="90" t="s">
        <v>148</v>
      </c>
      <c r="E95" s="90" t="s">
        <v>1544</v>
      </c>
      <c r="F95" s="94">
        <v>0.34722222222222227</v>
      </c>
      <c r="G95" s="94">
        <v>0.4548611111111111</v>
      </c>
      <c r="H95" s="87">
        <v>1.81</v>
      </c>
      <c r="I95" s="87">
        <v>160</v>
      </c>
      <c r="J95" s="87">
        <v>94</v>
      </c>
      <c r="K95" s="96">
        <v>1626670334</v>
      </c>
      <c r="L95" s="96">
        <v>1626646000</v>
      </c>
      <c r="M95" s="96">
        <v>1626722156</v>
      </c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</row>
    <row r="96" spans="1:50" s="68" customFormat="1" ht="15" customHeight="1" x14ac:dyDescent="0.25">
      <c r="A96" s="89" t="s">
        <v>91</v>
      </c>
      <c r="B96" s="86" t="s">
        <v>188</v>
      </c>
      <c r="C96" s="86">
        <v>8</v>
      </c>
      <c r="D96" s="89" t="s">
        <v>1237</v>
      </c>
      <c r="E96" s="89" t="s">
        <v>1400</v>
      </c>
      <c r="F96" s="93">
        <v>0.63541666666666663</v>
      </c>
      <c r="G96" s="93">
        <v>0.73611111111111116</v>
      </c>
      <c r="H96" s="86">
        <v>1.03</v>
      </c>
      <c r="I96" s="86">
        <v>160</v>
      </c>
      <c r="J96" s="86">
        <v>95</v>
      </c>
      <c r="K96" s="95">
        <v>1626666473</v>
      </c>
      <c r="L96" s="95">
        <v>1626666337</v>
      </c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</row>
    <row r="97" spans="1:50" s="68" customFormat="1" x14ac:dyDescent="0.25">
      <c r="A97" s="90" t="s">
        <v>146</v>
      </c>
      <c r="B97" s="87" t="s">
        <v>147</v>
      </c>
      <c r="C97" s="87">
        <v>12</v>
      </c>
      <c r="D97" s="90" t="s">
        <v>343</v>
      </c>
      <c r="E97" s="90" t="s">
        <v>1511</v>
      </c>
      <c r="F97" s="94">
        <v>0.64930555555555558</v>
      </c>
      <c r="G97" s="94">
        <v>0.78125</v>
      </c>
      <c r="H97" s="87">
        <v>3.3</v>
      </c>
      <c r="I97" s="87">
        <v>150</v>
      </c>
      <c r="J97" s="87">
        <v>96</v>
      </c>
      <c r="K97" s="96">
        <v>1626608844</v>
      </c>
      <c r="L97" s="96">
        <v>1626608705</v>
      </c>
      <c r="M97" s="96">
        <v>1626738570</v>
      </c>
      <c r="N97" s="96">
        <v>1626690681</v>
      </c>
      <c r="O97" s="96">
        <v>1626737835</v>
      </c>
      <c r="P97" s="96">
        <v>1626614191</v>
      </c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</row>
    <row r="98" spans="1:50" s="68" customFormat="1" ht="15" customHeight="1" x14ac:dyDescent="0.25">
      <c r="A98" s="89" t="s">
        <v>473</v>
      </c>
      <c r="B98" s="86" t="s">
        <v>188</v>
      </c>
      <c r="C98" s="86">
        <v>1</v>
      </c>
      <c r="D98" s="89" t="s">
        <v>343</v>
      </c>
      <c r="E98" s="89" t="s">
        <v>1490</v>
      </c>
      <c r="F98" s="93">
        <v>0.3125</v>
      </c>
      <c r="G98" s="93">
        <v>0.38541666666666669</v>
      </c>
      <c r="H98" s="86">
        <v>2.35</v>
      </c>
      <c r="I98" s="86">
        <v>140</v>
      </c>
      <c r="J98" s="86">
        <v>97</v>
      </c>
      <c r="K98" s="95">
        <v>1626652796</v>
      </c>
      <c r="L98" s="95">
        <v>1626670643</v>
      </c>
      <c r="M98" s="95">
        <v>1626678318</v>
      </c>
      <c r="N98" s="95">
        <v>1626729418</v>
      </c>
      <c r="O98" s="95">
        <v>1626616190</v>
      </c>
      <c r="P98" s="95">
        <v>1626611283</v>
      </c>
      <c r="Q98" s="95">
        <v>1626644082</v>
      </c>
      <c r="R98" s="95">
        <v>1626615732</v>
      </c>
      <c r="S98" s="95">
        <v>1626682023</v>
      </c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  <c r="AT98" s="86"/>
      <c r="AU98" s="86"/>
      <c r="AV98" s="86"/>
      <c r="AW98" s="86"/>
      <c r="AX98" s="86"/>
    </row>
    <row r="99" spans="1:50" s="69" customFormat="1" x14ac:dyDescent="0.25">
      <c r="A99" s="90" t="s">
        <v>91</v>
      </c>
      <c r="B99" s="87" t="s">
        <v>188</v>
      </c>
      <c r="C99" s="87">
        <v>6</v>
      </c>
      <c r="D99" s="90" t="s">
        <v>1237</v>
      </c>
      <c r="E99" s="90" t="s">
        <v>1304</v>
      </c>
      <c r="F99" s="94">
        <v>0.64236111111111105</v>
      </c>
      <c r="G99" s="94">
        <v>0.76041666666666663</v>
      </c>
      <c r="H99" s="87">
        <v>2.0499999999999998</v>
      </c>
      <c r="I99" s="87">
        <v>140</v>
      </c>
      <c r="J99" s="87">
        <v>98</v>
      </c>
      <c r="K99" s="96">
        <v>1626671796</v>
      </c>
      <c r="L99" s="96">
        <v>1626715898</v>
      </c>
      <c r="M99" s="96">
        <v>1626620188</v>
      </c>
      <c r="N99" s="87">
        <v>1626728730</v>
      </c>
      <c r="O99" s="96">
        <v>1626681465</v>
      </c>
      <c r="P99" s="96">
        <v>1626736214</v>
      </c>
      <c r="Q99" s="96">
        <v>1626679218</v>
      </c>
      <c r="R99" s="96">
        <v>1626702333</v>
      </c>
      <c r="S99" s="96">
        <v>1626702315</v>
      </c>
      <c r="T99" s="96">
        <v>1626625537</v>
      </c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</row>
    <row r="100" spans="1:50" s="68" customFormat="1" ht="15" customHeight="1" x14ac:dyDescent="0.25">
      <c r="A100" s="89" t="s">
        <v>146</v>
      </c>
      <c r="B100" s="86" t="s">
        <v>147</v>
      </c>
      <c r="C100" s="86">
        <v>5</v>
      </c>
      <c r="D100" s="89" t="s">
        <v>545</v>
      </c>
      <c r="E100" s="89" t="s">
        <v>1481</v>
      </c>
      <c r="F100" s="93">
        <v>0.66319444444444442</v>
      </c>
      <c r="G100" s="93">
        <v>0.71527777777777779</v>
      </c>
      <c r="H100" s="86">
        <v>1.29</v>
      </c>
      <c r="I100" s="86">
        <v>140</v>
      </c>
      <c r="J100" s="86">
        <v>99</v>
      </c>
      <c r="K100" s="95">
        <v>1626623130</v>
      </c>
      <c r="L100" s="95">
        <v>170217913</v>
      </c>
      <c r="M100" s="95">
        <v>1626631922</v>
      </c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</row>
    <row r="101" spans="1:50" s="68" customFormat="1" x14ac:dyDescent="0.25">
      <c r="A101" s="90" t="s">
        <v>269</v>
      </c>
      <c r="B101" s="87" t="s">
        <v>188</v>
      </c>
      <c r="C101" s="87">
        <v>2</v>
      </c>
      <c r="D101" s="90" t="s">
        <v>189</v>
      </c>
      <c r="E101" s="90" t="s">
        <v>1467</v>
      </c>
      <c r="F101" s="94">
        <v>0.67708333333333337</v>
      </c>
      <c r="G101" s="94">
        <v>0.79166666666666663</v>
      </c>
      <c r="H101" s="87">
        <v>0.73</v>
      </c>
      <c r="I101" s="87">
        <v>140</v>
      </c>
      <c r="J101" s="87">
        <v>100</v>
      </c>
      <c r="K101" s="96">
        <v>1626652263</v>
      </c>
      <c r="L101" s="96">
        <v>1626652283</v>
      </c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</row>
    <row r="102" spans="1:50" s="68" customFormat="1" x14ac:dyDescent="0.25">
      <c r="A102" s="89" t="s">
        <v>214</v>
      </c>
      <c r="B102" s="86" t="s">
        <v>147</v>
      </c>
      <c r="C102" s="86">
        <v>8</v>
      </c>
      <c r="D102" s="89" t="s">
        <v>171</v>
      </c>
      <c r="E102" s="89" t="s">
        <v>1459</v>
      </c>
      <c r="F102" s="93">
        <v>0.70833333333333337</v>
      </c>
      <c r="G102" s="93">
        <v>0.77430555555555547</v>
      </c>
      <c r="H102" s="86">
        <v>2.59</v>
      </c>
      <c r="I102" s="86">
        <v>110</v>
      </c>
      <c r="J102" s="86">
        <v>101</v>
      </c>
      <c r="K102" s="95">
        <v>1626701784</v>
      </c>
      <c r="L102" s="95">
        <v>1626729510</v>
      </c>
      <c r="M102" s="95">
        <v>1626686690</v>
      </c>
      <c r="N102" s="95">
        <v>1626753107</v>
      </c>
      <c r="O102" s="95">
        <v>1626666004</v>
      </c>
      <c r="P102" s="95">
        <v>1626647768</v>
      </c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</row>
    <row r="103" spans="1:50" s="68" customFormat="1" x14ac:dyDescent="0.25">
      <c r="A103" s="90" t="s">
        <v>214</v>
      </c>
      <c r="B103" s="87" t="s">
        <v>147</v>
      </c>
      <c r="C103" s="87">
        <v>7</v>
      </c>
      <c r="D103" s="90" t="s">
        <v>171</v>
      </c>
      <c r="E103" s="90" t="s">
        <v>1458</v>
      </c>
      <c r="F103" s="94">
        <v>0.67013888888888884</v>
      </c>
      <c r="G103" s="94">
        <v>0.77083333333333337</v>
      </c>
      <c r="H103" s="87">
        <v>2.02</v>
      </c>
      <c r="I103" s="87">
        <v>110</v>
      </c>
      <c r="J103" s="87">
        <v>102</v>
      </c>
      <c r="K103" s="96">
        <v>1626657332</v>
      </c>
      <c r="L103" s="96">
        <v>400149811</v>
      </c>
      <c r="M103" s="96">
        <v>1626657354</v>
      </c>
      <c r="N103" s="96">
        <v>1626645487</v>
      </c>
      <c r="O103" s="96">
        <v>1626621044</v>
      </c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</row>
    <row r="104" spans="1:50" s="68" customFormat="1" x14ac:dyDescent="0.25">
      <c r="A104" s="89" t="s">
        <v>354</v>
      </c>
      <c r="B104" s="86" t="s">
        <v>188</v>
      </c>
      <c r="C104" s="86">
        <v>1</v>
      </c>
      <c r="D104" s="89" t="s">
        <v>545</v>
      </c>
      <c r="E104" s="89" t="s">
        <v>780</v>
      </c>
      <c r="F104" s="93">
        <v>0.67708333333333337</v>
      </c>
      <c r="G104" s="93">
        <v>0.76736111111111116</v>
      </c>
      <c r="H104" s="86">
        <v>1.85</v>
      </c>
      <c r="I104" s="86">
        <v>110</v>
      </c>
      <c r="J104" s="86">
        <v>103</v>
      </c>
      <c r="K104" s="95">
        <v>1626694810</v>
      </c>
      <c r="L104" s="95">
        <v>1626699951</v>
      </c>
      <c r="M104" s="95">
        <v>400070749</v>
      </c>
      <c r="N104" s="95">
        <v>1626699990</v>
      </c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AU104" s="86"/>
      <c r="AV104" s="86"/>
      <c r="AW104" s="86"/>
      <c r="AX104" s="86"/>
    </row>
    <row r="105" spans="1:50" s="68" customFormat="1" x14ac:dyDescent="0.25">
      <c r="A105" s="90" t="s">
        <v>214</v>
      </c>
      <c r="B105" s="87" t="s">
        <v>170</v>
      </c>
      <c r="C105" s="87">
        <v>8</v>
      </c>
      <c r="D105" s="90" t="s">
        <v>171</v>
      </c>
      <c r="E105" s="90" t="s">
        <v>1451</v>
      </c>
      <c r="F105" s="94">
        <v>0.4513888888888889</v>
      </c>
      <c r="G105" s="94">
        <v>0.70486111111111116</v>
      </c>
      <c r="H105" s="87">
        <v>1.69</v>
      </c>
      <c r="I105" s="87">
        <v>110</v>
      </c>
      <c r="J105" s="87">
        <v>104</v>
      </c>
      <c r="K105" s="96">
        <v>1626631320</v>
      </c>
      <c r="L105" s="96">
        <v>1626657183</v>
      </c>
      <c r="M105" s="96">
        <v>1626615281</v>
      </c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</row>
    <row r="106" spans="1:50" s="68" customFormat="1" x14ac:dyDescent="0.25">
      <c r="A106" s="89" t="s">
        <v>630</v>
      </c>
      <c r="B106" s="86" t="s">
        <v>170</v>
      </c>
      <c r="C106" s="86">
        <v>2</v>
      </c>
      <c r="D106" s="89" t="s">
        <v>148</v>
      </c>
      <c r="E106" s="89" t="s">
        <v>1085</v>
      </c>
      <c r="F106" s="93">
        <v>0.31597222222222221</v>
      </c>
      <c r="G106" s="93">
        <v>0.38194444444444442</v>
      </c>
      <c r="H106" s="86">
        <v>0.64</v>
      </c>
      <c r="I106" s="86">
        <v>100</v>
      </c>
      <c r="J106" s="86">
        <v>105</v>
      </c>
      <c r="K106" s="95">
        <v>1626683713</v>
      </c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  <c r="AT106" s="86"/>
      <c r="AU106" s="86"/>
      <c r="AV106" s="86"/>
      <c r="AW106" s="86"/>
      <c r="AX106" s="86"/>
    </row>
    <row r="107" spans="1:50" s="68" customFormat="1" x14ac:dyDescent="0.25">
      <c r="A107" s="90" t="s">
        <v>146</v>
      </c>
      <c r="B107" s="87" t="s">
        <v>147</v>
      </c>
      <c r="C107" s="87">
        <v>15</v>
      </c>
      <c r="D107" s="90" t="s">
        <v>148</v>
      </c>
      <c r="E107" s="90" t="s">
        <v>1545</v>
      </c>
      <c r="F107" s="94">
        <v>0.67708333333333337</v>
      </c>
      <c r="G107" s="94">
        <v>0.75</v>
      </c>
      <c r="H107" s="87">
        <v>1.55</v>
      </c>
      <c r="I107" s="87">
        <v>90</v>
      </c>
      <c r="J107" s="87">
        <v>106</v>
      </c>
      <c r="K107" s="96">
        <v>1626612153</v>
      </c>
      <c r="L107" s="96">
        <v>170746739</v>
      </c>
      <c r="M107" s="96">
        <v>170045873</v>
      </c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</row>
    <row r="108" spans="1:50" s="68" customFormat="1" x14ac:dyDescent="0.25">
      <c r="A108" s="89" t="s">
        <v>214</v>
      </c>
      <c r="B108" s="86" t="s">
        <v>147</v>
      </c>
      <c r="C108" s="86">
        <v>5</v>
      </c>
      <c r="D108" s="89" t="s">
        <v>171</v>
      </c>
      <c r="E108" s="89" t="s">
        <v>1342</v>
      </c>
      <c r="F108" s="93">
        <v>0.65972222222222221</v>
      </c>
      <c r="G108" s="93">
        <v>0.77083333333333337</v>
      </c>
      <c r="H108" s="86">
        <v>1.21</v>
      </c>
      <c r="I108" s="86">
        <v>90</v>
      </c>
      <c r="J108" s="86">
        <v>107</v>
      </c>
      <c r="K108" s="95">
        <v>1626657032</v>
      </c>
      <c r="L108" s="95">
        <v>1626631339</v>
      </c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</row>
    <row r="109" spans="1:50" s="68" customFormat="1" x14ac:dyDescent="0.25">
      <c r="A109" s="90" t="s">
        <v>354</v>
      </c>
      <c r="B109" s="87" t="s">
        <v>92</v>
      </c>
      <c r="C109" s="87">
        <v>5</v>
      </c>
      <c r="D109" s="90" t="s">
        <v>171</v>
      </c>
      <c r="E109" s="90" t="s">
        <v>1441</v>
      </c>
      <c r="F109" s="94">
        <v>0.2986111111111111</v>
      </c>
      <c r="G109" s="94">
        <v>0.39583333333333331</v>
      </c>
      <c r="H109" s="87">
        <v>0.92</v>
      </c>
      <c r="I109" s="87">
        <v>80</v>
      </c>
      <c r="J109" s="87">
        <v>108</v>
      </c>
      <c r="K109" s="96">
        <v>1626769233</v>
      </c>
      <c r="L109" s="96">
        <v>171040840</v>
      </c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</row>
    <row r="110" spans="1:50" s="68" customFormat="1" x14ac:dyDescent="0.25">
      <c r="A110" s="89" t="s">
        <v>146</v>
      </c>
      <c r="B110" s="86" t="s">
        <v>170</v>
      </c>
      <c r="C110" s="86">
        <v>3</v>
      </c>
      <c r="D110" s="89" t="s">
        <v>148</v>
      </c>
      <c r="E110" s="89" t="s">
        <v>1543</v>
      </c>
      <c r="F110" s="93">
        <v>0.30902777777777779</v>
      </c>
      <c r="G110" s="93">
        <v>0.38194444444444442</v>
      </c>
      <c r="H110" s="86">
        <v>2.57</v>
      </c>
      <c r="I110" s="86">
        <v>70</v>
      </c>
      <c r="J110" s="86">
        <v>109</v>
      </c>
      <c r="K110" s="95">
        <v>1626726077</v>
      </c>
      <c r="L110" s="95">
        <v>1626685565</v>
      </c>
      <c r="M110" s="95">
        <v>1626693336</v>
      </c>
      <c r="N110" s="95">
        <v>1626700711</v>
      </c>
      <c r="O110" s="95">
        <v>1626656193</v>
      </c>
      <c r="P110" s="95">
        <v>1626717135</v>
      </c>
      <c r="Q110" s="95">
        <v>1626611926</v>
      </c>
      <c r="R110" s="95">
        <v>1626736062</v>
      </c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</row>
    <row r="111" spans="1:50" s="68" customFormat="1" x14ac:dyDescent="0.25">
      <c r="A111" s="90" t="s">
        <v>235</v>
      </c>
      <c r="B111" s="87" t="s">
        <v>147</v>
      </c>
      <c r="C111" s="87">
        <v>4</v>
      </c>
      <c r="D111" s="90" t="s">
        <v>343</v>
      </c>
      <c r="E111" s="90" t="s">
        <v>1499</v>
      </c>
      <c r="F111" s="94">
        <v>0.3263888888888889</v>
      </c>
      <c r="G111" s="94">
        <v>0.38541666666666669</v>
      </c>
      <c r="H111" s="87">
        <v>1.55</v>
      </c>
      <c r="I111" s="87">
        <v>70</v>
      </c>
      <c r="J111" s="87">
        <v>110</v>
      </c>
      <c r="K111" s="96">
        <v>1626713003</v>
      </c>
      <c r="L111" s="96">
        <v>1626713026</v>
      </c>
      <c r="M111" s="96">
        <v>1626713047</v>
      </c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</row>
    <row r="112" spans="1:50" s="68" customFormat="1" x14ac:dyDescent="0.25">
      <c r="A112" s="89" t="s">
        <v>473</v>
      </c>
      <c r="B112" s="86" t="s">
        <v>92</v>
      </c>
      <c r="C112" s="86">
        <v>2</v>
      </c>
      <c r="D112" s="89" t="s">
        <v>343</v>
      </c>
      <c r="E112" s="89" t="s">
        <v>1492</v>
      </c>
      <c r="F112" s="93">
        <v>0.31597222222222221</v>
      </c>
      <c r="G112" s="93">
        <v>0.38194444444444442</v>
      </c>
      <c r="H112" s="86">
        <v>2.3199999999999998</v>
      </c>
      <c r="I112" s="86">
        <v>60</v>
      </c>
      <c r="J112" s="86">
        <v>111</v>
      </c>
      <c r="K112" s="95">
        <v>1626633822</v>
      </c>
      <c r="L112" s="95">
        <v>1626651658</v>
      </c>
      <c r="M112" s="95">
        <v>170219266</v>
      </c>
      <c r="N112" s="95">
        <v>1626773223</v>
      </c>
      <c r="O112" s="95">
        <v>1626647235</v>
      </c>
      <c r="P112" s="95">
        <v>1626667140</v>
      </c>
      <c r="Q112" s="95">
        <v>1626630223</v>
      </c>
      <c r="R112" s="95">
        <v>1626732759</v>
      </c>
      <c r="S112" s="95">
        <v>1626615714</v>
      </c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</row>
    <row r="113" spans="1:50" s="68" customFormat="1" x14ac:dyDescent="0.25">
      <c r="A113" s="90" t="s">
        <v>1021</v>
      </c>
      <c r="B113" s="87" t="s">
        <v>147</v>
      </c>
      <c r="C113" s="87">
        <v>1</v>
      </c>
      <c r="D113" s="90" t="s">
        <v>189</v>
      </c>
      <c r="E113" s="90" t="s">
        <v>1200</v>
      </c>
      <c r="F113" s="94">
        <v>0.27430555555555552</v>
      </c>
      <c r="G113" s="94">
        <v>0.375</v>
      </c>
      <c r="H113" s="87">
        <v>1.73</v>
      </c>
      <c r="I113" s="87">
        <v>60</v>
      </c>
      <c r="J113" s="87">
        <v>112</v>
      </c>
      <c r="K113" s="96">
        <v>1626760717</v>
      </c>
      <c r="L113" s="96">
        <v>1626684381</v>
      </c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</row>
    <row r="114" spans="1:50" s="68" customFormat="1" x14ac:dyDescent="0.25">
      <c r="A114" s="89" t="s">
        <v>169</v>
      </c>
      <c r="B114" s="86" t="s">
        <v>147</v>
      </c>
      <c r="C114" s="86">
        <v>1</v>
      </c>
      <c r="D114" s="89" t="s">
        <v>189</v>
      </c>
      <c r="E114" s="89" t="s">
        <v>1474</v>
      </c>
      <c r="F114" s="93">
        <v>0.2951388888888889</v>
      </c>
      <c r="G114" s="93">
        <v>0.34375</v>
      </c>
      <c r="H114" s="86">
        <v>1.54</v>
      </c>
      <c r="I114" s="86">
        <v>50</v>
      </c>
      <c r="J114" s="86">
        <v>113</v>
      </c>
      <c r="K114" s="95">
        <v>1626754374</v>
      </c>
      <c r="L114" s="95">
        <v>1626754394</v>
      </c>
      <c r="M114" s="95">
        <v>1626694332</v>
      </c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6"/>
    </row>
    <row r="115" spans="1:50" s="68" customFormat="1" x14ac:dyDescent="0.25">
      <c r="A115" s="90" t="s">
        <v>146</v>
      </c>
      <c r="B115" s="87" t="s">
        <v>147</v>
      </c>
      <c r="C115" s="87">
        <v>19</v>
      </c>
      <c r="D115" s="90" t="s">
        <v>148</v>
      </c>
      <c r="E115" s="90" t="s">
        <v>1548</v>
      </c>
      <c r="F115" s="94">
        <v>0.65625</v>
      </c>
      <c r="G115" s="94">
        <v>0.73611111111111116</v>
      </c>
      <c r="H115" s="87">
        <v>0.63</v>
      </c>
      <c r="I115" s="87">
        <v>50</v>
      </c>
      <c r="J115" s="87">
        <v>114</v>
      </c>
      <c r="K115" s="96">
        <v>1626663700</v>
      </c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</row>
    <row r="116" spans="1:50" s="68" customFormat="1" x14ac:dyDescent="0.25">
      <c r="A116" s="89" t="s">
        <v>146</v>
      </c>
      <c r="B116" s="86" t="s">
        <v>147</v>
      </c>
      <c r="C116" s="86">
        <v>9</v>
      </c>
      <c r="D116" s="89" t="s">
        <v>343</v>
      </c>
      <c r="E116" s="89" t="s">
        <v>1508</v>
      </c>
      <c r="F116" s="93">
        <v>0.69791666666666663</v>
      </c>
      <c r="G116" s="93">
        <v>0.77777777777777779</v>
      </c>
      <c r="H116" s="86">
        <v>1.39</v>
      </c>
      <c r="I116" s="86">
        <v>40</v>
      </c>
      <c r="J116" s="86">
        <v>115</v>
      </c>
      <c r="K116" s="95">
        <v>1626635488</v>
      </c>
      <c r="L116" s="95">
        <v>400142326</v>
      </c>
      <c r="M116" s="95">
        <v>1626725725</v>
      </c>
      <c r="N116" s="95">
        <v>1626725749</v>
      </c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</row>
    <row r="117" spans="1:50" s="68" customFormat="1" x14ac:dyDescent="0.25">
      <c r="A117" s="90" t="s">
        <v>1327</v>
      </c>
      <c r="B117" s="87" t="s">
        <v>92</v>
      </c>
      <c r="C117" s="87">
        <v>1</v>
      </c>
      <c r="D117" s="90" t="s">
        <v>343</v>
      </c>
      <c r="E117" s="90" t="s">
        <v>1501</v>
      </c>
      <c r="F117" s="94">
        <v>0.69444444444444453</v>
      </c>
      <c r="G117" s="94">
        <v>0.77777777777777779</v>
      </c>
      <c r="H117" s="87">
        <v>1.1599999999999999</v>
      </c>
      <c r="I117" s="87">
        <v>40</v>
      </c>
      <c r="J117" s="87">
        <v>116</v>
      </c>
      <c r="K117" s="96">
        <v>1626755166</v>
      </c>
      <c r="L117" s="96">
        <v>1626753114</v>
      </c>
      <c r="M117" s="96">
        <v>1626676987</v>
      </c>
      <c r="N117" s="96">
        <v>1626693195</v>
      </c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</row>
    <row r="118" spans="1:50" s="68" customFormat="1" x14ac:dyDescent="0.25">
      <c r="A118" s="89" t="s">
        <v>146</v>
      </c>
      <c r="B118" s="86" t="s">
        <v>170</v>
      </c>
      <c r="C118" s="86">
        <v>18</v>
      </c>
      <c r="D118" s="89" t="s">
        <v>545</v>
      </c>
      <c r="E118" s="89" t="s">
        <v>1361</v>
      </c>
      <c r="F118" s="93">
        <v>0.71527777777777779</v>
      </c>
      <c r="G118" s="93">
        <v>0.75347222222222221</v>
      </c>
      <c r="H118" s="86">
        <v>1.7</v>
      </c>
      <c r="I118" s="86">
        <v>30</v>
      </c>
      <c r="J118" s="86">
        <v>117</v>
      </c>
      <c r="K118" s="95">
        <v>1626670694</v>
      </c>
      <c r="L118" s="95">
        <v>1626650295</v>
      </c>
      <c r="M118" s="95">
        <v>1626726908</v>
      </c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</row>
    <row r="119" spans="1:50" s="68" customFormat="1" x14ac:dyDescent="0.25">
      <c r="A119" s="90" t="s">
        <v>235</v>
      </c>
      <c r="B119" s="87" t="s">
        <v>147</v>
      </c>
      <c r="C119" s="87">
        <v>3</v>
      </c>
      <c r="D119" s="90" t="s">
        <v>343</v>
      </c>
      <c r="E119" s="90" t="s">
        <v>1498</v>
      </c>
      <c r="F119" s="94">
        <v>0.3125</v>
      </c>
      <c r="G119" s="94">
        <v>0.35069444444444442</v>
      </c>
      <c r="H119" s="87">
        <v>1.54</v>
      </c>
      <c r="I119" s="87">
        <v>30</v>
      </c>
      <c r="J119" s="87">
        <v>118</v>
      </c>
      <c r="K119" s="96">
        <v>1626622410</v>
      </c>
      <c r="L119" s="96">
        <v>1626736519</v>
      </c>
      <c r="M119" s="96">
        <v>400070804</v>
      </c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</row>
    <row r="120" spans="1:50" s="68" customFormat="1" x14ac:dyDescent="0.25">
      <c r="A120" s="89" t="s">
        <v>1078</v>
      </c>
      <c r="B120" s="86" t="s">
        <v>147</v>
      </c>
      <c r="C120" s="86">
        <v>1</v>
      </c>
      <c r="D120" s="89" t="s">
        <v>171</v>
      </c>
      <c r="E120" s="89" t="s">
        <v>1431</v>
      </c>
      <c r="F120" s="93">
        <v>0.71527777777777779</v>
      </c>
      <c r="G120" s="93">
        <v>0.76736111111111116</v>
      </c>
      <c r="H120" s="86">
        <v>1.53</v>
      </c>
      <c r="I120" s="86">
        <v>30</v>
      </c>
      <c r="J120" s="86">
        <v>119</v>
      </c>
      <c r="K120" s="95">
        <v>1626740241</v>
      </c>
      <c r="L120" s="95">
        <v>1626725256</v>
      </c>
      <c r="M120" s="95">
        <v>1626721727</v>
      </c>
      <c r="N120" s="95">
        <v>1626699057</v>
      </c>
      <c r="O120" s="95">
        <v>1626725277</v>
      </c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</row>
    <row r="121" spans="1:50" s="68" customFormat="1" x14ac:dyDescent="0.25">
      <c r="A121" s="90" t="s">
        <v>766</v>
      </c>
      <c r="B121" s="87" t="s">
        <v>170</v>
      </c>
      <c r="C121" s="87">
        <v>2</v>
      </c>
      <c r="D121" s="90" t="s">
        <v>148</v>
      </c>
      <c r="E121" s="90" t="s">
        <v>1528</v>
      </c>
      <c r="F121" s="94">
        <v>0.33333333333333331</v>
      </c>
      <c r="G121" s="94">
        <v>0.39583333333333331</v>
      </c>
      <c r="H121" s="87">
        <v>1.33</v>
      </c>
      <c r="I121" s="87">
        <v>30</v>
      </c>
      <c r="J121" s="87">
        <v>120</v>
      </c>
      <c r="K121" s="96">
        <v>1626674644</v>
      </c>
      <c r="L121" s="96">
        <v>1626669915</v>
      </c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</row>
    <row r="122" spans="1:50" s="68" customFormat="1" x14ac:dyDescent="0.25">
      <c r="A122" s="89" t="s">
        <v>1405</v>
      </c>
      <c r="B122" s="86" t="s">
        <v>170</v>
      </c>
      <c r="C122" s="86">
        <v>2</v>
      </c>
      <c r="D122" s="89" t="s">
        <v>148</v>
      </c>
      <c r="E122" s="89" t="s">
        <v>1513</v>
      </c>
      <c r="F122" s="93">
        <v>0.34375</v>
      </c>
      <c r="G122" s="93">
        <v>0.37847222222222227</v>
      </c>
      <c r="H122" s="86">
        <v>0.3</v>
      </c>
      <c r="I122" s="86">
        <v>30</v>
      </c>
      <c r="J122" s="86">
        <v>121</v>
      </c>
      <c r="K122" s="95">
        <v>1626629253</v>
      </c>
      <c r="L122" s="95">
        <v>1626629114</v>
      </c>
      <c r="M122" s="95">
        <v>1626737315</v>
      </c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</row>
    <row r="123" spans="1:50" s="68" customFormat="1" x14ac:dyDescent="0.25">
      <c r="A123" s="90" t="s">
        <v>1275</v>
      </c>
      <c r="B123" s="87" t="s">
        <v>147</v>
      </c>
      <c r="C123" s="87">
        <v>1</v>
      </c>
      <c r="D123" s="90" t="s">
        <v>171</v>
      </c>
      <c r="E123" s="90" t="s">
        <v>1276</v>
      </c>
      <c r="F123" s="94">
        <v>0.59375</v>
      </c>
      <c r="G123" s="94">
        <v>0.75347222222222221</v>
      </c>
      <c r="H123" s="87">
        <v>0.27</v>
      </c>
      <c r="I123" s="87">
        <v>30</v>
      </c>
      <c r="J123" s="87">
        <v>122</v>
      </c>
      <c r="K123" s="96">
        <v>1626689857</v>
      </c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</row>
    <row r="124" spans="1:50" s="69" customFormat="1" x14ac:dyDescent="0.25">
      <c r="A124" s="89" t="s">
        <v>146</v>
      </c>
      <c r="B124" s="86" t="s">
        <v>170</v>
      </c>
      <c r="C124" s="86">
        <v>13</v>
      </c>
      <c r="D124" s="89" t="s">
        <v>343</v>
      </c>
      <c r="E124" s="89" t="s">
        <v>1507</v>
      </c>
      <c r="F124" s="93">
        <v>0.31944444444444448</v>
      </c>
      <c r="G124" s="93">
        <v>0.37152777777777773</v>
      </c>
      <c r="H124" s="86">
        <v>2.08</v>
      </c>
      <c r="I124" s="86">
        <v>20</v>
      </c>
      <c r="J124" s="86">
        <v>123</v>
      </c>
      <c r="K124" s="95">
        <v>1626744513</v>
      </c>
      <c r="L124" s="95">
        <v>1626729190</v>
      </c>
      <c r="M124" s="95">
        <v>1626635507</v>
      </c>
      <c r="N124" s="95">
        <v>1626734392</v>
      </c>
      <c r="O124" s="95">
        <v>1626617728</v>
      </c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</row>
    <row r="125" spans="1:50" s="68" customFormat="1" x14ac:dyDescent="0.25">
      <c r="A125" s="90" t="s">
        <v>354</v>
      </c>
      <c r="B125" s="87" t="s">
        <v>92</v>
      </c>
      <c r="C125" s="87">
        <v>7</v>
      </c>
      <c r="D125" s="90" t="s">
        <v>171</v>
      </c>
      <c r="E125" s="90" t="s">
        <v>1399</v>
      </c>
      <c r="F125" s="94">
        <v>0.60069444444444442</v>
      </c>
      <c r="G125" s="94">
        <v>0.77083333333333337</v>
      </c>
      <c r="H125" s="87">
        <v>0.11</v>
      </c>
      <c r="I125" s="87">
        <v>20</v>
      </c>
      <c r="J125" s="87">
        <v>124</v>
      </c>
      <c r="K125" s="96">
        <v>171040840</v>
      </c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</row>
    <row r="126" spans="1:50" s="68" customFormat="1" x14ac:dyDescent="0.25">
      <c r="A126" s="89" t="s">
        <v>630</v>
      </c>
      <c r="B126" s="86" t="s">
        <v>170</v>
      </c>
      <c r="C126" s="86">
        <v>4</v>
      </c>
      <c r="D126" s="89" t="s">
        <v>148</v>
      </c>
      <c r="E126" s="89" t="s">
        <v>1523</v>
      </c>
      <c r="F126" s="93">
        <v>0.30555555555555552</v>
      </c>
      <c r="G126" s="93">
        <v>0.33680555555555558</v>
      </c>
      <c r="H126" s="86">
        <v>2.71</v>
      </c>
      <c r="I126" s="86">
        <v>19.095534527738121</v>
      </c>
      <c r="J126" s="86">
        <v>125</v>
      </c>
      <c r="K126" s="95">
        <v>1626683042</v>
      </c>
      <c r="L126" s="95">
        <v>1626683183</v>
      </c>
      <c r="M126" s="95">
        <v>1626683165</v>
      </c>
      <c r="N126" s="95">
        <v>1626683144</v>
      </c>
      <c r="O126" s="95">
        <v>1626683126</v>
      </c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</row>
    <row r="127" spans="1:50" s="68" customFormat="1" x14ac:dyDescent="0.25">
      <c r="A127" s="90" t="s">
        <v>1280</v>
      </c>
      <c r="B127" s="87" t="s">
        <v>92</v>
      </c>
      <c r="C127" s="87">
        <v>1</v>
      </c>
      <c r="D127" s="90" t="s">
        <v>171</v>
      </c>
      <c r="E127" s="90" t="s">
        <v>1461</v>
      </c>
      <c r="F127" s="94">
        <v>0.72222222222222221</v>
      </c>
      <c r="G127" s="94">
        <v>0.75347222222222221</v>
      </c>
      <c r="H127" s="87">
        <v>0.3</v>
      </c>
      <c r="I127" s="87">
        <v>18.765491578876567</v>
      </c>
      <c r="J127" s="87">
        <v>126</v>
      </c>
      <c r="K127" s="96">
        <v>1626667464</v>
      </c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</row>
    <row r="128" spans="1:50" s="68" customFormat="1" x14ac:dyDescent="0.25">
      <c r="A128" s="89" t="s">
        <v>169</v>
      </c>
      <c r="B128" s="86" t="s">
        <v>147</v>
      </c>
      <c r="C128" s="86">
        <v>7</v>
      </c>
      <c r="D128" s="89" t="s">
        <v>171</v>
      </c>
      <c r="E128" s="89" t="s">
        <v>1446</v>
      </c>
      <c r="F128" s="93">
        <v>0.34722222222222227</v>
      </c>
      <c r="G128" s="93">
        <v>0.3888888888888889</v>
      </c>
      <c r="H128" s="86">
        <v>1.1100000000000001</v>
      </c>
      <c r="I128" s="86">
        <v>18.342370398611529</v>
      </c>
      <c r="J128" s="86">
        <v>127</v>
      </c>
      <c r="K128" s="95">
        <v>1626678006</v>
      </c>
      <c r="L128" s="95">
        <v>1626677985</v>
      </c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  <c r="AT128" s="86"/>
      <c r="AU128" s="86"/>
      <c r="AV128" s="86"/>
      <c r="AW128" s="86"/>
      <c r="AX128" s="86"/>
    </row>
    <row r="129" spans="1:50" s="68" customFormat="1" x14ac:dyDescent="0.25">
      <c r="A129" s="90" t="s">
        <v>169</v>
      </c>
      <c r="B129" s="87" t="s">
        <v>147</v>
      </c>
      <c r="C129" s="87">
        <v>4</v>
      </c>
      <c r="D129" s="90" t="s">
        <v>189</v>
      </c>
      <c r="E129" s="90" t="s">
        <v>1315</v>
      </c>
      <c r="F129" s="94">
        <v>0.72222222222222221</v>
      </c>
      <c r="G129" s="94">
        <v>0.74652777777777779</v>
      </c>
      <c r="H129" s="87">
        <v>0.76</v>
      </c>
      <c r="I129" s="87">
        <v>16.708522603519452</v>
      </c>
      <c r="J129" s="87">
        <v>128</v>
      </c>
      <c r="K129" s="96">
        <v>1626696673</v>
      </c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</row>
    <row r="130" spans="1:50" s="71" customFormat="1" ht="18.75" x14ac:dyDescent="0.3">
      <c r="A130" s="89" t="s">
        <v>651</v>
      </c>
      <c r="B130" s="86" t="s">
        <v>188</v>
      </c>
      <c r="C130" s="86">
        <v>1</v>
      </c>
      <c r="D130" s="89" t="s">
        <v>148</v>
      </c>
      <c r="E130" s="89" t="s">
        <v>1338</v>
      </c>
      <c r="F130" s="93">
        <v>0.3576388888888889</v>
      </c>
      <c r="G130" s="93">
        <v>0.40625</v>
      </c>
      <c r="H130" s="86">
        <v>0.41</v>
      </c>
      <c r="I130" s="86">
        <v>16.639903284419709</v>
      </c>
      <c r="J130" s="86">
        <v>129</v>
      </c>
      <c r="K130" s="95">
        <v>1626749401</v>
      </c>
      <c r="L130" s="95">
        <v>1626633625</v>
      </c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/>
      <c r="AS130" s="86"/>
      <c r="AT130" s="86"/>
      <c r="AU130" s="86"/>
      <c r="AV130" s="86"/>
      <c r="AW130" s="86"/>
      <c r="AX130" s="86"/>
    </row>
    <row r="131" spans="1:50" s="68" customFormat="1" x14ac:dyDescent="0.25">
      <c r="A131" s="90" t="s">
        <v>766</v>
      </c>
      <c r="B131" s="87" t="s">
        <v>170</v>
      </c>
      <c r="C131" s="87">
        <v>3</v>
      </c>
      <c r="D131" s="90" t="s">
        <v>148</v>
      </c>
      <c r="E131" s="90" t="s">
        <v>1173</v>
      </c>
      <c r="F131" s="94">
        <v>0.28819444444444448</v>
      </c>
      <c r="G131" s="94">
        <v>0.38194444444444442</v>
      </c>
      <c r="H131" s="87">
        <v>0.35</v>
      </c>
      <c r="I131" s="87">
        <v>16.353789222598891</v>
      </c>
      <c r="J131" s="87">
        <v>130</v>
      </c>
      <c r="K131" s="96">
        <v>1626679058</v>
      </c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</row>
    <row r="132" spans="1:50" s="68" customFormat="1" x14ac:dyDescent="0.25">
      <c r="A132" s="89" t="s">
        <v>91</v>
      </c>
      <c r="B132" s="86" t="s">
        <v>92</v>
      </c>
      <c r="C132" s="86">
        <v>5</v>
      </c>
      <c r="D132" s="89" t="s">
        <v>73</v>
      </c>
      <c r="E132" s="89" t="s">
        <v>1384</v>
      </c>
      <c r="F132" s="93">
        <v>0.28125</v>
      </c>
      <c r="G132" s="93">
        <v>0.32291666666666669</v>
      </c>
      <c r="H132" s="86">
        <v>0.3</v>
      </c>
      <c r="I132" s="86">
        <v>16.295127989638207</v>
      </c>
      <c r="J132" s="86">
        <v>131</v>
      </c>
      <c r="K132" s="95">
        <v>1626710692</v>
      </c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6"/>
      <c r="AS132" s="86"/>
      <c r="AT132" s="86"/>
      <c r="AU132" s="86"/>
      <c r="AV132" s="86"/>
      <c r="AW132" s="86"/>
      <c r="AX132" s="86"/>
    </row>
    <row r="133" spans="1:50" s="68" customFormat="1" x14ac:dyDescent="0.25">
      <c r="A133" s="90" t="s">
        <v>473</v>
      </c>
      <c r="B133" s="87" t="s">
        <v>188</v>
      </c>
      <c r="C133" s="87">
        <v>3</v>
      </c>
      <c r="D133" s="90" t="s">
        <v>171</v>
      </c>
      <c r="E133" s="90" t="s">
        <v>1317</v>
      </c>
      <c r="F133" s="94">
        <v>0.62152777777777779</v>
      </c>
      <c r="G133" s="94">
        <v>0.75347222222222221</v>
      </c>
      <c r="H133" s="87">
        <v>0.56999999999999995</v>
      </c>
      <c r="I133" s="87">
        <v>15.401913244657722</v>
      </c>
      <c r="J133" s="87">
        <v>132</v>
      </c>
      <c r="K133" s="96">
        <v>1626611553</v>
      </c>
      <c r="L133" s="96">
        <v>1626707480</v>
      </c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</row>
    <row r="134" spans="1:50" s="71" customFormat="1" ht="18.75" x14ac:dyDescent="0.3">
      <c r="A134" s="89" t="s">
        <v>146</v>
      </c>
      <c r="B134" s="86" t="s">
        <v>170</v>
      </c>
      <c r="C134" s="86">
        <v>16</v>
      </c>
      <c r="D134" s="89" t="s">
        <v>73</v>
      </c>
      <c r="E134" s="89" t="s">
        <v>1283</v>
      </c>
      <c r="F134" s="93">
        <v>0.63194444444444442</v>
      </c>
      <c r="G134" s="93">
        <v>0.67361111111111116</v>
      </c>
      <c r="H134" s="86">
        <v>0.53</v>
      </c>
      <c r="I134" s="86">
        <v>14.561008398539729</v>
      </c>
      <c r="J134" s="86">
        <v>133</v>
      </c>
      <c r="K134" s="95">
        <v>1626676146</v>
      </c>
      <c r="L134" s="95">
        <v>1626676994</v>
      </c>
      <c r="M134" s="95">
        <v>1626618975</v>
      </c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86"/>
      <c r="AS134" s="86"/>
      <c r="AT134" s="86"/>
      <c r="AU134" s="86"/>
      <c r="AV134" s="86"/>
      <c r="AW134" s="86"/>
      <c r="AX134" s="86"/>
    </row>
    <row r="135" spans="1:50" s="68" customFormat="1" x14ac:dyDescent="0.25">
      <c r="A135" s="90" t="s">
        <v>1405</v>
      </c>
      <c r="B135" s="87" t="s">
        <v>147</v>
      </c>
      <c r="C135" s="87">
        <v>1</v>
      </c>
      <c r="D135" s="90" t="s">
        <v>148</v>
      </c>
      <c r="E135" s="90" t="s">
        <v>1514</v>
      </c>
      <c r="F135" s="94">
        <v>0.64583333333333337</v>
      </c>
      <c r="G135" s="94">
        <v>0.70486111111111116</v>
      </c>
      <c r="H135" s="87">
        <v>0.78</v>
      </c>
      <c r="I135" s="87">
        <v>13.972164891660173</v>
      </c>
      <c r="J135" s="87">
        <v>134</v>
      </c>
      <c r="K135" s="96">
        <v>1626755000</v>
      </c>
      <c r="L135" s="96">
        <v>1626622280</v>
      </c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</row>
    <row r="136" spans="1:50" s="68" customFormat="1" x14ac:dyDescent="0.25">
      <c r="A136" s="89" t="s">
        <v>91</v>
      </c>
      <c r="B136" s="86" t="s">
        <v>92</v>
      </c>
      <c r="C136" s="86">
        <v>1</v>
      </c>
      <c r="D136" s="89" t="s">
        <v>1237</v>
      </c>
      <c r="E136" s="89" t="s">
        <v>1553</v>
      </c>
      <c r="F136" s="93">
        <v>0.24305555555555555</v>
      </c>
      <c r="G136" s="93">
        <v>0.25347222222222221</v>
      </c>
      <c r="H136" s="86">
        <v>1</v>
      </c>
      <c r="I136" s="86">
        <v>13.607337886966498</v>
      </c>
      <c r="J136" s="86">
        <v>135</v>
      </c>
      <c r="K136" s="95">
        <v>1626610015</v>
      </c>
      <c r="L136" s="95">
        <v>1626625519</v>
      </c>
      <c r="M136" s="95">
        <v>1626702369</v>
      </c>
      <c r="N136" s="95">
        <v>1626635119</v>
      </c>
      <c r="O136" s="95">
        <v>1626631687</v>
      </c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86"/>
      <c r="AS136" s="86"/>
      <c r="AT136" s="86"/>
      <c r="AU136" s="86"/>
      <c r="AV136" s="86"/>
      <c r="AW136" s="86"/>
      <c r="AX136" s="86"/>
    </row>
    <row r="137" spans="1:50" s="68" customFormat="1" x14ac:dyDescent="0.25">
      <c r="A137" s="90" t="s">
        <v>91</v>
      </c>
      <c r="B137" s="87" t="s">
        <v>92</v>
      </c>
      <c r="C137" s="87">
        <v>2</v>
      </c>
      <c r="D137" s="90" t="s">
        <v>1237</v>
      </c>
      <c r="E137" s="90" t="s">
        <v>1554</v>
      </c>
      <c r="F137" s="94">
        <v>0.27083333333333331</v>
      </c>
      <c r="G137" s="94">
        <v>0.29166666666666669</v>
      </c>
      <c r="H137" s="87">
        <v>0.21</v>
      </c>
      <c r="I137" s="87">
        <v>13.607337886966498</v>
      </c>
      <c r="J137" s="87">
        <v>136</v>
      </c>
      <c r="K137" s="96">
        <v>1626625519</v>
      </c>
      <c r="L137" s="96">
        <v>1626702369</v>
      </c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</row>
    <row r="138" spans="1:50" s="68" customFormat="1" x14ac:dyDescent="0.25">
      <c r="A138" s="89" t="s">
        <v>169</v>
      </c>
      <c r="B138" s="86" t="s">
        <v>147</v>
      </c>
      <c r="C138" s="86">
        <v>5</v>
      </c>
      <c r="D138" s="89" t="s">
        <v>189</v>
      </c>
      <c r="E138" s="89" t="s">
        <v>1335</v>
      </c>
      <c r="F138" s="93">
        <v>0.70833333333333337</v>
      </c>
      <c r="G138" s="93">
        <v>0.75</v>
      </c>
      <c r="H138" s="86">
        <v>0.5</v>
      </c>
      <c r="I138" s="86">
        <v>12.29693279153379</v>
      </c>
      <c r="J138" s="86">
        <v>137</v>
      </c>
      <c r="K138" s="95">
        <v>1626625164</v>
      </c>
      <c r="L138" s="95">
        <v>1626690963</v>
      </c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86"/>
      <c r="AS138" s="86"/>
      <c r="AT138" s="86"/>
      <c r="AU138" s="86"/>
      <c r="AV138" s="86"/>
      <c r="AW138" s="86"/>
      <c r="AX138" s="86"/>
    </row>
    <row r="139" spans="1:50" s="68" customFormat="1" x14ac:dyDescent="0.25">
      <c r="A139" s="90" t="s">
        <v>235</v>
      </c>
      <c r="B139" s="87" t="s">
        <v>170</v>
      </c>
      <c r="C139" s="87">
        <v>5</v>
      </c>
      <c r="D139" s="90" t="s">
        <v>343</v>
      </c>
      <c r="E139" s="90" t="s">
        <v>1494</v>
      </c>
      <c r="F139" s="94">
        <v>0.72916666666666663</v>
      </c>
      <c r="G139" s="94">
        <v>0.75</v>
      </c>
      <c r="H139" s="87">
        <v>2.21</v>
      </c>
      <c r="I139" s="87">
        <v>9.9375393687579088</v>
      </c>
      <c r="J139" s="87">
        <v>138</v>
      </c>
      <c r="K139" s="96">
        <v>1626646719</v>
      </c>
      <c r="L139" s="96">
        <v>1626746594</v>
      </c>
      <c r="M139" s="96">
        <v>1626662369</v>
      </c>
      <c r="N139" s="96">
        <v>1626657097</v>
      </c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</row>
    <row r="140" spans="1:50" s="68" customFormat="1" x14ac:dyDescent="0.25">
      <c r="A140" s="89" t="s">
        <v>235</v>
      </c>
      <c r="B140" s="86" t="s">
        <v>170</v>
      </c>
      <c r="C140" s="86">
        <v>2</v>
      </c>
      <c r="D140" s="89" t="s">
        <v>148</v>
      </c>
      <c r="E140" s="89" t="s">
        <v>1530</v>
      </c>
      <c r="F140" s="93">
        <v>0.72916666666666663</v>
      </c>
      <c r="G140" s="93">
        <v>0.75347222222222221</v>
      </c>
      <c r="H140" s="86">
        <v>0.25</v>
      </c>
      <c r="I140" s="86">
        <v>7.8297965648196941</v>
      </c>
      <c r="J140" s="86">
        <v>139</v>
      </c>
      <c r="K140" s="95">
        <v>1626724717</v>
      </c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86"/>
      <c r="AS140" s="86"/>
      <c r="AT140" s="86"/>
      <c r="AU140" s="86"/>
      <c r="AV140" s="86"/>
      <c r="AW140" s="86"/>
      <c r="AX140" s="86"/>
    </row>
    <row r="141" spans="1:50" s="68" customFormat="1" x14ac:dyDescent="0.25">
      <c r="A141" s="90" t="s">
        <v>91</v>
      </c>
      <c r="B141" s="87" t="s">
        <v>188</v>
      </c>
      <c r="C141" s="87">
        <v>1</v>
      </c>
      <c r="D141" s="90" t="s">
        <v>73</v>
      </c>
      <c r="E141" s="90" t="s">
        <v>1485</v>
      </c>
      <c r="F141" s="94">
        <v>0.3576388888888889</v>
      </c>
      <c r="G141" s="94">
        <v>0.4201388888888889</v>
      </c>
      <c r="H141" s="87">
        <v>0.61</v>
      </c>
      <c r="I141" s="87">
        <v>7.8208651856033242</v>
      </c>
      <c r="J141" s="87">
        <v>140</v>
      </c>
      <c r="K141" s="87">
        <v>1626695883</v>
      </c>
      <c r="L141" s="96">
        <v>1626695941</v>
      </c>
      <c r="M141" s="87">
        <v>1626695969</v>
      </c>
      <c r="N141" s="87">
        <v>1626695846</v>
      </c>
      <c r="O141" s="87">
        <v>1626745129</v>
      </c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</row>
    <row r="142" spans="1:50" s="68" customFormat="1" x14ac:dyDescent="0.25">
      <c r="A142" s="89" t="s">
        <v>146</v>
      </c>
      <c r="B142" s="86" t="s">
        <v>147</v>
      </c>
      <c r="C142" s="86">
        <v>6</v>
      </c>
      <c r="D142" s="89" t="s">
        <v>73</v>
      </c>
      <c r="E142" s="89" t="s">
        <v>1354</v>
      </c>
      <c r="F142" s="93">
        <v>0.28125</v>
      </c>
      <c r="G142" s="93">
        <v>0.32291666666666669</v>
      </c>
      <c r="H142" s="86">
        <v>0.33</v>
      </c>
      <c r="I142" s="86">
        <v>7.2334707482904141</v>
      </c>
      <c r="J142" s="86">
        <v>141</v>
      </c>
      <c r="K142" s="95">
        <v>1626724167</v>
      </c>
      <c r="L142" s="95">
        <v>1626754929</v>
      </c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6"/>
      <c r="AS142" s="86"/>
      <c r="AT142" s="86"/>
      <c r="AU142" s="86"/>
      <c r="AV142" s="86"/>
      <c r="AW142" s="86"/>
      <c r="AX142" s="86"/>
    </row>
    <row r="143" spans="1:50" s="68" customFormat="1" x14ac:dyDescent="0.25">
      <c r="A143" s="90" t="s">
        <v>91</v>
      </c>
      <c r="B143" s="87" t="s">
        <v>188</v>
      </c>
      <c r="C143" s="87">
        <v>3</v>
      </c>
      <c r="D143" s="90" t="s">
        <v>73</v>
      </c>
      <c r="E143" s="90" t="s">
        <v>1486</v>
      </c>
      <c r="F143" s="94">
        <v>0.59375</v>
      </c>
      <c r="G143" s="94">
        <v>0.65277777777777779</v>
      </c>
      <c r="H143" s="87">
        <v>0.41</v>
      </c>
      <c r="I143" s="87">
        <v>7.2073827756398181</v>
      </c>
      <c r="J143" s="87">
        <v>142</v>
      </c>
      <c r="K143" s="96">
        <v>1626728865</v>
      </c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</row>
    <row r="144" spans="1:50" s="68" customFormat="1" x14ac:dyDescent="0.25">
      <c r="A144" s="89" t="s">
        <v>630</v>
      </c>
      <c r="B144" s="86" t="s">
        <v>170</v>
      </c>
      <c r="C144" s="86">
        <v>1</v>
      </c>
      <c r="D144" s="89" t="s">
        <v>148</v>
      </c>
      <c r="E144" s="89" t="s">
        <v>1085</v>
      </c>
      <c r="F144" s="93">
        <v>0.28125</v>
      </c>
      <c r="G144" s="93">
        <v>0.30555555555555552</v>
      </c>
      <c r="H144" s="86">
        <v>0.64</v>
      </c>
      <c r="I144" s="86">
        <v>6.4867509346542809</v>
      </c>
      <c r="J144" s="86">
        <v>143</v>
      </c>
      <c r="K144" s="95">
        <v>1626683713</v>
      </c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86"/>
      <c r="AS144" s="86"/>
      <c r="AT144" s="86"/>
      <c r="AU144" s="86"/>
      <c r="AV144" s="86"/>
      <c r="AW144" s="86"/>
      <c r="AX144" s="86"/>
    </row>
    <row r="145" spans="1:50" s="68" customFormat="1" x14ac:dyDescent="0.25">
      <c r="A145" s="90" t="s">
        <v>214</v>
      </c>
      <c r="B145" s="87" t="s">
        <v>170</v>
      </c>
      <c r="C145" s="87">
        <v>5</v>
      </c>
      <c r="D145" s="90" t="s">
        <v>171</v>
      </c>
      <c r="E145" s="90" t="s">
        <v>1449</v>
      </c>
      <c r="F145" s="94">
        <v>0.3125</v>
      </c>
      <c r="G145" s="94">
        <v>0.3263888888888889</v>
      </c>
      <c r="H145" s="87">
        <v>0.81</v>
      </c>
      <c r="I145" s="87">
        <v>5.7828019763615073</v>
      </c>
      <c r="J145" s="87">
        <v>144</v>
      </c>
      <c r="K145" s="96">
        <v>1626642579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</row>
    <row r="146" spans="1:50" s="68" customFormat="1" x14ac:dyDescent="0.25">
      <c r="A146" s="89" t="s">
        <v>1275</v>
      </c>
      <c r="B146" s="86" t="s">
        <v>170</v>
      </c>
      <c r="C146" s="86">
        <v>1</v>
      </c>
      <c r="D146" s="89" t="s">
        <v>171</v>
      </c>
      <c r="E146" s="89" t="s">
        <v>1434</v>
      </c>
      <c r="F146" s="93">
        <v>0.22569444444444445</v>
      </c>
      <c r="G146" s="93">
        <v>0.24305555555555555</v>
      </c>
      <c r="H146" s="86">
        <v>0.96</v>
      </c>
      <c r="I146" s="86">
        <v>5.5430876048954216</v>
      </c>
      <c r="J146" s="86">
        <v>145</v>
      </c>
      <c r="K146" s="95">
        <v>1626676634</v>
      </c>
      <c r="L146" s="95">
        <v>1626676653</v>
      </c>
      <c r="M146" s="95">
        <v>1626676671</v>
      </c>
      <c r="N146" s="95">
        <v>1626676531</v>
      </c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</row>
    <row r="147" spans="1:50" s="68" customFormat="1" x14ac:dyDescent="0.25">
      <c r="A147" s="90" t="s">
        <v>91</v>
      </c>
      <c r="B147" s="87" t="s">
        <v>92</v>
      </c>
      <c r="C147" s="87">
        <v>4</v>
      </c>
      <c r="D147" s="90" t="s">
        <v>73</v>
      </c>
      <c r="E147" s="90" t="s">
        <v>1486</v>
      </c>
      <c r="F147" s="94">
        <v>0.36805555555555558</v>
      </c>
      <c r="G147" s="94">
        <v>0.3888888888888889</v>
      </c>
      <c r="H147" s="87">
        <v>1</v>
      </c>
      <c r="I147" s="87">
        <v>5.5174297694271521</v>
      </c>
      <c r="J147" s="87">
        <v>146</v>
      </c>
      <c r="K147" s="96">
        <v>1626739330</v>
      </c>
      <c r="L147" s="96">
        <v>1626739336</v>
      </c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</row>
    <row r="148" spans="1:50" s="68" customFormat="1" x14ac:dyDescent="0.25">
      <c r="A148" s="89" t="s">
        <v>214</v>
      </c>
      <c r="B148" s="86" t="s">
        <v>147</v>
      </c>
      <c r="C148" s="86">
        <v>2</v>
      </c>
      <c r="D148" s="89" t="s">
        <v>171</v>
      </c>
      <c r="E148" s="89" t="s">
        <v>1454</v>
      </c>
      <c r="F148" s="93">
        <v>0.3263888888888889</v>
      </c>
      <c r="G148" s="93">
        <v>0.3923611111111111</v>
      </c>
      <c r="H148" s="86">
        <v>0.19</v>
      </c>
      <c r="I148" s="86">
        <v>5.322755818409008</v>
      </c>
      <c r="J148" s="86">
        <v>147</v>
      </c>
      <c r="K148" s="95">
        <v>1626729373</v>
      </c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6"/>
      <c r="AS148" s="86"/>
      <c r="AT148" s="86"/>
      <c r="AU148" s="86"/>
      <c r="AV148" s="86"/>
      <c r="AW148" s="86"/>
      <c r="AX148" s="86"/>
    </row>
    <row r="149" spans="1:50" s="68" customFormat="1" x14ac:dyDescent="0.25">
      <c r="A149" s="90" t="s">
        <v>214</v>
      </c>
      <c r="B149" s="87" t="s">
        <v>147</v>
      </c>
      <c r="C149" s="87">
        <v>6</v>
      </c>
      <c r="D149" s="90" t="s">
        <v>171</v>
      </c>
      <c r="E149" s="90" t="s">
        <v>1457</v>
      </c>
      <c r="F149" s="94">
        <v>0.72222222222222221</v>
      </c>
      <c r="G149" s="94">
        <v>0.74305555555555547</v>
      </c>
      <c r="H149" s="87">
        <v>0.48</v>
      </c>
      <c r="I149" s="87">
        <v>3.5470518092078933</v>
      </c>
      <c r="J149" s="87">
        <v>148</v>
      </c>
      <c r="K149" s="96">
        <v>1626695350</v>
      </c>
      <c r="L149" s="96">
        <v>1626621123</v>
      </c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</row>
    <row r="150" spans="1:50" s="68" customFormat="1" x14ac:dyDescent="0.25">
      <c r="A150" s="89" t="s">
        <v>1405</v>
      </c>
      <c r="B150" s="86" t="s">
        <v>170</v>
      </c>
      <c r="C150" s="86">
        <v>1</v>
      </c>
      <c r="D150" s="89" t="s">
        <v>148</v>
      </c>
      <c r="E150" s="89" t="s">
        <v>1406</v>
      </c>
      <c r="F150" s="93">
        <v>0.34722222222222227</v>
      </c>
      <c r="G150" s="93">
        <v>0.37847222222222227</v>
      </c>
      <c r="H150" s="86">
        <v>0.3</v>
      </c>
      <c r="I150" s="86">
        <v>3.4217036728862862</v>
      </c>
      <c r="J150" s="86">
        <v>149</v>
      </c>
      <c r="K150" s="95">
        <v>1626679670</v>
      </c>
      <c r="L150" s="95">
        <v>400245477</v>
      </c>
      <c r="M150" s="95">
        <v>1626684329</v>
      </c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</row>
    <row r="151" spans="1:50" s="68" customFormat="1" x14ac:dyDescent="0.25">
      <c r="A151" s="90" t="s">
        <v>146</v>
      </c>
      <c r="B151" s="87" t="s">
        <v>147</v>
      </c>
      <c r="C151" s="87">
        <v>4</v>
      </c>
      <c r="D151" s="90" t="s">
        <v>545</v>
      </c>
      <c r="E151" s="90" t="s">
        <v>1375</v>
      </c>
      <c r="F151" s="94">
        <v>0.3298611111111111</v>
      </c>
      <c r="G151" s="94">
        <v>0.3576388888888889</v>
      </c>
      <c r="H151" s="87">
        <v>0.22</v>
      </c>
      <c r="I151" s="87">
        <v>3.1718573203549916</v>
      </c>
      <c r="J151" s="87">
        <v>150</v>
      </c>
      <c r="K151" s="96">
        <v>1626663138</v>
      </c>
      <c r="L151" s="96">
        <v>1626663145</v>
      </c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</row>
    <row r="152" spans="1:50" s="68" customFormat="1" x14ac:dyDescent="0.25">
      <c r="A152" s="89" t="s">
        <v>146</v>
      </c>
      <c r="B152" s="86" t="s">
        <v>170</v>
      </c>
      <c r="C152" s="86">
        <v>9</v>
      </c>
      <c r="D152" s="89" t="s">
        <v>343</v>
      </c>
      <c r="E152" s="89" t="s">
        <v>1504</v>
      </c>
      <c r="F152" s="93">
        <v>0.30902777777777779</v>
      </c>
      <c r="G152" s="93">
        <v>0.38541666666666669</v>
      </c>
      <c r="H152" s="86">
        <v>0.51</v>
      </c>
      <c r="I152" s="86">
        <v>3.0108677121240599</v>
      </c>
      <c r="J152" s="86">
        <v>151</v>
      </c>
      <c r="K152" s="95">
        <v>1626611914</v>
      </c>
      <c r="L152" s="95">
        <v>1626637963</v>
      </c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</row>
    <row r="153" spans="1:50" s="68" customFormat="1" ht="15" customHeight="1" x14ac:dyDescent="0.25">
      <c r="A153" s="90" t="s">
        <v>1275</v>
      </c>
      <c r="B153" s="87" t="s">
        <v>147</v>
      </c>
      <c r="C153" s="87">
        <v>2</v>
      </c>
      <c r="D153" s="90" t="s">
        <v>171</v>
      </c>
      <c r="E153" s="90" t="s">
        <v>1435</v>
      </c>
      <c r="F153" s="94">
        <v>0.35416666666666669</v>
      </c>
      <c r="G153" s="94">
        <v>0.375</v>
      </c>
      <c r="H153" s="87">
        <v>0.42</v>
      </c>
      <c r="I153" s="87">
        <v>2.721886871318528</v>
      </c>
      <c r="J153" s="87">
        <v>152</v>
      </c>
      <c r="K153" s="96">
        <v>1626721048</v>
      </c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</row>
    <row r="154" spans="1:50" s="68" customFormat="1" x14ac:dyDescent="0.25">
      <c r="A154" s="89" t="s">
        <v>630</v>
      </c>
      <c r="B154" s="86" t="s">
        <v>147</v>
      </c>
      <c r="C154" s="86">
        <v>2</v>
      </c>
      <c r="D154" s="89" t="s">
        <v>148</v>
      </c>
      <c r="E154" s="89" t="s">
        <v>1402</v>
      </c>
      <c r="F154" s="93">
        <v>0.61805555555555558</v>
      </c>
      <c r="G154" s="93">
        <v>0.63194444444444442</v>
      </c>
      <c r="H154" s="86">
        <v>0.6</v>
      </c>
      <c r="I154" s="86">
        <v>2.5658985308522491</v>
      </c>
      <c r="J154" s="86">
        <v>153</v>
      </c>
      <c r="K154" s="95">
        <v>400070845</v>
      </c>
      <c r="L154" s="95">
        <v>1626765635</v>
      </c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86"/>
      <c r="AS154" s="86"/>
      <c r="AT154" s="86"/>
      <c r="AU154" s="86"/>
      <c r="AV154" s="86"/>
      <c r="AW154" s="86"/>
      <c r="AX154" s="86"/>
    </row>
    <row r="155" spans="1:50" s="68" customFormat="1" x14ac:dyDescent="0.25">
      <c r="A155" s="90" t="s">
        <v>235</v>
      </c>
      <c r="B155" s="87" t="s">
        <v>170</v>
      </c>
      <c r="C155" s="87">
        <v>7</v>
      </c>
      <c r="D155" s="90" t="s">
        <v>343</v>
      </c>
      <c r="E155" s="90" t="s">
        <v>1496</v>
      </c>
      <c r="F155" s="94">
        <v>0.75</v>
      </c>
      <c r="G155" s="94">
        <v>0.76041666666666663</v>
      </c>
      <c r="H155" s="87">
        <v>0.53</v>
      </c>
      <c r="I155" s="87">
        <v>2.3748006641428576</v>
      </c>
      <c r="J155" s="87">
        <v>154</v>
      </c>
      <c r="K155" s="96">
        <v>1626775001</v>
      </c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</row>
    <row r="156" spans="1:50" s="68" customFormat="1" x14ac:dyDescent="0.25">
      <c r="A156" s="89" t="s">
        <v>146</v>
      </c>
      <c r="B156" s="86" t="s">
        <v>170</v>
      </c>
      <c r="C156" s="86">
        <v>8</v>
      </c>
      <c r="D156" s="89" t="s">
        <v>343</v>
      </c>
      <c r="E156" s="89" t="s">
        <v>1503</v>
      </c>
      <c r="F156" s="93">
        <v>0.4861111111111111</v>
      </c>
      <c r="G156" s="93">
        <v>0.5</v>
      </c>
      <c r="H156" s="86">
        <v>4.2300000000000004</v>
      </c>
      <c r="I156" s="86">
        <v>2.2441587223214281</v>
      </c>
      <c r="J156" s="86">
        <v>155</v>
      </c>
      <c r="K156" s="95">
        <v>1626771091</v>
      </c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86"/>
      <c r="AS156" s="86"/>
      <c r="AT156" s="86"/>
      <c r="AU156" s="86"/>
      <c r="AV156" s="86"/>
      <c r="AW156" s="86"/>
      <c r="AX156" s="86"/>
    </row>
    <row r="157" spans="1:50" s="68" customFormat="1" x14ac:dyDescent="0.25">
      <c r="A157" s="90" t="s">
        <v>354</v>
      </c>
      <c r="B157" s="87" t="s">
        <v>92</v>
      </c>
      <c r="C157" s="87">
        <v>6</v>
      </c>
      <c r="D157" s="90" t="s">
        <v>171</v>
      </c>
      <c r="E157" s="90" t="s">
        <v>1399</v>
      </c>
      <c r="F157" s="94">
        <v>0.53125</v>
      </c>
      <c r="G157" s="94">
        <v>0.54861111111111105</v>
      </c>
      <c r="H157" s="87">
        <v>0.11</v>
      </c>
      <c r="I157" s="87">
        <v>1.556883807255532</v>
      </c>
      <c r="J157" s="87">
        <v>156</v>
      </c>
      <c r="K157" s="96">
        <v>171040840</v>
      </c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  <c r="AW157" s="87"/>
      <c r="AX157" s="87"/>
    </row>
    <row r="158" spans="1:50" s="68" customFormat="1" ht="15" customHeight="1" x14ac:dyDescent="0.25">
      <c r="A158" s="89" t="s">
        <v>214</v>
      </c>
      <c r="B158" s="86" t="s">
        <v>147</v>
      </c>
      <c r="C158" s="86">
        <v>1</v>
      </c>
      <c r="D158" s="89" t="s">
        <v>171</v>
      </c>
      <c r="E158" s="89" t="s">
        <v>1453</v>
      </c>
      <c r="F158" s="93">
        <v>0.34722222222222227</v>
      </c>
      <c r="G158" s="93">
        <v>0.3576388888888889</v>
      </c>
      <c r="H158" s="86">
        <v>0.79</v>
      </c>
      <c r="I158" s="86">
        <v>1.5537131463965368</v>
      </c>
      <c r="J158" s="86">
        <v>157</v>
      </c>
      <c r="K158" s="95">
        <v>1626735090</v>
      </c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86"/>
      <c r="AS158" s="86"/>
      <c r="AT158" s="86"/>
      <c r="AU158" s="86"/>
      <c r="AV158" s="86"/>
      <c r="AW158" s="86"/>
      <c r="AX158" s="86"/>
    </row>
    <row r="159" spans="1:50" s="68" customFormat="1" x14ac:dyDescent="0.25">
      <c r="A159" s="90" t="s">
        <v>235</v>
      </c>
      <c r="B159" s="87" t="s">
        <v>147</v>
      </c>
      <c r="C159" s="87">
        <v>5</v>
      </c>
      <c r="D159" s="90" t="s">
        <v>343</v>
      </c>
      <c r="E159" s="90" t="s">
        <v>1500</v>
      </c>
      <c r="F159" s="94">
        <v>0.3576388888888889</v>
      </c>
      <c r="G159" s="94">
        <v>0.36805555555555558</v>
      </c>
      <c r="H159" s="87">
        <v>0.78</v>
      </c>
      <c r="I159" s="87">
        <v>1.2949995581396354</v>
      </c>
      <c r="J159" s="87">
        <v>158</v>
      </c>
      <c r="K159" s="96">
        <v>1626742603</v>
      </c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</row>
    <row r="160" spans="1:50" s="68" customFormat="1" x14ac:dyDescent="0.25">
      <c r="A160" s="89" t="s">
        <v>630</v>
      </c>
      <c r="B160" s="86" t="s">
        <v>147</v>
      </c>
      <c r="C160" s="86">
        <v>3</v>
      </c>
      <c r="D160" s="89" t="s">
        <v>148</v>
      </c>
      <c r="E160" s="89" t="s">
        <v>1273</v>
      </c>
      <c r="F160" s="93">
        <v>0.62847222222222221</v>
      </c>
      <c r="G160" s="93">
        <v>0.64236111111111105</v>
      </c>
      <c r="H160" s="86">
        <v>0.47</v>
      </c>
      <c r="I160" s="86">
        <v>1.2184958222439335</v>
      </c>
      <c r="J160" s="86">
        <v>159</v>
      </c>
      <c r="K160" s="95">
        <v>1626678136</v>
      </c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86"/>
      <c r="AS160" s="86"/>
      <c r="AT160" s="86"/>
      <c r="AU160" s="86"/>
      <c r="AV160" s="86"/>
      <c r="AW160" s="86"/>
      <c r="AX160" s="86"/>
    </row>
    <row r="161" spans="1:50" s="68" customFormat="1" x14ac:dyDescent="0.25">
      <c r="A161" s="90" t="s">
        <v>235</v>
      </c>
      <c r="B161" s="87" t="s">
        <v>147</v>
      </c>
      <c r="C161" s="87">
        <v>7</v>
      </c>
      <c r="D161" s="90" t="s">
        <v>148</v>
      </c>
      <c r="E161" s="90" t="s">
        <v>1533</v>
      </c>
      <c r="F161" s="94">
        <v>0.3611111111111111</v>
      </c>
      <c r="G161" s="94">
        <v>0.37152777777777773</v>
      </c>
      <c r="H161" s="87">
        <v>0.56000000000000005</v>
      </c>
      <c r="I161" s="87">
        <v>1.1916188955373148</v>
      </c>
      <c r="J161" s="87">
        <v>160</v>
      </c>
      <c r="K161" s="96">
        <v>1626685547</v>
      </c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</row>
    <row r="162" spans="1:50" s="68" customFormat="1" x14ac:dyDescent="0.25">
      <c r="A162" s="89" t="s">
        <v>146</v>
      </c>
      <c r="B162" s="86" t="s">
        <v>170</v>
      </c>
      <c r="C162" s="86">
        <v>10</v>
      </c>
      <c r="D162" s="89" t="s">
        <v>343</v>
      </c>
      <c r="E162" s="89" t="s">
        <v>1504</v>
      </c>
      <c r="F162" s="93">
        <v>0.72569444444444453</v>
      </c>
      <c r="G162" s="93">
        <v>0.73958333333333337</v>
      </c>
      <c r="H162" s="86">
        <v>0.23</v>
      </c>
      <c r="I162" s="86">
        <v>0.7789907905942387</v>
      </c>
      <c r="J162" s="86">
        <v>161</v>
      </c>
      <c r="K162" s="95">
        <v>1626637963</v>
      </c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86"/>
      <c r="AS162" s="86"/>
      <c r="AT162" s="86"/>
      <c r="AU162" s="86"/>
      <c r="AV162" s="86"/>
      <c r="AW162" s="86"/>
      <c r="AX162" s="86"/>
    </row>
    <row r="163" spans="1:50" s="68" customFormat="1" x14ac:dyDescent="0.25">
      <c r="A163" s="90" t="s">
        <v>651</v>
      </c>
      <c r="B163" s="87" t="s">
        <v>92</v>
      </c>
      <c r="C163" s="87">
        <v>4</v>
      </c>
      <c r="D163" s="90" t="s">
        <v>148</v>
      </c>
      <c r="E163" s="90" t="s">
        <v>1521</v>
      </c>
      <c r="F163" s="94">
        <v>0.80555555555555547</v>
      </c>
      <c r="G163" s="94">
        <v>0.81597222222222221</v>
      </c>
      <c r="H163" s="87">
        <v>0.15</v>
      </c>
      <c r="I163" s="87">
        <v>0.33689433545080627</v>
      </c>
      <c r="J163" s="87">
        <v>162</v>
      </c>
      <c r="K163" s="96">
        <v>1626743703</v>
      </c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</row>
    <row r="164" spans="1:50" s="68" customFormat="1" x14ac:dyDescent="0.25">
      <c r="A164" s="89" t="s">
        <v>187</v>
      </c>
      <c r="B164" s="86" t="s">
        <v>92</v>
      </c>
      <c r="C164" s="86">
        <v>2</v>
      </c>
      <c r="D164" s="89" t="s">
        <v>189</v>
      </c>
      <c r="E164" s="89" t="s">
        <v>1472</v>
      </c>
      <c r="F164" s="93">
        <v>0.71875</v>
      </c>
      <c r="G164" s="93">
        <v>0.73263888888888884</v>
      </c>
      <c r="H164" s="86">
        <v>0.06</v>
      </c>
      <c r="I164" s="86">
        <v>0.27425404473663634</v>
      </c>
      <c r="J164" s="86">
        <v>163</v>
      </c>
      <c r="K164" s="95">
        <v>400138594</v>
      </c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  <c r="AT164" s="86"/>
      <c r="AU164" s="86"/>
      <c r="AV164" s="86"/>
      <c r="AW164" s="86"/>
      <c r="AX164" s="86"/>
    </row>
    <row r="165" spans="1:50" s="70" customFormat="1" x14ac:dyDescent="0.25">
      <c r="A165" s="90" t="s">
        <v>214</v>
      </c>
      <c r="B165" s="87" t="s">
        <v>170</v>
      </c>
      <c r="C165" s="87">
        <v>6</v>
      </c>
      <c r="D165" s="90" t="s">
        <v>171</v>
      </c>
      <c r="E165" s="90" t="s">
        <v>1450</v>
      </c>
      <c r="F165" s="94">
        <v>0.31944444444444448</v>
      </c>
      <c r="G165" s="94">
        <v>0.3298611111111111</v>
      </c>
      <c r="H165" s="87">
        <v>0.02</v>
      </c>
      <c r="I165" s="87">
        <v>0.14935138266655854</v>
      </c>
      <c r="J165" s="87">
        <v>164</v>
      </c>
      <c r="K165" s="96">
        <v>1626612420</v>
      </c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</row>
  </sheetData>
  <autoFilter ref="A1:J165" xr:uid="{00000000-0009-0000-0000-000001000000}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0C4B-D715-4400-A96C-9E0C77FB2E86}">
  <dimension ref="A1:FI50"/>
  <sheetViews>
    <sheetView tabSelected="1" workbookViewId="0">
      <pane xSplit="1" topLeftCell="B1" activePane="topRight" state="frozen"/>
      <selection pane="topRight" activeCell="B12" sqref="B12"/>
    </sheetView>
  </sheetViews>
  <sheetFormatPr defaultRowHeight="15" x14ac:dyDescent="0.25"/>
  <cols>
    <col min="1" max="1" width="25.7109375" style="101" bestFit="1" customWidth="1"/>
    <col min="2" max="2" width="32.5703125" style="101" bestFit="1" customWidth="1"/>
    <col min="3" max="3" width="25.140625" style="101" bestFit="1" customWidth="1"/>
    <col min="4" max="4" width="32.140625" style="101" bestFit="1" customWidth="1"/>
    <col min="5" max="5" width="38.140625" style="101" bestFit="1" customWidth="1"/>
    <col min="6" max="6" width="23.42578125" style="101" bestFit="1" customWidth="1"/>
    <col min="7" max="7" width="30.140625" style="101" bestFit="1" customWidth="1"/>
    <col min="8" max="8" width="18.42578125" style="101" bestFit="1" customWidth="1"/>
    <col min="9" max="9" width="19.42578125" style="101" bestFit="1" customWidth="1"/>
    <col min="10" max="10" width="56.140625" style="101" bestFit="1" customWidth="1"/>
    <col min="11" max="11" width="43.7109375" style="101" bestFit="1" customWidth="1"/>
    <col min="12" max="12" width="42.85546875" style="101" bestFit="1" customWidth="1"/>
    <col min="13" max="13" width="39.28515625" style="101" bestFit="1" customWidth="1"/>
    <col min="14" max="14" width="34.28515625" style="101" bestFit="1" customWidth="1"/>
    <col min="15" max="15" width="40.28515625" style="101" bestFit="1" customWidth="1"/>
    <col min="16" max="16" width="31.42578125" style="101" bestFit="1" customWidth="1"/>
    <col min="17" max="17" width="62.85546875" style="101" bestFit="1" customWidth="1"/>
    <col min="18" max="18" width="35.140625" style="101" bestFit="1" customWidth="1"/>
    <col min="19" max="19" width="27.5703125" style="101" bestFit="1" customWidth="1"/>
    <col min="20" max="20" width="33.140625" style="101" bestFit="1" customWidth="1"/>
    <col min="21" max="21" width="33.5703125" style="101" bestFit="1" customWidth="1"/>
    <col min="22" max="22" width="30.28515625" style="101" bestFit="1" customWidth="1"/>
    <col min="23" max="23" width="25.28515625" style="101" bestFit="1" customWidth="1"/>
    <col min="24" max="24" width="36.85546875" style="101" bestFit="1" customWidth="1"/>
    <col min="25" max="25" width="61.5703125" style="101" bestFit="1" customWidth="1"/>
    <col min="26" max="26" width="26.140625" style="101" bestFit="1" customWidth="1"/>
    <col min="27" max="27" width="44.28515625" style="101" bestFit="1" customWidth="1"/>
    <col min="28" max="28" width="49.7109375" style="101" bestFit="1" customWidth="1"/>
    <col min="29" max="29" width="30.28515625" style="101" bestFit="1" customWidth="1"/>
    <col min="30" max="30" width="57.28515625" style="101" bestFit="1" customWidth="1"/>
    <col min="31" max="31" width="45.140625" style="101" bestFit="1" customWidth="1"/>
    <col min="32" max="32" width="41.5703125" style="101" bestFit="1" customWidth="1"/>
    <col min="33" max="33" width="43.85546875" style="101" bestFit="1" customWidth="1"/>
    <col min="34" max="34" width="19.85546875" style="101" bestFit="1" customWidth="1"/>
    <col min="35" max="35" width="41.7109375" style="101" bestFit="1" customWidth="1"/>
    <col min="36" max="36" width="35.5703125" style="101" bestFit="1" customWidth="1"/>
    <col min="37" max="37" width="25.5703125" style="101" bestFit="1" customWidth="1"/>
    <col min="38" max="38" width="58" style="101" bestFit="1" customWidth="1"/>
    <col min="39" max="39" width="24.85546875" style="101" bestFit="1" customWidth="1"/>
    <col min="40" max="40" width="35" style="101" bestFit="1" customWidth="1"/>
    <col min="41" max="41" width="23.140625" style="101" bestFit="1" customWidth="1"/>
    <col min="42" max="42" width="22.28515625" style="101" bestFit="1" customWidth="1"/>
    <col min="43" max="43" width="36.85546875" style="101" bestFit="1" customWidth="1"/>
    <col min="44" max="44" width="39.28515625" style="101" bestFit="1" customWidth="1"/>
    <col min="45" max="45" width="37.140625" style="101" bestFit="1" customWidth="1"/>
    <col min="46" max="46" width="25.5703125" style="101" bestFit="1" customWidth="1"/>
    <col min="47" max="47" width="23.140625" style="101" bestFit="1" customWidth="1"/>
    <col min="48" max="48" width="28.5703125" style="101" bestFit="1" customWidth="1"/>
    <col min="49" max="49" width="49.42578125" style="101" bestFit="1" customWidth="1"/>
    <col min="50" max="50" width="44.85546875" style="101" bestFit="1" customWidth="1"/>
    <col min="51" max="51" width="26.85546875" style="101" bestFit="1" customWidth="1"/>
    <col min="52" max="52" width="39" style="101" bestFit="1" customWidth="1"/>
    <col min="53" max="53" width="14.85546875" style="101" bestFit="1" customWidth="1"/>
    <col min="54" max="54" width="18.140625" style="101" bestFit="1" customWidth="1"/>
    <col min="55" max="55" width="22.85546875" style="101" bestFit="1" customWidth="1"/>
    <col min="56" max="56" width="54" style="101" bestFit="1" customWidth="1"/>
    <col min="57" max="57" width="31.28515625" style="101" bestFit="1" customWidth="1"/>
    <col min="58" max="58" width="64.42578125" style="101" bestFit="1" customWidth="1"/>
    <col min="59" max="59" width="26" style="101" bestFit="1" customWidth="1"/>
    <col min="60" max="60" width="31.5703125" style="101" bestFit="1" customWidth="1"/>
    <col min="61" max="61" width="37.28515625" style="101" bestFit="1" customWidth="1"/>
    <col min="62" max="62" width="43" style="101" bestFit="1" customWidth="1"/>
    <col min="63" max="63" width="53.85546875" style="101" bestFit="1" customWidth="1"/>
    <col min="64" max="64" width="28.42578125" style="101" bestFit="1" customWidth="1"/>
    <col min="65" max="65" width="20.85546875" style="101" bestFit="1" customWidth="1"/>
    <col min="66" max="66" width="25.140625" style="101" bestFit="1" customWidth="1"/>
    <col min="67" max="67" width="27.5703125" style="101" bestFit="1" customWidth="1"/>
    <col min="68" max="68" width="57.42578125" style="101" bestFit="1" customWidth="1"/>
    <col min="69" max="69" width="42.28515625" style="101" bestFit="1" customWidth="1"/>
    <col min="70" max="70" width="35.5703125" style="101" bestFit="1" customWidth="1"/>
    <col min="71" max="71" width="24.28515625" style="101" bestFit="1" customWidth="1"/>
    <col min="72" max="72" width="37.5703125" style="101" bestFit="1" customWidth="1"/>
    <col min="73" max="73" width="36.5703125" style="101" bestFit="1" customWidth="1"/>
    <col min="74" max="75" width="23.42578125" style="101" bestFit="1" customWidth="1"/>
    <col min="76" max="76" width="27.42578125" style="101" bestFit="1" customWidth="1"/>
    <col min="77" max="77" width="51" style="101" bestFit="1" customWidth="1"/>
    <col min="78" max="78" width="23.85546875" style="101" bestFit="1" customWidth="1"/>
    <col min="79" max="79" width="31.28515625" style="101" bestFit="1" customWidth="1"/>
    <col min="80" max="80" width="44" style="101" bestFit="1" customWidth="1"/>
    <col min="81" max="81" width="32.7109375" style="101" bestFit="1" customWidth="1"/>
    <col min="82" max="83" width="19.28515625" style="101" bestFit="1" customWidth="1"/>
    <col min="84" max="84" width="24" style="101" bestFit="1" customWidth="1"/>
    <col min="85" max="85" width="38.42578125" style="101" bestFit="1" customWidth="1"/>
    <col min="86" max="86" width="18.140625" style="101" bestFit="1" customWidth="1"/>
    <col min="87" max="87" width="48.7109375" style="101" bestFit="1" customWidth="1"/>
    <col min="88" max="88" width="51.85546875" style="101" bestFit="1" customWidth="1"/>
    <col min="89" max="89" width="65.5703125" style="101" bestFit="1" customWidth="1"/>
    <col min="90" max="91" width="29.28515625" style="101" bestFit="1" customWidth="1"/>
    <col min="92" max="92" width="32.140625" style="101" bestFit="1" customWidth="1"/>
    <col min="93" max="93" width="59.5703125" style="101" bestFit="1" customWidth="1"/>
    <col min="94" max="94" width="29.28515625" style="101" bestFit="1" customWidth="1"/>
    <col min="95" max="95" width="51.140625" style="101" bestFit="1" customWidth="1"/>
    <col min="96" max="96" width="33.42578125" style="101" bestFit="1" customWidth="1"/>
    <col min="97" max="97" width="23.42578125" style="101" bestFit="1" customWidth="1"/>
    <col min="98" max="98" width="26.5703125" style="101" bestFit="1" customWidth="1"/>
    <col min="99" max="99" width="28.5703125" style="101" bestFit="1" customWidth="1"/>
    <col min="100" max="100" width="60.5703125" style="101" bestFit="1" customWidth="1"/>
    <col min="101" max="101" width="27.28515625" style="101" bestFit="1" customWidth="1"/>
    <col min="102" max="102" width="37.140625" style="101" bestFit="1" customWidth="1"/>
    <col min="103" max="103" width="31" style="101" bestFit="1" customWidth="1"/>
    <col min="104" max="104" width="45.42578125" style="101" bestFit="1" customWidth="1"/>
    <col min="105" max="105" width="20.5703125" style="101" bestFit="1" customWidth="1"/>
    <col min="106" max="106" width="51.28515625" style="101" bestFit="1" customWidth="1"/>
    <col min="107" max="107" width="55.7109375" style="101" bestFit="1" customWidth="1"/>
    <col min="108" max="108" width="19.140625" style="101" bestFit="1" customWidth="1"/>
    <col min="109" max="109" width="41.28515625" style="101" bestFit="1" customWidth="1"/>
    <col min="110" max="110" width="30.5703125" style="101" bestFit="1" customWidth="1"/>
    <col min="111" max="111" width="49.5703125" style="101" bestFit="1" customWidth="1"/>
    <col min="112" max="112" width="41" style="101" bestFit="1" customWidth="1"/>
    <col min="113" max="113" width="21.42578125" style="101" bestFit="1" customWidth="1"/>
    <col min="114" max="114" width="50.42578125" style="101" bestFit="1" customWidth="1"/>
    <col min="115" max="115" width="49.85546875" style="101" bestFit="1" customWidth="1"/>
    <col min="116" max="116" width="32.7109375" style="101" bestFit="1" customWidth="1"/>
    <col min="117" max="117" width="29.140625" style="101" bestFit="1" customWidth="1"/>
    <col min="118" max="118" width="32.5703125" style="101" bestFit="1" customWidth="1"/>
    <col min="119" max="119" width="22.140625" style="101" bestFit="1" customWidth="1"/>
    <col min="120" max="120" width="31.28515625" style="101" bestFit="1" customWidth="1"/>
    <col min="121" max="121" width="26.28515625" style="101" bestFit="1" customWidth="1"/>
    <col min="122" max="122" width="29.85546875" style="101" bestFit="1" customWidth="1"/>
    <col min="123" max="123" width="38.42578125" style="101" bestFit="1" customWidth="1"/>
    <col min="124" max="124" width="32.7109375" style="101" bestFit="1" customWidth="1"/>
    <col min="125" max="125" width="21.5703125" style="101" bestFit="1" customWidth="1"/>
    <col min="126" max="126" width="30.85546875" style="101" bestFit="1" customWidth="1"/>
    <col min="127" max="127" width="15.42578125" style="101" bestFit="1" customWidth="1"/>
    <col min="128" max="128" width="50" style="101" bestFit="1" customWidth="1"/>
    <col min="129" max="129" width="24.28515625" style="101" bestFit="1" customWidth="1"/>
    <col min="130" max="130" width="36.42578125" style="101" bestFit="1" customWidth="1"/>
    <col min="131" max="131" width="20.7109375" style="101" bestFit="1" customWidth="1"/>
    <col min="132" max="132" width="16.42578125" style="101" bestFit="1" customWidth="1"/>
    <col min="133" max="133" width="35.28515625" style="101" bestFit="1" customWidth="1"/>
    <col min="134" max="134" width="45.42578125" style="101" bestFit="1" customWidth="1"/>
    <col min="135" max="135" width="13.28515625" style="101" bestFit="1" customWidth="1"/>
    <col min="136" max="136" width="27" style="101" bestFit="1" customWidth="1"/>
    <col min="137" max="137" width="39.7109375" style="101" bestFit="1" customWidth="1"/>
    <col min="138" max="138" width="24.85546875" style="101" bestFit="1" customWidth="1"/>
    <col min="139" max="139" width="23.28515625" style="101" bestFit="1" customWidth="1"/>
    <col min="140" max="140" width="17.28515625" style="101" bestFit="1" customWidth="1"/>
    <col min="141" max="142" width="15.42578125" style="101" bestFit="1" customWidth="1"/>
    <col min="143" max="143" width="22.7109375" style="101" bestFit="1" customWidth="1"/>
    <col min="144" max="144" width="51.28515625" style="101" bestFit="1" customWidth="1"/>
    <col min="145" max="145" width="31.140625" style="101" bestFit="1" customWidth="1"/>
    <col min="146" max="146" width="36.5703125" style="101" bestFit="1" customWidth="1"/>
    <col min="147" max="147" width="22.7109375" style="101" bestFit="1" customWidth="1"/>
    <col min="148" max="148" width="20.7109375" style="101" bestFit="1" customWidth="1"/>
    <col min="149" max="149" width="16.28515625" style="101" bestFit="1" customWidth="1"/>
    <col min="150" max="150" width="13.28515625" style="101" bestFit="1" customWidth="1"/>
    <col min="151" max="151" width="47.140625" style="101" bestFit="1" customWidth="1"/>
    <col min="152" max="152" width="24.5703125" style="101" bestFit="1" customWidth="1"/>
    <col min="153" max="153" width="12" style="101" bestFit="1" customWidth="1"/>
    <col min="154" max="154" width="31.140625" style="101" bestFit="1" customWidth="1"/>
    <col min="155" max="155" width="54.85546875" style="101" bestFit="1" customWidth="1"/>
    <col min="156" max="156" width="13.7109375" style="101" bestFit="1" customWidth="1"/>
    <col min="157" max="157" width="21.5703125" style="101" bestFit="1" customWidth="1"/>
    <col min="158" max="158" width="32.42578125" style="101" bestFit="1" customWidth="1"/>
    <col min="159" max="159" width="28.28515625" style="101" bestFit="1" customWidth="1"/>
    <col min="160" max="160" width="17" style="101" bestFit="1" customWidth="1"/>
    <col min="161" max="161" width="41.28515625" style="101" bestFit="1" customWidth="1"/>
    <col min="162" max="162" width="24.5703125" style="101" bestFit="1" customWidth="1"/>
    <col min="163" max="163" width="13.28515625" style="101" bestFit="1" customWidth="1"/>
    <col min="164" max="164" width="14.85546875" style="101" bestFit="1" customWidth="1"/>
    <col min="165" max="165" width="12" style="101" bestFit="1" customWidth="1"/>
  </cols>
  <sheetData>
    <row r="1" spans="1:165" x14ac:dyDescent="0.25">
      <c r="A1" s="97" t="s">
        <v>0</v>
      </c>
      <c r="B1" s="102" t="s">
        <v>70</v>
      </c>
      <c r="C1" s="103" t="s">
        <v>91</v>
      </c>
      <c r="D1" s="102" t="s">
        <v>146</v>
      </c>
      <c r="E1" s="103" t="s">
        <v>169</v>
      </c>
      <c r="F1" s="102" t="s">
        <v>235</v>
      </c>
      <c r="G1" s="103" t="s">
        <v>214</v>
      </c>
      <c r="H1" s="102" t="s">
        <v>1447</v>
      </c>
      <c r="I1" s="103" t="s">
        <v>214</v>
      </c>
      <c r="J1" s="102" t="s">
        <v>146</v>
      </c>
      <c r="K1" s="103" t="s">
        <v>187</v>
      </c>
      <c r="L1" s="102" t="s">
        <v>169</v>
      </c>
      <c r="M1" s="103" t="s">
        <v>187</v>
      </c>
      <c r="N1" s="102" t="s">
        <v>214</v>
      </c>
      <c r="O1" s="103" t="s">
        <v>214</v>
      </c>
      <c r="P1" s="102" t="s">
        <v>269</v>
      </c>
      <c r="Q1" s="103" t="s">
        <v>354</v>
      </c>
      <c r="R1" s="102" t="s">
        <v>146</v>
      </c>
      <c r="S1" s="103" t="s">
        <v>354</v>
      </c>
      <c r="T1" s="102" t="s">
        <v>91</v>
      </c>
      <c r="U1" s="103" t="s">
        <v>146</v>
      </c>
      <c r="V1" s="102" t="s">
        <v>354</v>
      </c>
      <c r="W1" s="103" t="s">
        <v>91</v>
      </c>
      <c r="X1" s="102" t="s">
        <v>354</v>
      </c>
      <c r="Y1" s="103" t="s">
        <v>622</v>
      </c>
      <c r="Z1" s="102" t="s">
        <v>235</v>
      </c>
      <c r="AA1" s="103" t="s">
        <v>146</v>
      </c>
      <c r="AB1" s="102" t="s">
        <v>146</v>
      </c>
      <c r="AC1" s="103" t="s">
        <v>214</v>
      </c>
      <c r="AD1" s="102" t="s">
        <v>473</v>
      </c>
      <c r="AE1" s="103" t="s">
        <v>214</v>
      </c>
      <c r="AF1" s="102" t="s">
        <v>169</v>
      </c>
      <c r="AG1" s="103" t="s">
        <v>169</v>
      </c>
      <c r="AH1" s="102" t="s">
        <v>651</v>
      </c>
      <c r="AI1" s="103" t="s">
        <v>235</v>
      </c>
      <c r="AJ1" s="102" t="s">
        <v>214</v>
      </c>
      <c r="AK1" s="103" t="s">
        <v>146</v>
      </c>
      <c r="AL1" s="102" t="s">
        <v>354</v>
      </c>
      <c r="AM1" s="103" t="s">
        <v>235</v>
      </c>
      <c r="AN1" s="102" t="s">
        <v>146</v>
      </c>
      <c r="AO1" s="103" t="s">
        <v>214</v>
      </c>
      <c r="AP1" s="102" t="s">
        <v>269</v>
      </c>
      <c r="AQ1" s="103" t="s">
        <v>473</v>
      </c>
      <c r="AR1" s="102" t="s">
        <v>214</v>
      </c>
      <c r="AS1" s="103" t="s">
        <v>1236</v>
      </c>
      <c r="AT1" s="102" t="s">
        <v>424</v>
      </c>
      <c r="AU1" s="103" t="s">
        <v>630</v>
      </c>
      <c r="AV1" s="102" t="s">
        <v>918</v>
      </c>
      <c r="AW1" s="103" t="s">
        <v>169</v>
      </c>
      <c r="AX1" s="102" t="s">
        <v>146</v>
      </c>
      <c r="AY1" s="103" t="s">
        <v>146</v>
      </c>
      <c r="AZ1" s="102" t="s">
        <v>630</v>
      </c>
      <c r="BA1" s="103" t="s">
        <v>1021</v>
      </c>
      <c r="BB1" s="102" t="s">
        <v>651</v>
      </c>
      <c r="BC1" s="103" t="s">
        <v>766</v>
      </c>
      <c r="BD1" s="102" t="s">
        <v>146</v>
      </c>
      <c r="BE1" s="103" t="s">
        <v>146</v>
      </c>
      <c r="BF1" s="102" t="s">
        <v>146</v>
      </c>
      <c r="BG1" s="103" t="s">
        <v>269</v>
      </c>
      <c r="BH1" s="102" t="s">
        <v>146</v>
      </c>
      <c r="BI1" s="103" t="s">
        <v>146</v>
      </c>
      <c r="BJ1" s="102" t="s">
        <v>630</v>
      </c>
      <c r="BK1" s="103" t="s">
        <v>146</v>
      </c>
      <c r="BL1" s="102" t="s">
        <v>146</v>
      </c>
      <c r="BM1" s="103" t="s">
        <v>146</v>
      </c>
      <c r="BN1" s="102" t="s">
        <v>354</v>
      </c>
      <c r="BO1" s="103" t="s">
        <v>235</v>
      </c>
      <c r="BP1" s="102" t="s">
        <v>235</v>
      </c>
      <c r="BQ1" s="103" t="s">
        <v>146</v>
      </c>
      <c r="BR1" s="102" t="s">
        <v>235</v>
      </c>
      <c r="BS1" s="103" t="s">
        <v>269</v>
      </c>
      <c r="BT1" s="102" t="s">
        <v>1078</v>
      </c>
      <c r="BU1" s="103" t="s">
        <v>146</v>
      </c>
      <c r="BV1" s="102" t="s">
        <v>214</v>
      </c>
      <c r="BW1" s="103" t="s">
        <v>969</v>
      </c>
      <c r="BX1" s="102" t="s">
        <v>235</v>
      </c>
      <c r="BY1" s="103" t="s">
        <v>651</v>
      </c>
      <c r="BZ1" s="102" t="s">
        <v>169</v>
      </c>
      <c r="CA1" s="103" t="s">
        <v>146</v>
      </c>
      <c r="CB1" s="102" t="s">
        <v>354</v>
      </c>
      <c r="CC1" s="103" t="s">
        <v>146</v>
      </c>
      <c r="CD1" s="102" t="s">
        <v>630</v>
      </c>
      <c r="CE1" s="103" t="s">
        <v>169</v>
      </c>
      <c r="CF1" s="102" t="s">
        <v>214</v>
      </c>
      <c r="CG1" s="103" t="s">
        <v>1078</v>
      </c>
      <c r="CH1" s="102" t="s">
        <v>1078</v>
      </c>
      <c r="CI1" s="103" t="s">
        <v>630</v>
      </c>
      <c r="CJ1" s="102" t="s">
        <v>651</v>
      </c>
      <c r="CK1" s="103" t="s">
        <v>1218</v>
      </c>
      <c r="CL1" s="102" t="s">
        <v>766</v>
      </c>
      <c r="CM1" s="103" t="s">
        <v>146</v>
      </c>
      <c r="CN1" s="102" t="s">
        <v>146</v>
      </c>
      <c r="CO1" s="103" t="s">
        <v>91</v>
      </c>
      <c r="CP1" s="102" t="s">
        <v>146</v>
      </c>
      <c r="CQ1" s="103" t="s">
        <v>146</v>
      </c>
      <c r="CR1" s="102" t="s">
        <v>91</v>
      </c>
      <c r="CS1" s="103" t="s">
        <v>146</v>
      </c>
      <c r="CT1" s="102" t="s">
        <v>473</v>
      </c>
      <c r="CU1" s="103" t="s">
        <v>91</v>
      </c>
      <c r="CV1" s="102" t="s">
        <v>146</v>
      </c>
      <c r="CW1" s="103" t="s">
        <v>269</v>
      </c>
      <c r="CX1" s="102" t="s">
        <v>214</v>
      </c>
      <c r="CY1" s="103" t="s">
        <v>214</v>
      </c>
      <c r="CZ1" s="102" t="s">
        <v>354</v>
      </c>
      <c r="DA1" s="103" t="s">
        <v>214</v>
      </c>
      <c r="DB1" s="102" t="s">
        <v>630</v>
      </c>
      <c r="DC1" s="103" t="s">
        <v>146</v>
      </c>
      <c r="DD1" s="102" t="s">
        <v>214</v>
      </c>
      <c r="DE1" s="103" t="s">
        <v>354</v>
      </c>
      <c r="DF1" s="102" t="s">
        <v>146</v>
      </c>
      <c r="DG1" s="103" t="s">
        <v>235</v>
      </c>
      <c r="DH1" s="102" t="s">
        <v>473</v>
      </c>
      <c r="DI1" s="103" t="s">
        <v>1021</v>
      </c>
      <c r="DJ1" s="102" t="s">
        <v>169</v>
      </c>
      <c r="DK1" s="103" t="s">
        <v>146</v>
      </c>
      <c r="DL1" s="102" t="s">
        <v>146</v>
      </c>
      <c r="DM1" s="103" t="s">
        <v>1327</v>
      </c>
      <c r="DN1" s="102" t="s">
        <v>146</v>
      </c>
      <c r="DO1" s="103" t="s">
        <v>235</v>
      </c>
      <c r="DP1" s="102" t="s">
        <v>1078</v>
      </c>
      <c r="DQ1" s="103" t="s">
        <v>766</v>
      </c>
      <c r="DR1" s="102" t="s">
        <v>1405</v>
      </c>
      <c r="DS1" s="103" t="s">
        <v>1275</v>
      </c>
      <c r="DT1" s="102" t="s">
        <v>146</v>
      </c>
      <c r="DU1" s="103" t="s">
        <v>354</v>
      </c>
      <c r="DV1" s="102" t="s">
        <v>630</v>
      </c>
      <c r="DW1" s="103" t="s">
        <v>1280</v>
      </c>
      <c r="DX1" s="102" t="s">
        <v>169</v>
      </c>
      <c r="DY1" s="103" t="s">
        <v>169</v>
      </c>
      <c r="DZ1" s="102" t="s">
        <v>651</v>
      </c>
      <c r="EA1" s="103" t="s">
        <v>766</v>
      </c>
      <c r="EB1" s="102" t="s">
        <v>91</v>
      </c>
      <c r="EC1" s="103" t="s">
        <v>473</v>
      </c>
      <c r="ED1" s="102" t="s">
        <v>146</v>
      </c>
      <c r="EE1" s="103" t="s">
        <v>1405</v>
      </c>
      <c r="EF1" s="102" t="s">
        <v>91</v>
      </c>
      <c r="EG1" s="103" t="s">
        <v>91</v>
      </c>
      <c r="EH1" s="102" t="s">
        <v>169</v>
      </c>
      <c r="EI1" s="103" t="s">
        <v>235</v>
      </c>
      <c r="EJ1" s="102" t="s">
        <v>235</v>
      </c>
      <c r="EK1" s="103" t="s">
        <v>91</v>
      </c>
      <c r="EL1" s="102" t="s">
        <v>146</v>
      </c>
      <c r="EM1" s="103" t="s">
        <v>91</v>
      </c>
      <c r="EN1" s="102" t="s">
        <v>630</v>
      </c>
      <c r="EO1" s="103" t="s">
        <v>214</v>
      </c>
      <c r="EP1" s="102" t="s">
        <v>1275</v>
      </c>
      <c r="EQ1" s="103" t="s">
        <v>91</v>
      </c>
      <c r="ER1" s="102" t="s">
        <v>214</v>
      </c>
      <c r="ES1" s="103" t="s">
        <v>214</v>
      </c>
      <c r="ET1" s="102" t="s">
        <v>1405</v>
      </c>
      <c r="EU1" s="103" t="s">
        <v>146</v>
      </c>
      <c r="EV1" s="102" t="s">
        <v>146</v>
      </c>
      <c r="EW1" s="103" t="s">
        <v>1275</v>
      </c>
      <c r="EX1" s="102" t="s">
        <v>630</v>
      </c>
      <c r="EY1" s="103" t="s">
        <v>235</v>
      </c>
      <c r="EZ1" s="102" t="s">
        <v>146</v>
      </c>
      <c r="FA1" s="103" t="s">
        <v>354</v>
      </c>
      <c r="FB1" s="102" t="s">
        <v>214</v>
      </c>
      <c r="FC1" s="103" t="s">
        <v>235</v>
      </c>
      <c r="FD1" s="102" t="s">
        <v>630</v>
      </c>
      <c r="FE1" s="103" t="s">
        <v>235</v>
      </c>
      <c r="FF1" s="102" t="s">
        <v>146</v>
      </c>
      <c r="FG1" s="103" t="s">
        <v>651</v>
      </c>
      <c r="FH1" s="102" t="s">
        <v>187</v>
      </c>
      <c r="FI1" s="103" t="s">
        <v>214</v>
      </c>
    </row>
    <row r="2" spans="1:165" x14ac:dyDescent="0.25">
      <c r="A2" s="83" t="s">
        <v>1</v>
      </c>
      <c r="B2" s="102" t="s">
        <v>71</v>
      </c>
      <c r="C2" s="103" t="s">
        <v>92</v>
      </c>
      <c r="D2" s="102" t="s">
        <v>147</v>
      </c>
      <c r="E2" s="103" t="s">
        <v>170</v>
      </c>
      <c r="F2" s="102" t="s">
        <v>147</v>
      </c>
      <c r="G2" s="103" t="s">
        <v>170</v>
      </c>
      <c r="H2" s="102" t="s">
        <v>188</v>
      </c>
      <c r="I2" s="103" t="s">
        <v>147</v>
      </c>
      <c r="J2" s="102" t="s">
        <v>170</v>
      </c>
      <c r="K2" s="103" t="s">
        <v>188</v>
      </c>
      <c r="L2" s="102" t="s">
        <v>170</v>
      </c>
      <c r="M2" s="103" t="s">
        <v>92</v>
      </c>
      <c r="N2" s="102" t="s">
        <v>170</v>
      </c>
      <c r="O2" s="103" t="s">
        <v>147</v>
      </c>
      <c r="P2" s="102" t="s">
        <v>188</v>
      </c>
      <c r="Q2" s="103" t="s">
        <v>188</v>
      </c>
      <c r="R2" s="102" t="s">
        <v>170</v>
      </c>
      <c r="S2" s="103" t="s">
        <v>188</v>
      </c>
      <c r="T2" s="102" t="s">
        <v>188</v>
      </c>
      <c r="U2" s="103" t="s">
        <v>147</v>
      </c>
      <c r="V2" s="102" t="s">
        <v>188</v>
      </c>
      <c r="W2" s="103" t="s">
        <v>92</v>
      </c>
      <c r="X2" s="102" t="s">
        <v>92</v>
      </c>
      <c r="Y2" s="103" t="s">
        <v>92</v>
      </c>
      <c r="Z2" s="102" t="s">
        <v>170</v>
      </c>
      <c r="AA2" s="103" t="s">
        <v>147</v>
      </c>
      <c r="AB2" s="102" t="s">
        <v>170</v>
      </c>
      <c r="AC2" s="103" t="s">
        <v>170</v>
      </c>
      <c r="AD2" s="102" t="s">
        <v>188</v>
      </c>
      <c r="AE2" s="103" t="s">
        <v>170</v>
      </c>
      <c r="AF2" s="102" t="s">
        <v>147</v>
      </c>
      <c r="AG2" s="103" t="s">
        <v>147</v>
      </c>
      <c r="AH2" s="102" t="s">
        <v>188</v>
      </c>
      <c r="AI2" s="103" t="s">
        <v>147</v>
      </c>
      <c r="AJ2" s="102" t="s">
        <v>147</v>
      </c>
      <c r="AK2" s="103" t="s">
        <v>170</v>
      </c>
      <c r="AL2" s="102" t="s">
        <v>92</v>
      </c>
      <c r="AM2" s="103" t="s">
        <v>170</v>
      </c>
      <c r="AN2" s="102" t="s">
        <v>170</v>
      </c>
      <c r="AO2" s="103" t="s">
        <v>170</v>
      </c>
      <c r="AP2" s="102" t="s">
        <v>188</v>
      </c>
      <c r="AQ2" s="103" t="s">
        <v>92</v>
      </c>
      <c r="AR2" s="102" t="s">
        <v>147</v>
      </c>
      <c r="AS2" s="103" t="s">
        <v>92</v>
      </c>
      <c r="AT2" s="102" t="s">
        <v>425</v>
      </c>
      <c r="AU2" s="103" t="s">
        <v>147</v>
      </c>
      <c r="AV2" s="102" t="s">
        <v>1515</v>
      </c>
      <c r="AW2" s="103" t="s">
        <v>147</v>
      </c>
      <c r="AX2" s="102" t="s">
        <v>147</v>
      </c>
      <c r="AY2" s="103" t="s">
        <v>147</v>
      </c>
      <c r="AZ2" s="102" t="s">
        <v>170</v>
      </c>
      <c r="BA2" s="103" t="s">
        <v>170</v>
      </c>
      <c r="BB2" s="102" t="s">
        <v>92</v>
      </c>
      <c r="BC2" s="103" t="s">
        <v>170</v>
      </c>
      <c r="BD2" s="102" t="s">
        <v>170</v>
      </c>
      <c r="BE2" s="103" t="s">
        <v>170</v>
      </c>
      <c r="BF2" s="102" t="s">
        <v>147</v>
      </c>
      <c r="BG2" s="103" t="s">
        <v>92</v>
      </c>
      <c r="BH2" s="102" t="s">
        <v>147</v>
      </c>
      <c r="BI2" s="103" t="s">
        <v>170</v>
      </c>
      <c r="BJ2" s="102" t="s">
        <v>170</v>
      </c>
      <c r="BK2" s="103" t="s">
        <v>170</v>
      </c>
      <c r="BL2" s="102" t="s">
        <v>147</v>
      </c>
      <c r="BM2" s="103" t="s">
        <v>147</v>
      </c>
      <c r="BN2" s="102" t="s">
        <v>188</v>
      </c>
      <c r="BO2" s="103" t="s">
        <v>170</v>
      </c>
      <c r="BP2" s="102" t="s">
        <v>147</v>
      </c>
      <c r="BQ2" s="103" t="s">
        <v>147</v>
      </c>
      <c r="BR2" s="102" t="s">
        <v>147</v>
      </c>
      <c r="BS2" s="103" t="s">
        <v>92</v>
      </c>
      <c r="BT2" s="102" t="s">
        <v>170</v>
      </c>
      <c r="BU2" s="103" t="s">
        <v>170</v>
      </c>
      <c r="BV2" s="102" t="s">
        <v>147</v>
      </c>
      <c r="BW2" s="103" t="s">
        <v>970</v>
      </c>
      <c r="BX2" s="102" t="s">
        <v>170</v>
      </c>
      <c r="BY2" s="103" t="s">
        <v>92</v>
      </c>
      <c r="BZ2" s="102" t="s">
        <v>147</v>
      </c>
      <c r="CA2" s="103" t="s">
        <v>170</v>
      </c>
      <c r="CB2" s="102" t="s">
        <v>188</v>
      </c>
      <c r="CC2" s="103" t="s">
        <v>147</v>
      </c>
      <c r="CD2" s="102" t="s">
        <v>147</v>
      </c>
      <c r="CE2" s="103" t="s">
        <v>170</v>
      </c>
      <c r="CF2" s="102" t="s">
        <v>147</v>
      </c>
      <c r="CG2" s="103" t="s">
        <v>170</v>
      </c>
      <c r="CH2" s="102" t="s">
        <v>147</v>
      </c>
      <c r="CI2" s="103" t="s">
        <v>147</v>
      </c>
      <c r="CJ2" s="102" t="s">
        <v>92</v>
      </c>
      <c r="CK2" s="103" t="s">
        <v>92</v>
      </c>
      <c r="CL2" s="102" t="s">
        <v>147</v>
      </c>
      <c r="CM2" s="103" t="s">
        <v>170</v>
      </c>
      <c r="CN2" s="102" t="s">
        <v>147</v>
      </c>
      <c r="CO2" s="103" t="s">
        <v>188</v>
      </c>
      <c r="CP2" s="102" t="s">
        <v>170</v>
      </c>
      <c r="CQ2" s="103" t="s">
        <v>170</v>
      </c>
      <c r="CR2" s="102" t="s">
        <v>188</v>
      </c>
      <c r="CS2" s="103" t="s">
        <v>147</v>
      </c>
      <c r="CT2" s="102" t="s">
        <v>188</v>
      </c>
      <c r="CU2" s="103" t="s">
        <v>188</v>
      </c>
      <c r="CV2" s="102" t="s">
        <v>147</v>
      </c>
      <c r="CW2" s="103" t="s">
        <v>188</v>
      </c>
      <c r="CX2" s="102" t="s">
        <v>147</v>
      </c>
      <c r="CY2" s="103" t="s">
        <v>147</v>
      </c>
      <c r="CZ2" s="102" t="s">
        <v>188</v>
      </c>
      <c r="DA2" s="103" t="s">
        <v>170</v>
      </c>
      <c r="DB2" s="102" t="s">
        <v>170</v>
      </c>
      <c r="DC2" s="103" t="s">
        <v>147</v>
      </c>
      <c r="DD2" s="102" t="s">
        <v>147</v>
      </c>
      <c r="DE2" s="103" t="s">
        <v>92</v>
      </c>
      <c r="DF2" s="102" t="s">
        <v>170</v>
      </c>
      <c r="DG2" s="103" t="s">
        <v>147</v>
      </c>
      <c r="DH2" s="102" t="s">
        <v>92</v>
      </c>
      <c r="DI2" s="103" t="s">
        <v>147</v>
      </c>
      <c r="DJ2" s="102" t="s">
        <v>147</v>
      </c>
      <c r="DK2" s="103" t="s">
        <v>147</v>
      </c>
      <c r="DL2" s="102" t="s">
        <v>147</v>
      </c>
      <c r="DM2" s="103" t="s">
        <v>92</v>
      </c>
      <c r="DN2" s="102" t="s">
        <v>170</v>
      </c>
      <c r="DO2" s="103" t="s">
        <v>147</v>
      </c>
      <c r="DP2" s="102" t="s">
        <v>147</v>
      </c>
      <c r="DQ2" s="103" t="s">
        <v>170</v>
      </c>
      <c r="DR2" s="102" t="s">
        <v>170</v>
      </c>
      <c r="DS2" s="103" t="s">
        <v>147</v>
      </c>
      <c r="DT2" s="102" t="s">
        <v>170</v>
      </c>
      <c r="DU2" s="103" t="s">
        <v>92</v>
      </c>
      <c r="DV2" s="102" t="s">
        <v>170</v>
      </c>
      <c r="DW2" s="103" t="s">
        <v>92</v>
      </c>
      <c r="DX2" s="102" t="s">
        <v>147</v>
      </c>
      <c r="DY2" s="103" t="s">
        <v>147</v>
      </c>
      <c r="DZ2" s="102" t="s">
        <v>188</v>
      </c>
      <c r="EA2" s="103" t="s">
        <v>170</v>
      </c>
      <c r="EB2" s="102" t="s">
        <v>92</v>
      </c>
      <c r="EC2" s="103" t="s">
        <v>188</v>
      </c>
      <c r="ED2" s="102" t="s">
        <v>170</v>
      </c>
      <c r="EE2" s="103" t="s">
        <v>147</v>
      </c>
      <c r="EF2" s="102" t="s">
        <v>92</v>
      </c>
      <c r="EG2" s="103" t="s">
        <v>92</v>
      </c>
      <c r="EH2" s="102" t="s">
        <v>147</v>
      </c>
      <c r="EI2" s="103" t="s">
        <v>170</v>
      </c>
      <c r="EJ2" s="102" t="s">
        <v>170</v>
      </c>
      <c r="EK2" s="103" t="s">
        <v>188</v>
      </c>
      <c r="EL2" s="102" t="s">
        <v>147</v>
      </c>
      <c r="EM2" s="103" t="s">
        <v>188</v>
      </c>
      <c r="EN2" s="102" t="s">
        <v>170</v>
      </c>
      <c r="EO2" s="103" t="s">
        <v>170</v>
      </c>
      <c r="EP2" s="102" t="s">
        <v>170</v>
      </c>
      <c r="EQ2" s="103" t="s">
        <v>92</v>
      </c>
      <c r="ER2" s="102" t="s">
        <v>147</v>
      </c>
      <c r="ES2" s="103" t="s">
        <v>147</v>
      </c>
      <c r="ET2" s="102" t="s">
        <v>170</v>
      </c>
      <c r="EU2" s="103" t="s">
        <v>147</v>
      </c>
      <c r="EV2" s="102" t="s">
        <v>170</v>
      </c>
      <c r="EW2" s="103" t="s">
        <v>147</v>
      </c>
      <c r="EX2" s="102" t="s">
        <v>147</v>
      </c>
      <c r="EY2" s="103" t="s">
        <v>170</v>
      </c>
      <c r="EZ2" s="102" t="s">
        <v>170</v>
      </c>
      <c r="FA2" s="103" t="s">
        <v>92</v>
      </c>
      <c r="FB2" s="102" t="s">
        <v>147</v>
      </c>
      <c r="FC2" s="103" t="s">
        <v>147</v>
      </c>
      <c r="FD2" s="102" t="s">
        <v>147</v>
      </c>
      <c r="FE2" s="103" t="s">
        <v>147</v>
      </c>
      <c r="FF2" s="102" t="s">
        <v>170</v>
      </c>
      <c r="FG2" s="103" t="s">
        <v>92</v>
      </c>
      <c r="FH2" s="102" t="s">
        <v>92</v>
      </c>
      <c r="FI2" s="103" t="s">
        <v>170</v>
      </c>
    </row>
    <row r="3" spans="1:165" x14ac:dyDescent="0.25">
      <c r="A3" s="83" t="s">
        <v>2</v>
      </c>
      <c r="B3" s="102" t="s">
        <v>1488</v>
      </c>
      <c r="C3" s="103">
        <v>3</v>
      </c>
      <c r="D3" s="102">
        <v>17</v>
      </c>
      <c r="E3" s="103">
        <v>2</v>
      </c>
      <c r="F3" s="102">
        <v>8</v>
      </c>
      <c r="G3" s="103">
        <v>4</v>
      </c>
      <c r="H3" s="102">
        <v>4</v>
      </c>
      <c r="I3" s="103">
        <v>4</v>
      </c>
      <c r="J3" s="102">
        <v>2</v>
      </c>
      <c r="K3" s="103">
        <v>1</v>
      </c>
      <c r="L3" s="102">
        <v>3</v>
      </c>
      <c r="M3" s="103">
        <v>1</v>
      </c>
      <c r="N3" s="102">
        <v>7</v>
      </c>
      <c r="O3" s="103">
        <v>9</v>
      </c>
      <c r="P3" s="102">
        <v>1</v>
      </c>
      <c r="Q3" s="103">
        <v>5</v>
      </c>
      <c r="R3" s="102">
        <v>6</v>
      </c>
      <c r="S3" s="103">
        <v>6</v>
      </c>
      <c r="T3" s="102">
        <v>5</v>
      </c>
      <c r="U3" s="103">
        <v>3</v>
      </c>
      <c r="V3" s="102">
        <v>3</v>
      </c>
      <c r="W3" s="103">
        <v>6</v>
      </c>
      <c r="X3" s="102">
        <v>4</v>
      </c>
      <c r="Y3" s="103" t="s">
        <v>623</v>
      </c>
      <c r="Z3" s="102">
        <v>3</v>
      </c>
      <c r="AA3" s="103">
        <v>11</v>
      </c>
      <c r="AB3" s="102">
        <v>17</v>
      </c>
      <c r="AC3" s="103">
        <v>2</v>
      </c>
      <c r="AD3" s="102">
        <v>2</v>
      </c>
      <c r="AE3" s="103">
        <v>3</v>
      </c>
      <c r="AF3" s="102">
        <v>2</v>
      </c>
      <c r="AG3" s="103">
        <v>8</v>
      </c>
      <c r="AH3" s="102">
        <v>2</v>
      </c>
      <c r="AI3" s="103">
        <v>6</v>
      </c>
      <c r="AJ3" s="102">
        <v>10</v>
      </c>
      <c r="AK3" s="103">
        <v>14</v>
      </c>
      <c r="AL3" s="102">
        <v>8</v>
      </c>
      <c r="AM3" s="103">
        <v>8</v>
      </c>
      <c r="AN3" s="102">
        <v>1</v>
      </c>
      <c r="AO3" s="103">
        <v>9</v>
      </c>
      <c r="AP3" s="102">
        <v>3</v>
      </c>
      <c r="AQ3" s="103">
        <v>1</v>
      </c>
      <c r="AR3" s="102">
        <v>12</v>
      </c>
      <c r="AS3" s="103">
        <v>1</v>
      </c>
      <c r="AT3" s="102" t="s">
        <v>1537</v>
      </c>
      <c r="AU3" s="103">
        <v>4</v>
      </c>
      <c r="AV3" s="102" t="s">
        <v>1516</v>
      </c>
      <c r="AW3" s="103">
        <v>6</v>
      </c>
      <c r="AX3" s="102">
        <v>14</v>
      </c>
      <c r="AY3" s="103">
        <v>18</v>
      </c>
      <c r="AZ3" s="102">
        <v>3</v>
      </c>
      <c r="BA3" s="103">
        <v>1</v>
      </c>
      <c r="BB3" s="102">
        <v>1</v>
      </c>
      <c r="BC3" s="103">
        <v>1</v>
      </c>
      <c r="BD3" s="102">
        <v>19</v>
      </c>
      <c r="BE3" s="103">
        <v>11</v>
      </c>
      <c r="BF3" s="102">
        <v>8</v>
      </c>
      <c r="BG3" s="103">
        <v>2</v>
      </c>
      <c r="BH3" s="102">
        <v>1</v>
      </c>
      <c r="BI3" s="103">
        <v>7</v>
      </c>
      <c r="BJ3" s="102">
        <v>5</v>
      </c>
      <c r="BK3" s="103">
        <v>4</v>
      </c>
      <c r="BL3" s="102">
        <v>7</v>
      </c>
      <c r="BM3" s="103">
        <v>10</v>
      </c>
      <c r="BN3" s="102">
        <v>2</v>
      </c>
      <c r="BO3" s="103">
        <v>4</v>
      </c>
      <c r="BP3" s="102">
        <v>2</v>
      </c>
      <c r="BQ3" s="103">
        <v>16</v>
      </c>
      <c r="BR3" s="102">
        <v>1</v>
      </c>
      <c r="BS3" s="103">
        <v>1</v>
      </c>
      <c r="BT3" s="102">
        <v>2</v>
      </c>
      <c r="BU3" s="103">
        <v>20</v>
      </c>
      <c r="BV3" s="102">
        <v>3</v>
      </c>
      <c r="BW3" s="103" t="s">
        <v>1442</v>
      </c>
      <c r="BX3" s="102">
        <v>6</v>
      </c>
      <c r="BY3" s="103">
        <v>3</v>
      </c>
      <c r="BZ3" s="102">
        <v>3</v>
      </c>
      <c r="CA3" s="103">
        <v>22</v>
      </c>
      <c r="CB3" s="102">
        <v>4</v>
      </c>
      <c r="CC3" s="103">
        <v>2</v>
      </c>
      <c r="CD3" s="102">
        <v>5</v>
      </c>
      <c r="CE3" s="103">
        <v>1</v>
      </c>
      <c r="CF3" s="102">
        <v>11</v>
      </c>
      <c r="CG3" s="103">
        <v>1</v>
      </c>
      <c r="CH3" s="102">
        <v>2</v>
      </c>
      <c r="CI3" s="103">
        <v>1</v>
      </c>
      <c r="CJ3" s="102">
        <v>2</v>
      </c>
      <c r="CK3" s="103">
        <v>1</v>
      </c>
      <c r="CL3" s="102">
        <v>1</v>
      </c>
      <c r="CM3" s="103">
        <v>12</v>
      </c>
      <c r="CN3" s="102">
        <v>13</v>
      </c>
      <c r="CO3" s="103">
        <v>7</v>
      </c>
      <c r="CP3" s="102">
        <v>21</v>
      </c>
      <c r="CQ3" s="103">
        <v>5</v>
      </c>
      <c r="CR3" s="102">
        <v>8</v>
      </c>
      <c r="CS3" s="103">
        <v>12</v>
      </c>
      <c r="CT3" s="102">
        <v>1</v>
      </c>
      <c r="CU3" s="103">
        <v>6</v>
      </c>
      <c r="CV3" s="102">
        <v>5</v>
      </c>
      <c r="CW3" s="103">
        <v>2</v>
      </c>
      <c r="CX3" s="102">
        <v>8</v>
      </c>
      <c r="CY3" s="103">
        <v>7</v>
      </c>
      <c r="CZ3" s="102">
        <v>1</v>
      </c>
      <c r="DA3" s="103">
        <v>8</v>
      </c>
      <c r="DB3" s="102">
        <v>2</v>
      </c>
      <c r="DC3" s="103">
        <v>15</v>
      </c>
      <c r="DD3" s="102">
        <v>5</v>
      </c>
      <c r="DE3" s="103">
        <v>5</v>
      </c>
      <c r="DF3" s="102">
        <v>3</v>
      </c>
      <c r="DG3" s="103">
        <v>4</v>
      </c>
      <c r="DH3" s="102">
        <v>2</v>
      </c>
      <c r="DI3" s="103">
        <v>1</v>
      </c>
      <c r="DJ3" s="102">
        <v>1</v>
      </c>
      <c r="DK3" s="103">
        <v>19</v>
      </c>
      <c r="DL3" s="102">
        <v>9</v>
      </c>
      <c r="DM3" s="103">
        <v>1</v>
      </c>
      <c r="DN3" s="102">
        <v>18</v>
      </c>
      <c r="DO3" s="103">
        <v>3</v>
      </c>
      <c r="DP3" s="102">
        <v>1</v>
      </c>
      <c r="DQ3" s="103">
        <v>2</v>
      </c>
      <c r="DR3" s="102">
        <v>2</v>
      </c>
      <c r="DS3" s="103">
        <v>1</v>
      </c>
      <c r="DT3" s="102">
        <v>13</v>
      </c>
      <c r="DU3" s="103">
        <v>7</v>
      </c>
      <c r="DV3" s="102">
        <v>4</v>
      </c>
      <c r="DW3" s="103">
        <v>1</v>
      </c>
      <c r="DX3" s="102">
        <v>7</v>
      </c>
      <c r="DY3" s="103">
        <v>4</v>
      </c>
      <c r="DZ3" s="102">
        <v>1</v>
      </c>
      <c r="EA3" s="103">
        <v>3</v>
      </c>
      <c r="EB3" s="102">
        <v>5</v>
      </c>
      <c r="EC3" s="103">
        <v>3</v>
      </c>
      <c r="ED3" s="102">
        <v>16</v>
      </c>
      <c r="EE3" s="103">
        <v>1</v>
      </c>
      <c r="EF3" s="102">
        <v>1</v>
      </c>
      <c r="EG3" s="103">
        <v>2</v>
      </c>
      <c r="EH3" s="102">
        <v>5</v>
      </c>
      <c r="EI3" s="103">
        <v>5</v>
      </c>
      <c r="EJ3" s="102">
        <v>2</v>
      </c>
      <c r="EK3" s="103">
        <v>1</v>
      </c>
      <c r="EL3" s="102">
        <v>6</v>
      </c>
      <c r="EM3" s="103">
        <v>3</v>
      </c>
      <c r="EN3" s="102">
        <v>1</v>
      </c>
      <c r="EO3" s="103">
        <v>5</v>
      </c>
      <c r="EP3" s="102">
        <v>1</v>
      </c>
      <c r="EQ3" s="103">
        <v>4</v>
      </c>
      <c r="ER3" s="102">
        <v>2</v>
      </c>
      <c r="ES3" s="103">
        <v>6</v>
      </c>
      <c r="ET3" s="102">
        <v>1</v>
      </c>
      <c r="EU3" s="103">
        <v>4</v>
      </c>
      <c r="EV3" s="102">
        <v>9</v>
      </c>
      <c r="EW3" s="103">
        <v>2</v>
      </c>
      <c r="EX3" s="102">
        <v>2</v>
      </c>
      <c r="EY3" s="103">
        <v>7</v>
      </c>
      <c r="EZ3" s="102">
        <v>8</v>
      </c>
      <c r="FA3" s="103">
        <v>6</v>
      </c>
      <c r="FB3" s="102">
        <v>1</v>
      </c>
      <c r="FC3" s="103">
        <v>5</v>
      </c>
      <c r="FD3" s="102">
        <v>3</v>
      </c>
      <c r="FE3" s="103">
        <v>7</v>
      </c>
      <c r="FF3" s="102">
        <v>10</v>
      </c>
      <c r="FG3" s="103">
        <v>4</v>
      </c>
      <c r="FH3" s="102">
        <v>2</v>
      </c>
      <c r="FI3" s="103">
        <v>6</v>
      </c>
    </row>
    <row r="4" spans="1:165" x14ac:dyDescent="0.25">
      <c r="A4" s="85" t="s">
        <v>3</v>
      </c>
      <c r="B4" s="102" t="s">
        <v>73</v>
      </c>
      <c r="C4" s="103" t="s">
        <v>93</v>
      </c>
      <c r="D4" s="102" t="s">
        <v>148</v>
      </c>
      <c r="E4" s="103" t="s">
        <v>171</v>
      </c>
      <c r="F4" s="102" t="s">
        <v>148</v>
      </c>
      <c r="G4" s="103" t="s">
        <v>171</v>
      </c>
      <c r="H4" s="102" t="s">
        <v>171</v>
      </c>
      <c r="I4" s="103" t="s">
        <v>171</v>
      </c>
      <c r="J4" s="102" t="s">
        <v>148</v>
      </c>
      <c r="K4" s="103" t="s">
        <v>189</v>
      </c>
      <c r="L4" s="102" t="s">
        <v>189</v>
      </c>
      <c r="M4" s="103" t="s">
        <v>189</v>
      </c>
      <c r="N4" s="102" t="s">
        <v>171</v>
      </c>
      <c r="O4" s="103" t="s">
        <v>171</v>
      </c>
      <c r="P4" s="102" t="s">
        <v>171</v>
      </c>
      <c r="Q4" s="103" t="s">
        <v>171</v>
      </c>
      <c r="R4" s="102" t="s">
        <v>343</v>
      </c>
      <c r="S4" s="103" t="s">
        <v>171</v>
      </c>
      <c r="T4" s="102" t="s">
        <v>1462</v>
      </c>
      <c r="U4" s="103" t="s">
        <v>545</v>
      </c>
      <c r="V4" s="102" t="s">
        <v>171</v>
      </c>
      <c r="W4" s="103" t="s">
        <v>1464</v>
      </c>
      <c r="X4" s="102" t="s">
        <v>171</v>
      </c>
      <c r="Y4" s="103" t="s">
        <v>171</v>
      </c>
      <c r="Z4" s="102" t="s">
        <v>148</v>
      </c>
      <c r="AA4" s="103" t="s">
        <v>343</v>
      </c>
      <c r="AB4" s="102" t="s">
        <v>545</v>
      </c>
      <c r="AC4" s="103" t="s">
        <v>148</v>
      </c>
      <c r="AD4" s="102" t="s">
        <v>343</v>
      </c>
      <c r="AE4" s="103" t="s">
        <v>818</v>
      </c>
      <c r="AF4" s="102" t="s">
        <v>189</v>
      </c>
      <c r="AG4" s="103" t="s">
        <v>148</v>
      </c>
      <c r="AH4" s="102" t="s">
        <v>148</v>
      </c>
      <c r="AI4" s="103" t="s">
        <v>148</v>
      </c>
      <c r="AJ4" s="102" t="s">
        <v>1465</v>
      </c>
      <c r="AK4" s="103" t="s">
        <v>73</v>
      </c>
      <c r="AL4" s="102" t="s">
        <v>189</v>
      </c>
      <c r="AM4" s="103" t="s">
        <v>73</v>
      </c>
      <c r="AN4" s="102" t="s">
        <v>148</v>
      </c>
      <c r="AO4" s="103" t="s">
        <v>171</v>
      </c>
      <c r="AP4" s="102" t="s">
        <v>189</v>
      </c>
      <c r="AQ4" s="103" t="s">
        <v>171</v>
      </c>
      <c r="AR4" s="102" t="s">
        <v>148</v>
      </c>
      <c r="AS4" s="103" t="s">
        <v>1237</v>
      </c>
      <c r="AT4" s="102" t="s">
        <v>148</v>
      </c>
      <c r="AU4" s="103" t="s">
        <v>148</v>
      </c>
      <c r="AV4" s="102" t="s">
        <v>148</v>
      </c>
      <c r="AW4" s="103" t="s">
        <v>171</v>
      </c>
      <c r="AX4" s="102" t="s">
        <v>343</v>
      </c>
      <c r="AY4" s="103" t="s">
        <v>148</v>
      </c>
      <c r="AZ4" s="102" t="s">
        <v>148</v>
      </c>
      <c r="BA4" s="103" t="s">
        <v>189</v>
      </c>
      <c r="BB4" s="102" t="s">
        <v>148</v>
      </c>
      <c r="BC4" s="103" t="s">
        <v>148</v>
      </c>
      <c r="BD4" s="102" t="s">
        <v>545</v>
      </c>
      <c r="BE4" s="103" t="s">
        <v>343</v>
      </c>
      <c r="BF4" s="102" t="s">
        <v>73</v>
      </c>
      <c r="BG4" s="103" t="s">
        <v>189</v>
      </c>
      <c r="BH4" s="102" t="s">
        <v>980</v>
      </c>
      <c r="BI4" s="103" t="s">
        <v>343</v>
      </c>
      <c r="BJ4" s="102" t="s">
        <v>148</v>
      </c>
      <c r="BK4" s="103" t="s">
        <v>1550</v>
      </c>
      <c r="BL4" s="102" t="s">
        <v>73</v>
      </c>
      <c r="BM4" s="103" t="s">
        <v>343</v>
      </c>
      <c r="BN4" s="102" t="s">
        <v>93</v>
      </c>
      <c r="BO4" s="103" t="s">
        <v>343</v>
      </c>
      <c r="BP4" s="102" t="s">
        <v>343</v>
      </c>
      <c r="BQ4" s="103" t="s">
        <v>148</v>
      </c>
      <c r="BR4" s="102" t="s">
        <v>73</v>
      </c>
      <c r="BS4" s="103" t="s">
        <v>189</v>
      </c>
      <c r="BT4" s="102" t="s">
        <v>171</v>
      </c>
      <c r="BU4" s="103" t="s">
        <v>863</v>
      </c>
      <c r="BV4" s="102" t="s">
        <v>171</v>
      </c>
      <c r="BW4" s="103" t="s">
        <v>171</v>
      </c>
      <c r="BX4" s="102" t="s">
        <v>343</v>
      </c>
      <c r="BY4" s="103" t="s">
        <v>148</v>
      </c>
      <c r="BZ4" s="102" t="s">
        <v>189</v>
      </c>
      <c r="CA4" s="103" t="s">
        <v>980</v>
      </c>
      <c r="CB4" s="102" t="s">
        <v>171</v>
      </c>
      <c r="CC4" s="103" t="s">
        <v>980</v>
      </c>
      <c r="CD4" s="102" t="s">
        <v>148</v>
      </c>
      <c r="CE4" s="103" t="s">
        <v>148</v>
      </c>
      <c r="CF4" s="102" t="s">
        <v>148</v>
      </c>
      <c r="CG4" s="103" t="s">
        <v>171</v>
      </c>
      <c r="CH4" s="102" t="s">
        <v>171</v>
      </c>
      <c r="CI4" s="103" t="s">
        <v>148</v>
      </c>
      <c r="CJ4" s="102" t="s">
        <v>148</v>
      </c>
      <c r="CK4" s="103" t="s">
        <v>171</v>
      </c>
      <c r="CL4" s="102" t="s">
        <v>148</v>
      </c>
      <c r="CM4" s="103" t="s">
        <v>343</v>
      </c>
      <c r="CN4" s="102" t="s">
        <v>343</v>
      </c>
      <c r="CO4" s="103" t="s">
        <v>1237</v>
      </c>
      <c r="CP4" s="102" t="s">
        <v>980</v>
      </c>
      <c r="CQ4" s="103" t="s">
        <v>148</v>
      </c>
      <c r="CR4" s="102" t="s">
        <v>1237</v>
      </c>
      <c r="CS4" s="103" t="s">
        <v>343</v>
      </c>
      <c r="CT4" s="102" t="s">
        <v>343</v>
      </c>
      <c r="CU4" s="103" t="s">
        <v>1237</v>
      </c>
      <c r="CV4" s="102" t="s">
        <v>545</v>
      </c>
      <c r="CW4" s="103" t="s">
        <v>189</v>
      </c>
      <c r="CX4" s="102" t="s">
        <v>171</v>
      </c>
      <c r="CY4" s="103" t="s">
        <v>171</v>
      </c>
      <c r="CZ4" s="102" t="s">
        <v>545</v>
      </c>
      <c r="DA4" s="103" t="s">
        <v>171</v>
      </c>
      <c r="DB4" s="102" t="s">
        <v>148</v>
      </c>
      <c r="DC4" s="103" t="s">
        <v>148</v>
      </c>
      <c r="DD4" s="102" t="s">
        <v>171</v>
      </c>
      <c r="DE4" s="103" t="s">
        <v>171</v>
      </c>
      <c r="DF4" s="102" t="s">
        <v>148</v>
      </c>
      <c r="DG4" s="103" t="s">
        <v>343</v>
      </c>
      <c r="DH4" s="102" t="s">
        <v>343</v>
      </c>
      <c r="DI4" s="103" t="s">
        <v>189</v>
      </c>
      <c r="DJ4" s="102" t="s">
        <v>189</v>
      </c>
      <c r="DK4" s="103" t="s">
        <v>148</v>
      </c>
      <c r="DL4" s="102" t="s">
        <v>343</v>
      </c>
      <c r="DM4" s="103" t="s">
        <v>343</v>
      </c>
      <c r="DN4" s="102" t="s">
        <v>545</v>
      </c>
      <c r="DO4" s="103" t="s">
        <v>343</v>
      </c>
      <c r="DP4" s="102" t="s">
        <v>171</v>
      </c>
      <c r="DQ4" s="103" t="s">
        <v>148</v>
      </c>
      <c r="DR4" s="102" t="s">
        <v>148</v>
      </c>
      <c r="DS4" s="103" t="s">
        <v>171</v>
      </c>
      <c r="DT4" s="102" t="s">
        <v>343</v>
      </c>
      <c r="DU4" s="103" t="s">
        <v>171</v>
      </c>
      <c r="DV4" s="102" t="s">
        <v>148</v>
      </c>
      <c r="DW4" s="103" t="s">
        <v>171</v>
      </c>
      <c r="DX4" s="102" t="s">
        <v>171</v>
      </c>
      <c r="DY4" s="103" t="s">
        <v>189</v>
      </c>
      <c r="DZ4" s="102" t="s">
        <v>148</v>
      </c>
      <c r="EA4" s="103" t="s">
        <v>148</v>
      </c>
      <c r="EB4" s="102" t="s">
        <v>73</v>
      </c>
      <c r="EC4" s="103" t="s">
        <v>171</v>
      </c>
      <c r="ED4" s="102" t="s">
        <v>73</v>
      </c>
      <c r="EE4" s="103" t="s">
        <v>148</v>
      </c>
      <c r="EF4" s="102" t="s">
        <v>1237</v>
      </c>
      <c r="EG4" s="103" t="s">
        <v>1237</v>
      </c>
      <c r="EH4" s="102" t="s">
        <v>189</v>
      </c>
      <c r="EI4" s="103" t="s">
        <v>343</v>
      </c>
      <c r="EJ4" s="102" t="s">
        <v>148</v>
      </c>
      <c r="EK4" s="103" t="s">
        <v>73</v>
      </c>
      <c r="EL4" s="102" t="s">
        <v>73</v>
      </c>
      <c r="EM4" s="103" t="s">
        <v>73</v>
      </c>
      <c r="EN4" s="102" t="s">
        <v>148</v>
      </c>
      <c r="EO4" s="103" t="s">
        <v>171</v>
      </c>
      <c r="EP4" s="102" t="s">
        <v>171</v>
      </c>
      <c r="EQ4" s="103" t="s">
        <v>73</v>
      </c>
      <c r="ER4" s="102" t="s">
        <v>171</v>
      </c>
      <c r="ES4" s="103" t="s">
        <v>171</v>
      </c>
      <c r="ET4" s="102" t="s">
        <v>148</v>
      </c>
      <c r="EU4" s="103" t="s">
        <v>545</v>
      </c>
      <c r="EV4" s="102" t="s">
        <v>343</v>
      </c>
      <c r="EW4" s="103" t="s">
        <v>171</v>
      </c>
      <c r="EX4" s="102" t="s">
        <v>148</v>
      </c>
      <c r="EY4" s="103" t="s">
        <v>343</v>
      </c>
      <c r="EZ4" s="102" t="s">
        <v>343</v>
      </c>
      <c r="FA4" s="103" t="s">
        <v>171</v>
      </c>
      <c r="FB4" s="102" t="s">
        <v>171</v>
      </c>
      <c r="FC4" s="103" t="s">
        <v>343</v>
      </c>
      <c r="FD4" s="102" t="s">
        <v>148</v>
      </c>
      <c r="FE4" s="103" t="s">
        <v>148</v>
      </c>
      <c r="FF4" s="102" t="s">
        <v>343</v>
      </c>
      <c r="FG4" s="103" t="s">
        <v>148</v>
      </c>
      <c r="FH4" s="102" t="s">
        <v>189</v>
      </c>
      <c r="FI4" s="103" t="s">
        <v>171</v>
      </c>
    </row>
    <row r="5" spans="1:165" x14ac:dyDescent="0.25">
      <c r="A5" s="85" t="s">
        <v>4</v>
      </c>
      <c r="B5" s="102" t="s">
        <v>1489</v>
      </c>
      <c r="C5" s="103" t="s">
        <v>1478</v>
      </c>
      <c r="D5" s="102" t="s">
        <v>1547</v>
      </c>
      <c r="E5" s="103" t="s">
        <v>1444</v>
      </c>
      <c r="F5" s="102" t="s">
        <v>1534</v>
      </c>
      <c r="G5" s="103" t="s">
        <v>1448</v>
      </c>
      <c r="H5" s="102" t="s">
        <v>1559</v>
      </c>
      <c r="I5" s="103" t="s">
        <v>1456</v>
      </c>
      <c r="J5" s="102" t="s">
        <v>1542</v>
      </c>
      <c r="K5" s="103" t="s">
        <v>1471</v>
      </c>
      <c r="L5" s="102" t="s">
        <v>1473</v>
      </c>
      <c r="M5" s="103" t="s">
        <v>312</v>
      </c>
      <c r="N5" s="102" t="s">
        <v>395</v>
      </c>
      <c r="O5" s="103" t="s">
        <v>1460</v>
      </c>
      <c r="P5" s="102" t="s">
        <v>1432</v>
      </c>
      <c r="Q5" s="103" t="s">
        <v>1438</v>
      </c>
      <c r="R5" s="102" t="s">
        <v>344</v>
      </c>
      <c r="S5" s="103" t="s">
        <v>1439</v>
      </c>
      <c r="T5" s="102" t="s">
        <v>1463</v>
      </c>
      <c r="U5" s="103" t="s">
        <v>546</v>
      </c>
      <c r="V5" s="102" t="s">
        <v>1436</v>
      </c>
      <c r="W5" s="103" t="s">
        <v>565</v>
      </c>
      <c r="X5" s="102" t="s">
        <v>1440</v>
      </c>
      <c r="Y5" s="103" t="s">
        <v>1433</v>
      </c>
      <c r="Z5" s="102" t="s">
        <v>1531</v>
      </c>
      <c r="AA5" s="103" t="s">
        <v>1510</v>
      </c>
      <c r="AB5" s="102" t="s">
        <v>1479</v>
      </c>
      <c r="AC5" s="103" t="s">
        <v>1539</v>
      </c>
      <c r="AD5" s="102" t="s">
        <v>1491</v>
      </c>
      <c r="AE5" s="103" t="s">
        <v>1549</v>
      </c>
      <c r="AF5" s="102" t="s">
        <v>1475</v>
      </c>
      <c r="AG5" s="103" t="s">
        <v>1536</v>
      </c>
      <c r="AH5" s="102" t="s">
        <v>1518</v>
      </c>
      <c r="AI5" s="103" t="s">
        <v>1532</v>
      </c>
      <c r="AJ5" s="102" t="s">
        <v>1466</v>
      </c>
      <c r="AK5" s="103" t="s">
        <v>808</v>
      </c>
      <c r="AL5" s="102" t="s">
        <v>752</v>
      </c>
      <c r="AM5" s="103" t="s">
        <v>1483</v>
      </c>
      <c r="AN5" s="102" t="s">
        <v>892</v>
      </c>
      <c r="AO5" s="103" t="s">
        <v>1452</v>
      </c>
      <c r="AP5" s="102" t="s">
        <v>905</v>
      </c>
      <c r="AQ5" s="103" t="s">
        <v>722</v>
      </c>
      <c r="AR5" s="102" t="s">
        <v>1541</v>
      </c>
      <c r="AS5" s="103" t="s">
        <v>1552</v>
      </c>
      <c r="AT5" s="102" t="s">
        <v>1538</v>
      </c>
      <c r="AU5" s="103" t="s">
        <v>1526</v>
      </c>
      <c r="AV5" s="102" t="s">
        <v>1517</v>
      </c>
      <c r="AW5" s="103" t="s">
        <v>1445</v>
      </c>
      <c r="AX5" s="102" t="s">
        <v>856</v>
      </c>
      <c r="AY5" s="103" t="s">
        <v>963</v>
      </c>
      <c r="AZ5" s="102" t="s">
        <v>1522</v>
      </c>
      <c r="BA5" s="103" t="s">
        <v>1470</v>
      </c>
      <c r="BB5" s="102" t="s">
        <v>761</v>
      </c>
      <c r="BC5" s="103" t="s">
        <v>767</v>
      </c>
      <c r="BD5" s="102" t="s">
        <v>1480</v>
      </c>
      <c r="BE5" s="103" t="s">
        <v>1505</v>
      </c>
      <c r="BF5" s="102" t="s">
        <v>1487</v>
      </c>
      <c r="BG5" s="103" t="s">
        <v>1469</v>
      </c>
      <c r="BH5" s="102" t="s">
        <v>1557</v>
      </c>
      <c r="BI5" s="103" t="s">
        <v>1502</v>
      </c>
      <c r="BJ5" s="102" t="s">
        <v>1524</v>
      </c>
      <c r="BK5" s="103" t="s">
        <v>1551</v>
      </c>
      <c r="BL5" s="102" t="s">
        <v>1116</v>
      </c>
      <c r="BM5" s="103" t="s">
        <v>1509</v>
      </c>
      <c r="BN5" s="102" t="s">
        <v>1477</v>
      </c>
      <c r="BO5" s="103" t="s">
        <v>1493</v>
      </c>
      <c r="BP5" s="102" t="s">
        <v>1497</v>
      </c>
      <c r="BQ5" s="103" t="s">
        <v>1546</v>
      </c>
      <c r="BR5" s="102" t="s">
        <v>1484</v>
      </c>
      <c r="BS5" s="103" t="s">
        <v>1468</v>
      </c>
      <c r="BT5" s="102" t="s">
        <v>1430</v>
      </c>
      <c r="BU5" s="103" t="s">
        <v>1482</v>
      </c>
      <c r="BV5" s="102" t="s">
        <v>1455</v>
      </c>
      <c r="BW5" s="103" t="s">
        <v>1443</v>
      </c>
      <c r="BX5" s="102" t="s">
        <v>1495</v>
      </c>
      <c r="BY5" s="103" t="s">
        <v>1520</v>
      </c>
      <c r="BZ5" s="102" t="s">
        <v>1476</v>
      </c>
      <c r="CA5" s="103" t="s">
        <v>1556</v>
      </c>
      <c r="CB5" s="102" t="s">
        <v>1437</v>
      </c>
      <c r="CC5" s="103" t="s">
        <v>1558</v>
      </c>
      <c r="CD5" s="102" t="s">
        <v>1527</v>
      </c>
      <c r="CE5" s="103" t="s">
        <v>1535</v>
      </c>
      <c r="CF5" s="102" t="s">
        <v>1540</v>
      </c>
      <c r="CG5" s="103" t="s">
        <v>1088</v>
      </c>
      <c r="CH5" s="102" t="s">
        <v>1289</v>
      </c>
      <c r="CI5" s="103" t="s">
        <v>1525</v>
      </c>
      <c r="CJ5" s="102" t="s">
        <v>1519</v>
      </c>
      <c r="CK5" s="103" t="s">
        <v>1219</v>
      </c>
      <c r="CL5" s="102" t="s">
        <v>1529</v>
      </c>
      <c r="CM5" s="103" t="s">
        <v>1506</v>
      </c>
      <c r="CN5" s="102" t="s">
        <v>1512</v>
      </c>
      <c r="CO5" s="103" t="s">
        <v>1292</v>
      </c>
      <c r="CP5" s="102" t="s">
        <v>1555</v>
      </c>
      <c r="CQ5" s="103" t="s">
        <v>1544</v>
      </c>
      <c r="CR5" s="102" t="s">
        <v>1400</v>
      </c>
      <c r="CS5" s="103" t="s">
        <v>1511</v>
      </c>
      <c r="CT5" s="102" t="s">
        <v>1490</v>
      </c>
      <c r="CU5" s="103" t="s">
        <v>1304</v>
      </c>
      <c r="CV5" s="102" t="s">
        <v>1481</v>
      </c>
      <c r="CW5" s="103" t="s">
        <v>1467</v>
      </c>
      <c r="CX5" s="102" t="s">
        <v>1459</v>
      </c>
      <c r="CY5" s="103" t="s">
        <v>1458</v>
      </c>
      <c r="CZ5" s="102" t="s">
        <v>780</v>
      </c>
      <c r="DA5" s="103" t="s">
        <v>1451</v>
      </c>
      <c r="DB5" s="102" t="s">
        <v>1085</v>
      </c>
      <c r="DC5" s="103" t="s">
        <v>1545</v>
      </c>
      <c r="DD5" s="102" t="s">
        <v>1342</v>
      </c>
      <c r="DE5" s="103" t="s">
        <v>1441</v>
      </c>
      <c r="DF5" s="102" t="s">
        <v>1543</v>
      </c>
      <c r="DG5" s="103" t="s">
        <v>1499</v>
      </c>
      <c r="DH5" s="102" t="s">
        <v>1492</v>
      </c>
      <c r="DI5" s="103" t="s">
        <v>1200</v>
      </c>
      <c r="DJ5" s="102" t="s">
        <v>1474</v>
      </c>
      <c r="DK5" s="103" t="s">
        <v>1548</v>
      </c>
      <c r="DL5" s="102" t="s">
        <v>1508</v>
      </c>
      <c r="DM5" s="103" t="s">
        <v>1501</v>
      </c>
      <c r="DN5" s="102" t="s">
        <v>1361</v>
      </c>
      <c r="DO5" s="103" t="s">
        <v>1498</v>
      </c>
      <c r="DP5" s="102" t="s">
        <v>1431</v>
      </c>
      <c r="DQ5" s="103" t="s">
        <v>1528</v>
      </c>
      <c r="DR5" s="102" t="s">
        <v>1513</v>
      </c>
      <c r="DS5" s="103" t="s">
        <v>1276</v>
      </c>
      <c r="DT5" s="102" t="s">
        <v>1507</v>
      </c>
      <c r="DU5" s="103" t="s">
        <v>1399</v>
      </c>
      <c r="DV5" s="102" t="s">
        <v>1523</v>
      </c>
      <c r="DW5" s="103" t="s">
        <v>1461</v>
      </c>
      <c r="DX5" s="102" t="s">
        <v>1446</v>
      </c>
      <c r="DY5" s="103" t="s">
        <v>1315</v>
      </c>
      <c r="DZ5" s="102" t="s">
        <v>1338</v>
      </c>
      <c r="EA5" s="103" t="s">
        <v>1173</v>
      </c>
      <c r="EB5" s="102" t="s">
        <v>1384</v>
      </c>
      <c r="EC5" s="103" t="s">
        <v>1317</v>
      </c>
      <c r="ED5" s="102" t="s">
        <v>1283</v>
      </c>
      <c r="EE5" s="103" t="s">
        <v>1514</v>
      </c>
      <c r="EF5" s="102" t="s">
        <v>1553</v>
      </c>
      <c r="EG5" s="103" t="s">
        <v>1554</v>
      </c>
      <c r="EH5" s="102" t="s">
        <v>1335</v>
      </c>
      <c r="EI5" s="103" t="s">
        <v>1494</v>
      </c>
      <c r="EJ5" s="102" t="s">
        <v>1530</v>
      </c>
      <c r="EK5" s="103" t="s">
        <v>1485</v>
      </c>
      <c r="EL5" s="102" t="s">
        <v>1354</v>
      </c>
      <c r="EM5" s="103" t="s">
        <v>1486</v>
      </c>
      <c r="EN5" s="102" t="s">
        <v>1085</v>
      </c>
      <c r="EO5" s="103" t="s">
        <v>1449</v>
      </c>
      <c r="EP5" s="102" t="s">
        <v>1434</v>
      </c>
      <c r="EQ5" s="103" t="s">
        <v>1486</v>
      </c>
      <c r="ER5" s="102" t="s">
        <v>1454</v>
      </c>
      <c r="ES5" s="103" t="s">
        <v>1457</v>
      </c>
      <c r="ET5" s="102" t="s">
        <v>1406</v>
      </c>
      <c r="EU5" s="103" t="s">
        <v>1375</v>
      </c>
      <c r="EV5" s="102" t="s">
        <v>1504</v>
      </c>
      <c r="EW5" s="103" t="s">
        <v>1435</v>
      </c>
      <c r="EX5" s="102" t="s">
        <v>1402</v>
      </c>
      <c r="EY5" s="103" t="s">
        <v>1496</v>
      </c>
      <c r="EZ5" s="102" t="s">
        <v>1503</v>
      </c>
      <c r="FA5" s="103" t="s">
        <v>1399</v>
      </c>
      <c r="FB5" s="102" t="s">
        <v>1453</v>
      </c>
      <c r="FC5" s="103" t="s">
        <v>1500</v>
      </c>
      <c r="FD5" s="102" t="s">
        <v>1273</v>
      </c>
      <c r="FE5" s="103" t="s">
        <v>1533</v>
      </c>
      <c r="FF5" s="102" t="s">
        <v>1504</v>
      </c>
      <c r="FG5" s="103" t="s">
        <v>1521</v>
      </c>
      <c r="FH5" s="102" t="s">
        <v>1472</v>
      </c>
      <c r="FI5" s="103" t="s">
        <v>1450</v>
      </c>
    </row>
    <row r="6" spans="1:165" x14ac:dyDescent="0.25">
      <c r="A6" s="98" t="s">
        <v>5</v>
      </c>
      <c r="B6" s="104">
        <v>0.46875</v>
      </c>
      <c r="C6" s="105">
        <v>0.20486111111111113</v>
      </c>
      <c r="D6" s="104">
        <v>0.57291666666666663</v>
      </c>
      <c r="E6" s="105">
        <v>0.57638888888888895</v>
      </c>
      <c r="F6" s="104">
        <v>0.61458333333333337</v>
      </c>
      <c r="G6" s="105">
        <v>0.56597222222222221</v>
      </c>
      <c r="H6" s="104">
        <v>0.59027777777777779</v>
      </c>
      <c r="I6" s="105">
        <v>0.55902777777777779</v>
      </c>
      <c r="J6" s="104">
        <v>0.22569444444444445</v>
      </c>
      <c r="K6" s="105">
        <v>0.60763888888888895</v>
      </c>
      <c r="L6" s="104">
        <v>0.60416666666666663</v>
      </c>
      <c r="M6" s="105">
        <v>0.22916666666666666</v>
      </c>
      <c r="N6" s="104">
        <v>0.27430555555555552</v>
      </c>
      <c r="O6" s="105">
        <v>0.23611111111111113</v>
      </c>
      <c r="P6" s="104">
        <v>0.58680555555555558</v>
      </c>
      <c r="Q6" s="105">
        <v>0.60069444444444442</v>
      </c>
      <c r="R6" s="104">
        <v>0.60416666666666663</v>
      </c>
      <c r="S6" s="105">
        <v>0.61458333333333337</v>
      </c>
      <c r="T6" s="104">
        <v>0.61458333333333337</v>
      </c>
      <c r="U6" s="105">
        <v>0.28472222222222221</v>
      </c>
      <c r="V6" s="104">
        <v>0.64236111111111105</v>
      </c>
      <c r="W6" s="105">
        <v>0.40625</v>
      </c>
      <c r="X6" s="104">
        <v>0.30555555555555552</v>
      </c>
      <c r="Y6" s="105">
        <v>0.17708333333333334</v>
      </c>
      <c r="Z6" s="104">
        <v>0.27430555555555552</v>
      </c>
      <c r="AA6" s="105">
        <v>0.28472222222222221</v>
      </c>
      <c r="AB6" s="104">
        <v>0.62152777777777779</v>
      </c>
      <c r="AC6" s="105">
        <v>0.63888888888888895</v>
      </c>
      <c r="AD6" s="104">
        <v>0.62847222222222221</v>
      </c>
      <c r="AE6" s="105">
        <v>0.62152777777777779</v>
      </c>
      <c r="AF6" s="104">
        <v>0.25694444444444448</v>
      </c>
      <c r="AG6" s="105">
        <v>0.62152777777777779</v>
      </c>
      <c r="AH6" s="104">
        <v>0.61458333333333337</v>
      </c>
      <c r="AI6" s="105">
        <v>0.62847222222222221</v>
      </c>
      <c r="AJ6" s="104">
        <v>0.34027777777777773</v>
      </c>
      <c r="AK6" s="105">
        <v>0.28125</v>
      </c>
      <c r="AL6" s="104">
        <v>0.26041666666666669</v>
      </c>
      <c r="AM6" s="105">
        <v>0.30208333333333331</v>
      </c>
      <c r="AN6" s="104">
        <v>0.22916666666666666</v>
      </c>
      <c r="AO6" s="105">
        <v>0.59375</v>
      </c>
      <c r="AP6" s="104">
        <v>0.63541666666666663</v>
      </c>
      <c r="AQ6" s="105">
        <v>0.24652777777777779</v>
      </c>
      <c r="AR6" s="104">
        <v>0.62847222222222221</v>
      </c>
      <c r="AS6" s="105">
        <v>0.21527777777777779</v>
      </c>
      <c r="AT6" s="104">
        <v>0.28472222222222221</v>
      </c>
      <c r="AU6" s="105">
        <v>0.62847222222222221</v>
      </c>
      <c r="AV6" s="104">
        <v>0.30208333333333331</v>
      </c>
      <c r="AW6" s="105">
        <v>0.24652777777777779</v>
      </c>
      <c r="AX6" s="104">
        <v>0.30555555555555552</v>
      </c>
      <c r="AY6" s="105">
        <v>0.61805555555555558</v>
      </c>
      <c r="AZ6" s="104">
        <v>0.27083333333333331</v>
      </c>
      <c r="BA6" s="105">
        <v>0.62847222222222221</v>
      </c>
      <c r="BB6" s="104">
        <v>0.27083333333333331</v>
      </c>
      <c r="BC6" s="105">
        <v>0.2673611111111111</v>
      </c>
      <c r="BD6" s="104">
        <v>0.60416666666666663</v>
      </c>
      <c r="BE6" s="105">
        <v>0.70138888888888884</v>
      </c>
      <c r="BF6" s="104">
        <v>0.28819444444444448</v>
      </c>
      <c r="BG6" s="105">
        <v>0.29166666666666669</v>
      </c>
      <c r="BH6" s="104">
        <v>0.64236111111111105</v>
      </c>
      <c r="BI6" s="105">
        <v>0.27430555555555552</v>
      </c>
      <c r="BJ6" s="104">
        <v>0.31944444444444448</v>
      </c>
      <c r="BK6" s="105">
        <v>0.63888888888888895</v>
      </c>
      <c r="BL6" s="104">
        <v>0.40625</v>
      </c>
      <c r="BM6" s="105">
        <v>0.59375</v>
      </c>
      <c r="BN6" s="104">
        <v>0.27777777777777779</v>
      </c>
      <c r="BO6" s="105">
        <v>0.6875</v>
      </c>
      <c r="BP6" s="104">
        <v>0.28472222222222221</v>
      </c>
      <c r="BQ6" s="105">
        <v>0.65277777777777779</v>
      </c>
      <c r="BR6" s="104">
        <v>0.69444444444444453</v>
      </c>
      <c r="BS6" s="105">
        <v>0.27777777777777779</v>
      </c>
      <c r="BT6" s="104">
        <v>0.59375</v>
      </c>
      <c r="BU6" s="105">
        <v>0.60416666666666663</v>
      </c>
      <c r="BV6" s="104">
        <v>0.41319444444444442</v>
      </c>
      <c r="BW6" s="105">
        <v>0.30208333333333331</v>
      </c>
      <c r="BX6" s="104">
        <v>0.69097222222222221</v>
      </c>
      <c r="BY6" s="105">
        <v>0.68055555555555547</v>
      </c>
      <c r="BZ6" s="104">
        <v>0.2986111111111111</v>
      </c>
      <c r="CA6" s="105">
        <v>0.3125</v>
      </c>
      <c r="CB6" s="104">
        <v>0.31944444444444448</v>
      </c>
      <c r="CC6" s="105">
        <v>0.25</v>
      </c>
      <c r="CD6" s="104">
        <v>0.61458333333333337</v>
      </c>
      <c r="CE6" s="105">
        <v>0.3125</v>
      </c>
      <c r="CF6" s="104">
        <v>0.30902777777777779</v>
      </c>
      <c r="CG6" s="105">
        <v>0.32291666666666669</v>
      </c>
      <c r="CH6" s="104">
        <v>0.63541666666666663</v>
      </c>
      <c r="CI6" s="105">
        <v>0.68055555555555547</v>
      </c>
      <c r="CJ6" s="104">
        <v>0.2673611111111111</v>
      </c>
      <c r="CK6" s="105">
        <v>0.27083333333333331</v>
      </c>
      <c r="CL6" s="104">
        <v>0.65625</v>
      </c>
      <c r="CM6" s="105">
        <v>0.30902777777777779</v>
      </c>
      <c r="CN6" s="104">
        <v>0.68402777777777779</v>
      </c>
      <c r="CO6" s="105">
        <v>0.64236111111111105</v>
      </c>
      <c r="CP6" s="104">
        <v>0.65277777777777779</v>
      </c>
      <c r="CQ6" s="105">
        <v>0.34722222222222227</v>
      </c>
      <c r="CR6" s="104">
        <v>0.63541666666666663</v>
      </c>
      <c r="CS6" s="105">
        <v>0.64930555555555558</v>
      </c>
      <c r="CT6" s="104">
        <v>0.3125</v>
      </c>
      <c r="CU6" s="105">
        <v>0.64236111111111105</v>
      </c>
      <c r="CV6" s="104">
        <v>0.66319444444444442</v>
      </c>
      <c r="CW6" s="105">
        <v>0.67708333333333337</v>
      </c>
      <c r="CX6" s="104">
        <v>0.70833333333333337</v>
      </c>
      <c r="CY6" s="105">
        <v>0.67013888888888884</v>
      </c>
      <c r="CZ6" s="104">
        <v>0.67708333333333337</v>
      </c>
      <c r="DA6" s="105">
        <v>0.4513888888888889</v>
      </c>
      <c r="DB6" s="104">
        <v>0.31597222222222221</v>
      </c>
      <c r="DC6" s="105">
        <v>0.67708333333333337</v>
      </c>
      <c r="DD6" s="104">
        <v>0.65972222222222221</v>
      </c>
      <c r="DE6" s="105">
        <v>0.2986111111111111</v>
      </c>
      <c r="DF6" s="104">
        <v>0.30902777777777779</v>
      </c>
      <c r="DG6" s="105">
        <v>0.3263888888888889</v>
      </c>
      <c r="DH6" s="104">
        <v>0.31597222222222221</v>
      </c>
      <c r="DI6" s="105">
        <v>0.27430555555555552</v>
      </c>
      <c r="DJ6" s="104">
        <v>0.2951388888888889</v>
      </c>
      <c r="DK6" s="105">
        <v>0.65625</v>
      </c>
      <c r="DL6" s="104">
        <v>0.69791666666666663</v>
      </c>
      <c r="DM6" s="105">
        <v>0.69444444444444453</v>
      </c>
      <c r="DN6" s="104">
        <v>0.71527777777777779</v>
      </c>
      <c r="DO6" s="105">
        <v>0.3125</v>
      </c>
      <c r="DP6" s="104">
        <v>0.71527777777777779</v>
      </c>
      <c r="DQ6" s="105">
        <v>0.33333333333333331</v>
      </c>
      <c r="DR6" s="104">
        <v>0.34375</v>
      </c>
      <c r="DS6" s="105">
        <v>0.59375</v>
      </c>
      <c r="DT6" s="104">
        <v>0.31944444444444448</v>
      </c>
      <c r="DU6" s="105">
        <v>0.60069444444444442</v>
      </c>
      <c r="DV6" s="104">
        <v>0.30555555555555552</v>
      </c>
      <c r="DW6" s="105">
        <v>0.72222222222222221</v>
      </c>
      <c r="DX6" s="104">
        <v>0.34722222222222227</v>
      </c>
      <c r="DY6" s="105">
        <v>0.72222222222222221</v>
      </c>
      <c r="DZ6" s="104">
        <v>0.3576388888888889</v>
      </c>
      <c r="EA6" s="105">
        <v>0.28819444444444448</v>
      </c>
      <c r="EB6" s="104">
        <v>0.28125</v>
      </c>
      <c r="EC6" s="105">
        <v>0.62152777777777779</v>
      </c>
      <c r="ED6" s="104">
        <v>0.63194444444444442</v>
      </c>
      <c r="EE6" s="105">
        <v>0.64583333333333337</v>
      </c>
      <c r="EF6" s="104">
        <v>0.24305555555555555</v>
      </c>
      <c r="EG6" s="105">
        <v>0.27083333333333331</v>
      </c>
      <c r="EH6" s="104">
        <v>0.70833333333333337</v>
      </c>
      <c r="EI6" s="105">
        <v>0.72916666666666663</v>
      </c>
      <c r="EJ6" s="104">
        <v>0.72916666666666663</v>
      </c>
      <c r="EK6" s="105">
        <v>0.3576388888888889</v>
      </c>
      <c r="EL6" s="104">
        <v>0.28125</v>
      </c>
      <c r="EM6" s="105">
        <v>0.59375</v>
      </c>
      <c r="EN6" s="104">
        <v>0.28125</v>
      </c>
      <c r="EO6" s="105">
        <v>0.3125</v>
      </c>
      <c r="EP6" s="104">
        <v>0.22569444444444445</v>
      </c>
      <c r="EQ6" s="105">
        <v>0.36805555555555558</v>
      </c>
      <c r="ER6" s="104">
        <v>0.3263888888888889</v>
      </c>
      <c r="ES6" s="105">
        <v>0.72222222222222221</v>
      </c>
      <c r="ET6" s="104">
        <v>0.34722222222222227</v>
      </c>
      <c r="EU6" s="105">
        <v>0.3298611111111111</v>
      </c>
      <c r="EV6" s="104">
        <v>0.30902777777777779</v>
      </c>
      <c r="EW6" s="105">
        <v>0.35416666666666669</v>
      </c>
      <c r="EX6" s="104">
        <v>0.61805555555555558</v>
      </c>
      <c r="EY6" s="105">
        <v>0.75</v>
      </c>
      <c r="EZ6" s="104">
        <v>0.4861111111111111</v>
      </c>
      <c r="FA6" s="105">
        <v>0.53125</v>
      </c>
      <c r="FB6" s="104">
        <v>0.34722222222222227</v>
      </c>
      <c r="FC6" s="105">
        <v>0.3576388888888889</v>
      </c>
      <c r="FD6" s="104">
        <v>0.62847222222222221</v>
      </c>
      <c r="FE6" s="105">
        <v>0.3611111111111111</v>
      </c>
      <c r="FF6" s="104">
        <v>0.72569444444444453</v>
      </c>
      <c r="FG6" s="105">
        <v>0.80555555555555547</v>
      </c>
      <c r="FH6" s="104">
        <v>0.71875</v>
      </c>
      <c r="FI6" s="105">
        <v>0.31944444444444448</v>
      </c>
    </row>
    <row r="7" spans="1:165" x14ac:dyDescent="0.25">
      <c r="A7" s="98" t="s">
        <v>6</v>
      </c>
      <c r="B7" s="104">
        <v>0.96180555555555547</v>
      </c>
      <c r="C7" s="105">
        <v>0.77777777777777779</v>
      </c>
      <c r="D7" s="104">
        <v>0.84722222222222221</v>
      </c>
      <c r="E7" s="105">
        <v>0.85763888888888884</v>
      </c>
      <c r="F7" s="104">
        <v>0.82986111111111116</v>
      </c>
      <c r="G7" s="105">
        <v>0.84722222222222221</v>
      </c>
      <c r="H7" s="104">
        <v>0.81597222222222221</v>
      </c>
      <c r="I7" s="105">
        <v>0.79861111111111116</v>
      </c>
      <c r="J7" s="104">
        <v>0.45833333333333331</v>
      </c>
      <c r="K7" s="105">
        <v>0.82291666666666663</v>
      </c>
      <c r="L7" s="104">
        <v>0.80208333333333337</v>
      </c>
      <c r="M7" s="105">
        <v>0.375</v>
      </c>
      <c r="N7" s="104">
        <v>0.4548611111111111</v>
      </c>
      <c r="O7" s="105">
        <v>0.44444444444444442</v>
      </c>
      <c r="P7" s="104">
        <v>0.79861111111111116</v>
      </c>
      <c r="Q7" s="105">
        <v>0.78125</v>
      </c>
      <c r="R7" s="104">
        <v>0.82638888888888884</v>
      </c>
      <c r="S7" s="105">
        <v>0.83680555555555547</v>
      </c>
      <c r="T7" s="104">
        <v>0.80902777777777779</v>
      </c>
      <c r="U7" s="105">
        <v>0.41666666666666669</v>
      </c>
      <c r="V7" s="104">
        <v>0.79513888888888884</v>
      </c>
      <c r="W7" s="105">
        <v>0.875</v>
      </c>
      <c r="X7" s="104">
        <v>0.39583333333333331</v>
      </c>
      <c r="Y7" s="105">
        <v>0.39583333333333331</v>
      </c>
      <c r="Z7" s="104">
        <v>0.42708333333333331</v>
      </c>
      <c r="AA7" s="105">
        <v>0.45833333333333331</v>
      </c>
      <c r="AB7" s="104">
        <v>0.79166666666666663</v>
      </c>
      <c r="AC7" s="105">
        <v>0.80208333333333337</v>
      </c>
      <c r="AD7" s="104">
        <v>0.80208333333333337</v>
      </c>
      <c r="AE7" s="105">
        <v>0.82986111111111116</v>
      </c>
      <c r="AF7" s="104">
        <v>0.39930555555555558</v>
      </c>
      <c r="AG7" s="105">
        <v>0.79513888888888884</v>
      </c>
      <c r="AH7" s="104">
        <v>0.82986111111111116</v>
      </c>
      <c r="AI7" s="105">
        <v>0.79166666666666663</v>
      </c>
      <c r="AJ7" s="104">
        <v>0.44444444444444442</v>
      </c>
      <c r="AK7" s="105">
        <v>0.5</v>
      </c>
      <c r="AL7" s="104">
        <v>0.4236111111111111</v>
      </c>
      <c r="AM7" s="105">
        <v>0.40972222222222227</v>
      </c>
      <c r="AN7" s="104">
        <v>0.3576388888888889</v>
      </c>
      <c r="AO7" s="105">
        <v>0.80555555555555547</v>
      </c>
      <c r="AP7" s="104">
        <v>0.78819444444444453</v>
      </c>
      <c r="AQ7" s="105">
        <v>0.41319444444444442</v>
      </c>
      <c r="AR7" s="104">
        <v>0.79166666666666663</v>
      </c>
      <c r="AS7" s="105">
        <v>0.42708333333333331</v>
      </c>
      <c r="AT7" s="104">
        <v>0.42708333333333331</v>
      </c>
      <c r="AU7" s="105">
        <v>0.79166666666666663</v>
      </c>
      <c r="AV7" s="104">
        <v>0.43055555555555558</v>
      </c>
      <c r="AW7" s="105">
        <v>0.41666666666666669</v>
      </c>
      <c r="AX7" s="104">
        <v>0.4548611111111111</v>
      </c>
      <c r="AY7" s="105">
        <v>0.77430555555555547</v>
      </c>
      <c r="AZ7" s="104">
        <v>0.44444444444444442</v>
      </c>
      <c r="BA7" s="105">
        <v>0.84027777777777779</v>
      </c>
      <c r="BB7" s="104">
        <v>0.45833333333333331</v>
      </c>
      <c r="BC7" s="105">
        <v>0.4375</v>
      </c>
      <c r="BD7" s="104">
        <v>0.77083333333333337</v>
      </c>
      <c r="BE7" s="105">
        <v>0.79166666666666663</v>
      </c>
      <c r="BF7" s="104">
        <v>0.40277777777777773</v>
      </c>
      <c r="BG7" s="105">
        <v>0.4201388888888889</v>
      </c>
      <c r="BH7" s="104">
        <v>0.77083333333333337</v>
      </c>
      <c r="BI7" s="105">
        <v>0.3888888888888889</v>
      </c>
      <c r="BJ7" s="104">
        <v>0.4236111111111111</v>
      </c>
      <c r="BK7" s="105">
        <v>0.8125</v>
      </c>
      <c r="BL7" s="104">
        <v>0.875</v>
      </c>
      <c r="BM7" s="105">
        <v>0.67013888888888884</v>
      </c>
      <c r="BN7" s="104">
        <v>0.40972222222222227</v>
      </c>
      <c r="BO7" s="105">
        <v>0.78125</v>
      </c>
      <c r="BP7" s="104">
        <v>0.3888888888888889</v>
      </c>
      <c r="BQ7" s="105">
        <v>0.77777777777777779</v>
      </c>
      <c r="BR7" s="104">
        <v>0.77430555555555547</v>
      </c>
      <c r="BS7" s="105">
        <v>0.37847222222222227</v>
      </c>
      <c r="BT7" s="104">
        <v>0.79861111111111116</v>
      </c>
      <c r="BU7" s="105">
        <v>0.76388888888888884</v>
      </c>
      <c r="BV7" s="104">
        <v>0.55902777777777779</v>
      </c>
      <c r="BW7" s="105">
        <v>12.5</v>
      </c>
      <c r="BX7" s="104">
        <v>0.79166666666666663</v>
      </c>
      <c r="BY7" s="105">
        <v>0.79513888888888884</v>
      </c>
      <c r="BZ7" s="104">
        <v>0.41666666666666669</v>
      </c>
      <c r="CA7" s="105">
        <v>0.37847222222222227</v>
      </c>
      <c r="CB7" s="104">
        <v>0.3888888888888889</v>
      </c>
      <c r="CC7" s="105">
        <v>0.31597222222222221</v>
      </c>
      <c r="CD7" s="104">
        <v>0.80555555555555547</v>
      </c>
      <c r="CE7" s="105">
        <v>0.38541666666666669</v>
      </c>
      <c r="CF7" s="104">
        <v>0.3923611111111111</v>
      </c>
      <c r="CG7" s="105">
        <v>0.3888888888888889</v>
      </c>
      <c r="CH7" s="104">
        <v>0.80208333333333337</v>
      </c>
      <c r="CI7" s="105">
        <v>0.77777777777777779</v>
      </c>
      <c r="CJ7" s="104">
        <v>0.40972222222222227</v>
      </c>
      <c r="CK7" s="105">
        <v>0.3263888888888889</v>
      </c>
      <c r="CL7" s="104">
        <v>0.79166666666666663</v>
      </c>
      <c r="CM7" s="105">
        <v>0.38541666666666669</v>
      </c>
      <c r="CN7" s="104">
        <v>0.76041666666666663</v>
      </c>
      <c r="CO7" s="105">
        <v>0.76041666666666663</v>
      </c>
      <c r="CP7" s="104">
        <v>0.75694444444444453</v>
      </c>
      <c r="CQ7" s="105">
        <v>0.4548611111111111</v>
      </c>
      <c r="CR7" s="104">
        <v>0.73611111111111116</v>
      </c>
      <c r="CS7" s="105">
        <v>0.78125</v>
      </c>
      <c r="CT7" s="104">
        <v>0.38541666666666669</v>
      </c>
      <c r="CU7" s="105">
        <v>0.76041666666666663</v>
      </c>
      <c r="CV7" s="104">
        <v>0.71527777777777779</v>
      </c>
      <c r="CW7" s="105">
        <v>0.79166666666666663</v>
      </c>
      <c r="CX7" s="104">
        <v>0.77430555555555547</v>
      </c>
      <c r="CY7" s="105">
        <v>0.77083333333333337</v>
      </c>
      <c r="CZ7" s="104">
        <v>0.76736111111111116</v>
      </c>
      <c r="DA7" s="105">
        <v>0.70486111111111116</v>
      </c>
      <c r="DB7" s="104">
        <v>0.38194444444444442</v>
      </c>
      <c r="DC7" s="105">
        <v>0.75</v>
      </c>
      <c r="DD7" s="104">
        <v>0.77083333333333337</v>
      </c>
      <c r="DE7" s="105">
        <v>0.39583333333333331</v>
      </c>
      <c r="DF7" s="104">
        <v>0.38194444444444442</v>
      </c>
      <c r="DG7" s="105">
        <v>0.38541666666666669</v>
      </c>
      <c r="DH7" s="104">
        <v>0.38194444444444442</v>
      </c>
      <c r="DI7" s="105">
        <v>0.375</v>
      </c>
      <c r="DJ7" s="104">
        <v>0.34375</v>
      </c>
      <c r="DK7" s="105">
        <v>0.73611111111111116</v>
      </c>
      <c r="DL7" s="104">
        <v>0.77777777777777779</v>
      </c>
      <c r="DM7" s="105">
        <v>0.77777777777777779</v>
      </c>
      <c r="DN7" s="104">
        <v>0.75347222222222221</v>
      </c>
      <c r="DO7" s="105">
        <v>0.35069444444444442</v>
      </c>
      <c r="DP7" s="104">
        <v>0.76736111111111116</v>
      </c>
      <c r="DQ7" s="105">
        <v>0.39583333333333331</v>
      </c>
      <c r="DR7" s="104">
        <v>0.37847222222222227</v>
      </c>
      <c r="DS7" s="105">
        <v>0.75347222222222221</v>
      </c>
      <c r="DT7" s="104">
        <v>0.37152777777777773</v>
      </c>
      <c r="DU7" s="105">
        <v>0.77083333333333337</v>
      </c>
      <c r="DV7" s="104">
        <v>0.33680555555555558</v>
      </c>
      <c r="DW7" s="105">
        <v>0.75347222222222221</v>
      </c>
      <c r="DX7" s="104">
        <v>0.3888888888888889</v>
      </c>
      <c r="DY7" s="105">
        <v>0.74652777777777779</v>
      </c>
      <c r="DZ7" s="104">
        <v>0.40625</v>
      </c>
      <c r="EA7" s="105">
        <v>0.38194444444444442</v>
      </c>
      <c r="EB7" s="104">
        <v>0.32291666666666669</v>
      </c>
      <c r="EC7" s="105">
        <v>0.75347222222222221</v>
      </c>
      <c r="ED7" s="104">
        <v>0.67361111111111116</v>
      </c>
      <c r="EE7" s="105">
        <v>0.70486111111111116</v>
      </c>
      <c r="EF7" s="104">
        <v>0.25347222222222221</v>
      </c>
      <c r="EG7" s="105">
        <v>0.29166666666666669</v>
      </c>
      <c r="EH7" s="104">
        <v>0.75</v>
      </c>
      <c r="EI7" s="105">
        <v>0.75</v>
      </c>
      <c r="EJ7" s="104">
        <v>0.75347222222222221</v>
      </c>
      <c r="EK7" s="105">
        <v>0.4201388888888889</v>
      </c>
      <c r="EL7" s="104">
        <v>0.32291666666666669</v>
      </c>
      <c r="EM7" s="105">
        <v>0.65277777777777779</v>
      </c>
      <c r="EN7" s="104">
        <v>0.30555555555555552</v>
      </c>
      <c r="EO7" s="105">
        <v>0.3263888888888889</v>
      </c>
      <c r="EP7" s="104">
        <v>0.24305555555555555</v>
      </c>
      <c r="EQ7" s="105">
        <v>0.3888888888888889</v>
      </c>
      <c r="ER7" s="104">
        <v>0.3923611111111111</v>
      </c>
      <c r="ES7" s="105">
        <v>0.74305555555555547</v>
      </c>
      <c r="ET7" s="104">
        <v>0.37847222222222227</v>
      </c>
      <c r="EU7" s="105">
        <v>0.3576388888888889</v>
      </c>
      <c r="EV7" s="104">
        <v>0.38541666666666669</v>
      </c>
      <c r="EW7" s="105">
        <v>0.375</v>
      </c>
      <c r="EX7" s="104">
        <v>0.63194444444444442</v>
      </c>
      <c r="EY7" s="105">
        <v>0.76041666666666663</v>
      </c>
      <c r="EZ7" s="104">
        <v>0.5</v>
      </c>
      <c r="FA7" s="105">
        <v>0.54861111111111105</v>
      </c>
      <c r="FB7" s="104">
        <v>0.3576388888888889</v>
      </c>
      <c r="FC7" s="105">
        <v>0.36805555555555558</v>
      </c>
      <c r="FD7" s="104">
        <v>0.64236111111111105</v>
      </c>
      <c r="FE7" s="105">
        <v>0.37152777777777773</v>
      </c>
      <c r="FF7" s="104">
        <v>0.73958333333333337</v>
      </c>
      <c r="FG7" s="105">
        <v>0.81597222222222221</v>
      </c>
      <c r="FH7" s="104">
        <v>0.73263888888888884</v>
      </c>
      <c r="FI7" s="105">
        <v>0.3298611111111111</v>
      </c>
    </row>
    <row r="8" spans="1:165" x14ac:dyDescent="0.25">
      <c r="A8" s="99" t="s">
        <v>7</v>
      </c>
      <c r="B8" s="102">
        <v>4.6500000000000004</v>
      </c>
      <c r="C8" s="103">
        <v>17.13</v>
      </c>
      <c r="D8" s="102">
        <v>9.0399999999999991</v>
      </c>
      <c r="E8" s="103">
        <v>10.37</v>
      </c>
      <c r="F8" s="102">
        <v>11.73</v>
      </c>
      <c r="G8" s="103">
        <v>9.82</v>
      </c>
      <c r="H8" s="102">
        <v>4.46</v>
      </c>
      <c r="I8" s="103">
        <v>4.7</v>
      </c>
      <c r="J8" s="102">
        <v>16.93</v>
      </c>
      <c r="K8" s="103">
        <v>4.26</v>
      </c>
      <c r="L8" s="102">
        <v>10.84</v>
      </c>
      <c r="M8" s="103">
        <v>7.79</v>
      </c>
      <c r="N8" s="102">
        <v>11.29</v>
      </c>
      <c r="O8" s="103">
        <v>15.69</v>
      </c>
      <c r="P8" s="102">
        <v>3.73</v>
      </c>
      <c r="Q8" s="103">
        <v>8.61</v>
      </c>
      <c r="R8" s="102">
        <v>4.2</v>
      </c>
      <c r="S8" s="103">
        <v>8.51</v>
      </c>
      <c r="T8" s="102">
        <v>9.18</v>
      </c>
      <c r="U8" s="103">
        <v>7.86</v>
      </c>
      <c r="V8" s="102">
        <v>8.5</v>
      </c>
      <c r="W8" s="103">
        <v>6.35</v>
      </c>
      <c r="X8" s="102">
        <v>10.52</v>
      </c>
      <c r="Y8" s="103">
        <v>3.65</v>
      </c>
      <c r="Z8" s="102">
        <v>9.73</v>
      </c>
      <c r="AA8" s="103">
        <v>5.38</v>
      </c>
      <c r="AB8" s="102">
        <v>4.7699999999999996</v>
      </c>
      <c r="AC8" s="103">
        <v>3.12</v>
      </c>
      <c r="AD8" s="102">
        <v>4.5199999999999996</v>
      </c>
      <c r="AE8" s="103">
        <v>5.99</v>
      </c>
      <c r="AF8" s="102">
        <v>3.78</v>
      </c>
      <c r="AG8" s="103">
        <v>4.57</v>
      </c>
      <c r="AH8" s="102">
        <v>5.82</v>
      </c>
      <c r="AI8" s="103">
        <v>4.88</v>
      </c>
      <c r="AJ8" s="102">
        <v>4.58</v>
      </c>
      <c r="AK8" s="103">
        <v>3.02</v>
      </c>
      <c r="AL8" s="102">
        <v>3.39</v>
      </c>
      <c r="AM8" s="103">
        <v>3.92</v>
      </c>
      <c r="AN8" s="102">
        <v>4.18</v>
      </c>
      <c r="AO8" s="103">
        <v>1.08</v>
      </c>
      <c r="AP8" s="102">
        <v>6.18</v>
      </c>
      <c r="AQ8" s="103">
        <v>4.84</v>
      </c>
      <c r="AR8" s="102">
        <v>6.26</v>
      </c>
      <c r="AS8" s="103">
        <v>2.76</v>
      </c>
      <c r="AT8" s="102">
        <v>3.34</v>
      </c>
      <c r="AU8" s="103">
        <v>5.91</v>
      </c>
      <c r="AV8" s="102">
        <v>7.01</v>
      </c>
      <c r="AW8" s="103">
        <v>5.38</v>
      </c>
      <c r="AX8" s="102">
        <v>5.14</v>
      </c>
      <c r="AY8" s="103">
        <v>5.74</v>
      </c>
      <c r="AZ8" s="102">
        <v>7.28</v>
      </c>
      <c r="BA8" s="103">
        <v>3.85</v>
      </c>
      <c r="BB8" s="102">
        <v>0.93</v>
      </c>
      <c r="BC8" s="103">
        <v>3.36</v>
      </c>
      <c r="BD8" s="102">
        <v>1.72</v>
      </c>
      <c r="BE8" s="103">
        <v>4.3600000000000003</v>
      </c>
      <c r="BF8" s="102">
        <v>3.11</v>
      </c>
      <c r="BG8" s="103">
        <v>3.12</v>
      </c>
      <c r="BH8" s="102">
        <v>4.4400000000000004</v>
      </c>
      <c r="BI8" s="103">
        <v>4.2300000000000004</v>
      </c>
      <c r="BJ8" s="102">
        <v>4.3</v>
      </c>
      <c r="BK8" s="103">
        <v>3.79</v>
      </c>
      <c r="BL8" s="102">
        <v>1.17</v>
      </c>
      <c r="BM8" s="103">
        <v>1.63</v>
      </c>
      <c r="BN8" s="102">
        <v>2.17</v>
      </c>
      <c r="BO8" s="103">
        <v>4.88</v>
      </c>
      <c r="BP8" s="102">
        <v>4.68</v>
      </c>
      <c r="BQ8" s="103">
        <v>2.99</v>
      </c>
      <c r="BR8" s="102">
        <v>3.83</v>
      </c>
      <c r="BS8" s="103">
        <v>1.82</v>
      </c>
      <c r="BT8" s="102">
        <v>1.78</v>
      </c>
      <c r="BU8" s="103">
        <v>7.54</v>
      </c>
      <c r="BV8" s="102">
        <v>2.63</v>
      </c>
      <c r="BW8" s="103">
        <v>2.12</v>
      </c>
      <c r="BX8" s="102">
        <v>1.97</v>
      </c>
      <c r="BY8" s="103">
        <v>3.89</v>
      </c>
      <c r="BZ8" s="102">
        <v>2.42</v>
      </c>
      <c r="CA8" s="103">
        <v>5.15</v>
      </c>
      <c r="CB8" s="102">
        <v>2.66</v>
      </c>
      <c r="CC8" s="103">
        <v>3.24</v>
      </c>
      <c r="CD8" s="102">
        <v>2.13</v>
      </c>
      <c r="CE8" s="103">
        <v>2.2400000000000002</v>
      </c>
      <c r="CF8" s="102">
        <v>1.66</v>
      </c>
      <c r="CG8" s="103">
        <v>4.68</v>
      </c>
      <c r="CH8" s="102">
        <v>1.02</v>
      </c>
      <c r="CI8" s="103">
        <v>3.03</v>
      </c>
      <c r="CJ8" s="102">
        <v>2.2200000000000002</v>
      </c>
      <c r="CK8" s="103">
        <v>1.75</v>
      </c>
      <c r="CL8" s="102">
        <v>3.75</v>
      </c>
      <c r="CM8" s="103">
        <v>1.9</v>
      </c>
      <c r="CN8" s="102">
        <v>3.01</v>
      </c>
      <c r="CO8" s="103">
        <v>3.53</v>
      </c>
      <c r="CP8" s="102">
        <v>3.44</v>
      </c>
      <c r="CQ8" s="103">
        <v>1.81</v>
      </c>
      <c r="CR8" s="102">
        <v>1.03</v>
      </c>
      <c r="CS8" s="103">
        <v>3.3</v>
      </c>
      <c r="CT8" s="102">
        <v>2.35</v>
      </c>
      <c r="CU8" s="103">
        <v>2.0499999999999998</v>
      </c>
      <c r="CV8" s="102">
        <v>1.29</v>
      </c>
      <c r="CW8" s="103">
        <v>0.73</v>
      </c>
      <c r="CX8" s="102">
        <v>2.59</v>
      </c>
      <c r="CY8" s="103">
        <v>2.02</v>
      </c>
      <c r="CZ8" s="102">
        <v>1.85</v>
      </c>
      <c r="DA8" s="103">
        <v>1.69</v>
      </c>
      <c r="DB8" s="102">
        <v>0.64</v>
      </c>
      <c r="DC8" s="103">
        <v>1.55</v>
      </c>
      <c r="DD8" s="102">
        <v>1.21</v>
      </c>
      <c r="DE8" s="103">
        <v>0.92</v>
      </c>
      <c r="DF8" s="102">
        <v>2.57</v>
      </c>
      <c r="DG8" s="103">
        <v>1.55</v>
      </c>
      <c r="DH8" s="102">
        <v>2.3199999999999998</v>
      </c>
      <c r="DI8" s="103">
        <v>1.73</v>
      </c>
      <c r="DJ8" s="102">
        <v>1.54</v>
      </c>
      <c r="DK8" s="103">
        <v>0.63</v>
      </c>
      <c r="DL8" s="102">
        <v>1.39</v>
      </c>
      <c r="DM8" s="103">
        <v>1.1599999999999999</v>
      </c>
      <c r="DN8" s="102">
        <v>1.7</v>
      </c>
      <c r="DO8" s="103">
        <v>1.54</v>
      </c>
      <c r="DP8" s="102">
        <v>1.53</v>
      </c>
      <c r="DQ8" s="103">
        <v>1.33</v>
      </c>
      <c r="DR8" s="102">
        <v>0.3</v>
      </c>
      <c r="DS8" s="103">
        <v>0.27</v>
      </c>
      <c r="DT8" s="102">
        <v>2.08</v>
      </c>
      <c r="DU8" s="103">
        <v>0.11</v>
      </c>
      <c r="DV8" s="102">
        <v>2.71</v>
      </c>
      <c r="DW8" s="103">
        <v>0.3</v>
      </c>
      <c r="DX8" s="102">
        <v>1.1100000000000001</v>
      </c>
      <c r="DY8" s="103">
        <v>0.76</v>
      </c>
      <c r="DZ8" s="102">
        <v>0.41</v>
      </c>
      <c r="EA8" s="103">
        <v>0.35</v>
      </c>
      <c r="EB8" s="102">
        <v>0.3</v>
      </c>
      <c r="EC8" s="103">
        <v>0.56999999999999995</v>
      </c>
      <c r="ED8" s="102">
        <v>0.53</v>
      </c>
      <c r="EE8" s="103">
        <v>0.78</v>
      </c>
      <c r="EF8" s="102">
        <v>1</v>
      </c>
      <c r="EG8" s="103">
        <v>0.21</v>
      </c>
      <c r="EH8" s="102">
        <v>0.5</v>
      </c>
      <c r="EI8" s="103">
        <v>2.21</v>
      </c>
      <c r="EJ8" s="102">
        <v>0.25</v>
      </c>
      <c r="EK8" s="103">
        <v>0.61</v>
      </c>
      <c r="EL8" s="102">
        <v>0.33</v>
      </c>
      <c r="EM8" s="103">
        <v>0.41</v>
      </c>
      <c r="EN8" s="102">
        <v>0.64</v>
      </c>
      <c r="EO8" s="103">
        <v>0.81</v>
      </c>
      <c r="EP8" s="102">
        <v>0.96</v>
      </c>
      <c r="EQ8" s="103">
        <v>1</v>
      </c>
      <c r="ER8" s="102">
        <v>0.19</v>
      </c>
      <c r="ES8" s="103">
        <v>0.48</v>
      </c>
      <c r="ET8" s="102">
        <v>0.3</v>
      </c>
      <c r="EU8" s="103">
        <v>0.22</v>
      </c>
      <c r="EV8" s="102">
        <v>0.51</v>
      </c>
      <c r="EW8" s="103">
        <v>0.42</v>
      </c>
      <c r="EX8" s="102">
        <v>0.6</v>
      </c>
      <c r="EY8" s="103">
        <v>0.53</v>
      </c>
      <c r="EZ8" s="102">
        <v>4.2300000000000004</v>
      </c>
      <c r="FA8" s="103">
        <v>0.11</v>
      </c>
      <c r="FB8" s="102">
        <v>0.79</v>
      </c>
      <c r="FC8" s="103">
        <v>0.78</v>
      </c>
      <c r="FD8" s="102">
        <v>0.47</v>
      </c>
      <c r="FE8" s="103">
        <v>0.56000000000000005</v>
      </c>
      <c r="FF8" s="102">
        <v>0.23</v>
      </c>
      <c r="FG8" s="103">
        <v>0.15</v>
      </c>
      <c r="FH8" s="102">
        <v>0.06</v>
      </c>
      <c r="FI8" s="103">
        <v>0.02</v>
      </c>
    </row>
    <row r="9" spans="1:165" x14ac:dyDescent="0.25">
      <c r="A9" s="100" t="s">
        <v>8</v>
      </c>
      <c r="B9" s="102">
        <v>17110</v>
      </c>
      <c r="C9" s="103">
        <v>12490</v>
      </c>
      <c r="D9" s="102">
        <v>9910</v>
      </c>
      <c r="E9" s="103">
        <v>7110</v>
      </c>
      <c r="F9" s="102">
        <v>6220</v>
      </c>
      <c r="G9" s="103">
        <v>5840</v>
      </c>
      <c r="H9" s="102">
        <v>5370</v>
      </c>
      <c r="I9" s="103">
        <v>4880</v>
      </c>
      <c r="J9" s="102">
        <v>4480</v>
      </c>
      <c r="K9" s="103">
        <v>4310</v>
      </c>
      <c r="L9" s="102">
        <v>4150</v>
      </c>
      <c r="M9" s="103">
        <v>3860</v>
      </c>
      <c r="N9" s="102">
        <v>3630</v>
      </c>
      <c r="O9" s="103">
        <v>3590</v>
      </c>
      <c r="P9" s="102">
        <v>3250</v>
      </c>
      <c r="Q9" s="103">
        <v>3080</v>
      </c>
      <c r="R9" s="102">
        <v>2950</v>
      </c>
      <c r="S9" s="103">
        <v>2800</v>
      </c>
      <c r="T9" s="102">
        <v>2730</v>
      </c>
      <c r="U9" s="103">
        <v>2700</v>
      </c>
      <c r="V9" s="102">
        <v>2630</v>
      </c>
      <c r="W9" s="103">
        <v>2170</v>
      </c>
      <c r="X9" s="102">
        <v>2060</v>
      </c>
      <c r="Y9" s="103">
        <v>1910</v>
      </c>
      <c r="Z9" s="102">
        <v>1900</v>
      </c>
      <c r="AA9" s="103">
        <v>1880</v>
      </c>
      <c r="AB9" s="102">
        <v>1860</v>
      </c>
      <c r="AC9" s="103">
        <v>1790</v>
      </c>
      <c r="AD9" s="102">
        <v>1760</v>
      </c>
      <c r="AE9" s="103">
        <v>1740</v>
      </c>
      <c r="AF9" s="102">
        <v>1740</v>
      </c>
      <c r="AG9" s="103">
        <v>1640</v>
      </c>
      <c r="AH9" s="102">
        <v>1550</v>
      </c>
      <c r="AI9" s="103">
        <v>1490</v>
      </c>
      <c r="AJ9" s="102">
        <v>1440</v>
      </c>
      <c r="AK9" s="103">
        <v>1400</v>
      </c>
      <c r="AL9" s="102">
        <v>1320</v>
      </c>
      <c r="AM9" s="103">
        <v>1230</v>
      </c>
      <c r="AN9" s="102">
        <v>1130</v>
      </c>
      <c r="AO9" s="103">
        <v>1120</v>
      </c>
      <c r="AP9" s="102">
        <v>1050</v>
      </c>
      <c r="AQ9" s="103">
        <v>1000</v>
      </c>
      <c r="AR9" s="102">
        <v>970</v>
      </c>
      <c r="AS9" s="103">
        <v>950</v>
      </c>
      <c r="AT9" s="102">
        <v>930</v>
      </c>
      <c r="AU9" s="103">
        <v>870</v>
      </c>
      <c r="AV9" s="102">
        <v>860</v>
      </c>
      <c r="AW9" s="103">
        <v>830</v>
      </c>
      <c r="AX9" s="102">
        <v>820</v>
      </c>
      <c r="AY9" s="103">
        <v>780</v>
      </c>
      <c r="AZ9" s="102">
        <v>770</v>
      </c>
      <c r="BA9" s="103">
        <v>770</v>
      </c>
      <c r="BB9" s="102">
        <v>660</v>
      </c>
      <c r="BC9" s="103">
        <v>640</v>
      </c>
      <c r="BD9" s="102">
        <v>640</v>
      </c>
      <c r="BE9" s="103">
        <v>610</v>
      </c>
      <c r="BF9" s="102">
        <v>610</v>
      </c>
      <c r="BG9" s="103">
        <v>600</v>
      </c>
      <c r="BH9" s="102">
        <v>590</v>
      </c>
      <c r="BI9" s="103">
        <v>570</v>
      </c>
      <c r="BJ9" s="102">
        <v>540</v>
      </c>
      <c r="BK9" s="103">
        <v>490</v>
      </c>
      <c r="BL9" s="102">
        <v>480</v>
      </c>
      <c r="BM9" s="103">
        <v>460</v>
      </c>
      <c r="BN9" s="102">
        <v>430</v>
      </c>
      <c r="BO9" s="103">
        <v>410</v>
      </c>
      <c r="BP9" s="102">
        <v>410</v>
      </c>
      <c r="BQ9" s="103">
        <v>400</v>
      </c>
      <c r="BR9" s="102">
        <v>390</v>
      </c>
      <c r="BS9" s="103">
        <v>320</v>
      </c>
      <c r="BT9" s="102">
        <v>320</v>
      </c>
      <c r="BU9" s="103">
        <v>310</v>
      </c>
      <c r="BV9" s="102">
        <v>310</v>
      </c>
      <c r="BW9" s="103">
        <v>310</v>
      </c>
      <c r="BX9" s="102">
        <v>310</v>
      </c>
      <c r="BY9" s="103">
        <v>300</v>
      </c>
      <c r="BZ9" s="102">
        <v>300</v>
      </c>
      <c r="CA9" s="103">
        <v>280</v>
      </c>
      <c r="CB9" s="102">
        <v>280</v>
      </c>
      <c r="CC9" s="103">
        <v>260</v>
      </c>
      <c r="CD9" s="102">
        <v>260</v>
      </c>
      <c r="CE9" s="103">
        <v>250</v>
      </c>
      <c r="CF9" s="102">
        <v>240</v>
      </c>
      <c r="CG9" s="103">
        <v>220</v>
      </c>
      <c r="CH9" s="102">
        <v>220</v>
      </c>
      <c r="CI9" s="103">
        <v>210</v>
      </c>
      <c r="CJ9" s="102">
        <v>210</v>
      </c>
      <c r="CK9" s="103">
        <v>210</v>
      </c>
      <c r="CL9" s="102">
        <v>190</v>
      </c>
      <c r="CM9" s="103">
        <v>190</v>
      </c>
      <c r="CN9" s="102">
        <v>180</v>
      </c>
      <c r="CO9" s="103">
        <v>170</v>
      </c>
      <c r="CP9" s="102">
        <v>160</v>
      </c>
      <c r="CQ9" s="103">
        <v>160</v>
      </c>
      <c r="CR9" s="102">
        <v>160</v>
      </c>
      <c r="CS9" s="103">
        <v>150</v>
      </c>
      <c r="CT9" s="102">
        <v>140</v>
      </c>
      <c r="CU9" s="103">
        <v>140</v>
      </c>
      <c r="CV9" s="102">
        <v>140</v>
      </c>
      <c r="CW9" s="103">
        <v>140</v>
      </c>
      <c r="CX9" s="102">
        <v>110</v>
      </c>
      <c r="CY9" s="103">
        <v>110</v>
      </c>
      <c r="CZ9" s="102">
        <v>110</v>
      </c>
      <c r="DA9" s="103">
        <v>110</v>
      </c>
      <c r="DB9" s="102">
        <v>100</v>
      </c>
      <c r="DC9" s="103">
        <v>90</v>
      </c>
      <c r="DD9" s="102">
        <v>90</v>
      </c>
      <c r="DE9" s="103">
        <v>80</v>
      </c>
      <c r="DF9" s="102">
        <v>70</v>
      </c>
      <c r="DG9" s="103">
        <v>70</v>
      </c>
      <c r="DH9" s="102">
        <v>60</v>
      </c>
      <c r="DI9" s="103">
        <v>60</v>
      </c>
      <c r="DJ9" s="102">
        <v>50</v>
      </c>
      <c r="DK9" s="103">
        <v>50</v>
      </c>
      <c r="DL9" s="102">
        <v>40</v>
      </c>
      <c r="DM9" s="103">
        <v>40</v>
      </c>
      <c r="DN9" s="102">
        <v>30</v>
      </c>
      <c r="DO9" s="103">
        <v>30</v>
      </c>
      <c r="DP9" s="102">
        <v>30</v>
      </c>
      <c r="DQ9" s="103">
        <v>30</v>
      </c>
      <c r="DR9" s="102">
        <v>30</v>
      </c>
      <c r="DS9" s="103">
        <v>30</v>
      </c>
      <c r="DT9" s="102">
        <v>20</v>
      </c>
      <c r="DU9" s="103">
        <v>20</v>
      </c>
      <c r="DV9" s="102">
        <v>19.095534527738121</v>
      </c>
      <c r="DW9" s="103">
        <v>18.765491578876567</v>
      </c>
      <c r="DX9" s="102">
        <v>18.342370398611529</v>
      </c>
      <c r="DY9" s="103">
        <v>16.708522603519452</v>
      </c>
      <c r="DZ9" s="102">
        <v>16.639903284419709</v>
      </c>
      <c r="EA9" s="103">
        <v>16.353789222598891</v>
      </c>
      <c r="EB9" s="102">
        <v>16.295127989638207</v>
      </c>
      <c r="EC9" s="103">
        <v>15.401913244657722</v>
      </c>
      <c r="ED9" s="102">
        <v>14.561008398539729</v>
      </c>
      <c r="EE9" s="103">
        <v>13.972164891660173</v>
      </c>
      <c r="EF9" s="102">
        <v>13.607337886966498</v>
      </c>
      <c r="EG9" s="103">
        <v>13.607337886966498</v>
      </c>
      <c r="EH9" s="102">
        <v>12.29693279153379</v>
      </c>
      <c r="EI9" s="103">
        <v>9.9375393687579088</v>
      </c>
      <c r="EJ9" s="102">
        <v>7.8297965648196941</v>
      </c>
      <c r="EK9" s="103">
        <v>7.8208651856033242</v>
      </c>
      <c r="EL9" s="102">
        <v>7.2334707482904141</v>
      </c>
      <c r="EM9" s="103">
        <v>7.2073827756398181</v>
      </c>
      <c r="EN9" s="102">
        <v>6.4867509346542809</v>
      </c>
      <c r="EO9" s="103">
        <v>5.7828019763615073</v>
      </c>
      <c r="EP9" s="102">
        <v>5.5430876048954216</v>
      </c>
      <c r="EQ9" s="103">
        <v>5.5174297694271521</v>
      </c>
      <c r="ER9" s="102">
        <v>5.322755818409008</v>
      </c>
      <c r="ES9" s="103">
        <v>3.5470518092078933</v>
      </c>
      <c r="ET9" s="102">
        <v>3.4217036728862862</v>
      </c>
      <c r="EU9" s="103">
        <v>3.1718573203549916</v>
      </c>
      <c r="EV9" s="102">
        <v>3.0108677121240599</v>
      </c>
      <c r="EW9" s="103">
        <v>2.721886871318528</v>
      </c>
      <c r="EX9" s="102">
        <v>2.5658985308522491</v>
      </c>
      <c r="EY9" s="103">
        <v>2.3748006641428576</v>
      </c>
      <c r="EZ9" s="102">
        <v>2.2441587223214281</v>
      </c>
      <c r="FA9" s="103">
        <v>1.556883807255532</v>
      </c>
      <c r="FB9" s="102">
        <v>1.5537131463965368</v>
      </c>
      <c r="FC9" s="103">
        <v>1.2949995581396354</v>
      </c>
      <c r="FD9" s="102">
        <v>1.2184958222439335</v>
      </c>
      <c r="FE9" s="103">
        <v>1.1916188955373148</v>
      </c>
      <c r="FF9" s="102">
        <v>0.7789907905942387</v>
      </c>
      <c r="FG9" s="103">
        <v>0.33689433545080627</v>
      </c>
      <c r="FH9" s="102">
        <v>0.27425404473663634</v>
      </c>
      <c r="FI9" s="103">
        <v>0.14935138266655854</v>
      </c>
    </row>
    <row r="10" spans="1:165" x14ac:dyDescent="0.25">
      <c r="A10" s="85" t="s">
        <v>9</v>
      </c>
      <c r="B10" s="102">
        <v>1</v>
      </c>
      <c r="C10" s="103">
        <v>2</v>
      </c>
      <c r="D10" s="102">
        <v>3</v>
      </c>
      <c r="E10" s="103">
        <v>4</v>
      </c>
      <c r="F10" s="102">
        <v>5</v>
      </c>
      <c r="G10" s="103">
        <v>6</v>
      </c>
      <c r="H10" s="102">
        <v>7</v>
      </c>
      <c r="I10" s="103">
        <v>8</v>
      </c>
      <c r="J10" s="102">
        <v>9</v>
      </c>
      <c r="K10" s="103">
        <v>10</v>
      </c>
      <c r="L10" s="102">
        <v>11</v>
      </c>
      <c r="M10" s="103">
        <v>12</v>
      </c>
      <c r="N10" s="102">
        <v>13</v>
      </c>
      <c r="O10" s="103">
        <v>14</v>
      </c>
      <c r="P10" s="102">
        <v>15</v>
      </c>
      <c r="Q10" s="103">
        <v>16</v>
      </c>
      <c r="R10" s="102">
        <v>17</v>
      </c>
      <c r="S10" s="103">
        <v>18</v>
      </c>
      <c r="T10" s="102">
        <v>19</v>
      </c>
      <c r="U10" s="103">
        <v>20</v>
      </c>
      <c r="V10" s="102">
        <v>21</v>
      </c>
      <c r="W10" s="103">
        <v>22</v>
      </c>
      <c r="X10" s="102">
        <v>23</v>
      </c>
      <c r="Y10" s="103">
        <v>24</v>
      </c>
      <c r="Z10" s="102">
        <v>25</v>
      </c>
      <c r="AA10" s="103">
        <v>26</v>
      </c>
      <c r="AB10" s="102">
        <v>27</v>
      </c>
      <c r="AC10" s="103">
        <v>28</v>
      </c>
      <c r="AD10" s="102">
        <v>29</v>
      </c>
      <c r="AE10" s="103">
        <v>30</v>
      </c>
      <c r="AF10" s="102">
        <v>31</v>
      </c>
      <c r="AG10" s="103">
        <v>32</v>
      </c>
      <c r="AH10" s="102">
        <v>33</v>
      </c>
      <c r="AI10" s="103">
        <v>34</v>
      </c>
      <c r="AJ10" s="102">
        <v>35</v>
      </c>
      <c r="AK10" s="103">
        <v>36</v>
      </c>
      <c r="AL10" s="102">
        <v>37</v>
      </c>
      <c r="AM10" s="103">
        <v>38</v>
      </c>
      <c r="AN10" s="102">
        <v>39</v>
      </c>
      <c r="AO10" s="103">
        <v>40</v>
      </c>
      <c r="AP10" s="102">
        <v>41</v>
      </c>
      <c r="AQ10" s="103">
        <v>42</v>
      </c>
      <c r="AR10" s="102">
        <v>43</v>
      </c>
      <c r="AS10" s="103">
        <v>44</v>
      </c>
      <c r="AT10" s="102">
        <v>45</v>
      </c>
      <c r="AU10" s="103">
        <v>46</v>
      </c>
      <c r="AV10" s="102">
        <v>47</v>
      </c>
      <c r="AW10" s="103">
        <v>48</v>
      </c>
      <c r="AX10" s="102">
        <v>49</v>
      </c>
      <c r="AY10" s="103">
        <v>50</v>
      </c>
      <c r="AZ10" s="102">
        <v>51</v>
      </c>
      <c r="BA10" s="103">
        <v>52</v>
      </c>
      <c r="BB10" s="102">
        <v>53</v>
      </c>
      <c r="BC10" s="103">
        <v>54</v>
      </c>
      <c r="BD10" s="102">
        <v>55</v>
      </c>
      <c r="BE10" s="103">
        <v>56</v>
      </c>
      <c r="BF10" s="102">
        <v>57</v>
      </c>
      <c r="BG10" s="103">
        <v>58</v>
      </c>
      <c r="BH10" s="102">
        <v>59</v>
      </c>
      <c r="BI10" s="103">
        <v>60</v>
      </c>
      <c r="BJ10" s="102">
        <v>61</v>
      </c>
      <c r="BK10" s="103">
        <v>62</v>
      </c>
      <c r="BL10" s="102">
        <v>63</v>
      </c>
      <c r="BM10" s="103">
        <v>64</v>
      </c>
      <c r="BN10" s="102">
        <v>65</v>
      </c>
      <c r="BO10" s="103">
        <v>66</v>
      </c>
      <c r="BP10" s="102">
        <v>67</v>
      </c>
      <c r="BQ10" s="103">
        <v>68</v>
      </c>
      <c r="BR10" s="102">
        <v>69</v>
      </c>
      <c r="BS10" s="103">
        <v>70</v>
      </c>
      <c r="BT10" s="102">
        <v>71</v>
      </c>
      <c r="BU10" s="103">
        <v>72</v>
      </c>
      <c r="BV10" s="102">
        <v>73</v>
      </c>
      <c r="BW10" s="103">
        <v>74</v>
      </c>
      <c r="BX10" s="102">
        <v>75</v>
      </c>
      <c r="BY10" s="103">
        <v>76</v>
      </c>
      <c r="BZ10" s="102">
        <v>77</v>
      </c>
      <c r="CA10" s="103">
        <v>78</v>
      </c>
      <c r="CB10" s="102">
        <v>79</v>
      </c>
      <c r="CC10" s="103">
        <v>80</v>
      </c>
      <c r="CD10" s="102">
        <v>81</v>
      </c>
      <c r="CE10" s="103">
        <v>82</v>
      </c>
      <c r="CF10" s="102">
        <v>83</v>
      </c>
      <c r="CG10" s="103">
        <v>84</v>
      </c>
      <c r="CH10" s="102">
        <v>85</v>
      </c>
      <c r="CI10" s="103">
        <v>86</v>
      </c>
      <c r="CJ10" s="102">
        <v>87</v>
      </c>
      <c r="CK10" s="103">
        <v>88</v>
      </c>
      <c r="CL10" s="102">
        <v>89</v>
      </c>
      <c r="CM10" s="103">
        <v>90</v>
      </c>
      <c r="CN10" s="102">
        <v>91</v>
      </c>
      <c r="CO10" s="103">
        <v>92</v>
      </c>
      <c r="CP10" s="102">
        <v>93</v>
      </c>
      <c r="CQ10" s="103">
        <v>94</v>
      </c>
      <c r="CR10" s="102">
        <v>95</v>
      </c>
      <c r="CS10" s="103">
        <v>96</v>
      </c>
      <c r="CT10" s="102">
        <v>97</v>
      </c>
      <c r="CU10" s="103">
        <v>98</v>
      </c>
      <c r="CV10" s="102">
        <v>99</v>
      </c>
      <c r="CW10" s="103">
        <v>100</v>
      </c>
      <c r="CX10" s="102">
        <v>101</v>
      </c>
      <c r="CY10" s="103">
        <v>102</v>
      </c>
      <c r="CZ10" s="102">
        <v>103</v>
      </c>
      <c r="DA10" s="103">
        <v>104</v>
      </c>
      <c r="DB10" s="102">
        <v>105</v>
      </c>
      <c r="DC10" s="103">
        <v>106</v>
      </c>
      <c r="DD10" s="102">
        <v>107</v>
      </c>
      <c r="DE10" s="103">
        <v>108</v>
      </c>
      <c r="DF10" s="102">
        <v>109</v>
      </c>
      <c r="DG10" s="103">
        <v>110</v>
      </c>
      <c r="DH10" s="102">
        <v>111</v>
      </c>
      <c r="DI10" s="103">
        <v>112</v>
      </c>
      <c r="DJ10" s="102">
        <v>113</v>
      </c>
      <c r="DK10" s="103">
        <v>114</v>
      </c>
      <c r="DL10" s="102">
        <v>115</v>
      </c>
      <c r="DM10" s="103">
        <v>116</v>
      </c>
      <c r="DN10" s="102">
        <v>117</v>
      </c>
      <c r="DO10" s="103">
        <v>118</v>
      </c>
      <c r="DP10" s="102">
        <v>119</v>
      </c>
      <c r="DQ10" s="103">
        <v>120</v>
      </c>
      <c r="DR10" s="102">
        <v>121</v>
      </c>
      <c r="DS10" s="103">
        <v>122</v>
      </c>
      <c r="DT10" s="102">
        <v>123</v>
      </c>
      <c r="DU10" s="103">
        <v>124</v>
      </c>
      <c r="DV10" s="102">
        <v>125</v>
      </c>
      <c r="DW10" s="103">
        <v>126</v>
      </c>
      <c r="DX10" s="102">
        <v>127</v>
      </c>
      <c r="DY10" s="103">
        <v>128</v>
      </c>
      <c r="DZ10" s="102">
        <v>129</v>
      </c>
      <c r="EA10" s="103">
        <v>130</v>
      </c>
      <c r="EB10" s="102">
        <v>131</v>
      </c>
      <c r="EC10" s="103">
        <v>132</v>
      </c>
      <c r="ED10" s="102">
        <v>133</v>
      </c>
      <c r="EE10" s="103">
        <v>134</v>
      </c>
      <c r="EF10" s="102">
        <v>135</v>
      </c>
      <c r="EG10" s="103">
        <v>136</v>
      </c>
      <c r="EH10" s="102">
        <v>137</v>
      </c>
      <c r="EI10" s="103">
        <v>138</v>
      </c>
      <c r="EJ10" s="102">
        <v>139</v>
      </c>
      <c r="EK10" s="103">
        <v>140</v>
      </c>
      <c r="EL10" s="102">
        <v>141</v>
      </c>
      <c r="EM10" s="103">
        <v>142</v>
      </c>
      <c r="EN10" s="102">
        <v>143</v>
      </c>
      <c r="EO10" s="103">
        <v>144</v>
      </c>
      <c r="EP10" s="102">
        <v>145</v>
      </c>
      <c r="EQ10" s="103">
        <v>146</v>
      </c>
      <c r="ER10" s="102">
        <v>147</v>
      </c>
      <c r="ES10" s="103">
        <v>148</v>
      </c>
      <c r="ET10" s="102">
        <v>149</v>
      </c>
      <c r="EU10" s="103">
        <v>150</v>
      </c>
      <c r="EV10" s="102">
        <v>151</v>
      </c>
      <c r="EW10" s="103">
        <v>152</v>
      </c>
      <c r="EX10" s="102">
        <v>153</v>
      </c>
      <c r="EY10" s="103">
        <v>154</v>
      </c>
      <c r="EZ10" s="102">
        <v>155</v>
      </c>
      <c r="FA10" s="103">
        <v>156</v>
      </c>
      <c r="FB10" s="102">
        <v>157</v>
      </c>
      <c r="FC10" s="103">
        <v>158</v>
      </c>
      <c r="FD10" s="102">
        <v>159</v>
      </c>
      <c r="FE10" s="103">
        <v>160</v>
      </c>
      <c r="FF10" s="102">
        <v>161</v>
      </c>
      <c r="FG10" s="103">
        <v>162</v>
      </c>
      <c r="FH10" s="102">
        <v>163</v>
      </c>
      <c r="FI10" s="103">
        <v>164</v>
      </c>
    </row>
    <row r="11" spans="1:165" x14ac:dyDescent="0.25">
      <c r="A11" s="85" t="s">
        <v>1561</v>
      </c>
      <c r="B11" s="106">
        <v>1626675478</v>
      </c>
      <c r="C11" s="107">
        <v>1626718529</v>
      </c>
      <c r="D11" s="106">
        <v>1626693578</v>
      </c>
      <c r="E11" s="107">
        <v>1626767698</v>
      </c>
      <c r="F11" s="106">
        <v>1626621935</v>
      </c>
      <c r="G11" s="107">
        <v>1626648986</v>
      </c>
      <c r="H11" s="106">
        <v>1626663827</v>
      </c>
      <c r="I11" s="107">
        <v>1626641251</v>
      </c>
      <c r="J11" s="106">
        <v>1626699008</v>
      </c>
      <c r="K11" s="107">
        <v>1626687626</v>
      </c>
      <c r="L11" s="106">
        <v>1626736559</v>
      </c>
      <c r="M11" s="107">
        <v>1626656789</v>
      </c>
      <c r="N11" s="106">
        <v>1626684384</v>
      </c>
      <c r="O11" s="107">
        <v>1626670830</v>
      </c>
      <c r="P11" s="106">
        <v>1626740426</v>
      </c>
      <c r="Q11" s="107">
        <v>1626699775</v>
      </c>
      <c r="R11" s="106">
        <v>1626735980</v>
      </c>
      <c r="S11" s="107">
        <v>1626699302</v>
      </c>
      <c r="T11" s="106">
        <v>170103134</v>
      </c>
      <c r="U11" s="107">
        <v>1626675334</v>
      </c>
      <c r="V11" s="106">
        <v>1626631799</v>
      </c>
      <c r="W11" s="107">
        <v>1626639360</v>
      </c>
      <c r="X11" s="106">
        <v>1626771116</v>
      </c>
      <c r="Y11" s="107">
        <v>1626673611</v>
      </c>
      <c r="Z11" s="106">
        <v>1626651238</v>
      </c>
      <c r="AA11" s="107">
        <v>1626608825</v>
      </c>
      <c r="AB11" s="106">
        <v>1626679282</v>
      </c>
      <c r="AC11" s="107">
        <v>1626608804</v>
      </c>
      <c r="AD11" s="106">
        <v>1626678318</v>
      </c>
      <c r="AE11" s="107">
        <v>1626723385</v>
      </c>
      <c r="AF11" s="106">
        <v>1626698187</v>
      </c>
      <c r="AG11" s="107">
        <v>1626680222</v>
      </c>
      <c r="AH11" s="106">
        <v>1626679584</v>
      </c>
      <c r="AI11" s="107">
        <v>1626622086</v>
      </c>
      <c r="AJ11" s="106">
        <v>1626748124</v>
      </c>
      <c r="AK11" s="107">
        <v>1626643926</v>
      </c>
      <c r="AL11" s="106">
        <v>1626741178</v>
      </c>
      <c r="AM11" s="107">
        <v>1626630268</v>
      </c>
      <c r="AN11" s="106">
        <v>1626682045</v>
      </c>
      <c r="AO11" s="107">
        <v>1626701618</v>
      </c>
      <c r="AP11" s="106">
        <v>1626749065</v>
      </c>
      <c r="AQ11" s="107">
        <v>1626672218</v>
      </c>
      <c r="AR11" s="102">
        <v>1626640017</v>
      </c>
      <c r="AS11" s="107">
        <v>1626634312</v>
      </c>
      <c r="AT11" s="106">
        <v>1626621718</v>
      </c>
      <c r="AU11" s="107">
        <v>1626690229</v>
      </c>
      <c r="AV11" s="106">
        <v>1626629114</v>
      </c>
      <c r="AW11" s="107">
        <v>1626744241</v>
      </c>
      <c r="AX11" s="106">
        <v>1626611358</v>
      </c>
      <c r="AY11" s="107">
        <v>1626765281</v>
      </c>
      <c r="AZ11" s="106">
        <v>1626683601</v>
      </c>
      <c r="BA11" s="107">
        <v>1626660231</v>
      </c>
      <c r="BB11" s="106">
        <v>1626722368</v>
      </c>
      <c r="BC11" s="107">
        <v>1626696312</v>
      </c>
      <c r="BD11" s="106">
        <v>1626774448</v>
      </c>
      <c r="BE11" s="107">
        <v>1626660895</v>
      </c>
      <c r="BF11" s="106">
        <v>1626752598</v>
      </c>
      <c r="BG11" s="107">
        <v>1626620703</v>
      </c>
      <c r="BH11" s="106">
        <v>1626666919</v>
      </c>
      <c r="BI11" s="107">
        <v>1626703178</v>
      </c>
      <c r="BJ11" s="106">
        <v>1626682890</v>
      </c>
      <c r="BK11" s="107">
        <v>1626742626</v>
      </c>
      <c r="BL11" s="106">
        <v>1626615164</v>
      </c>
      <c r="BM11" s="107">
        <v>1626749108</v>
      </c>
      <c r="BN11" s="106">
        <v>1626699585</v>
      </c>
      <c r="BO11" s="107">
        <v>1626690356</v>
      </c>
      <c r="BP11" s="106">
        <v>1626744689</v>
      </c>
      <c r="BQ11" s="107">
        <v>1626736804</v>
      </c>
      <c r="BR11" s="106">
        <v>1626710267</v>
      </c>
      <c r="BS11" s="107">
        <v>1626641226</v>
      </c>
      <c r="BT11" s="106">
        <v>1626703736</v>
      </c>
      <c r="BU11" s="103">
        <v>1626774456</v>
      </c>
      <c r="BV11" s="106">
        <v>1626714485</v>
      </c>
      <c r="BW11" s="107">
        <v>1626613903</v>
      </c>
      <c r="BX11" s="106">
        <v>1626619933</v>
      </c>
      <c r="BY11" s="107">
        <v>1626727750</v>
      </c>
      <c r="BZ11" s="106">
        <v>1626688002</v>
      </c>
      <c r="CA11" s="107">
        <v>1626732194</v>
      </c>
      <c r="CB11" s="106">
        <v>1626653876</v>
      </c>
      <c r="CC11" s="107">
        <v>1626744743</v>
      </c>
      <c r="CD11" s="106">
        <v>1626720658</v>
      </c>
      <c r="CE11" s="107">
        <v>1626621590</v>
      </c>
      <c r="CF11" s="106">
        <v>1626712532</v>
      </c>
      <c r="CG11" s="107">
        <v>1626764906</v>
      </c>
      <c r="CH11" s="106">
        <v>1626707709</v>
      </c>
      <c r="CI11" s="107">
        <v>1626610339</v>
      </c>
      <c r="CJ11" s="106">
        <v>1626644633</v>
      </c>
      <c r="CK11" s="107">
        <v>1626700228</v>
      </c>
      <c r="CL11" s="106">
        <v>1626745765</v>
      </c>
      <c r="CM11" s="107">
        <v>1626688028</v>
      </c>
      <c r="CN11" s="106">
        <v>1626770832</v>
      </c>
      <c r="CO11" s="107">
        <v>1626635437</v>
      </c>
      <c r="CP11" s="106">
        <v>1626732194</v>
      </c>
      <c r="CQ11" s="107">
        <v>1626670334</v>
      </c>
      <c r="CR11" s="106">
        <v>1626666473</v>
      </c>
      <c r="CS11" s="107">
        <v>1626608844</v>
      </c>
      <c r="CT11" s="106">
        <v>1626652796</v>
      </c>
      <c r="CU11" s="107">
        <v>1626671796</v>
      </c>
      <c r="CV11" s="106">
        <v>1626623130</v>
      </c>
      <c r="CW11" s="107">
        <v>1626652263</v>
      </c>
      <c r="CX11" s="106">
        <v>1626701784</v>
      </c>
      <c r="CY11" s="107">
        <v>1626657332</v>
      </c>
      <c r="CZ11" s="106">
        <v>1626694810</v>
      </c>
      <c r="DA11" s="107">
        <v>1626631320</v>
      </c>
      <c r="DB11" s="106">
        <v>1626683713</v>
      </c>
      <c r="DC11" s="107">
        <v>1626612153</v>
      </c>
      <c r="DD11" s="106">
        <v>1626657032</v>
      </c>
      <c r="DE11" s="107">
        <v>1626769233</v>
      </c>
      <c r="DF11" s="106">
        <v>1626726077</v>
      </c>
      <c r="DG11" s="107">
        <v>1626713003</v>
      </c>
      <c r="DH11" s="106">
        <v>1626633822</v>
      </c>
      <c r="DI11" s="107">
        <v>1626760717</v>
      </c>
      <c r="DJ11" s="106">
        <v>1626754374</v>
      </c>
      <c r="DK11" s="107">
        <v>1626663700</v>
      </c>
      <c r="DL11" s="106">
        <v>1626635488</v>
      </c>
      <c r="DM11" s="107">
        <v>1626755166</v>
      </c>
      <c r="DN11" s="106">
        <v>1626670694</v>
      </c>
      <c r="DO11" s="107">
        <v>1626622410</v>
      </c>
      <c r="DP11" s="106">
        <v>1626740241</v>
      </c>
      <c r="DQ11" s="107">
        <v>1626674644</v>
      </c>
      <c r="DR11" s="106">
        <v>1626629253</v>
      </c>
      <c r="DS11" s="107">
        <v>1626689857</v>
      </c>
      <c r="DT11" s="106">
        <v>1626744513</v>
      </c>
      <c r="DU11" s="107">
        <v>171040840</v>
      </c>
      <c r="DV11" s="106">
        <v>1626683042</v>
      </c>
      <c r="DW11" s="107">
        <v>1626667464</v>
      </c>
      <c r="DX11" s="106">
        <v>1626678006</v>
      </c>
      <c r="DY11" s="107">
        <v>1626696673</v>
      </c>
      <c r="DZ11" s="106">
        <v>1626749401</v>
      </c>
      <c r="EA11" s="107">
        <v>1626679058</v>
      </c>
      <c r="EB11" s="106">
        <v>1626710692</v>
      </c>
      <c r="EC11" s="107">
        <v>1626611553</v>
      </c>
      <c r="ED11" s="106">
        <v>1626676146</v>
      </c>
      <c r="EE11" s="107">
        <v>1626755000</v>
      </c>
      <c r="EF11" s="106">
        <v>1626610015</v>
      </c>
      <c r="EG11" s="107">
        <v>1626625519</v>
      </c>
      <c r="EH11" s="106">
        <v>1626625164</v>
      </c>
      <c r="EI11" s="107">
        <v>1626646719</v>
      </c>
      <c r="EJ11" s="106">
        <v>1626724717</v>
      </c>
      <c r="EK11" s="103">
        <v>1626695883</v>
      </c>
      <c r="EL11" s="106">
        <v>1626724167</v>
      </c>
      <c r="EM11" s="107">
        <v>1626728865</v>
      </c>
      <c r="EN11" s="106">
        <v>1626683713</v>
      </c>
      <c r="EO11" s="107">
        <v>1626642579</v>
      </c>
      <c r="EP11" s="106">
        <v>1626676634</v>
      </c>
      <c r="EQ11" s="107">
        <v>1626739330</v>
      </c>
      <c r="ER11" s="106">
        <v>1626729373</v>
      </c>
      <c r="ES11" s="107">
        <v>1626695350</v>
      </c>
      <c r="ET11" s="106">
        <v>1626679670</v>
      </c>
      <c r="EU11" s="107">
        <v>1626663138</v>
      </c>
      <c r="EV11" s="106">
        <v>1626611914</v>
      </c>
      <c r="EW11" s="107">
        <v>1626721048</v>
      </c>
      <c r="EX11" s="106">
        <v>400070845</v>
      </c>
      <c r="EY11" s="107">
        <v>1626775001</v>
      </c>
      <c r="EZ11" s="106">
        <v>1626771091</v>
      </c>
      <c r="FA11" s="107">
        <v>171040840</v>
      </c>
      <c r="FB11" s="106">
        <v>1626735090</v>
      </c>
      <c r="FC11" s="107">
        <v>1626742603</v>
      </c>
      <c r="FD11" s="106">
        <v>1626678136</v>
      </c>
      <c r="FE11" s="107">
        <v>1626685547</v>
      </c>
      <c r="FF11" s="106">
        <v>1626637963</v>
      </c>
      <c r="FG11" s="107">
        <v>1626743703</v>
      </c>
      <c r="FH11" s="106">
        <v>400138594</v>
      </c>
      <c r="FI11" s="107">
        <v>1626612420</v>
      </c>
    </row>
    <row r="12" spans="1:165" x14ac:dyDescent="0.25">
      <c r="A12" s="85" t="s">
        <v>1562</v>
      </c>
      <c r="B12" s="106">
        <v>1626720471</v>
      </c>
      <c r="C12" s="107">
        <v>1626762394</v>
      </c>
      <c r="D12" s="106">
        <v>1626760105</v>
      </c>
      <c r="E12" s="107">
        <v>1626767562</v>
      </c>
      <c r="F12" s="106">
        <v>1626637061</v>
      </c>
      <c r="G12" s="107">
        <v>1626623666</v>
      </c>
      <c r="H12" s="102">
        <v>1626664273</v>
      </c>
      <c r="I12" s="107">
        <v>1626644116</v>
      </c>
      <c r="J12" s="106">
        <v>1626698968</v>
      </c>
      <c r="K12" s="107">
        <v>1626722169</v>
      </c>
      <c r="L12" s="106">
        <v>1626736693</v>
      </c>
      <c r="M12" s="107">
        <v>1626772867</v>
      </c>
      <c r="N12" s="106">
        <v>1626645350</v>
      </c>
      <c r="O12" s="107">
        <v>1626657332</v>
      </c>
      <c r="P12" s="106">
        <v>1626610059</v>
      </c>
      <c r="Q12" s="107">
        <v>1626699756</v>
      </c>
      <c r="R12" s="106">
        <v>1626736000</v>
      </c>
      <c r="S12" s="107">
        <v>1626699114</v>
      </c>
      <c r="T12" s="106">
        <v>1626742593</v>
      </c>
      <c r="U12" s="107">
        <v>1626744725</v>
      </c>
      <c r="V12" s="106">
        <v>1626695497</v>
      </c>
      <c r="W12" s="107">
        <v>1626752802</v>
      </c>
      <c r="X12" s="106">
        <v>1626688538</v>
      </c>
      <c r="Y12" s="107">
        <v>170175774</v>
      </c>
      <c r="Z12" s="106">
        <v>1626685683</v>
      </c>
      <c r="AA12" s="107">
        <v>1626608844</v>
      </c>
      <c r="AB12" s="106">
        <v>1626609003</v>
      </c>
      <c r="AC12" s="107">
        <v>1626654762</v>
      </c>
      <c r="AD12" s="106">
        <v>1626729418</v>
      </c>
      <c r="AE12" s="107">
        <v>1626622277</v>
      </c>
      <c r="AF12" s="106">
        <v>1626702663</v>
      </c>
      <c r="AG12" s="107">
        <v>1626742767</v>
      </c>
      <c r="AH12" s="106">
        <v>1626757872</v>
      </c>
      <c r="AI12" s="107">
        <v>1626622486</v>
      </c>
      <c r="AJ12" s="106">
        <v>1626752654</v>
      </c>
      <c r="AK12" s="107">
        <v>1626773881</v>
      </c>
      <c r="AL12" s="106">
        <v>1626753785</v>
      </c>
      <c r="AM12" s="107">
        <v>1626632595</v>
      </c>
      <c r="AN12" s="106">
        <v>1626682066</v>
      </c>
      <c r="AO12" s="107">
        <v>1626750256</v>
      </c>
      <c r="AP12" s="106">
        <v>1626662764</v>
      </c>
      <c r="AQ12" s="107">
        <v>1626713227</v>
      </c>
      <c r="AR12" s="102">
        <v>1626669690</v>
      </c>
      <c r="AS12" s="107">
        <v>1626619084</v>
      </c>
      <c r="AT12" s="106">
        <v>1626638777</v>
      </c>
      <c r="AU12" s="107">
        <v>1626666358</v>
      </c>
      <c r="AV12" s="106">
        <v>1626737315</v>
      </c>
      <c r="AW12" s="107">
        <v>1626714608</v>
      </c>
      <c r="AX12" s="106">
        <v>1626770832</v>
      </c>
      <c r="AY12" s="107">
        <v>1626765303</v>
      </c>
      <c r="AZ12" s="106">
        <v>1626683583</v>
      </c>
      <c r="BA12" s="107">
        <v>1626705924</v>
      </c>
      <c r="BB12" s="106">
        <v>1626615884</v>
      </c>
      <c r="BC12" s="107">
        <v>1626621411</v>
      </c>
      <c r="BD12" s="106">
        <v>1626774444</v>
      </c>
      <c r="BE12" s="107">
        <v>1626654846</v>
      </c>
      <c r="BF12" s="106">
        <v>1626711559</v>
      </c>
      <c r="BG12" s="107">
        <v>1626768638</v>
      </c>
      <c r="BH12" s="106">
        <v>1626663657</v>
      </c>
      <c r="BI12" s="107">
        <v>1626748269</v>
      </c>
      <c r="BJ12" s="106">
        <v>1626682876</v>
      </c>
      <c r="BK12" s="107">
        <v>1626620509</v>
      </c>
      <c r="BL12" s="106">
        <v>1626744250</v>
      </c>
      <c r="BM12" s="107">
        <v>1626660759</v>
      </c>
      <c r="BN12" s="106">
        <v>1626699605</v>
      </c>
      <c r="BO12" s="107">
        <v>1626647022</v>
      </c>
      <c r="BP12" s="106">
        <v>1626622563</v>
      </c>
      <c r="BQ12" s="107">
        <v>1626717279</v>
      </c>
      <c r="BR12" s="106">
        <v>1626622814</v>
      </c>
      <c r="BS12" s="107">
        <v>1626657700</v>
      </c>
      <c r="BT12" s="106">
        <v>1626684421</v>
      </c>
      <c r="BU12" s="107">
        <v>1626774451</v>
      </c>
      <c r="BV12" s="106">
        <v>1626735090</v>
      </c>
      <c r="BW12" s="107">
        <v>1626676634</v>
      </c>
      <c r="BX12" s="106">
        <v>400070814</v>
      </c>
      <c r="BY12" s="107">
        <v>1626693019</v>
      </c>
      <c r="BZ12" s="106">
        <v>1626696673</v>
      </c>
      <c r="CA12" s="107">
        <v>1626732057</v>
      </c>
      <c r="CB12" s="106">
        <v>1626694835</v>
      </c>
      <c r="CC12" s="107">
        <v>1626647562</v>
      </c>
      <c r="CD12" s="106">
        <v>1626611815</v>
      </c>
      <c r="CE12" s="107">
        <v>1626622859</v>
      </c>
      <c r="CF12" s="106">
        <v>1626748944</v>
      </c>
      <c r="CG12" s="107">
        <v>1626773811</v>
      </c>
      <c r="CH12" s="106">
        <v>1626647832</v>
      </c>
      <c r="CI12" s="107">
        <v>400252415</v>
      </c>
      <c r="CJ12" s="106">
        <v>1626727750</v>
      </c>
      <c r="CK12" s="107">
        <v>1626660714</v>
      </c>
      <c r="CL12" s="106">
        <v>170330297</v>
      </c>
      <c r="CM12" s="107">
        <v>1626688047</v>
      </c>
      <c r="CN12" s="106">
        <v>1626770851</v>
      </c>
      <c r="CO12" s="107">
        <v>1626635399</v>
      </c>
      <c r="CP12" s="106">
        <v>1626732057</v>
      </c>
      <c r="CQ12" s="107">
        <v>1626646000</v>
      </c>
      <c r="CR12" s="106">
        <v>1626666337</v>
      </c>
      <c r="CS12" s="107">
        <v>1626608705</v>
      </c>
      <c r="CT12" s="106">
        <v>1626670643</v>
      </c>
      <c r="CU12" s="107">
        <v>1626715898</v>
      </c>
      <c r="CV12" s="106">
        <v>170217913</v>
      </c>
      <c r="CW12" s="107">
        <v>1626652283</v>
      </c>
      <c r="CX12" s="106">
        <v>1626729510</v>
      </c>
      <c r="CY12" s="107">
        <v>400149811</v>
      </c>
      <c r="CZ12" s="106">
        <v>1626699951</v>
      </c>
      <c r="DA12" s="107">
        <v>1626657183</v>
      </c>
      <c r="DB12" s="102"/>
      <c r="DC12" s="107">
        <v>170746739</v>
      </c>
      <c r="DD12" s="106">
        <v>1626631339</v>
      </c>
      <c r="DE12" s="107">
        <v>171040840</v>
      </c>
      <c r="DF12" s="106">
        <v>1626685565</v>
      </c>
      <c r="DG12" s="107">
        <v>1626713026</v>
      </c>
      <c r="DH12" s="106">
        <v>1626651658</v>
      </c>
      <c r="DI12" s="107">
        <v>1626684381</v>
      </c>
      <c r="DJ12" s="106">
        <v>1626754394</v>
      </c>
      <c r="DK12" s="103"/>
      <c r="DL12" s="106">
        <v>400142326</v>
      </c>
      <c r="DM12" s="107">
        <v>1626753114</v>
      </c>
      <c r="DN12" s="106">
        <v>1626650295</v>
      </c>
      <c r="DO12" s="107">
        <v>1626736519</v>
      </c>
      <c r="DP12" s="106">
        <v>1626725256</v>
      </c>
      <c r="DQ12" s="107">
        <v>1626669915</v>
      </c>
      <c r="DR12" s="106">
        <v>1626629114</v>
      </c>
      <c r="DS12" s="103"/>
      <c r="DT12" s="106">
        <v>1626729190</v>
      </c>
      <c r="DU12" s="103"/>
      <c r="DV12" s="106">
        <v>1626683183</v>
      </c>
      <c r="DW12" s="103"/>
      <c r="DX12" s="106">
        <v>1626677985</v>
      </c>
      <c r="DY12" s="103"/>
      <c r="DZ12" s="106">
        <v>1626633625</v>
      </c>
      <c r="EA12" s="103"/>
      <c r="EB12" s="102"/>
      <c r="EC12" s="107">
        <v>1626707480</v>
      </c>
      <c r="ED12" s="106">
        <v>1626676994</v>
      </c>
      <c r="EE12" s="107">
        <v>1626622280</v>
      </c>
      <c r="EF12" s="106">
        <v>1626625519</v>
      </c>
      <c r="EG12" s="107">
        <v>1626702369</v>
      </c>
      <c r="EH12" s="106">
        <v>1626690963</v>
      </c>
      <c r="EI12" s="107">
        <v>1626746594</v>
      </c>
      <c r="EJ12" s="102"/>
      <c r="EK12" s="107">
        <v>1626695941</v>
      </c>
      <c r="EL12" s="106">
        <v>1626754929</v>
      </c>
      <c r="EM12" s="103"/>
      <c r="EN12" s="102"/>
      <c r="EO12" s="103"/>
      <c r="EP12" s="106">
        <v>1626676653</v>
      </c>
      <c r="EQ12" s="107">
        <v>1626739336</v>
      </c>
      <c r="ER12" s="102"/>
      <c r="ES12" s="107">
        <v>1626621123</v>
      </c>
      <c r="ET12" s="106">
        <v>400245477</v>
      </c>
      <c r="EU12" s="107">
        <v>1626663145</v>
      </c>
      <c r="EV12" s="106">
        <v>1626637963</v>
      </c>
      <c r="EW12" s="103"/>
      <c r="EX12" s="106">
        <v>1626765635</v>
      </c>
      <c r="EY12" s="103"/>
      <c r="EZ12" s="102"/>
      <c r="FA12" s="103"/>
      <c r="FB12" s="102"/>
      <c r="FC12" s="103"/>
      <c r="FD12" s="102"/>
      <c r="FE12" s="103"/>
      <c r="FF12" s="102"/>
      <c r="FG12" s="103"/>
      <c r="FH12" s="102"/>
      <c r="FI12" s="103"/>
    </row>
    <row r="13" spans="1:165" x14ac:dyDescent="0.25">
      <c r="A13" s="85" t="s">
        <v>1563</v>
      </c>
      <c r="B13" s="106">
        <v>1626614527</v>
      </c>
      <c r="C13" s="107">
        <v>1626672603</v>
      </c>
      <c r="D13" s="106">
        <v>1626766438</v>
      </c>
      <c r="E13" s="107">
        <v>1626767582</v>
      </c>
      <c r="F13" s="106">
        <v>1626621943</v>
      </c>
      <c r="G13" s="107">
        <v>1626732012</v>
      </c>
      <c r="H13" s="102">
        <v>1626741293</v>
      </c>
      <c r="I13" s="107">
        <v>1626714485</v>
      </c>
      <c r="J13" s="106">
        <v>1626696554</v>
      </c>
      <c r="K13" s="107">
        <v>400069839</v>
      </c>
      <c r="L13" s="106">
        <v>1626657277</v>
      </c>
      <c r="M13" s="107">
        <v>1626706086</v>
      </c>
      <c r="N13" s="106">
        <v>1626685157</v>
      </c>
      <c r="O13" s="107">
        <v>400149811</v>
      </c>
      <c r="P13" s="106">
        <v>1626770244</v>
      </c>
      <c r="Q13" s="107">
        <v>1626699733</v>
      </c>
      <c r="R13" s="106">
        <v>1626736021</v>
      </c>
      <c r="S13" s="107">
        <v>1626699092</v>
      </c>
      <c r="T13" s="106">
        <v>1626728910</v>
      </c>
      <c r="U13" s="107">
        <v>1626663488</v>
      </c>
      <c r="V13" s="106">
        <v>1626695312</v>
      </c>
      <c r="W13" s="107">
        <v>1626772534</v>
      </c>
      <c r="X13" s="106">
        <v>1626639149</v>
      </c>
      <c r="Y13" s="107">
        <v>1626768823</v>
      </c>
      <c r="Z13" s="106">
        <v>1626647428</v>
      </c>
      <c r="AA13" s="107">
        <v>1626608705</v>
      </c>
      <c r="AB13" s="106">
        <v>1626687971</v>
      </c>
      <c r="AC13" s="107">
        <v>1626720857</v>
      </c>
      <c r="AD13" s="106">
        <v>1626616190</v>
      </c>
      <c r="AE13" s="107">
        <v>1626719666</v>
      </c>
      <c r="AF13" s="106">
        <v>1626772935</v>
      </c>
      <c r="AG13" s="107">
        <v>1626635891</v>
      </c>
      <c r="AH13" s="106">
        <v>1626757895</v>
      </c>
      <c r="AI13" s="107">
        <v>1626622116</v>
      </c>
      <c r="AJ13" s="106">
        <v>1626714885</v>
      </c>
      <c r="AK13" s="107">
        <v>1626628294</v>
      </c>
      <c r="AL13" s="106">
        <v>1626741199</v>
      </c>
      <c r="AM13" s="107">
        <v>1626631160</v>
      </c>
      <c r="AN13" s="106">
        <v>1626682085</v>
      </c>
      <c r="AO13" s="103"/>
      <c r="AP13" s="106">
        <v>1626661685</v>
      </c>
      <c r="AQ13" s="107">
        <v>1626694776</v>
      </c>
      <c r="AR13" s="102">
        <v>1626615505</v>
      </c>
      <c r="AS13" s="107">
        <v>1626619103</v>
      </c>
      <c r="AT13" s="106">
        <v>1626746471</v>
      </c>
      <c r="AU13" s="107">
        <v>1626684219</v>
      </c>
      <c r="AV13" s="106">
        <v>1626726689</v>
      </c>
      <c r="AW13" s="107">
        <v>1626680341</v>
      </c>
      <c r="AX13" s="106">
        <v>1626770851</v>
      </c>
      <c r="AY13" s="107">
        <v>1626765324</v>
      </c>
      <c r="AZ13" s="106">
        <v>1626683410</v>
      </c>
      <c r="BA13" s="107">
        <v>1626705944</v>
      </c>
      <c r="BB13" s="106">
        <v>1626693878</v>
      </c>
      <c r="BC13" s="107">
        <v>1626644613</v>
      </c>
      <c r="BD13" s="106">
        <v>1626719650</v>
      </c>
      <c r="BE13" s="107">
        <v>1626688028</v>
      </c>
      <c r="BF13" s="106">
        <v>1626628274</v>
      </c>
      <c r="BG13" s="107">
        <v>1626729086</v>
      </c>
      <c r="BH13" s="106">
        <v>1626742979</v>
      </c>
      <c r="BI13" s="107">
        <v>1626721298</v>
      </c>
      <c r="BJ13" s="106">
        <v>1626683013</v>
      </c>
      <c r="BK13" s="107">
        <v>1626633941</v>
      </c>
      <c r="BL13" s="106">
        <v>1626724167</v>
      </c>
      <c r="BM13" s="107">
        <v>1626680957</v>
      </c>
      <c r="BN13" s="106">
        <v>1626660455</v>
      </c>
      <c r="BO13" s="107">
        <v>1626647043</v>
      </c>
      <c r="BP13" s="106">
        <v>1626644707</v>
      </c>
      <c r="BQ13" s="107">
        <v>1626656047</v>
      </c>
      <c r="BR13" s="106">
        <v>1626622676</v>
      </c>
      <c r="BS13" s="107">
        <v>1626637752</v>
      </c>
      <c r="BT13" s="106">
        <v>1626758796</v>
      </c>
      <c r="BU13" s="107">
        <v>1626774453</v>
      </c>
      <c r="BV13" s="106">
        <v>1626738055</v>
      </c>
      <c r="BW13" s="107">
        <v>1626676653</v>
      </c>
      <c r="BX13" s="106">
        <v>1626646376</v>
      </c>
      <c r="BY13" s="107">
        <v>1626668823</v>
      </c>
      <c r="BZ13" s="106">
        <v>1626755432</v>
      </c>
      <c r="CA13" s="107">
        <v>400387546</v>
      </c>
      <c r="CB13" s="106">
        <v>1626699938</v>
      </c>
      <c r="CC13" s="107">
        <v>1626678886</v>
      </c>
      <c r="CD13" s="106">
        <v>1626748725</v>
      </c>
      <c r="CE13" s="107">
        <v>1626698593</v>
      </c>
      <c r="CF13" s="106">
        <v>1626609988</v>
      </c>
      <c r="CG13" s="107">
        <v>1626703699</v>
      </c>
      <c r="CH13" s="106">
        <v>1626654739</v>
      </c>
      <c r="CI13" s="107">
        <v>1626694727</v>
      </c>
      <c r="CJ13" s="106">
        <v>1626693019</v>
      </c>
      <c r="CK13" s="107">
        <v>1626700276</v>
      </c>
      <c r="CL13" s="106">
        <v>1626715183</v>
      </c>
      <c r="CM13" s="107">
        <v>1626673392</v>
      </c>
      <c r="CN13" s="106">
        <v>1626692439</v>
      </c>
      <c r="CO13" s="107">
        <v>1626694216</v>
      </c>
      <c r="CP13" s="106">
        <v>400387546</v>
      </c>
      <c r="CQ13" s="107">
        <v>1626722156</v>
      </c>
      <c r="CR13" s="102"/>
      <c r="CS13" s="107">
        <v>1626738570</v>
      </c>
      <c r="CT13" s="106">
        <v>1626678318</v>
      </c>
      <c r="CU13" s="107">
        <v>1626620188</v>
      </c>
      <c r="CV13" s="106">
        <v>1626631922</v>
      </c>
      <c r="CW13" s="103"/>
      <c r="CX13" s="106">
        <v>1626686690</v>
      </c>
      <c r="CY13" s="107">
        <v>1626657354</v>
      </c>
      <c r="CZ13" s="106">
        <v>400070749</v>
      </c>
      <c r="DA13" s="107">
        <v>1626615281</v>
      </c>
      <c r="DB13" s="102"/>
      <c r="DC13" s="107">
        <v>170045873</v>
      </c>
      <c r="DD13" s="102"/>
      <c r="DE13" s="103"/>
      <c r="DF13" s="106">
        <v>1626693336</v>
      </c>
      <c r="DG13" s="107">
        <v>1626713047</v>
      </c>
      <c r="DH13" s="106">
        <v>170219266</v>
      </c>
      <c r="DI13" s="103"/>
      <c r="DJ13" s="106">
        <v>1626694332</v>
      </c>
      <c r="DK13" s="103"/>
      <c r="DL13" s="106">
        <v>1626725725</v>
      </c>
      <c r="DM13" s="107">
        <v>1626676987</v>
      </c>
      <c r="DN13" s="106">
        <v>1626726908</v>
      </c>
      <c r="DO13" s="107">
        <v>400070804</v>
      </c>
      <c r="DP13" s="106">
        <v>1626721727</v>
      </c>
      <c r="DQ13" s="103"/>
      <c r="DR13" s="106">
        <v>1626737315</v>
      </c>
      <c r="DS13" s="103"/>
      <c r="DT13" s="106">
        <v>1626635507</v>
      </c>
      <c r="DU13" s="103"/>
      <c r="DV13" s="106">
        <v>1626683165</v>
      </c>
      <c r="DW13" s="103"/>
      <c r="DX13" s="102"/>
      <c r="DY13" s="103"/>
      <c r="DZ13" s="102"/>
      <c r="EA13" s="103"/>
      <c r="EB13" s="102"/>
      <c r="EC13" s="103"/>
      <c r="ED13" s="106">
        <v>1626618975</v>
      </c>
      <c r="EE13" s="103"/>
      <c r="EF13" s="106">
        <v>1626702369</v>
      </c>
      <c r="EG13" s="103"/>
      <c r="EH13" s="102"/>
      <c r="EI13" s="107">
        <v>1626662369</v>
      </c>
      <c r="EJ13" s="102"/>
      <c r="EK13" s="103">
        <v>1626695969</v>
      </c>
      <c r="EL13" s="102"/>
      <c r="EM13" s="103"/>
      <c r="EN13" s="102"/>
      <c r="EO13" s="103"/>
      <c r="EP13" s="106">
        <v>1626676671</v>
      </c>
      <c r="EQ13" s="103"/>
      <c r="ER13" s="102"/>
      <c r="ES13" s="103"/>
      <c r="ET13" s="106">
        <v>1626684329</v>
      </c>
      <c r="EU13" s="103"/>
      <c r="EV13" s="102"/>
      <c r="EW13" s="103"/>
      <c r="EX13" s="102"/>
      <c r="EY13" s="103"/>
      <c r="EZ13" s="102"/>
      <c r="FA13" s="103"/>
      <c r="FB13" s="102"/>
      <c r="FC13" s="103"/>
      <c r="FD13" s="102"/>
      <c r="FE13" s="103"/>
      <c r="FF13" s="102"/>
      <c r="FG13" s="103"/>
      <c r="FH13" s="102"/>
      <c r="FI13" s="103"/>
    </row>
    <row r="14" spans="1:165" x14ac:dyDescent="0.25">
      <c r="A14" s="85" t="s">
        <v>1564</v>
      </c>
      <c r="B14" s="106">
        <v>1626681040</v>
      </c>
      <c r="C14" s="107">
        <v>1626625213</v>
      </c>
      <c r="D14" s="106">
        <v>1626741709</v>
      </c>
      <c r="E14" s="107">
        <v>1626622721</v>
      </c>
      <c r="F14" s="106">
        <v>1626659636</v>
      </c>
      <c r="G14" s="107">
        <v>1626714219</v>
      </c>
      <c r="H14" s="102">
        <v>170448409</v>
      </c>
      <c r="I14" s="107">
        <v>1626735090</v>
      </c>
      <c r="J14" s="106">
        <v>1626630314</v>
      </c>
      <c r="K14" s="107">
        <v>1626728396</v>
      </c>
      <c r="L14" s="106">
        <v>1626743322</v>
      </c>
      <c r="M14" s="107">
        <v>1626706105</v>
      </c>
      <c r="N14" s="106">
        <v>1626685177</v>
      </c>
      <c r="O14" s="107">
        <v>1626657354</v>
      </c>
      <c r="P14" s="106">
        <v>1626732785</v>
      </c>
      <c r="Q14" s="107">
        <v>169947208</v>
      </c>
      <c r="R14" s="106">
        <v>1626687054</v>
      </c>
      <c r="S14" s="107">
        <v>1626699071</v>
      </c>
      <c r="T14" s="106">
        <v>1626748213</v>
      </c>
      <c r="U14" s="107">
        <v>400070752</v>
      </c>
      <c r="V14" s="106">
        <v>1626695294</v>
      </c>
      <c r="W14" s="107">
        <v>1626772535</v>
      </c>
      <c r="X14" s="106">
        <v>1626682652</v>
      </c>
      <c r="Y14" s="107">
        <v>1626768844</v>
      </c>
      <c r="Z14" s="106">
        <v>1626774353</v>
      </c>
      <c r="AA14" s="107">
        <v>1626738570</v>
      </c>
      <c r="AB14" s="106">
        <v>1626630943</v>
      </c>
      <c r="AC14" s="107">
        <v>1626618430</v>
      </c>
      <c r="AD14" s="106">
        <v>1626611283</v>
      </c>
      <c r="AE14" s="107">
        <v>1626719624</v>
      </c>
      <c r="AF14" s="106">
        <v>1626626602</v>
      </c>
      <c r="AG14" s="107">
        <v>1626743978</v>
      </c>
      <c r="AH14" s="106">
        <v>1626652250</v>
      </c>
      <c r="AI14" s="107">
        <v>1626621977</v>
      </c>
      <c r="AJ14" s="106">
        <v>1626674714</v>
      </c>
      <c r="AK14" s="107">
        <v>1626628058</v>
      </c>
      <c r="AL14" s="106">
        <v>1626609385</v>
      </c>
      <c r="AM14" s="107">
        <v>1626631180</v>
      </c>
      <c r="AN14" s="106">
        <v>1626681949</v>
      </c>
      <c r="AO14" s="103"/>
      <c r="AP14" s="106">
        <v>1626618226</v>
      </c>
      <c r="AQ14" s="107">
        <v>1626766643</v>
      </c>
      <c r="AR14" s="102">
        <v>1626676776</v>
      </c>
      <c r="AS14" s="107">
        <v>400141312</v>
      </c>
      <c r="AT14" s="106">
        <v>1626634499</v>
      </c>
      <c r="AU14" s="107">
        <v>1626673111</v>
      </c>
      <c r="AV14" s="106">
        <v>1626667337</v>
      </c>
      <c r="AW14" s="107">
        <v>1626664538</v>
      </c>
      <c r="AX14" s="106">
        <v>1626692439</v>
      </c>
      <c r="AY14" s="107">
        <v>1626765179</v>
      </c>
      <c r="AZ14" s="106">
        <v>1626683389</v>
      </c>
      <c r="BA14" s="107">
        <v>1626665949</v>
      </c>
      <c r="BB14" s="102"/>
      <c r="BC14" s="107">
        <v>400228610</v>
      </c>
      <c r="BD14" s="102"/>
      <c r="BE14" s="107">
        <v>1626688047</v>
      </c>
      <c r="BF14" s="106">
        <v>1626628013</v>
      </c>
      <c r="BG14" s="107">
        <v>1626678570</v>
      </c>
      <c r="BH14" s="106">
        <v>1626663675</v>
      </c>
      <c r="BI14" s="107">
        <v>1626666652</v>
      </c>
      <c r="BJ14" s="106">
        <v>1626682992</v>
      </c>
      <c r="BK14" s="107">
        <v>400245313</v>
      </c>
      <c r="BL14" s="106">
        <v>1626754929</v>
      </c>
      <c r="BM14" s="103"/>
      <c r="BN14" s="106">
        <v>1626659680</v>
      </c>
      <c r="BO14" s="107">
        <v>1626703315</v>
      </c>
      <c r="BP14" s="106">
        <v>1626622582</v>
      </c>
      <c r="BQ14" s="107">
        <v>1626670097</v>
      </c>
      <c r="BR14" s="106">
        <v>1626622694</v>
      </c>
      <c r="BS14" s="103"/>
      <c r="BT14" s="106">
        <v>1626703593</v>
      </c>
      <c r="BU14" s="103">
        <v>1626774461</v>
      </c>
      <c r="BV14" s="106">
        <v>1626640323</v>
      </c>
      <c r="BW14" s="107">
        <v>1626676671</v>
      </c>
      <c r="BX14" s="106">
        <v>1626646395</v>
      </c>
      <c r="BY14" s="107">
        <v>1626668684</v>
      </c>
      <c r="BZ14" s="106">
        <v>1626686805</v>
      </c>
      <c r="CA14" s="107">
        <v>1626618467</v>
      </c>
      <c r="CB14" s="106">
        <v>1626699917</v>
      </c>
      <c r="CC14" s="107">
        <v>1626663461</v>
      </c>
      <c r="CD14" s="106">
        <v>1626705795</v>
      </c>
      <c r="CE14" s="107">
        <v>1626664768</v>
      </c>
      <c r="CF14" s="106">
        <v>400185309</v>
      </c>
      <c r="CG14" s="107">
        <v>1626703718</v>
      </c>
      <c r="CH14" s="102"/>
      <c r="CI14" s="107">
        <v>1626695506</v>
      </c>
      <c r="CJ14" s="106">
        <v>1626668823</v>
      </c>
      <c r="CK14" s="107">
        <v>1626759080</v>
      </c>
      <c r="CL14" s="106">
        <v>1626694160</v>
      </c>
      <c r="CM14" s="107">
        <v>1626665112</v>
      </c>
      <c r="CN14" s="106">
        <v>1626692476</v>
      </c>
      <c r="CO14" s="107">
        <v>1626749385</v>
      </c>
      <c r="CP14" s="106">
        <v>1626618467</v>
      </c>
      <c r="CQ14" s="103"/>
      <c r="CR14" s="102"/>
      <c r="CS14" s="107">
        <v>1626690681</v>
      </c>
      <c r="CT14" s="106">
        <v>1626729418</v>
      </c>
      <c r="CU14" s="103">
        <v>1626728730</v>
      </c>
      <c r="CV14" s="102"/>
      <c r="CW14" s="103"/>
      <c r="CX14" s="106">
        <v>1626753107</v>
      </c>
      <c r="CY14" s="107">
        <v>1626645487</v>
      </c>
      <c r="CZ14" s="106">
        <v>1626699990</v>
      </c>
      <c r="DA14" s="103"/>
      <c r="DB14" s="102"/>
      <c r="DC14" s="103"/>
      <c r="DD14" s="102"/>
      <c r="DE14" s="103"/>
      <c r="DF14" s="106">
        <v>1626700711</v>
      </c>
      <c r="DG14" s="103"/>
      <c r="DH14" s="106">
        <v>1626773223</v>
      </c>
      <c r="DI14" s="103"/>
      <c r="DJ14" s="102"/>
      <c r="DK14" s="103"/>
      <c r="DL14" s="106">
        <v>1626725749</v>
      </c>
      <c r="DM14" s="107">
        <v>1626693195</v>
      </c>
      <c r="DN14" s="102"/>
      <c r="DO14" s="103"/>
      <c r="DP14" s="106">
        <v>1626699057</v>
      </c>
      <c r="DQ14" s="103"/>
      <c r="DR14" s="102"/>
      <c r="DS14" s="103"/>
      <c r="DT14" s="106">
        <v>1626734392</v>
      </c>
      <c r="DU14" s="103"/>
      <c r="DV14" s="106">
        <v>1626683144</v>
      </c>
      <c r="DW14" s="103"/>
      <c r="DX14" s="102"/>
      <c r="DY14" s="103"/>
      <c r="DZ14" s="102"/>
      <c r="EA14" s="103"/>
      <c r="EB14" s="102"/>
      <c r="EC14" s="103"/>
      <c r="ED14" s="102"/>
      <c r="EE14" s="103"/>
      <c r="EF14" s="106">
        <v>1626635119</v>
      </c>
      <c r="EG14" s="103"/>
      <c r="EH14" s="102"/>
      <c r="EI14" s="107">
        <v>1626657097</v>
      </c>
      <c r="EJ14" s="102"/>
      <c r="EK14" s="103">
        <v>1626695846</v>
      </c>
      <c r="EL14" s="102"/>
      <c r="EM14" s="103"/>
      <c r="EN14" s="102"/>
      <c r="EO14" s="103"/>
      <c r="EP14" s="106">
        <v>1626676531</v>
      </c>
      <c r="EQ14" s="103"/>
      <c r="ER14" s="102"/>
      <c r="ES14" s="103"/>
      <c r="ET14" s="102"/>
      <c r="EU14" s="103"/>
      <c r="EV14" s="102"/>
      <c r="EW14" s="103"/>
      <c r="EX14" s="102"/>
      <c r="EY14" s="103"/>
      <c r="EZ14" s="102"/>
      <c r="FA14" s="103"/>
      <c r="FB14" s="102"/>
      <c r="FC14" s="103"/>
      <c r="FD14" s="102"/>
      <c r="FE14" s="103"/>
      <c r="FF14" s="102"/>
      <c r="FG14" s="103"/>
      <c r="FH14" s="102"/>
      <c r="FI14" s="103"/>
    </row>
    <row r="15" spans="1:165" x14ac:dyDescent="0.25">
      <c r="A15" s="85" t="s">
        <v>1565</v>
      </c>
      <c r="B15" s="102">
        <v>1626695883</v>
      </c>
      <c r="C15" s="107">
        <v>1626700426</v>
      </c>
      <c r="D15" s="106">
        <v>1626651150</v>
      </c>
      <c r="E15" s="107">
        <v>1626720083</v>
      </c>
      <c r="F15" s="106">
        <v>1626659517</v>
      </c>
      <c r="G15" s="107">
        <v>1626723431</v>
      </c>
      <c r="H15" s="106">
        <v>1626739818</v>
      </c>
      <c r="I15" s="107">
        <v>1626738055</v>
      </c>
      <c r="J15" s="106">
        <v>1626696137</v>
      </c>
      <c r="K15" s="107">
        <v>400224239</v>
      </c>
      <c r="L15" s="106">
        <v>1626767527</v>
      </c>
      <c r="M15" s="107">
        <v>1626628774</v>
      </c>
      <c r="N15" s="106">
        <v>1626685175</v>
      </c>
      <c r="O15" s="107">
        <v>1626645487</v>
      </c>
      <c r="P15" s="106">
        <v>1626668800</v>
      </c>
      <c r="Q15" s="107">
        <v>169947209</v>
      </c>
      <c r="R15" s="106">
        <v>1626762583</v>
      </c>
      <c r="S15" s="107">
        <v>1626699052</v>
      </c>
      <c r="T15" s="106">
        <v>1626614413</v>
      </c>
      <c r="U15" s="107">
        <v>400070753</v>
      </c>
      <c r="V15" s="106">
        <v>1626695272</v>
      </c>
      <c r="W15" s="107">
        <v>171254961</v>
      </c>
      <c r="X15" s="106">
        <v>1626688556</v>
      </c>
      <c r="Y15" s="107">
        <v>1626768863</v>
      </c>
      <c r="Z15" s="106">
        <v>1626647327</v>
      </c>
      <c r="AA15" s="107">
        <v>1626690681</v>
      </c>
      <c r="AB15" s="106">
        <v>1626758041</v>
      </c>
      <c r="AC15" s="107">
        <v>1626637106</v>
      </c>
      <c r="AD15" s="106">
        <v>1626644082</v>
      </c>
      <c r="AE15" s="107">
        <v>1626634261</v>
      </c>
      <c r="AF15" s="106">
        <v>1626668622</v>
      </c>
      <c r="AG15" s="107">
        <v>1626671418</v>
      </c>
      <c r="AH15" s="106">
        <v>1626757913</v>
      </c>
      <c r="AI15" s="107">
        <v>1626621997</v>
      </c>
      <c r="AJ15" s="106">
        <v>1626634123</v>
      </c>
      <c r="AK15" s="107">
        <v>1626628033</v>
      </c>
      <c r="AL15" s="106">
        <v>169941505</v>
      </c>
      <c r="AM15" s="107">
        <v>1626631188</v>
      </c>
      <c r="AN15" s="106">
        <v>1626681961</v>
      </c>
      <c r="AO15" s="103"/>
      <c r="AP15" s="106">
        <v>1626723145</v>
      </c>
      <c r="AQ15" s="107">
        <v>1626713977</v>
      </c>
      <c r="AR15" s="102">
        <v>1626763767</v>
      </c>
      <c r="AS15" s="107">
        <v>1626619939</v>
      </c>
      <c r="AT15" s="106">
        <v>1626647480</v>
      </c>
      <c r="AU15" s="107">
        <v>400138614</v>
      </c>
      <c r="AV15" s="106">
        <v>1626716639</v>
      </c>
      <c r="AW15" s="107">
        <v>1626653279</v>
      </c>
      <c r="AX15" s="106">
        <v>1626692476</v>
      </c>
      <c r="AY15" s="107">
        <v>1626765202</v>
      </c>
      <c r="AZ15" s="106">
        <v>1626683366</v>
      </c>
      <c r="BA15" s="107">
        <v>1626692213</v>
      </c>
      <c r="BB15" s="102"/>
      <c r="BC15" s="107">
        <v>1626666705</v>
      </c>
      <c r="BD15" s="102"/>
      <c r="BE15" s="107">
        <v>1626673392</v>
      </c>
      <c r="BF15" s="106">
        <v>1626628040</v>
      </c>
      <c r="BG15" s="107">
        <v>1626662786</v>
      </c>
      <c r="BH15" s="106">
        <v>1626663693</v>
      </c>
      <c r="BI15" s="107">
        <v>1626696861</v>
      </c>
      <c r="BJ15" s="106">
        <v>1626682972</v>
      </c>
      <c r="BK15" s="107">
        <v>1626670334</v>
      </c>
      <c r="BL15" s="102"/>
      <c r="BM15" s="103"/>
      <c r="BN15" s="106">
        <v>400072322</v>
      </c>
      <c r="BO15" s="107">
        <v>1626646915</v>
      </c>
      <c r="BP15" s="106">
        <v>1626637533</v>
      </c>
      <c r="BQ15" s="107">
        <v>1626743494</v>
      </c>
      <c r="BR15" s="106">
        <v>1626622714</v>
      </c>
      <c r="BS15" s="103"/>
      <c r="BT15" s="106">
        <v>1626667882</v>
      </c>
      <c r="BU15" s="103">
        <v>1626774465</v>
      </c>
      <c r="BV15" s="106">
        <v>1626621104</v>
      </c>
      <c r="BW15" s="107">
        <v>1626676531</v>
      </c>
      <c r="BX15" s="102"/>
      <c r="BY15" s="107">
        <v>1626659861</v>
      </c>
      <c r="BZ15" s="102"/>
      <c r="CA15" s="107">
        <v>1626618487</v>
      </c>
      <c r="CB15" s="106">
        <v>1626699894</v>
      </c>
      <c r="CC15" s="107">
        <v>1626761889</v>
      </c>
      <c r="CD15" s="106">
        <v>1626635824</v>
      </c>
      <c r="CE15" s="107">
        <v>1626645017</v>
      </c>
      <c r="CF15" s="106">
        <v>1626621000</v>
      </c>
      <c r="CG15" s="107">
        <v>1626752794</v>
      </c>
      <c r="CH15" s="102"/>
      <c r="CI15" s="107">
        <v>400070855</v>
      </c>
      <c r="CJ15" s="106">
        <v>1626668684</v>
      </c>
      <c r="CK15" s="103"/>
      <c r="CL15" s="106">
        <v>1626748701</v>
      </c>
      <c r="CM15" s="107">
        <v>1626726487</v>
      </c>
      <c r="CN15" s="106">
        <v>1626692497</v>
      </c>
      <c r="CO15" s="107">
        <v>1626616068</v>
      </c>
      <c r="CP15" s="106">
        <v>1626618487</v>
      </c>
      <c r="CQ15" s="103"/>
      <c r="CR15" s="102"/>
      <c r="CS15" s="107">
        <v>1626737835</v>
      </c>
      <c r="CT15" s="106">
        <v>1626616190</v>
      </c>
      <c r="CU15" s="107">
        <v>1626681465</v>
      </c>
      <c r="CV15" s="102"/>
      <c r="CW15" s="103"/>
      <c r="CX15" s="106">
        <v>1626666004</v>
      </c>
      <c r="CY15" s="107">
        <v>1626621044</v>
      </c>
      <c r="CZ15" s="102"/>
      <c r="DA15" s="103"/>
      <c r="DB15" s="102"/>
      <c r="DC15" s="103"/>
      <c r="DD15" s="102"/>
      <c r="DE15" s="103"/>
      <c r="DF15" s="106">
        <v>1626656193</v>
      </c>
      <c r="DG15" s="103"/>
      <c r="DH15" s="106">
        <v>1626647235</v>
      </c>
      <c r="DI15" s="103"/>
      <c r="DJ15" s="102"/>
      <c r="DK15" s="103"/>
      <c r="DL15" s="102"/>
      <c r="DM15" s="103"/>
      <c r="DN15" s="102"/>
      <c r="DO15" s="103"/>
      <c r="DP15" s="106">
        <v>1626725277</v>
      </c>
      <c r="DQ15" s="103"/>
      <c r="DR15" s="102"/>
      <c r="DS15" s="103"/>
      <c r="DT15" s="106">
        <v>1626617728</v>
      </c>
      <c r="DU15" s="103"/>
      <c r="DV15" s="106">
        <v>1626683126</v>
      </c>
      <c r="DW15" s="103"/>
      <c r="DX15" s="102"/>
      <c r="DY15" s="103"/>
      <c r="DZ15" s="102"/>
      <c r="EA15" s="103"/>
      <c r="EB15" s="102"/>
      <c r="EC15" s="103"/>
      <c r="ED15" s="102"/>
      <c r="EE15" s="103"/>
      <c r="EF15" s="106">
        <v>1626631687</v>
      </c>
      <c r="EG15" s="103"/>
      <c r="EH15" s="102"/>
      <c r="EI15" s="103"/>
      <c r="EJ15" s="102"/>
      <c r="EK15" s="103">
        <v>1626745129</v>
      </c>
      <c r="EL15" s="102"/>
      <c r="EM15" s="103"/>
      <c r="EN15" s="102"/>
      <c r="EO15" s="103"/>
      <c r="EP15" s="102"/>
      <c r="EQ15" s="103"/>
      <c r="ER15" s="102"/>
      <c r="ES15" s="103"/>
      <c r="ET15" s="102"/>
      <c r="EU15" s="103"/>
      <c r="EV15" s="102"/>
      <c r="EW15" s="103"/>
      <c r="EX15" s="102"/>
      <c r="EY15" s="103"/>
      <c r="EZ15" s="102"/>
      <c r="FA15" s="103"/>
      <c r="FB15" s="102"/>
      <c r="FC15" s="103"/>
      <c r="FD15" s="102"/>
      <c r="FE15" s="103"/>
      <c r="FF15" s="102"/>
      <c r="FG15" s="103"/>
      <c r="FH15" s="102"/>
      <c r="FI15" s="103"/>
    </row>
    <row r="16" spans="1:165" x14ac:dyDescent="0.25">
      <c r="A16" s="85" t="s">
        <v>1566</v>
      </c>
      <c r="B16" s="106">
        <v>1626695941</v>
      </c>
      <c r="C16" s="107">
        <v>1626753452</v>
      </c>
      <c r="D16" s="106">
        <v>1626659166</v>
      </c>
      <c r="E16" s="107">
        <v>1626720062</v>
      </c>
      <c r="F16" s="106">
        <v>1626621806</v>
      </c>
      <c r="G16" s="107">
        <v>1626700050</v>
      </c>
      <c r="H16" s="106">
        <v>1626747126</v>
      </c>
      <c r="I16" s="107">
        <v>1626640323</v>
      </c>
      <c r="J16" s="106">
        <v>1626681679</v>
      </c>
      <c r="K16" s="107">
        <v>400059759</v>
      </c>
      <c r="L16" s="106">
        <v>1626715623</v>
      </c>
      <c r="M16" s="107">
        <v>1626628635</v>
      </c>
      <c r="N16" s="106">
        <v>1626720915</v>
      </c>
      <c r="O16" s="107">
        <v>1626621044</v>
      </c>
      <c r="P16" s="106">
        <v>1626633082</v>
      </c>
      <c r="Q16" s="107">
        <v>1626699857</v>
      </c>
      <c r="R16" s="106">
        <v>1626719704</v>
      </c>
      <c r="S16" s="107">
        <v>400418741</v>
      </c>
      <c r="T16" s="106">
        <v>1626644217</v>
      </c>
      <c r="U16" s="107">
        <v>1626663370</v>
      </c>
      <c r="V16" s="106">
        <v>1626695247</v>
      </c>
      <c r="W16" s="107">
        <v>429465008</v>
      </c>
      <c r="X16" s="106">
        <v>1626719175</v>
      </c>
      <c r="Y16" s="107">
        <v>1626768725</v>
      </c>
      <c r="Z16" s="106">
        <v>1626627832</v>
      </c>
      <c r="AA16" s="107">
        <v>1626737835</v>
      </c>
      <c r="AB16" s="106">
        <v>1626758060</v>
      </c>
      <c r="AC16" s="107">
        <v>1626657417</v>
      </c>
      <c r="AD16" s="106">
        <v>1626615732</v>
      </c>
      <c r="AE16" s="107">
        <v>1626634184</v>
      </c>
      <c r="AF16" s="106">
        <v>1626627051</v>
      </c>
      <c r="AG16" s="107">
        <v>1626728352</v>
      </c>
      <c r="AH16" s="106">
        <v>1626670237</v>
      </c>
      <c r="AI16" s="107">
        <v>1626622015</v>
      </c>
      <c r="AJ16" s="106">
        <v>1626729221</v>
      </c>
      <c r="AK16" s="107">
        <v>1626628258</v>
      </c>
      <c r="AL16" s="106">
        <v>1626609345</v>
      </c>
      <c r="AM16" s="107">
        <v>1626774369</v>
      </c>
      <c r="AN16" s="106">
        <v>1626631673</v>
      </c>
      <c r="AO16" s="103"/>
      <c r="AP16" s="106">
        <v>1626758388</v>
      </c>
      <c r="AQ16" s="107">
        <v>1626731584</v>
      </c>
      <c r="AR16" s="102">
        <v>1626712532</v>
      </c>
      <c r="AS16" s="103"/>
      <c r="AT16" s="106">
        <v>1626744376</v>
      </c>
      <c r="AU16" s="107">
        <v>1626673129</v>
      </c>
      <c r="AV16" s="106">
        <v>1626610205</v>
      </c>
      <c r="AW16" s="107">
        <v>1626653257</v>
      </c>
      <c r="AX16" s="106">
        <v>1626692497</v>
      </c>
      <c r="AY16" s="107">
        <v>400064218</v>
      </c>
      <c r="AZ16" s="106">
        <v>1626683347</v>
      </c>
      <c r="BA16" s="107">
        <v>1626697161</v>
      </c>
      <c r="BB16" s="102"/>
      <c r="BC16" s="107">
        <v>1626765793</v>
      </c>
      <c r="BD16" s="102"/>
      <c r="BE16" s="107">
        <v>1626665112</v>
      </c>
      <c r="BF16" s="106">
        <v>1626761511</v>
      </c>
      <c r="BG16" s="107">
        <v>1626660979</v>
      </c>
      <c r="BH16" s="106">
        <v>1626692512</v>
      </c>
      <c r="BI16" s="107">
        <v>1626725183</v>
      </c>
      <c r="BJ16" s="106">
        <v>1626682955</v>
      </c>
      <c r="BK16" s="107">
        <v>1626646000</v>
      </c>
      <c r="BL16" s="102"/>
      <c r="BM16" s="103"/>
      <c r="BN16" s="102"/>
      <c r="BO16" s="107">
        <v>1626646934</v>
      </c>
      <c r="BP16" s="106">
        <v>1626622434</v>
      </c>
      <c r="BQ16" s="107">
        <v>1626685585</v>
      </c>
      <c r="BR16" s="106">
        <v>1626622734</v>
      </c>
      <c r="BS16" s="103"/>
      <c r="BT16" s="106">
        <v>1626694452</v>
      </c>
      <c r="BU16" s="103">
        <v>400085024</v>
      </c>
      <c r="BV16" s="106">
        <v>1626729373</v>
      </c>
      <c r="BW16" s="107">
        <v>1626676552</v>
      </c>
      <c r="BX16" s="102"/>
      <c r="BY16" s="107">
        <v>1626682060</v>
      </c>
      <c r="BZ16" s="102"/>
      <c r="CA16" s="107">
        <v>1626618351</v>
      </c>
      <c r="CB16" s="106">
        <v>1626699872</v>
      </c>
      <c r="CC16" s="107">
        <v>1626772213</v>
      </c>
      <c r="CD16" s="102"/>
      <c r="CE16" s="107">
        <v>1626685228</v>
      </c>
      <c r="CF16" s="106">
        <v>1626688434</v>
      </c>
      <c r="CG16" s="107">
        <v>1626742572</v>
      </c>
      <c r="CH16" s="102"/>
      <c r="CI16" s="107">
        <v>400070845</v>
      </c>
      <c r="CJ16" s="102"/>
      <c r="CK16" s="103"/>
      <c r="CL16" s="106">
        <v>1626659583</v>
      </c>
      <c r="CM16" s="107">
        <v>1626693360</v>
      </c>
      <c r="CN16" s="106">
        <v>1626692375</v>
      </c>
      <c r="CO16" s="107">
        <v>1626700007</v>
      </c>
      <c r="CP16" s="106">
        <v>1626618351</v>
      </c>
      <c r="CQ16" s="103"/>
      <c r="CR16" s="102"/>
      <c r="CS16" s="107">
        <v>1626614191</v>
      </c>
      <c r="CT16" s="106">
        <v>1626611283</v>
      </c>
      <c r="CU16" s="107">
        <v>1626736214</v>
      </c>
      <c r="CV16" s="102"/>
      <c r="CW16" s="103"/>
      <c r="CX16" s="106">
        <v>1626647768</v>
      </c>
      <c r="CY16" s="103"/>
      <c r="CZ16" s="102"/>
      <c r="DA16" s="103"/>
      <c r="DB16" s="102"/>
      <c r="DC16" s="103"/>
      <c r="DD16" s="102"/>
      <c r="DE16" s="103"/>
      <c r="DF16" s="106">
        <v>1626717135</v>
      </c>
      <c r="DG16" s="103"/>
      <c r="DH16" s="106">
        <v>1626667140</v>
      </c>
      <c r="DI16" s="103"/>
      <c r="DJ16" s="102"/>
      <c r="DK16" s="103"/>
      <c r="DL16" s="102"/>
      <c r="DM16" s="103"/>
      <c r="DN16" s="102"/>
      <c r="DO16" s="103"/>
      <c r="DP16" s="102"/>
      <c r="DQ16" s="103"/>
      <c r="DR16" s="102"/>
      <c r="DS16" s="103"/>
      <c r="DT16" s="102"/>
      <c r="DU16" s="103"/>
      <c r="DV16" s="102"/>
      <c r="DW16" s="103"/>
      <c r="DX16" s="102"/>
      <c r="DY16" s="103"/>
      <c r="DZ16" s="102"/>
      <c r="EA16" s="103"/>
      <c r="EB16" s="102"/>
      <c r="EC16" s="103"/>
      <c r="ED16" s="102"/>
      <c r="EE16" s="103"/>
      <c r="EF16" s="102"/>
      <c r="EG16" s="103"/>
      <c r="EH16" s="102"/>
      <c r="EI16" s="103"/>
      <c r="EJ16" s="102"/>
      <c r="EK16" s="103"/>
      <c r="EL16" s="102"/>
      <c r="EM16" s="103"/>
      <c r="EN16" s="102"/>
      <c r="EO16" s="103"/>
      <c r="EP16" s="102"/>
      <c r="EQ16" s="103"/>
      <c r="ER16" s="102"/>
      <c r="ES16" s="103"/>
      <c r="ET16" s="102"/>
      <c r="EU16" s="103"/>
      <c r="EV16" s="102"/>
      <c r="EW16" s="103"/>
      <c r="EX16" s="102"/>
      <c r="EY16" s="103"/>
      <c r="EZ16" s="102"/>
      <c r="FA16" s="103"/>
      <c r="FB16" s="102"/>
      <c r="FC16" s="103"/>
      <c r="FD16" s="102"/>
      <c r="FE16" s="103"/>
      <c r="FF16" s="102"/>
      <c r="FG16" s="103"/>
      <c r="FH16" s="102"/>
      <c r="FI16" s="103"/>
    </row>
    <row r="17" spans="1:165" x14ac:dyDescent="0.25">
      <c r="A17" s="85" t="s">
        <v>1567</v>
      </c>
      <c r="B17" s="102">
        <v>1626695969</v>
      </c>
      <c r="C17" s="107">
        <v>1626658143</v>
      </c>
      <c r="D17" s="106">
        <v>1626696066</v>
      </c>
      <c r="E17" s="107">
        <v>1626767603</v>
      </c>
      <c r="F17" s="106">
        <v>1626753228</v>
      </c>
      <c r="G17" s="107">
        <v>1626652011</v>
      </c>
      <c r="H17" s="106">
        <v>1626728887</v>
      </c>
      <c r="I17" s="107">
        <v>1626621104</v>
      </c>
      <c r="J17" s="106">
        <v>1626659914</v>
      </c>
      <c r="K17" s="107">
        <v>1626752467</v>
      </c>
      <c r="L17" s="106">
        <v>1626709038</v>
      </c>
      <c r="M17" s="107">
        <v>1626628659</v>
      </c>
      <c r="N17" s="106">
        <v>1626742439</v>
      </c>
      <c r="O17" s="107">
        <v>1626681356</v>
      </c>
      <c r="P17" s="106">
        <v>1626637832</v>
      </c>
      <c r="Q17" s="107">
        <v>1626699835</v>
      </c>
      <c r="R17" s="106">
        <v>1626719920</v>
      </c>
      <c r="S17" s="107">
        <v>1626699197</v>
      </c>
      <c r="T17" s="106">
        <v>1626680863</v>
      </c>
      <c r="U17" s="107">
        <v>1626663388</v>
      </c>
      <c r="V17" s="106">
        <v>1626695391</v>
      </c>
      <c r="W17" s="107">
        <v>1626772532</v>
      </c>
      <c r="X17" s="106">
        <v>1626688577</v>
      </c>
      <c r="Y17" s="107">
        <v>400357629</v>
      </c>
      <c r="Z17" s="106">
        <v>1626647347</v>
      </c>
      <c r="AA17" s="107">
        <v>1626614191</v>
      </c>
      <c r="AB17" s="106">
        <v>1626758081</v>
      </c>
      <c r="AC17" s="107">
        <v>1626669571</v>
      </c>
      <c r="AD17" s="106">
        <v>1626682023</v>
      </c>
      <c r="AE17" s="107">
        <v>1626745887</v>
      </c>
      <c r="AF17" s="106">
        <v>1626720388</v>
      </c>
      <c r="AG17" s="107">
        <v>1626680242</v>
      </c>
      <c r="AH17" s="106">
        <v>1626727850</v>
      </c>
      <c r="AI17" s="107">
        <v>1626622033</v>
      </c>
      <c r="AJ17" s="106">
        <v>1626729241</v>
      </c>
      <c r="AK17" s="107">
        <v>1626675478</v>
      </c>
      <c r="AL17" s="102"/>
      <c r="AM17" s="107">
        <v>171148231</v>
      </c>
      <c r="AN17" s="106">
        <v>1626665550</v>
      </c>
      <c r="AO17" s="103"/>
      <c r="AP17" s="106">
        <v>1626758409</v>
      </c>
      <c r="AQ17" s="107">
        <v>1626633959</v>
      </c>
      <c r="AR17" s="102">
        <v>1626748944</v>
      </c>
      <c r="AS17" s="103"/>
      <c r="AT17" s="106">
        <v>1626647500</v>
      </c>
      <c r="AU17" s="107">
        <v>1626703799</v>
      </c>
      <c r="AV17" s="106">
        <v>1626706530</v>
      </c>
      <c r="AW17" s="107">
        <v>1626653237</v>
      </c>
      <c r="AX17" s="106">
        <v>1626692375</v>
      </c>
      <c r="AY17" s="107">
        <v>1626765221</v>
      </c>
      <c r="AZ17" s="106">
        <v>1626683487</v>
      </c>
      <c r="BA17" s="107">
        <v>1626666244</v>
      </c>
      <c r="BB17" s="102"/>
      <c r="BC17" s="107">
        <v>1626752462</v>
      </c>
      <c r="BD17" s="102"/>
      <c r="BE17" s="107">
        <v>1626726487</v>
      </c>
      <c r="BF17" s="106">
        <v>1626757028</v>
      </c>
      <c r="BG17" s="103"/>
      <c r="BH17" s="106">
        <v>1626662496</v>
      </c>
      <c r="BI17" s="107">
        <v>1626771091</v>
      </c>
      <c r="BJ17" s="106">
        <v>1626682781</v>
      </c>
      <c r="BK17" s="107">
        <v>1626722156</v>
      </c>
      <c r="BL17" s="102"/>
      <c r="BM17" s="103"/>
      <c r="BN17" s="102"/>
      <c r="BO17" s="107">
        <v>1626646952</v>
      </c>
      <c r="BP17" s="106">
        <v>1626622454</v>
      </c>
      <c r="BQ17" s="107">
        <v>1626736823</v>
      </c>
      <c r="BR17" s="106">
        <v>1626622606</v>
      </c>
      <c r="BS17" s="103"/>
      <c r="BT17" s="102"/>
      <c r="BU17" s="107">
        <v>1626774457</v>
      </c>
      <c r="BV17" s="102"/>
      <c r="BW17" s="107">
        <v>1626747596</v>
      </c>
      <c r="BX17" s="102"/>
      <c r="BY17" s="107">
        <v>1626684232</v>
      </c>
      <c r="BZ17" s="102"/>
      <c r="CA17" s="107">
        <v>1626688249</v>
      </c>
      <c r="CB17" s="106">
        <v>1626700017</v>
      </c>
      <c r="CC17" s="103"/>
      <c r="CD17" s="102"/>
      <c r="CE17" s="107">
        <v>1626734254</v>
      </c>
      <c r="CF17" s="106">
        <v>1626620860</v>
      </c>
      <c r="CG17" s="107">
        <v>1626633412</v>
      </c>
      <c r="CH17" s="102"/>
      <c r="CI17" s="107">
        <v>1626765635</v>
      </c>
      <c r="CJ17" s="102"/>
      <c r="CK17" s="103"/>
      <c r="CL17" s="106">
        <v>1626669895</v>
      </c>
      <c r="CM17" s="103"/>
      <c r="CN17" s="102"/>
      <c r="CO17" s="107">
        <v>1626687666</v>
      </c>
      <c r="CP17" s="106">
        <v>1626688249</v>
      </c>
      <c r="CQ17" s="103"/>
      <c r="CR17" s="102"/>
      <c r="CS17" s="103"/>
      <c r="CT17" s="106">
        <v>1626644082</v>
      </c>
      <c r="CU17" s="107">
        <v>1626679218</v>
      </c>
      <c r="CV17" s="102"/>
      <c r="CW17" s="103"/>
      <c r="CX17" s="102"/>
      <c r="CY17" s="103"/>
      <c r="CZ17" s="102"/>
      <c r="DA17" s="103"/>
      <c r="DB17" s="102"/>
      <c r="DC17" s="103"/>
      <c r="DD17" s="102"/>
      <c r="DE17" s="103"/>
      <c r="DF17" s="106">
        <v>1626611926</v>
      </c>
      <c r="DG17" s="103"/>
      <c r="DH17" s="106">
        <v>1626630223</v>
      </c>
      <c r="DI17" s="103"/>
      <c r="DJ17" s="102"/>
      <c r="DK17" s="103"/>
      <c r="DL17" s="102"/>
      <c r="DM17" s="103"/>
      <c r="DN17" s="102"/>
      <c r="DO17" s="103"/>
      <c r="DP17" s="102"/>
      <c r="DQ17" s="103"/>
      <c r="DR17" s="102"/>
      <c r="DS17" s="103"/>
      <c r="DT17" s="102"/>
      <c r="DU17" s="103"/>
      <c r="DV17" s="102"/>
      <c r="DW17" s="103"/>
      <c r="DX17" s="102"/>
      <c r="DY17" s="103"/>
      <c r="DZ17" s="102"/>
      <c r="EA17" s="103"/>
      <c r="EB17" s="102"/>
      <c r="EC17" s="103"/>
      <c r="ED17" s="102"/>
      <c r="EE17" s="103"/>
      <c r="EF17" s="102"/>
      <c r="EG17" s="103"/>
      <c r="EH17" s="102"/>
      <c r="EI17" s="103"/>
      <c r="EJ17" s="102"/>
      <c r="EK17" s="103"/>
      <c r="EL17" s="102"/>
      <c r="EM17" s="103"/>
      <c r="EN17" s="102"/>
      <c r="EO17" s="103"/>
      <c r="EP17" s="102"/>
      <c r="EQ17" s="103"/>
      <c r="ER17" s="102"/>
      <c r="ES17" s="103"/>
      <c r="ET17" s="102"/>
      <c r="EU17" s="103"/>
      <c r="EV17" s="102"/>
      <c r="EW17" s="103"/>
      <c r="EX17" s="102"/>
      <c r="EY17" s="103"/>
      <c r="EZ17" s="102"/>
      <c r="FA17" s="103"/>
      <c r="FB17" s="102"/>
      <c r="FC17" s="103"/>
      <c r="FD17" s="102"/>
      <c r="FE17" s="103"/>
      <c r="FF17" s="102"/>
      <c r="FG17" s="103"/>
      <c r="FH17" s="102"/>
      <c r="FI17" s="103"/>
    </row>
    <row r="18" spans="1:165" x14ac:dyDescent="0.25">
      <c r="A18" s="85" t="s">
        <v>1568</v>
      </c>
      <c r="B18" s="102">
        <v>1626695846</v>
      </c>
      <c r="C18" s="107">
        <v>1626758817</v>
      </c>
      <c r="D18" s="106">
        <v>1626640912</v>
      </c>
      <c r="E18" s="107">
        <v>1626695409</v>
      </c>
      <c r="F18" s="106">
        <v>1626681549</v>
      </c>
      <c r="G18" s="107">
        <v>1626664114</v>
      </c>
      <c r="H18" s="106">
        <v>1626644227</v>
      </c>
      <c r="I18" s="107">
        <v>1626729373</v>
      </c>
      <c r="J18" s="106">
        <v>1626673140</v>
      </c>
      <c r="K18" s="107">
        <v>1626752508</v>
      </c>
      <c r="L18" s="106">
        <v>1626767391</v>
      </c>
      <c r="M18" s="107">
        <v>1626628678</v>
      </c>
      <c r="N18" s="106">
        <v>1626739869</v>
      </c>
      <c r="O18" s="107">
        <v>1626640122</v>
      </c>
      <c r="P18" s="106">
        <v>400245939</v>
      </c>
      <c r="Q18" s="107">
        <v>1626699822</v>
      </c>
      <c r="R18" s="106">
        <v>1626720444</v>
      </c>
      <c r="S18" s="107">
        <v>1626699181</v>
      </c>
      <c r="T18" s="102">
        <v>1626741072</v>
      </c>
      <c r="U18" s="107">
        <v>400138135</v>
      </c>
      <c r="V18" s="106">
        <v>1626695372</v>
      </c>
      <c r="W18" s="107">
        <v>1626772665</v>
      </c>
      <c r="X18" s="106">
        <v>1626759018</v>
      </c>
      <c r="Y18" s="103"/>
      <c r="Z18" s="106">
        <v>1626647367</v>
      </c>
      <c r="AA18" s="107">
        <v>1626615905</v>
      </c>
      <c r="AB18" s="106">
        <v>1626732986</v>
      </c>
      <c r="AC18" s="107">
        <v>1626612065</v>
      </c>
      <c r="AD18" s="106">
        <v>1626644141</v>
      </c>
      <c r="AE18" s="107">
        <v>1626634238</v>
      </c>
      <c r="AF18" s="106">
        <v>1626732136</v>
      </c>
      <c r="AG18" s="107">
        <v>1626752253</v>
      </c>
      <c r="AH18" s="106">
        <v>1626721108</v>
      </c>
      <c r="AI18" s="107">
        <v>1626621896</v>
      </c>
      <c r="AJ18" s="106">
        <v>1626729260</v>
      </c>
      <c r="AK18" s="107">
        <v>1626720471</v>
      </c>
      <c r="AL18" s="102"/>
      <c r="AM18" s="107">
        <v>170610678</v>
      </c>
      <c r="AN18" s="106">
        <v>1626701296</v>
      </c>
      <c r="AO18" s="103"/>
      <c r="AP18" s="106">
        <v>1626758271</v>
      </c>
      <c r="AQ18" s="107">
        <v>1626718785</v>
      </c>
      <c r="AR18" s="102">
        <v>1626609988</v>
      </c>
      <c r="AS18" s="103"/>
      <c r="AT18" s="106">
        <v>1626647519</v>
      </c>
      <c r="AU18" s="107">
        <v>1626744263</v>
      </c>
      <c r="AV18" s="106">
        <v>1626608804</v>
      </c>
      <c r="AW18" s="107">
        <v>1626653383</v>
      </c>
      <c r="AX18" s="106">
        <v>1626632189</v>
      </c>
      <c r="AY18" s="107">
        <v>1626765244</v>
      </c>
      <c r="AZ18" s="106">
        <v>1626683469</v>
      </c>
      <c r="BA18" s="107">
        <v>1626686564</v>
      </c>
      <c r="BB18" s="102"/>
      <c r="BC18" s="103"/>
      <c r="BD18" s="102"/>
      <c r="BE18" s="107">
        <v>1626693360</v>
      </c>
      <c r="BF18" s="106">
        <v>1626775053</v>
      </c>
      <c r="BG18" s="103"/>
      <c r="BH18" s="106">
        <v>1626758741</v>
      </c>
      <c r="BI18" s="107">
        <v>1626748894</v>
      </c>
      <c r="BJ18" s="106">
        <v>1626682759</v>
      </c>
      <c r="BK18" s="107">
        <v>1626771447</v>
      </c>
      <c r="BL18" s="102"/>
      <c r="BM18" s="103"/>
      <c r="BN18" s="102"/>
      <c r="BO18" s="107">
        <v>1626692650</v>
      </c>
      <c r="BP18" s="106">
        <v>1626622471</v>
      </c>
      <c r="BQ18" s="107">
        <v>1626720515</v>
      </c>
      <c r="BR18" s="106">
        <v>1626774075</v>
      </c>
      <c r="BS18" s="103"/>
      <c r="BT18" s="102"/>
      <c r="BU18" s="107">
        <v>1626774460</v>
      </c>
      <c r="BV18" s="102"/>
      <c r="BW18" s="103"/>
      <c r="BX18" s="102"/>
      <c r="BY18" s="107">
        <v>1626676017</v>
      </c>
      <c r="BZ18" s="102"/>
      <c r="CA18" s="107">
        <v>1626633490</v>
      </c>
      <c r="CB18" s="106">
        <v>1626699996</v>
      </c>
      <c r="CC18" s="103"/>
      <c r="CD18" s="102"/>
      <c r="CE18" s="107">
        <v>1626767638</v>
      </c>
      <c r="CF18" s="106">
        <v>1626745280</v>
      </c>
      <c r="CG18" s="107">
        <v>1626703736</v>
      </c>
      <c r="CH18" s="102"/>
      <c r="CI18" s="107">
        <v>1626627445</v>
      </c>
      <c r="CJ18" s="102"/>
      <c r="CK18" s="103"/>
      <c r="CL18" s="106">
        <v>1626696878</v>
      </c>
      <c r="CM18" s="103"/>
      <c r="CN18" s="102"/>
      <c r="CO18" s="103"/>
      <c r="CP18" s="106">
        <v>1626633490</v>
      </c>
      <c r="CQ18" s="103"/>
      <c r="CR18" s="102"/>
      <c r="CS18" s="103"/>
      <c r="CT18" s="106">
        <v>1626615732</v>
      </c>
      <c r="CU18" s="107">
        <v>1626702333</v>
      </c>
      <c r="CV18" s="102"/>
      <c r="CW18" s="103"/>
      <c r="CX18" s="102"/>
      <c r="CY18" s="103"/>
      <c r="CZ18" s="102"/>
      <c r="DA18" s="103"/>
      <c r="DB18" s="102"/>
      <c r="DC18" s="103"/>
      <c r="DD18" s="102"/>
      <c r="DE18" s="103"/>
      <c r="DF18" s="106">
        <v>1626736062</v>
      </c>
      <c r="DG18" s="103"/>
      <c r="DH18" s="106">
        <v>1626732759</v>
      </c>
      <c r="DI18" s="103"/>
      <c r="DJ18" s="102"/>
      <c r="DK18" s="103"/>
      <c r="DL18" s="102"/>
      <c r="DM18" s="103"/>
      <c r="DN18" s="102"/>
      <c r="DO18" s="103"/>
      <c r="DP18" s="102"/>
      <c r="DQ18" s="103"/>
      <c r="DR18" s="102"/>
      <c r="DS18" s="103"/>
      <c r="DT18" s="102"/>
      <c r="DU18" s="103"/>
      <c r="DV18" s="102"/>
      <c r="DW18" s="103"/>
      <c r="DX18" s="102"/>
      <c r="DY18" s="103"/>
      <c r="DZ18" s="102"/>
      <c r="EA18" s="103"/>
      <c r="EB18" s="102"/>
      <c r="EC18" s="103"/>
      <c r="ED18" s="102"/>
      <c r="EE18" s="103"/>
      <c r="EF18" s="102"/>
      <c r="EG18" s="103"/>
      <c r="EH18" s="102"/>
      <c r="EI18" s="103"/>
      <c r="EJ18" s="102"/>
      <c r="EK18" s="103"/>
      <c r="EL18" s="102"/>
      <c r="EM18" s="103"/>
      <c r="EN18" s="102"/>
      <c r="EO18" s="103"/>
      <c r="EP18" s="102"/>
      <c r="EQ18" s="103"/>
      <c r="ER18" s="102"/>
      <c r="ES18" s="103"/>
      <c r="ET18" s="102"/>
      <c r="EU18" s="103"/>
      <c r="EV18" s="102"/>
      <c r="EW18" s="103"/>
      <c r="EX18" s="102"/>
      <c r="EY18" s="103"/>
      <c r="EZ18" s="102"/>
      <c r="FA18" s="103"/>
      <c r="FB18" s="102"/>
      <c r="FC18" s="103"/>
      <c r="FD18" s="102"/>
      <c r="FE18" s="103"/>
      <c r="FF18" s="102"/>
      <c r="FG18" s="103"/>
      <c r="FH18" s="102"/>
      <c r="FI18" s="103"/>
    </row>
    <row r="19" spans="1:165" x14ac:dyDescent="0.25">
      <c r="A19" s="85" t="s">
        <v>1569</v>
      </c>
      <c r="B19" s="102">
        <v>1626745129</v>
      </c>
      <c r="C19" s="107">
        <v>429476218</v>
      </c>
      <c r="D19" s="106">
        <v>1626653939</v>
      </c>
      <c r="E19" s="107">
        <v>400357576</v>
      </c>
      <c r="F19" s="106">
        <v>1626701491</v>
      </c>
      <c r="G19" s="107">
        <v>1626624563</v>
      </c>
      <c r="H19" s="106">
        <v>1626753173</v>
      </c>
      <c r="I19" s="107">
        <v>400070779</v>
      </c>
      <c r="J19" s="106">
        <v>1626704558</v>
      </c>
      <c r="K19" s="107">
        <v>169740873</v>
      </c>
      <c r="L19" s="106">
        <v>1626767452</v>
      </c>
      <c r="M19" s="107">
        <v>1626628699</v>
      </c>
      <c r="N19" s="106">
        <v>1626639217</v>
      </c>
      <c r="O19" s="107">
        <v>1626701784</v>
      </c>
      <c r="P19" s="106">
        <v>1626651910</v>
      </c>
      <c r="Q19" s="107">
        <v>1626699799</v>
      </c>
      <c r="R19" s="106">
        <v>1626720260</v>
      </c>
      <c r="S19" s="107">
        <v>1626699160</v>
      </c>
      <c r="T19" s="106">
        <v>1626743782</v>
      </c>
      <c r="U19" s="107">
        <v>1626663269</v>
      </c>
      <c r="V19" s="106">
        <v>1626695352</v>
      </c>
      <c r="W19" s="107">
        <v>1626739330</v>
      </c>
      <c r="X19" s="106">
        <v>1626620805</v>
      </c>
      <c r="Y19" s="103"/>
      <c r="Z19" s="106">
        <v>1626764707</v>
      </c>
      <c r="AA19" s="107">
        <v>1626687703</v>
      </c>
      <c r="AB19" s="106">
        <v>1626638281</v>
      </c>
      <c r="AC19" s="107">
        <v>1626634100</v>
      </c>
      <c r="AD19" s="106">
        <v>1626660960</v>
      </c>
      <c r="AE19" s="107">
        <v>1626725558</v>
      </c>
      <c r="AF19" s="102"/>
      <c r="AG19" s="103"/>
      <c r="AH19" s="106">
        <v>1626771275</v>
      </c>
      <c r="AI19" s="107">
        <v>1626676795</v>
      </c>
      <c r="AJ19" s="106">
        <v>1626678132</v>
      </c>
      <c r="AK19" s="103"/>
      <c r="AL19" s="102"/>
      <c r="AM19" s="103"/>
      <c r="AN19" s="106">
        <v>1626760629</v>
      </c>
      <c r="AO19" s="103"/>
      <c r="AP19" s="106">
        <v>1626744260</v>
      </c>
      <c r="AQ19" s="107">
        <v>400233910</v>
      </c>
      <c r="AR19" s="102">
        <v>400185309</v>
      </c>
      <c r="AS19" s="103"/>
      <c r="AT19" s="106">
        <v>1626681686</v>
      </c>
      <c r="AU19" s="107">
        <v>1626744284</v>
      </c>
      <c r="AV19" s="106">
        <v>1626654762</v>
      </c>
      <c r="AW19" s="107">
        <v>1626653364</v>
      </c>
      <c r="AX19" s="106">
        <v>400232842</v>
      </c>
      <c r="AY19" s="107">
        <v>1626765100</v>
      </c>
      <c r="AZ19" s="106">
        <v>1626683448</v>
      </c>
      <c r="BA19" s="107">
        <v>1626739883</v>
      </c>
      <c r="BB19" s="102"/>
      <c r="BC19" s="103"/>
      <c r="BD19" s="102"/>
      <c r="BE19" s="107">
        <v>1626610548</v>
      </c>
      <c r="BF19" s="106">
        <v>1626643989</v>
      </c>
      <c r="BG19" s="103"/>
      <c r="BH19" s="106">
        <v>1626621758</v>
      </c>
      <c r="BI19" s="107">
        <v>1626614054</v>
      </c>
      <c r="BJ19" s="106">
        <v>1626682738</v>
      </c>
      <c r="BK19" s="103"/>
      <c r="BL19" s="102"/>
      <c r="BM19" s="103"/>
      <c r="BN19" s="102"/>
      <c r="BO19" s="103"/>
      <c r="BP19" s="106">
        <v>1626622490</v>
      </c>
      <c r="BQ19" s="107">
        <v>1626767008</v>
      </c>
      <c r="BR19" s="106">
        <v>1626765787</v>
      </c>
      <c r="BS19" s="103"/>
      <c r="BT19" s="102"/>
      <c r="BU19" s="107">
        <v>1626626544</v>
      </c>
      <c r="BV19" s="102"/>
      <c r="BW19" s="103"/>
      <c r="BX19" s="102"/>
      <c r="BY19" s="107">
        <v>1626615995</v>
      </c>
      <c r="BZ19" s="102"/>
      <c r="CA19" s="107">
        <v>1626655212</v>
      </c>
      <c r="CB19" s="102"/>
      <c r="CC19" s="103"/>
      <c r="CD19" s="102"/>
      <c r="CE19" s="107">
        <v>1626625357</v>
      </c>
      <c r="CF19" s="102"/>
      <c r="CG19" s="107">
        <v>1626684421</v>
      </c>
      <c r="CH19" s="102"/>
      <c r="CI19" s="107">
        <v>1626649617</v>
      </c>
      <c r="CJ19" s="102"/>
      <c r="CK19" s="103"/>
      <c r="CL19" s="106">
        <v>1626705269</v>
      </c>
      <c r="CM19" s="103"/>
      <c r="CN19" s="102"/>
      <c r="CO19" s="103"/>
      <c r="CP19" s="102"/>
      <c r="CQ19" s="103"/>
      <c r="CR19" s="102"/>
      <c r="CS19" s="103"/>
      <c r="CT19" s="106">
        <v>1626682023</v>
      </c>
      <c r="CU19" s="107">
        <v>1626702315</v>
      </c>
      <c r="CV19" s="102"/>
      <c r="CW19" s="103"/>
      <c r="CX19" s="102"/>
      <c r="CY19" s="103"/>
      <c r="CZ19" s="102"/>
      <c r="DA19" s="103"/>
      <c r="DB19" s="102"/>
      <c r="DC19" s="103"/>
      <c r="DD19" s="102"/>
      <c r="DE19" s="103"/>
      <c r="DF19" s="102"/>
      <c r="DG19" s="103"/>
      <c r="DH19" s="106">
        <v>1626615714</v>
      </c>
      <c r="DI19" s="103"/>
      <c r="DJ19" s="102"/>
      <c r="DK19" s="103"/>
      <c r="DL19" s="102"/>
      <c r="DM19" s="103"/>
      <c r="DN19" s="102"/>
      <c r="DO19" s="103"/>
      <c r="DP19" s="102"/>
      <c r="DQ19" s="103"/>
      <c r="DR19" s="102"/>
      <c r="DS19" s="103"/>
      <c r="DT19" s="102"/>
      <c r="DU19" s="103"/>
      <c r="DV19" s="102"/>
      <c r="DW19" s="103"/>
      <c r="DX19" s="102"/>
      <c r="DY19" s="103"/>
      <c r="DZ19" s="102"/>
      <c r="EA19" s="103"/>
      <c r="EB19" s="102"/>
      <c r="EC19" s="103"/>
      <c r="ED19" s="102"/>
      <c r="EE19" s="103"/>
      <c r="EF19" s="102"/>
      <c r="EG19" s="103"/>
      <c r="EH19" s="102"/>
      <c r="EI19" s="103"/>
      <c r="EJ19" s="102"/>
      <c r="EK19" s="103"/>
      <c r="EL19" s="102"/>
      <c r="EM19" s="103"/>
      <c r="EN19" s="102"/>
      <c r="EO19" s="103"/>
      <c r="EP19" s="102"/>
      <c r="EQ19" s="103"/>
      <c r="ER19" s="102"/>
      <c r="ES19" s="103"/>
      <c r="ET19" s="102"/>
      <c r="EU19" s="103"/>
      <c r="EV19" s="102"/>
      <c r="EW19" s="103"/>
      <c r="EX19" s="102"/>
      <c r="EY19" s="103"/>
      <c r="EZ19" s="102"/>
      <c r="FA19" s="103"/>
      <c r="FB19" s="102"/>
      <c r="FC19" s="103"/>
      <c r="FD19" s="102"/>
      <c r="FE19" s="103"/>
      <c r="FF19" s="102"/>
      <c r="FG19" s="103"/>
      <c r="FH19" s="102"/>
      <c r="FI19" s="103"/>
    </row>
    <row r="20" spans="1:165" x14ac:dyDescent="0.25">
      <c r="A20" s="85" t="s">
        <v>1570</v>
      </c>
      <c r="B20" s="106">
        <v>1626745108</v>
      </c>
      <c r="C20" s="107">
        <v>1626697381</v>
      </c>
      <c r="D20" s="106">
        <v>1626737517</v>
      </c>
      <c r="E20" s="107">
        <v>1626695429</v>
      </c>
      <c r="F20" s="106">
        <v>1626719841</v>
      </c>
      <c r="G20" s="107">
        <v>1626624582</v>
      </c>
      <c r="H20" s="106">
        <v>1626726095</v>
      </c>
      <c r="I20" s="107">
        <v>1626661626</v>
      </c>
      <c r="J20" s="106">
        <v>1626663894</v>
      </c>
      <c r="K20" s="107">
        <v>170949562</v>
      </c>
      <c r="L20" s="106">
        <v>1626749005</v>
      </c>
      <c r="M20" s="107">
        <v>1626692196</v>
      </c>
      <c r="N20" s="106">
        <v>1626631921</v>
      </c>
      <c r="O20" s="107">
        <v>1626729510</v>
      </c>
      <c r="P20" s="102"/>
      <c r="Q20" s="107">
        <v>1626699616</v>
      </c>
      <c r="R20" s="102"/>
      <c r="S20" s="107">
        <v>400279661</v>
      </c>
      <c r="T20" s="106">
        <v>1626728929</v>
      </c>
      <c r="U20" s="107">
        <v>1626663290</v>
      </c>
      <c r="V20" s="106">
        <v>1626695338</v>
      </c>
      <c r="W20" s="107">
        <v>1626739336</v>
      </c>
      <c r="X20" s="106">
        <v>1626688580</v>
      </c>
      <c r="Y20" s="103"/>
      <c r="Z20" s="106">
        <v>1626689030</v>
      </c>
      <c r="AA20" s="107">
        <v>1626651842</v>
      </c>
      <c r="AB20" s="106">
        <v>1626675766</v>
      </c>
      <c r="AC20" s="107">
        <v>1626695924</v>
      </c>
      <c r="AD20" s="106">
        <v>1626759180</v>
      </c>
      <c r="AE20" s="107">
        <v>1626681119</v>
      </c>
      <c r="AF20" s="102"/>
      <c r="AG20" s="103"/>
      <c r="AH20" s="106">
        <v>1626750231</v>
      </c>
      <c r="AI20" s="103"/>
      <c r="AJ20" s="106">
        <v>1626682311</v>
      </c>
      <c r="AK20" s="103"/>
      <c r="AL20" s="102"/>
      <c r="AM20" s="103"/>
      <c r="AN20" s="106">
        <v>1626650942</v>
      </c>
      <c r="AO20" s="103"/>
      <c r="AP20" s="106">
        <v>1626710038</v>
      </c>
      <c r="AQ20" s="107">
        <v>1626628448</v>
      </c>
      <c r="AR20" s="102">
        <v>1626621000</v>
      </c>
      <c r="AS20" s="103"/>
      <c r="AT20" s="106">
        <v>1626672315</v>
      </c>
      <c r="AU20" s="107">
        <v>1626744145</v>
      </c>
      <c r="AV20" s="106">
        <v>1626720857</v>
      </c>
      <c r="AW20" s="107">
        <v>1626676357</v>
      </c>
      <c r="AX20" s="106">
        <v>400070772</v>
      </c>
      <c r="AY20" s="107">
        <v>1626632335</v>
      </c>
      <c r="AZ20" s="106">
        <v>1626683429</v>
      </c>
      <c r="BA20" s="103"/>
      <c r="BB20" s="102"/>
      <c r="BC20" s="103"/>
      <c r="BD20" s="102"/>
      <c r="BE20" s="107">
        <v>1626665133</v>
      </c>
      <c r="BF20" s="102"/>
      <c r="BG20" s="103"/>
      <c r="BH20" s="106">
        <v>1626674363</v>
      </c>
      <c r="BI20" s="107">
        <v>1626663421</v>
      </c>
      <c r="BJ20" s="106">
        <v>1626682723</v>
      </c>
      <c r="BK20" s="103"/>
      <c r="BL20" s="102"/>
      <c r="BM20" s="103"/>
      <c r="BN20" s="102"/>
      <c r="BO20" s="103"/>
      <c r="BP20" s="106">
        <v>1626750203</v>
      </c>
      <c r="BQ20" s="107">
        <v>1626720491</v>
      </c>
      <c r="BR20" s="102"/>
      <c r="BS20" s="103"/>
      <c r="BT20" s="102"/>
      <c r="BU20" s="107">
        <v>1626720301</v>
      </c>
      <c r="BV20" s="102"/>
      <c r="BW20" s="103"/>
      <c r="BX20" s="102"/>
      <c r="BY20" s="107">
        <v>1626743703</v>
      </c>
      <c r="BZ20" s="102"/>
      <c r="CA20" s="107">
        <v>1626761805</v>
      </c>
      <c r="CB20" s="102"/>
      <c r="CC20" s="103"/>
      <c r="CD20" s="102"/>
      <c r="CE20" s="103"/>
      <c r="CF20" s="102"/>
      <c r="CG20" s="107">
        <v>1626758796</v>
      </c>
      <c r="CH20" s="102"/>
      <c r="CI20" s="107">
        <v>1626649540</v>
      </c>
      <c r="CJ20" s="102"/>
      <c r="CK20" s="103"/>
      <c r="CL20" s="106">
        <v>1626745623</v>
      </c>
      <c r="CM20" s="103"/>
      <c r="CN20" s="102"/>
      <c r="CO20" s="103"/>
      <c r="CP20" s="102"/>
      <c r="CQ20" s="103"/>
      <c r="CR20" s="102"/>
      <c r="CS20" s="103"/>
      <c r="CT20" s="102"/>
      <c r="CU20" s="107">
        <v>1626625537</v>
      </c>
      <c r="CV20" s="102"/>
      <c r="CW20" s="103"/>
      <c r="CX20" s="102"/>
      <c r="CY20" s="103"/>
      <c r="CZ20" s="102"/>
      <c r="DA20" s="103"/>
      <c r="DB20" s="102"/>
      <c r="DC20" s="103"/>
      <c r="DD20" s="102"/>
      <c r="DE20" s="103"/>
      <c r="DF20" s="102"/>
      <c r="DG20" s="103"/>
      <c r="DH20" s="102"/>
      <c r="DI20" s="103"/>
      <c r="DJ20" s="102"/>
      <c r="DK20" s="103"/>
      <c r="DL20" s="102"/>
      <c r="DM20" s="103"/>
      <c r="DN20" s="102"/>
      <c r="DO20" s="103"/>
      <c r="DP20" s="102"/>
      <c r="DQ20" s="103"/>
      <c r="DR20" s="102"/>
      <c r="DS20" s="103"/>
      <c r="DT20" s="102"/>
      <c r="DU20" s="103"/>
      <c r="DV20" s="102"/>
      <c r="DW20" s="103"/>
      <c r="DX20" s="102"/>
      <c r="DY20" s="103"/>
      <c r="DZ20" s="102"/>
      <c r="EA20" s="103"/>
      <c r="EB20" s="102"/>
      <c r="EC20" s="103"/>
      <c r="ED20" s="102"/>
      <c r="EE20" s="103"/>
      <c r="EF20" s="102"/>
      <c r="EG20" s="103"/>
      <c r="EH20" s="102"/>
      <c r="EI20" s="103"/>
      <c r="EJ20" s="102"/>
      <c r="EK20" s="103"/>
      <c r="EL20" s="102"/>
      <c r="EM20" s="103"/>
      <c r="EN20" s="102"/>
      <c r="EO20" s="103"/>
      <c r="EP20" s="102"/>
      <c r="EQ20" s="103"/>
      <c r="ER20" s="102"/>
      <c r="ES20" s="103"/>
      <c r="ET20" s="102"/>
      <c r="EU20" s="103"/>
      <c r="EV20" s="102"/>
      <c r="EW20" s="103"/>
      <c r="EX20" s="102"/>
      <c r="EY20" s="103"/>
      <c r="EZ20" s="102"/>
      <c r="FA20" s="103"/>
      <c r="FB20" s="102"/>
      <c r="FC20" s="103"/>
      <c r="FD20" s="102"/>
      <c r="FE20" s="103"/>
      <c r="FF20" s="102"/>
      <c r="FG20" s="103"/>
      <c r="FH20" s="102"/>
      <c r="FI20" s="103"/>
    </row>
    <row r="21" spans="1:165" x14ac:dyDescent="0.25">
      <c r="A21" s="85" t="s">
        <v>1571</v>
      </c>
      <c r="B21" s="106">
        <v>1626775217</v>
      </c>
      <c r="C21" s="107">
        <v>170763446</v>
      </c>
      <c r="D21" s="106">
        <v>1626695531</v>
      </c>
      <c r="E21" s="107">
        <v>1626619255</v>
      </c>
      <c r="F21" s="106">
        <v>1626621825</v>
      </c>
      <c r="G21" s="107">
        <v>1626648195</v>
      </c>
      <c r="H21" s="102"/>
      <c r="I21" s="103"/>
      <c r="J21" s="106">
        <v>1626663809</v>
      </c>
      <c r="K21" s="107">
        <v>1626752527</v>
      </c>
      <c r="L21" s="106">
        <v>1626657596</v>
      </c>
      <c r="M21" s="107">
        <v>1626696488</v>
      </c>
      <c r="N21" s="106">
        <v>1626631942</v>
      </c>
      <c r="O21" s="107">
        <v>1626686690</v>
      </c>
      <c r="P21" s="102"/>
      <c r="Q21" s="107">
        <v>1626699595</v>
      </c>
      <c r="R21" s="102"/>
      <c r="S21" s="107">
        <v>1626699141</v>
      </c>
      <c r="T21" s="106">
        <v>1626640081</v>
      </c>
      <c r="U21" s="107">
        <v>1626644777</v>
      </c>
      <c r="V21" s="106">
        <v>1626695150</v>
      </c>
      <c r="W21" s="107">
        <v>1626641278</v>
      </c>
      <c r="X21" s="106">
        <v>1626622744</v>
      </c>
      <c r="Y21" s="103"/>
      <c r="Z21" s="106">
        <v>1626647239</v>
      </c>
      <c r="AA21" s="107">
        <v>1626768019</v>
      </c>
      <c r="AB21" s="106">
        <v>1626675789</v>
      </c>
      <c r="AC21" s="107">
        <v>1626610096</v>
      </c>
      <c r="AD21" s="106">
        <v>1626634582</v>
      </c>
      <c r="AE21" s="107">
        <v>1626633880</v>
      </c>
      <c r="AF21" s="102"/>
      <c r="AG21" s="103"/>
      <c r="AH21" s="106">
        <v>1626747790</v>
      </c>
      <c r="AI21" s="103"/>
      <c r="AJ21" s="106">
        <v>1626704627</v>
      </c>
      <c r="AK21" s="103"/>
      <c r="AL21" s="102"/>
      <c r="AM21" s="103"/>
      <c r="AN21" s="106">
        <v>1626696074</v>
      </c>
      <c r="AO21" s="103"/>
      <c r="AP21" s="106">
        <v>1626617884</v>
      </c>
      <c r="AQ21" s="107">
        <v>1626628468</v>
      </c>
      <c r="AR21" s="102">
        <v>1626688434</v>
      </c>
      <c r="AS21" s="103"/>
      <c r="AT21" s="106">
        <v>1626647391</v>
      </c>
      <c r="AU21" s="107">
        <v>1626745604</v>
      </c>
      <c r="AV21" s="106">
        <v>1626618430</v>
      </c>
      <c r="AW21" s="107">
        <v>1626694162</v>
      </c>
      <c r="AX21" s="106">
        <v>1626761182</v>
      </c>
      <c r="AY21" s="107">
        <v>1626690593</v>
      </c>
      <c r="AZ21" s="106">
        <v>1626683256</v>
      </c>
      <c r="BA21" s="103"/>
      <c r="BB21" s="102"/>
      <c r="BC21" s="103"/>
      <c r="BD21" s="102"/>
      <c r="BE21" s="107">
        <v>1626744513</v>
      </c>
      <c r="BF21" s="102"/>
      <c r="BG21" s="103"/>
      <c r="BH21" s="102"/>
      <c r="BI21" s="107">
        <v>1626631555</v>
      </c>
      <c r="BJ21" s="102"/>
      <c r="BK21" s="103"/>
      <c r="BL21" s="102"/>
      <c r="BM21" s="103"/>
      <c r="BN21" s="102"/>
      <c r="BO21" s="103"/>
      <c r="BP21" s="106">
        <v>1626647728</v>
      </c>
      <c r="BQ21" s="103"/>
      <c r="BR21" s="102"/>
      <c r="BS21" s="103"/>
      <c r="BT21" s="102"/>
      <c r="BU21" s="107">
        <v>1626701556</v>
      </c>
      <c r="BV21" s="102"/>
      <c r="BW21" s="103"/>
      <c r="BX21" s="102"/>
      <c r="BY21" s="103"/>
      <c r="BZ21" s="102"/>
      <c r="CA21" s="107">
        <v>1626620476</v>
      </c>
      <c r="CB21" s="102"/>
      <c r="CC21" s="103"/>
      <c r="CD21" s="102"/>
      <c r="CE21" s="103"/>
      <c r="CF21" s="102"/>
      <c r="CG21" s="107">
        <v>1626703593</v>
      </c>
      <c r="CH21" s="102"/>
      <c r="CI21" s="103"/>
      <c r="CJ21" s="102"/>
      <c r="CK21" s="103"/>
      <c r="CL21" s="106">
        <v>400147474</v>
      </c>
      <c r="CM21" s="103"/>
      <c r="CN21" s="102"/>
      <c r="CO21" s="103"/>
      <c r="CP21" s="102"/>
      <c r="CQ21" s="103"/>
      <c r="CR21" s="102"/>
      <c r="CS21" s="103"/>
      <c r="CT21" s="102"/>
      <c r="CU21" s="103"/>
      <c r="CV21" s="102"/>
      <c r="CW21" s="103"/>
      <c r="CX21" s="102"/>
      <c r="CY21" s="103"/>
      <c r="CZ21" s="102"/>
      <c r="DA21" s="103"/>
      <c r="DB21" s="102"/>
      <c r="DC21" s="103"/>
      <c r="DD21" s="102"/>
      <c r="DE21" s="103"/>
      <c r="DF21" s="102"/>
      <c r="DG21" s="103"/>
      <c r="DH21" s="102"/>
      <c r="DI21" s="103"/>
      <c r="DJ21" s="102"/>
      <c r="DK21" s="103"/>
      <c r="DL21" s="102"/>
      <c r="DM21" s="103"/>
      <c r="DN21" s="102"/>
      <c r="DO21" s="103"/>
      <c r="DP21" s="102"/>
      <c r="DQ21" s="103"/>
      <c r="DR21" s="102"/>
      <c r="DS21" s="103"/>
      <c r="DT21" s="102"/>
      <c r="DU21" s="103"/>
      <c r="DV21" s="102"/>
      <c r="DW21" s="103"/>
      <c r="DX21" s="102"/>
      <c r="DY21" s="103"/>
      <c r="DZ21" s="102"/>
      <c r="EA21" s="103"/>
      <c r="EB21" s="102"/>
      <c r="EC21" s="103"/>
      <c r="ED21" s="102"/>
      <c r="EE21" s="103"/>
      <c r="EF21" s="102"/>
      <c r="EG21" s="103"/>
      <c r="EH21" s="102"/>
      <c r="EI21" s="103"/>
      <c r="EJ21" s="102"/>
      <c r="EK21" s="103"/>
      <c r="EL21" s="102"/>
      <c r="EM21" s="103"/>
      <c r="EN21" s="102"/>
      <c r="EO21" s="103"/>
      <c r="EP21" s="102"/>
      <c r="EQ21" s="103"/>
      <c r="ER21" s="102"/>
      <c r="ES21" s="103"/>
      <c r="ET21" s="102"/>
      <c r="EU21" s="103"/>
      <c r="EV21" s="102"/>
      <c r="EW21" s="103"/>
      <c r="EX21" s="102"/>
      <c r="EY21" s="103"/>
      <c r="EZ21" s="102"/>
      <c r="FA21" s="103"/>
      <c r="FB21" s="102"/>
      <c r="FC21" s="103"/>
      <c r="FD21" s="102"/>
      <c r="FE21" s="103"/>
      <c r="FF21" s="102"/>
      <c r="FG21" s="103"/>
      <c r="FH21" s="102"/>
      <c r="FI21" s="103"/>
    </row>
    <row r="22" spans="1:165" x14ac:dyDescent="0.25">
      <c r="A22" s="85" t="s">
        <v>1572</v>
      </c>
      <c r="B22" s="106">
        <v>1626687875</v>
      </c>
      <c r="C22" s="107">
        <v>1626621610</v>
      </c>
      <c r="D22" s="106">
        <v>1626751285</v>
      </c>
      <c r="E22" s="107">
        <v>1626671331</v>
      </c>
      <c r="F22" s="106">
        <v>1626616199</v>
      </c>
      <c r="G22" s="107">
        <v>400070758</v>
      </c>
      <c r="H22" s="102"/>
      <c r="I22" s="103"/>
      <c r="J22" s="106">
        <v>1626711464</v>
      </c>
      <c r="K22" s="107">
        <v>1626610106</v>
      </c>
      <c r="L22" s="106">
        <v>1626734456</v>
      </c>
      <c r="M22" s="107">
        <v>1626696509</v>
      </c>
      <c r="N22" s="106">
        <v>1626631960</v>
      </c>
      <c r="O22" s="107">
        <v>1626753107</v>
      </c>
      <c r="P22" s="102"/>
      <c r="Q22" s="107">
        <v>1626699572</v>
      </c>
      <c r="R22" s="102"/>
      <c r="S22" s="107">
        <v>1626698955</v>
      </c>
      <c r="T22" s="106">
        <v>1626748150</v>
      </c>
      <c r="U22" s="107">
        <v>1626644649</v>
      </c>
      <c r="V22" s="106">
        <v>1626775014</v>
      </c>
      <c r="W22" s="107">
        <v>1626726112</v>
      </c>
      <c r="X22" s="106">
        <v>1626660417</v>
      </c>
      <c r="Y22" s="103"/>
      <c r="Z22" s="106">
        <v>1626647258</v>
      </c>
      <c r="AA22" s="107">
        <v>1626725258</v>
      </c>
      <c r="AB22" s="106">
        <v>1626685862</v>
      </c>
      <c r="AC22" s="103"/>
      <c r="AD22" s="106">
        <v>1626765805</v>
      </c>
      <c r="AE22" s="107">
        <v>1626721134</v>
      </c>
      <c r="AF22" s="102"/>
      <c r="AG22" s="103"/>
      <c r="AH22" s="106">
        <v>1626757296</v>
      </c>
      <c r="AI22" s="103"/>
      <c r="AJ22" s="102"/>
      <c r="AK22" s="103"/>
      <c r="AL22" s="102"/>
      <c r="AM22" s="103"/>
      <c r="AN22" s="102"/>
      <c r="AO22" s="103"/>
      <c r="AP22" s="106">
        <v>1626624702</v>
      </c>
      <c r="AQ22" s="107">
        <v>1626628329</v>
      </c>
      <c r="AR22" s="102">
        <v>1626620860</v>
      </c>
      <c r="AS22" s="103"/>
      <c r="AT22" s="102"/>
      <c r="AU22" s="107">
        <v>1626629094</v>
      </c>
      <c r="AV22" s="106">
        <v>1626637106</v>
      </c>
      <c r="AW22" s="107">
        <v>1626744167</v>
      </c>
      <c r="AX22" s="106">
        <v>1626759820</v>
      </c>
      <c r="AY22" s="103"/>
      <c r="AZ22" s="106">
        <v>1626683237</v>
      </c>
      <c r="BA22" s="103"/>
      <c r="BB22" s="102"/>
      <c r="BC22" s="103"/>
      <c r="BD22" s="102"/>
      <c r="BE22" s="107">
        <v>1626729190</v>
      </c>
      <c r="BF22" s="102"/>
      <c r="BG22" s="103"/>
      <c r="BH22" s="102"/>
      <c r="BI22" s="107">
        <v>1626672754</v>
      </c>
      <c r="BJ22" s="102"/>
      <c r="BK22" s="103"/>
      <c r="BL22" s="102"/>
      <c r="BM22" s="103"/>
      <c r="BN22" s="102"/>
      <c r="BO22" s="103"/>
      <c r="BP22" s="102"/>
      <c r="BQ22" s="103"/>
      <c r="BR22" s="102"/>
      <c r="BS22" s="103"/>
      <c r="BT22" s="102"/>
      <c r="BU22" s="107">
        <v>1626701812</v>
      </c>
      <c r="BV22" s="102"/>
      <c r="BW22" s="103"/>
      <c r="BX22" s="102"/>
      <c r="BY22" s="103"/>
      <c r="BZ22" s="102"/>
      <c r="CA22" s="107">
        <v>1626686582</v>
      </c>
      <c r="CB22" s="102"/>
      <c r="CC22" s="103"/>
      <c r="CD22" s="102"/>
      <c r="CE22" s="103"/>
      <c r="CF22" s="102"/>
      <c r="CG22" s="103"/>
      <c r="CH22" s="102"/>
      <c r="CI22" s="103"/>
      <c r="CJ22" s="102"/>
      <c r="CK22" s="103"/>
      <c r="CL22" s="102"/>
      <c r="CM22" s="103"/>
      <c r="CN22" s="102"/>
      <c r="CO22" s="103"/>
      <c r="CP22" s="102"/>
      <c r="CQ22" s="103"/>
      <c r="CR22" s="102"/>
      <c r="CS22" s="103"/>
      <c r="CT22" s="102"/>
      <c r="CU22" s="103"/>
      <c r="CV22" s="102"/>
      <c r="CW22" s="103"/>
      <c r="CX22" s="102"/>
      <c r="CY22" s="103"/>
      <c r="CZ22" s="102"/>
      <c r="DA22" s="103"/>
      <c r="DB22" s="102"/>
      <c r="DC22" s="103"/>
      <c r="DD22" s="102"/>
      <c r="DE22" s="103"/>
      <c r="DF22" s="102"/>
      <c r="DG22" s="103"/>
      <c r="DH22" s="102"/>
      <c r="DI22" s="103"/>
      <c r="DJ22" s="102"/>
      <c r="DK22" s="103"/>
      <c r="DL22" s="102"/>
      <c r="DM22" s="103"/>
      <c r="DN22" s="102"/>
      <c r="DO22" s="103"/>
      <c r="DP22" s="102"/>
      <c r="DQ22" s="103"/>
      <c r="DR22" s="102"/>
      <c r="DS22" s="103"/>
      <c r="DT22" s="102"/>
      <c r="DU22" s="103"/>
      <c r="DV22" s="102"/>
      <c r="DW22" s="103"/>
      <c r="DX22" s="102"/>
      <c r="DY22" s="103"/>
      <c r="DZ22" s="102"/>
      <c r="EA22" s="103"/>
      <c r="EB22" s="102"/>
      <c r="EC22" s="103"/>
      <c r="ED22" s="102"/>
      <c r="EE22" s="103"/>
      <c r="EF22" s="102"/>
      <c r="EG22" s="103"/>
      <c r="EH22" s="102"/>
      <c r="EI22" s="103"/>
      <c r="EJ22" s="102"/>
      <c r="EK22" s="103"/>
      <c r="EL22" s="102"/>
      <c r="EM22" s="103"/>
      <c r="EN22" s="102"/>
      <c r="EO22" s="103"/>
      <c r="EP22" s="102"/>
      <c r="EQ22" s="103"/>
      <c r="ER22" s="102"/>
      <c r="ES22" s="103"/>
      <c r="ET22" s="102"/>
      <c r="EU22" s="103"/>
      <c r="EV22" s="102"/>
      <c r="EW22" s="103"/>
      <c r="EX22" s="102"/>
      <c r="EY22" s="103"/>
      <c r="EZ22" s="102"/>
      <c r="FA22" s="103"/>
      <c r="FB22" s="102"/>
      <c r="FC22" s="103"/>
      <c r="FD22" s="102"/>
      <c r="FE22" s="103"/>
      <c r="FF22" s="102"/>
      <c r="FG22" s="103"/>
      <c r="FH22" s="102"/>
      <c r="FI22" s="103"/>
    </row>
    <row r="23" spans="1:165" x14ac:dyDescent="0.25">
      <c r="A23" s="85" t="s">
        <v>1573</v>
      </c>
      <c r="B23" s="106">
        <v>1626729090</v>
      </c>
      <c r="C23" s="107">
        <v>1626685422</v>
      </c>
      <c r="D23" s="106">
        <v>1626768748</v>
      </c>
      <c r="E23" s="107">
        <v>1626664572</v>
      </c>
      <c r="F23" s="106">
        <v>1626623476</v>
      </c>
      <c r="G23" s="107">
        <v>1626690929</v>
      </c>
      <c r="H23" s="102"/>
      <c r="I23" s="103"/>
      <c r="J23" s="106">
        <v>1626701979</v>
      </c>
      <c r="K23" s="103"/>
      <c r="L23" s="106">
        <v>1626621348</v>
      </c>
      <c r="M23" s="107">
        <v>1626615166</v>
      </c>
      <c r="N23" s="106">
        <v>1626653203</v>
      </c>
      <c r="O23" s="107">
        <v>1626666004</v>
      </c>
      <c r="P23" s="102"/>
      <c r="Q23" s="107">
        <v>1626699551</v>
      </c>
      <c r="R23" s="102"/>
      <c r="S23" s="107">
        <v>1626698930</v>
      </c>
      <c r="T23" s="106">
        <v>1626637104</v>
      </c>
      <c r="U23" s="107">
        <v>1626644668</v>
      </c>
      <c r="V23" s="106">
        <v>1626775015</v>
      </c>
      <c r="W23" s="107">
        <v>1626633261</v>
      </c>
      <c r="X23" s="106">
        <v>1626673682</v>
      </c>
      <c r="Y23" s="103"/>
      <c r="Z23" s="106">
        <v>1626647276</v>
      </c>
      <c r="AA23" s="103"/>
      <c r="AB23" s="102">
        <v>170261525</v>
      </c>
      <c r="AC23" s="103"/>
      <c r="AD23" s="106">
        <v>1626651543</v>
      </c>
      <c r="AE23" s="107">
        <v>1626659328</v>
      </c>
      <c r="AF23" s="102"/>
      <c r="AG23" s="103"/>
      <c r="AH23" s="102"/>
      <c r="AI23" s="103"/>
      <c r="AJ23" s="102"/>
      <c r="AK23" s="103"/>
      <c r="AL23" s="102"/>
      <c r="AM23" s="103"/>
      <c r="AN23" s="102"/>
      <c r="AO23" s="103"/>
      <c r="AP23" s="102"/>
      <c r="AQ23" s="107">
        <v>1626736918</v>
      </c>
      <c r="AR23" s="102">
        <v>1626745280</v>
      </c>
      <c r="AS23" s="103"/>
      <c r="AT23" s="102"/>
      <c r="AU23" s="107">
        <v>1626629072</v>
      </c>
      <c r="AV23" s="106">
        <v>1626657417</v>
      </c>
      <c r="AW23" s="107">
        <v>1626750611</v>
      </c>
      <c r="AX23" s="102"/>
      <c r="AY23" s="103"/>
      <c r="AZ23" s="106">
        <v>1626683215</v>
      </c>
      <c r="BA23" s="103"/>
      <c r="BB23" s="102"/>
      <c r="BC23" s="103"/>
      <c r="BD23" s="102"/>
      <c r="BE23" s="103"/>
      <c r="BF23" s="102"/>
      <c r="BG23" s="103"/>
      <c r="BH23" s="102"/>
      <c r="BI23" s="103"/>
      <c r="BJ23" s="102"/>
      <c r="BK23" s="103"/>
      <c r="BL23" s="102"/>
      <c r="BM23" s="103"/>
      <c r="BN23" s="102"/>
      <c r="BO23" s="103"/>
      <c r="BP23" s="102"/>
      <c r="BQ23" s="103"/>
      <c r="BR23" s="102"/>
      <c r="BS23" s="103"/>
      <c r="BT23" s="102"/>
      <c r="BU23" s="107">
        <v>1626642500</v>
      </c>
      <c r="BV23" s="102"/>
      <c r="BW23" s="103"/>
      <c r="BX23" s="102"/>
      <c r="BY23" s="103"/>
      <c r="BZ23" s="102"/>
      <c r="CA23" s="103"/>
      <c r="CB23" s="102"/>
      <c r="CC23" s="103"/>
      <c r="CD23" s="102"/>
      <c r="CE23" s="103"/>
      <c r="CF23" s="102"/>
      <c r="CG23" s="103"/>
      <c r="CH23" s="102"/>
      <c r="CI23" s="103"/>
      <c r="CJ23" s="102"/>
      <c r="CK23" s="103"/>
      <c r="CL23" s="102"/>
      <c r="CM23" s="103"/>
      <c r="CN23" s="102"/>
      <c r="CO23" s="103"/>
      <c r="CP23" s="102"/>
      <c r="CQ23" s="103"/>
      <c r="CR23" s="102"/>
      <c r="CS23" s="103"/>
      <c r="CT23" s="102"/>
      <c r="CU23" s="103"/>
      <c r="CV23" s="102"/>
      <c r="CW23" s="103"/>
      <c r="CX23" s="102"/>
      <c r="CY23" s="103"/>
      <c r="CZ23" s="102"/>
      <c r="DA23" s="103"/>
      <c r="DB23" s="102"/>
      <c r="DC23" s="103"/>
      <c r="DD23" s="102"/>
      <c r="DE23" s="103"/>
      <c r="DF23" s="102"/>
      <c r="DG23" s="103"/>
      <c r="DH23" s="102"/>
      <c r="DI23" s="103"/>
      <c r="DJ23" s="102"/>
      <c r="DK23" s="103"/>
      <c r="DL23" s="102"/>
      <c r="DM23" s="103"/>
      <c r="DN23" s="102"/>
      <c r="DO23" s="103"/>
      <c r="DP23" s="102"/>
      <c r="DQ23" s="103"/>
      <c r="DR23" s="102"/>
      <c r="DS23" s="103"/>
      <c r="DT23" s="102"/>
      <c r="DU23" s="103"/>
      <c r="DV23" s="102"/>
      <c r="DW23" s="103"/>
      <c r="DX23" s="102"/>
      <c r="DY23" s="103"/>
      <c r="DZ23" s="102"/>
      <c r="EA23" s="103"/>
      <c r="EB23" s="102"/>
      <c r="EC23" s="103"/>
      <c r="ED23" s="102"/>
      <c r="EE23" s="103"/>
      <c r="EF23" s="102"/>
      <c r="EG23" s="103"/>
      <c r="EH23" s="102"/>
      <c r="EI23" s="103"/>
      <c r="EJ23" s="102"/>
      <c r="EK23" s="103"/>
      <c r="EL23" s="102"/>
      <c r="EM23" s="103"/>
      <c r="EN23" s="102"/>
      <c r="EO23" s="103"/>
      <c r="EP23" s="102"/>
      <c r="EQ23" s="103"/>
      <c r="ER23" s="102"/>
      <c r="ES23" s="103"/>
      <c r="ET23" s="102"/>
      <c r="EU23" s="103"/>
      <c r="EV23" s="102"/>
      <c r="EW23" s="103"/>
      <c r="EX23" s="102"/>
      <c r="EY23" s="103"/>
      <c r="EZ23" s="102"/>
      <c r="FA23" s="103"/>
      <c r="FB23" s="102"/>
      <c r="FC23" s="103"/>
      <c r="FD23" s="102"/>
      <c r="FE23" s="103"/>
      <c r="FF23" s="102"/>
      <c r="FG23" s="103"/>
      <c r="FH23" s="102"/>
      <c r="FI23" s="103"/>
    </row>
    <row r="24" spans="1:165" x14ac:dyDescent="0.25">
      <c r="A24" s="85" t="s">
        <v>1574</v>
      </c>
      <c r="B24" s="106">
        <v>1626728948</v>
      </c>
      <c r="C24" s="107">
        <v>1626668523</v>
      </c>
      <c r="D24" s="106">
        <v>400140304</v>
      </c>
      <c r="E24" s="107">
        <v>1626674089</v>
      </c>
      <c r="F24" s="106">
        <v>1626621842</v>
      </c>
      <c r="G24" s="107">
        <v>1626642579</v>
      </c>
      <c r="H24" s="102"/>
      <c r="I24" s="103"/>
      <c r="J24" s="106">
        <v>1626725138</v>
      </c>
      <c r="K24" s="103"/>
      <c r="L24" s="106">
        <v>400060732</v>
      </c>
      <c r="M24" s="107">
        <v>1626696530</v>
      </c>
      <c r="N24" s="106">
        <v>1626696836</v>
      </c>
      <c r="O24" s="107">
        <v>1626647768</v>
      </c>
      <c r="P24" s="102"/>
      <c r="Q24" s="107">
        <v>1626699697</v>
      </c>
      <c r="R24" s="102"/>
      <c r="S24" s="107">
        <v>1626698910</v>
      </c>
      <c r="T24" s="106">
        <v>1626685445</v>
      </c>
      <c r="U24" s="107">
        <v>1626663317</v>
      </c>
      <c r="V24" s="106">
        <v>1626695087</v>
      </c>
      <c r="W24" s="107">
        <v>1626753378</v>
      </c>
      <c r="X24" s="106">
        <v>1626749043</v>
      </c>
      <c r="Y24" s="103"/>
      <c r="Z24" s="106">
        <v>1626647295</v>
      </c>
      <c r="AA24" s="103"/>
      <c r="AB24" s="102"/>
      <c r="AC24" s="103"/>
      <c r="AD24" s="106">
        <v>1626702346</v>
      </c>
      <c r="AE24" s="103"/>
      <c r="AF24" s="102"/>
      <c r="AG24" s="103"/>
      <c r="AH24" s="102"/>
      <c r="AI24" s="103"/>
      <c r="AJ24" s="102"/>
      <c r="AK24" s="103"/>
      <c r="AL24" s="102"/>
      <c r="AM24" s="103"/>
      <c r="AN24" s="102"/>
      <c r="AO24" s="103"/>
      <c r="AP24" s="102"/>
      <c r="AQ24" s="107">
        <v>1626706428</v>
      </c>
      <c r="AR24" s="102">
        <v>1626695947</v>
      </c>
      <c r="AS24" s="103"/>
      <c r="AT24" s="102"/>
      <c r="AU24" s="103"/>
      <c r="AV24" s="106">
        <v>1626669571</v>
      </c>
      <c r="AW24" s="103"/>
      <c r="AX24" s="102"/>
      <c r="AY24" s="103"/>
      <c r="AZ24" s="106">
        <v>1626683196</v>
      </c>
      <c r="BA24" s="103"/>
      <c r="BB24" s="102"/>
      <c r="BC24" s="103"/>
      <c r="BD24" s="102"/>
      <c r="BE24" s="103"/>
      <c r="BF24" s="102"/>
      <c r="BG24" s="103"/>
      <c r="BH24" s="102"/>
      <c r="BI24" s="103"/>
      <c r="BJ24" s="102"/>
      <c r="BK24" s="103"/>
      <c r="BL24" s="102"/>
      <c r="BM24" s="103"/>
      <c r="BN24" s="102"/>
      <c r="BO24" s="103"/>
      <c r="BP24" s="102"/>
      <c r="BQ24" s="103"/>
      <c r="BR24" s="102"/>
      <c r="BS24" s="103"/>
      <c r="BT24" s="102"/>
      <c r="BU24" s="107">
        <v>1626687508</v>
      </c>
      <c r="BV24" s="102"/>
      <c r="BW24" s="103"/>
      <c r="BX24" s="102"/>
      <c r="BY24" s="103"/>
      <c r="BZ24" s="102"/>
      <c r="CA24" s="103"/>
      <c r="CB24" s="102"/>
      <c r="CC24" s="103"/>
      <c r="CD24" s="102"/>
      <c r="CE24" s="103"/>
      <c r="CF24" s="102"/>
      <c r="CG24" s="103"/>
      <c r="CH24" s="102"/>
      <c r="CI24" s="103"/>
      <c r="CJ24" s="102"/>
      <c r="CK24" s="103"/>
      <c r="CL24" s="102"/>
      <c r="CM24" s="103"/>
      <c r="CN24" s="102"/>
      <c r="CO24" s="103"/>
      <c r="CP24" s="102"/>
      <c r="CQ24" s="103"/>
      <c r="CR24" s="102"/>
      <c r="CS24" s="103"/>
      <c r="CT24" s="102"/>
      <c r="CU24" s="103"/>
      <c r="CV24" s="102"/>
      <c r="CW24" s="103"/>
      <c r="CX24" s="102"/>
      <c r="CY24" s="103"/>
      <c r="CZ24" s="102"/>
      <c r="DA24" s="103"/>
      <c r="DB24" s="102"/>
      <c r="DC24" s="103"/>
      <c r="DD24" s="102"/>
      <c r="DE24" s="103"/>
      <c r="DF24" s="102"/>
      <c r="DG24" s="103"/>
      <c r="DH24" s="102"/>
      <c r="DI24" s="103"/>
      <c r="DJ24" s="102"/>
      <c r="DK24" s="103"/>
      <c r="DL24" s="102"/>
      <c r="DM24" s="103"/>
      <c r="DN24" s="102"/>
      <c r="DO24" s="103"/>
      <c r="DP24" s="102"/>
      <c r="DQ24" s="103"/>
      <c r="DR24" s="102"/>
      <c r="DS24" s="103"/>
      <c r="DT24" s="102"/>
      <c r="DU24" s="103"/>
      <c r="DV24" s="102"/>
      <c r="DW24" s="103"/>
      <c r="DX24" s="102"/>
      <c r="DY24" s="103"/>
      <c r="DZ24" s="102"/>
      <c r="EA24" s="103"/>
      <c r="EB24" s="102"/>
      <c r="EC24" s="103"/>
      <c r="ED24" s="102"/>
      <c r="EE24" s="103"/>
      <c r="EF24" s="102"/>
      <c r="EG24" s="103"/>
      <c r="EH24" s="102"/>
      <c r="EI24" s="103"/>
      <c r="EJ24" s="102"/>
      <c r="EK24" s="103"/>
      <c r="EL24" s="102"/>
      <c r="EM24" s="103"/>
      <c r="EN24" s="102"/>
      <c r="EO24" s="103"/>
      <c r="EP24" s="102"/>
      <c r="EQ24" s="103"/>
      <c r="ER24" s="102"/>
      <c r="ES24" s="103"/>
      <c r="ET24" s="102"/>
      <c r="EU24" s="103"/>
      <c r="EV24" s="102"/>
      <c r="EW24" s="103"/>
      <c r="EX24" s="102"/>
      <c r="EY24" s="103"/>
      <c r="EZ24" s="102"/>
      <c r="FA24" s="103"/>
      <c r="FB24" s="102"/>
      <c r="FC24" s="103"/>
      <c r="FD24" s="102"/>
      <c r="FE24" s="103"/>
      <c r="FF24" s="102"/>
      <c r="FG24" s="103"/>
      <c r="FH24" s="102"/>
      <c r="FI24" s="103"/>
    </row>
    <row r="25" spans="1:165" x14ac:dyDescent="0.25">
      <c r="A25" s="85" t="s">
        <v>1575</v>
      </c>
      <c r="B25" s="102">
        <v>1626728966</v>
      </c>
      <c r="C25" s="107">
        <v>1626649427</v>
      </c>
      <c r="D25" s="106">
        <v>1626721852</v>
      </c>
      <c r="E25" s="107">
        <v>1626674108</v>
      </c>
      <c r="F25" s="106">
        <v>1626621861</v>
      </c>
      <c r="G25" s="107">
        <v>1626623528</v>
      </c>
      <c r="H25" s="102"/>
      <c r="I25" s="103"/>
      <c r="J25" s="106">
        <v>1626666253</v>
      </c>
      <c r="K25" s="103"/>
      <c r="L25" s="106">
        <v>1626774126</v>
      </c>
      <c r="M25" s="107">
        <v>1626655768</v>
      </c>
      <c r="N25" s="106">
        <v>1626745817</v>
      </c>
      <c r="O25" s="107">
        <v>1626769997</v>
      </c>
      <c r="P25" s="102"/>
      <c r="Q25" s="107">
        <v>1626699674</v>
      </c>
      <c r="R25" s="102"/>
      <c r="S25" s="107">
        <v>1626698892</v>
      </c>
      <c r="T25" s="106">
        <v>1626750439</v>
      </c>
      <c r="U25" s="107">
        <v>1626766636</v>
      </c>
      <c r="V25" s="106">
        <v>1626695232</v>
      </c>
      <c r="W25" s="107">
        <v>1626695717</v>
      </c>
      <c r="X25" s="106">
        <v>1626647657</v>
      </c>
      <c r="Y25" s="103"/>
      <c r="Z25" s="106">
        <v>1626647157</v>
      </c>
      <c r="AA25" s="103"/>
      <c r="AB25" s="102"/>
      <c r="AC25" s="103"/>
      <c r="AD25" s="106">
        <v>1626702492</v>
      </c>
      <c r="AE25" s="103"/>
      <c r="AF25" s="102"/>
      <c r="AG25" s="103"/>
      <c r="AH25" s="102"/>
      <c r="AI25" s="103"/>
      <c r="AJ25" s="102"/>
      <c r="AK25" s="103"/>
      <c r="AL25" s="102"/>
      <c r="AM25" s="103"/>
      <c r="AN25" s="102"/>
      <c r="AO25" s="103"/>
      <c r="AP25" s="102"/>
      <c r="AQ25" s="103"/>
      <c r="AR25" s="102">
        <v>1626646100</v>
      </c>
      <c r="AS25" s="103"/>
      <c r="AT25" s="102"/>
      <c r="AU25" s="103"/>
      <c r="AV25" s="106">
        <v>1626612065</v>
      </c>
      <c r="AW25" s="103"/>
      <c r="AX25" s="102"/>
      <c r="AY25" s="103"/>
      <c r="AZ25" s="106">
        <v>1626683336</v>
      </c>
      <c r="BA25" s="103"/>
      <c r="BB25" s="102"/>
      <c r="BC25" s="103"/>
      <c r="BD25" s="102"/>
      <c r="BE25" s="103"/>
      <c r="BF25" s="102"/>
      <c r="BG25" s="103"/>
      <c r="BH25" s="102"/>
      <c r="BI25" s="103"/>
      <c r="BJ25" s="102"/>
      <c r="BK25" s="103"/>
      <c r="BL25" s="102"/>
      <c r="BM25" s="103"/>
      <c r="BN25" s="102"/>
      <c r="BO25" s="103"/>
      <c r="BP25" s="102"/>
      <c r="BQ25" s="103"/>
      <c r="BR25" s="102"/>
      <c r="BS25" s="103"/>
      <c r="BT25" s="102"/>
      <c r="BU25" s="107">
        <v>1626644344</v>
      </c>
      <c r="BV25" s="102"/>
      <c r="BW25" s="103"/>
      <c r="BX25" s="102"/>
      <c r="BY25" s="103"/>
      <c r="BZ25" s="102"/>
      <c r="CA25" s="103"/>
      <c r="CB25" s="102"/>
      <c r="CC25" s="103"/>
      <c r="CD25" s="102"/>
      <c r="CE25" s="103"/>
      <c r="CF25" s="102"/>
      <c r="CG25" s="103"/>
      <c r="CH25" s="102"/>
      <c r="CI25" s="103"/>
      <c r="CJ25" s="102"/>
      <c r="CK25" s="103"/>
      <c r="CL25" s="102"/>
      <c r="CM25" s="103"/>
      <c r="CN25" s="102"/>
      <c r="CO25" s="103"/>
      <c r="CP25" s="102"/>
      <c r="CQ25" s="103"/>
      <c r="CR25" s="102"/>
      <c r="CS25" s="103"/>
      <c r="CT25" s="102"/>
      <c r="CU25" s="103"/>
      <c r="CV25" s="102"/>
      <c r="CW25" s="103"/>
      <c r="CX25" s="102"/>
      <c r="CY25" s="103"/>
      <c r="CZ25" s="102"/>
      <c r="DA25" s="103"/>
      <c r="DB25" s="102"/>
      <c r="DC25" s="103"/>
      <c r="DD25" s="102"/>
      <c r="DE25" s="103"/>
      <c r="DF25" s="102"/>
      <c r="DG25" s="103"/>
      <c r="DH25" s="102"/>
      <c r="DI25" s="103"/>
      <c r="DJ25" s="102"/>
      <c r="DK25" s="103"/>
      <c r="DL25" s="102"/>
      <c r="DM25" s="103"/>
      <c r="DN25" s="102"/>
      <c r="DO25" s="103"/>
      <c r="DP25" s="102"/>
      <c r="DQ25" s="103"/>
      <c r="DR25" s="102"/>
      <c r="DS25" s="103"/>
      <c r="DT25" s="102"/>
      <c r="DU25" s="103"/>
      <c r="DV25" s="102"/>
      <c r="DW25" s="103"/>
      <c r="DX25" s="102"/>
      <c r="DY25" s="103"/>
      <c r="DZ25" s="102"/>
      <c r="EA25" s="103"/>
      <c r="EB25" s="102"/>
      <c r="EC25" s="103"/>
      <c r="ED25" s="102"/>
      <c r="EE25" s="103"/>
      <c r="EF25" s="102"/>
      <c r="EG25" s="103"/>
      <c r="EH25" s="102"/>
      <c r="EI25" s="103"/>
      <c r="EJ25" s="102"/>
      <c r="EK25" s="103"/>
      <c r="EL25" s="102"/>
      <c r="EM25" s="103"/>
      <c r="EN25" s="102"/>
      <c r="EO25" s="103"/>
      <c r="EP25" s="102"/>
      <c r="EQ25" s="103"/>
      <c r="ER25" s="102"/>
      <c r="ES25" s="103"/>
      <c r="ET25" s="102"/>
      <c r="EU25" s="103"/>
      <c r="EV25" s="102"/>
      <c r="EW25" s="103"/>
      <c r="EX25" s="102"/>
      <c r="EY25" s="103"/>
      <c r="EZ25" s="102"/>
      <c r="FA25" s="103"/>
      <c r="FB25" s="102"/>
      <c r="FC25" s="103"/>
      <c r="FD25" s="102"/>
      <c r="FE25" s="103"/>
      <c r="FF25" s="102"/>
      <c r="FG25" s="103"/>
      <c r="FH25" s="102"/>
      <c r="FI25" s="103"/>
    </row>
    <row r="26" spans="1:165" x14ac:dyDescent="0.25">
      <c r="A26" s="85" t="s">
        <v>1576</v>
      </c>
      <c r="B26" s="102"/>
      <c r="C26" s="107">
        <v>1626640219</v>
      </c>
      <c r="D26" s="106">
        <v>1626741728</v>
      </c>
      <c r="E26" s="107">
        <v>1626674126</v>
      </c>
      <c r="F26" s="106">
        <v>1626621723</v>
      </c>
      <c r="G26" s="107">
        <v>1626710974</v>
      </c>
      <c r="H26" s="102"/>
      <c r="I26" s="103"/>
      <c r="J26" s="106">
        <v>1626683080</v>
      </c>
      <c r="K26" s="103"/>
      <c r="L26" s="106">
        <v>1626767316</v>
      </c>
      <c r="M26" s="107">
        <v>1626655623</v>
      </c>
      <c r="N26" s="106">
        <v>1626629636</v>
      </c>
      <c r="O26" s="107">
        <v>1626687348</v>
      </c>
      <c r="P26" s="102"/>
      <c r="Q26" s="107">
        <v>1626699661</v>
      </c>
      <c r="R26" s="102"/>
      <c r="S26" s="107">
        <v>1626699037</v>
      </c>
      <c r="T26" s="106">
        <v>1626697235</v>
      </c>
      <c r="U26" s="107">
        <v>1626744707</v>
      </c>
      <c r="V26" s="106">
        <v>1626695212</v>
      </c>
      <c r="W26" s="107">
        <v>1626710692</v>
      </c>
      <c r="X26" s="106">
        <v>1626647755</v>
      </c>
      <c r="Y26" s="103"/>
      <c r="Z26" s="106">
        <v>1626699817</v>
      </c>
      <c r="AA26" s="103"/>
      <c r="AB26" s="102"/>
      <c r="AC26" s="103"/>
      <c r="AD26" s="102"/>
      <c r="AE26" s="103"/>
      <c r="AF26" s="102"/>
      <c r="AG26" s="103"/>
      <c r="AH26" s="102"/>
      <c r="AI26" s="103"/>
      <c r="AJ26" s="102"/>
      <c r="AK26" s="103"/>
      <c r="AL26" s="102"/>
      <c r="AM26" s="103"/>
      <c r="AN26" s="102"/>
      <c r="AO26" s="103"/>
      <c r="AP26" s="102"/>
      <c r="AQ26" s="103"/>
      <c r="AR26" s="102">
        <v>1626750843</v>
      </c>
      <c r="AS26" s="103"/>
      <c r="AT26" s="102"/>
      <c r="AU26" s="103"/>
      <c r="AV26" s="106">
        <v>1626634100</v>
      </c>
      <c r="AW26" s="103"/>
      <c r="AX26" s="102"/>
      <c r="AY26" s="103"/>
      <c r="AZ26" s="106">
        <v>1626683318</v>
      </c>
      <c r="BA26" s="103"/>
      <c r="BB26" s="102"/>
      <c r="BC26" s="103"/>
      <c r="BD26" s="102"/>
      <c r="BE26" s="103"/>
      <c r="BF26" s="102"/>
      <c r="BG26" s="103"/>
      <c r="BH26" s="102"/>
      <c r="BI26" s="103"/>
      <c r="BJ26" s="102"/>
      <c r="BK26" s="103"/>
      <c r="BL26" s="102"/>
      <c r="BM26" s="103"/>
      <c r="BN26" s="102"/>
      <c r="BO26" s="103"/>
      <c r="BP26" s="102"/>
      <c r="BQ26" s="103"/>
      <c r="BR26" s="102"/>
      <c r="BS26" s="103"/>
      <c r="BT26" s="102"/>
      <c r="BU26" s="103"/>
      <c r="BV26" s="102"/>
      <c r="BW26" s="103"/>
      <c r="BX26" s="102"/>
      <c r="BY26" s="103"/>
      <c r="BZ26" s="102"/>
      <c r="CA26" s="103"/>
      <c r="CB26" s="102"/>
      <c r="CC26" s="103"/>
      <c r="CD26" s="102"/>
      <c r="CE26" s="103"/>
      <c r="CF26" s="102"/>
      <c r="CG26" s="103"/>
      <c r="CH26" s="102"/>
      <c r="CI26" s="103"/>
      <c r="CJ26" s="102"/>
      <c r="CK26" s="103"/>
      <c r="CL26" s="102"/>
      <c r="CM26" s="103"/>
      <c r="CN26" s="102"/>
      <c r="CO26" s="103"/>
      <c r="CP26" s="102"/>
      <c r="CQ26" s="103"/>
      <c r="CR26" s="102"/>
      <c r="CS26" s="103"/>
      <c r="CT26" s="102"/>
      <c r="CU26" s="103"/>
      <c r="CV26" s="102"/>
      <c r="CW26" s="103"/>
      <c r="CX26" s="102"/>
      <c r="CY26" s="103"/>
      <c r="CZ26" s="102"/>
      <c r="DA26" s="103"/>
      <c r="DB26" s="102"/>
      <c r="DC26" s="103"/>
      <c r="DD26" s="102"/>
      <c r="DE26" s="103"/>
      <c r="DF26" s="102"/>
      <c r="DG26" s="103"/>
      <c r="DH26" s="102"/>
      <c r="DI26" s="103"/>
      <c r="DJ26" s="102"/>
      <c r="DK26" s="103"/>
      <c r="DL26" s="102"/>
      <c r="DM26" s="103"/>
      <c r="DN26" s="102"/>
      <c r="DO26" s="103"/>
      <c r="DP26" s="102"/>
      <c r="DQ26" s="103"/>
      <c r="DR26" s="102"/>
      <c r="DS26" s="103"/>
      <c r="DT26" s="102"/>
      <c r="DU26" s="103"/>
      <c r="DV26" s="102"/>
      <c r="DW26" s="103"/>
      <c r="DX26" s="102"/>
      <c r="DY26" s="103"/>
      <c r="DZ26" s="102"/>
      <c r="EA26" s="103"/>
      <c r="EB26" s="102"/>
      <c r="EC26" s="103"/>
      <c r="ED26" s="102"/>
      <c r="EE26" s="103"/>
      <c r="EF26" s="102"/>
      <c r="EG26" s="103"/>
      <c r="EH26" s="102"/>
      <c r="EI26" s="103"/>
      <c r="EJ26" s="102"/>
      <c r="EK26" s="103"/>
      <c r="EL26" s="102"/>
      <c r="EM26" s="103"/>
      <c r="EN26" s="102"/>
      <c r="EO26" s="103"/>
      <c r="EP26" s="102"/>
      <c r="EQ26" s="103"/>
      <c r="ER26" s="102"/>
      <c r="ES26" s="103"/>
      <c r="ET26" s="102"/>
      <c r="EU26" s="103"/>
      <c r="EV26" s="102"/>
      <c r="EW26" s="103"/>
      <c r="EX26" s="102"/>
      <c r="EY26" s="103"/>
      <c r="EZ26" s="102"/>
      <c r="FA26" s="103"/>
      <c r="FB26" s="102"/>
      <c r="FC26" s="103"/>
      <c r="FD26" s="102"/>
      <c r="FE26" s="103"/>
      <c r="FF26" s="102"/>
      <c r="FG26" s="103"/>
      <c r="FH26" s="102"/>
      <c r="FI26" s="103"/>
    </row>
    <row r="27" spans="1:165" x14ac:dyDescent="0.25">
      <c r="A27" s="85" t="s">
        <v>1577</v>
      </c>
      <c r="B27" s="102"/>
      <c r="C27" s="107">
        <v>1626738952</v>
      </c>
      <c r="D27" s="106">
        <v>1626715467</v>
      </c>
      <c r="E27" s="107">
        <v>1626641486</v>
      </c>
      <c r="F27" s="106">
        <v>1626709653</v>
      </c>
      <c r="G27" s="107">
        <v>1626663654</v>
      </c>
      <c r="H27" s="102"/>
      <c r="I27" s="103"/>
      <c r="J27" s="106">
        <v>1626739065</v>
      </c>
      <c r="K27" s="103"/>
      <c r="L27" s="106">
        <v>1626699093</v>
      </c>
      <c r="M27" s="107">
        <v>1626640807</v>
      </c>
      <c r="N27" s="106">
        <v>1626757216</v>
      </c>
      <c r="O27" s="107">
        <v>400279677</v>
      </c>
      <c r="P27" s="102"/>
      <c r="Q27" s="107">
        <v>1626699640</v>
      </c>
      <c r="R27" s="102"/>
      <c r="S27" s="103"/>
      <c r="T27" s="106">
        <v>1626720408</v>
      </c>
      <c r="U27" s="103"/>
      <c r="V27" s="106">
        <v>1626695193</v>
      </c>
      <c r="W27" s="103"/>
      <c r="X27" s="106">
        <v>1626647735</v>
      </c>
      <c r="Y27" s="103"/>
      <c r="Z27" s="106">
        <v>1626651216</v>
      </c>
      <c r="AA27" s="103"/>
      <c r="AB27" s="102"/>
      <c r="AC27" s="103"/>
      <c r="AD27" s="102"/>
      <c r="AE27" s="103"/>
      <c r="AF27" s="102"/>
      <c r="AG27" s="103"/>
      <c r="AH27" s="102"/>
      <c r="AI27" s="103"/>
      <c r="AJ27" s="102"/>
      <c r="AK27" s="103"/>
      <c r="AL27" s="102"/>
      <c r="AM27" s="103"/>
      <c r="AN27" s="102"/>
      <c r="AO27" s="103"/>
      <c r="AP27" s="102"/>
      <c r="AQ27" s="103"/>
      <c r="AR27" s="102">
        <v>1626669552</v>
      </c>
      <c r="AS27" s="103"/>
      <c r="AT27" s="102"/>
      <c r="AU27" s="103"/>
      <c r="AV27" s="106">
        <v>1626695924</v>
      </c>
      <c r="AW27" s="103"/>
      <c r="AX27" s="102"/>
      <c r="AY27" s="103"/>
      <c r="AZ27" s="106">
        <v>1626683297</v>
      </c>
      <c r="BA27" s="103"/>
      <c r="BB27" s="102"/>
      <c r="BC27" s="103"/>
      <c r="BD27" s="102"/>
      <c r="BE27" s="103"/>
      <c r="BF27" s="102"/>
      <c r="BG27" s="103"/>
      <c r="BH27" s="102"/>
      <c r="BI27" s="103"/>
      <c r="BJ27" s="102"/>
      <c r="BK27" s="103"/>
      <c r="BL27" s="102"/>
      <c r="BM27" s="103"/>
      <c r="BN27" s="102"/>
      <c r="BO27" s="103"/>
      <c r="BP27" s="102"/>
      <c r="BQ27" s="103"/>
      <c r="BR27" s="102"/>
      <c r="BS27" s="103"/>
      <c r="BT27" s="102"/>
      <c r="BU27" s="103"/>
      <c r="BV27" s="102"/>
      <c r="BW27" s="103"/>
      <c r="BX27" s="102"/>
      <c r="BY27" s="103"/>
      <c r="BZ27" s="102"/>
      <c r="CA27" s="103"/>
      <c r="CB27" s="102"/>
      <c r="CC27" s="103"/>
      <c r="CD27" s="102"/>
      <c r="CE27" s="103"/>
      <c r="CF27" s="102"/>
      <c r="CG27" s="103"/>
      <c r="CH27" s="102"/>
      <c r="CI27" s="103"/>
      <c r="CJ27" s="102"/>
      <c r="CK27" s="103"/>
      <c r="CL27" s="102"/>
      <c r="CM27" s="103"/>
      <c r="CN27" s="102"/>
      <c r="CO27" s="103"/>
      <c r="CP27" s="102"/>
      <c r="CQ27" s="103"/>
      <c r="CR27" s="102"/>
      <c r="CS27" s="103"/>
      <c r="CT27" s="102"/>
      <c r="CU27" s="103"/>
      <c r="CV27" s="102"/>
      <c r="CW27" s="103"/>
      <c r="CX27" s="102"/>
      <c r="CY27" s="103"/>
      <c r="CZ27" s="102"/>
      <c r="DA27" s="103"/>
      <c r="DB27" s="102"/>
      <c r="DC27" s="103"/>
      <c r="DD27" s="102"/>
      <c r="DE27" s="103"/>
      <c r="DF27" s="102"/>
      <c r="DG27" s="103"/>
      <c r="DH27" s="102"/>
      <c r="DI27" s="103"/>
      <c r="DJ27" s="102"/>
      <c r="DK27" s="103"/>
      <c r="DL27" s="102"/>
      <c r="DM27" s="103"/>
      <c r="DN27" s="102"/>
      <c r="DO27" s="103"/>
      <c r="DP27" s="102"/>
      <c r="DQ27" s="103"/>
      <c r="DR27" s="102"/>
      <c r="DS27" s="103"/>
      <c r="DT27" s="102"/>
      <c r="DU27" s="103"/>
      <c r="DV27" s="102"/>
      <c r="DW27" s="103"/>
      <c r="DX27" s="102"/>
      <c r="DY27" s="103"/>
      <c r="DZ27" s="102"/>
      <c r="EA27" s="103"/>
      <c r="EB27" s="102"/>
      <c r="EC27" s="103"/>
      <c r="ED27" s="102"/>
      <c r="EE27" s="103"/>
      <c r="EF27" s="102"/>
      <c r="EG27" s="103"/>
      <c r="EH27" s="102"/>
      <c r="EI27" s="103"/>
      <c r="EJ27" s="102"/>
      <c r="EK27" s="103"/>
      <c r="EL27" s="102"/>
      <c r="EM27" s="103"/>
      <c r="EN27" s="102"/>
      <c r="EO27" s="103"/>
      <c r="EP27" s="102"/>
      <c r="EQ27" s="103"/>
      <c r="ER27" s="102"/>
      <c r="ES27" s="103"/>
      <c r="ET27" s="102"/>
      <c r="EU27" s="103"/>
      <c r="EV27" s="102"/>
      <c r="EW27" s="103"/>
      <c r="EX27" s="102"/>
      <c r="EY27" s="103"/>
      <c r="EZ27" s="102"/>
      <c r="FA27" s="103"/>
      <c r="FB27" s="102"/>
      <c r="FC27" s="103"/>
      <c r="FD27" s="102"/>
      <c r="FE27" s="103"/>
      <c r="FF27" s="102"/>
      <c r="FG27" s="103"/>
      <c r="FH27" s="102"/>
      <c r="FI27" s="103"/>
    </row>
    <row r="28" spans="1:165" x14ac:dyDescent="0.25">
      <c r="A28" s="85" t="s">
        <v>1578</v>
      </c>
      <c r="B28" s="102"/>
      <c r="C28" s="107">
        <v>1626643439</v>
      </c>
      <c r="D28" s="106">
        <v>1626683678</v>
      </c>
      <c r="E28" s="107">
        <v>1626641466</v>
      </c>
      <c r="F28" s="106">
        <v>1626774813</v>
      </c>
      <c r="G28" s="107">
        <v>1626672336</v>
      </c>
      <c r="H28" s="102"/>
      <c r="I28" s="103"/>
      <c r="J28" s="106">
        <v>1626739047</v>
      </c>
      <c r="K28" s="103"/>
      <c r="L28" s="106">
        <v>1626644010</v>
      </c>
      <c r="M28" s="103"/>
      <c r="N28" s="106">
        <v>1626676333</v>
      </c>
      <c r="O28" s="107">
        <v>170267834</v>
      </c>
      <c r="P28" s="102"/>
      <c r="Q28" s="107">
        <v>1626699621</v>
      </c>
      <c r="R28" s="102"/>
      <c r="S28" s="103"/>
      <c r="T28" s="106">
        <v>1626707404</v>
      </c>
      <c r="U28" s="103"/>
      <c r="V28" s="106">
        <v>1626773500</v>
      </c>
      <c r="W28" s="103"/>
      <c r="X28" s="106">
        <v>1626698165</v>
      </c>
      <c r="Y28" s="103"/>
      <c r="Z28" s="106">
        <v>1626647176</v>
      </c>
      <c r="AA28" s="103"/>
      <c r="AB28" s="102"/>
      <c r="AC28" s="103"/>
      <c r="AD28" s="102"/>
      <c r="AE28" s="103"/>
      <c r="AF28" s="102"/>
      <c r="AG28" s="103"/>
      <c r="AH28" s="102"/>
      <c r="AI28" s="103"/>
      <c r="AJ28" s="102"/>
      <c r="AK28" s="103"/>
      <c r="AL28" s="102"/>
      <c r="AM28" s="103"/>
      <c r="AN28" s="102"/>
      <c r="AO28" s="103"/>
      <c r="AP28" s="102"/>
      <c r="AQ28" s="103"/>
      <c r="AR28" s="102">
        <v>1626657397</v>
      </c>
      <c r="AS28" s="103"/>
      <c r="AT28" s="102"/>
      <c r="AU28" s="103"/>
      <c r="AV28" s="106">
        <v>1626610096</v>
      </c>
      <c r="AW28" s="103"/>
      <c r="AX28" s="102"/>
      <c r="AY28" s="103"/>
      <c r="AZ28" s="106">
        <v>1626683279</v>
      </c>
      <c r="BA28" s="103"/>
      <c r="BB28" s="102"/>
      <c r="BC28" s="103"/>
      <c r="BD28" s="102"/>
      <c r="BE28" s="103"/>
      <c r="BF28" s="102"/>
      <c r="BG28" s="103"/>
      <c r="BH28" s="102"/>
      <c r="BI28" s="103"/>
      <c r="BJ28" s="102"/>
      <c r="BK28" s="103"/>
      <c r="BL28" s="102"/>
      <c r="BM28" s="103"/>
      <c r="BN28" s="102"/>
      <c r="BO28" s="103"/>
      <c r="BP28" s="102"/>
      <c r="BQ28" s="103"/>
      <c r="BR28" s="102"/>
      <c r="BS28" s="103"/>
      <c r="BT28" s="102"/>
      <c r="BU28" s="103"/>
      <c r="BV28" s="102"/>
      <c r="BW28" s="103"/>
      <c r="BX28" s="102"/>
      <c r="BY28" s="103"/>
      <c r="BZ28" s="102"/>
      <c r="CA28" s="103"/>
      <c r="CB28" s="102"/>
      <c r="CC28" s="103"/>
      <c r="CD28" s="102"/>
      <c r="CE28" s="103"/>
      <c r="CF28" s="102"/>
      <c r="CG28" s="103"/>
      <c r="CH28" s="102"/>
      <c r="CI28" s="103"/>
      <c r="CJ28" s="102"/>
      <c r="CK28" s="103"/>
      <c r="CL28" s="102"/>
      <c r="CM28" s="103"/>
      <c r="CN28" s="102"/>
      <c r="CO28" s="103"/>
      <c r="CP28" s="102"/>
      <c r="CQ28" s="103"/>
      <c r="CR28" s="102"/>
      <c r="CS28" s="103"/>
      <c r="CT28" s="102"/>
      <c r="CU28" s="103"/>
      <c r="CV28" s="102"/>
      <c r="CW28" s="103"/>
      <c r="CX28" s="102"/>
      <c r="CY28" s="103"/>
      <c r="CZ28" s="102"/>
      <c r="DA28" s="103"/>
      <c r="DB28" s="102"/>
      <c r="DC28" s="103"/>
      <c r="DD28" s="102"/>
      <c r="DE28" s="103"/>
      <c r="DF28" s="102"/>
      <c r="DG28" s="103"/>
      <c r="DH28" s="102"/>
      <c r="DI28" s="103"/>
      <c r="DJ28" s="102"/>
      <c r="DK28" s="103"/>
      <c r="DL28" s="102"/>
      <c r="DM28" s="103"/>
      <c r="DN28" s="102"/>
      <c r="DO28" s="103"/>
      <c r="DP28" s="102"/>
      <c r="DQ28" s="103"/>
      <c r="DR28" s="102"/>
      <c r="DS28" s="103"/>
      <c r="DT28" s="102"/>
      <c r="DU28" s="103"/>
      <c r="DV28" s="102"/>
      <c r="DW28" s="103"/>
      <c r="DX28" s="102"/>
      <c r="DY28" s="103"/>
      <c r="DZ28" s="102"/>
      <c r="EA28" s="103"/>
      <c r="EB28" s="102"/>
      <c r="EC28" s="103"/>
      <c r="ED28" s="102"/>
      <c r="EE28" s="103"/>
      <c r="EF28" s="102"/>
      <c r="EG28" s="103"/>
      <c r="EH28" s="102"/>
      <c r="EI28" s="103"/>
      <c r="EJ28" s="102"/>
      <c r="EK28" s="103"/>
      <c r="EL28" s="102"/>
      <c r="EM28" s="103"/>
      <c r="EN28" s="102"/>
      <c r="EO28" s="103"/>
      <c r="EP28" s="102"/>
      <c r="EQ28" s="103"/>
      <c r="ER28" s="102"/>
      <c r="ES28" s="103"/>
      <c r="ET28" s="102"/>
      <c r="EU28" s="103"/>
      <c r="EV28" s="102"/>
      <c r="EW28" s="103"/>
      <c r="EX28" s="102"/>
      <c r="EY28" s="103"/>
      <c r="EZ28" s="102"/>
      <c r="FA28" s="103"/>
      <c r="FB28" s="102"/>
      <c r="FC28" s="103"/>
      <c r="FD28" s="102"/>
      <c r="FE28" s="103"/>
      <c r="FF28" s="102"/>
      <c r="FG28" s="103"/>
      <c r="FH28" s="102"/>
      <c r="FI28" s="103"/>
    </row>
    <row r="29" spans="1:165" x14ac:dyDescent="0.25">
      <c r="A29" s="85" t="s">
        <v>1579</v>
      </c>
      <c r="B29" s="102"/>
      <c r="C29" s="107">
        <v>1626654633</v>
      </c>
      <c r="D29" s="106">
        <v>1626741749</v>
      </c>
      <c r="E29" s="107">
        <v>1626641447</v>
      </c>
      <c r="F29" s="106">
        <v>1626745528</v>
      </c>
      <c r="G29" s="107">
        <v>1626612420</v>
      </c>
      <c r="H29" s="102"/>
      <c r="I29" s="103"/>
      <c r="J29" s="106">
        <v>1626646555</v>
      </c>
      <c r="K29" s="103"/>
      <c r="L29" s="106">
        <v>1626674928</v>
      </c>
      <c r="M29" s="103"/>
      <c r="N29" s="106">
        <v>1626729136</v>
      </c>
      <c r="O29" s="107">
        <v>400357958</v>
      </c>
      <c r="P29" s="102"/>
      <c r="Q29" s="107">
        <v>1626694213</v>
      </c>
      <c r="R29" s="102"/>
      <c r="S29" s="103"/>
      <c r="T29" s="106">
        <v>1626728787</v>
      </c>
      <c r="U29" s="103"/>
      <c r="V29" s="106">
        <v>1626694972</v>
      </c>
      <c r="W29" s="103"/>
      <c r="X29" s="106">
        <v>1626688443</v>
      </c>
      <c r="Y29" s="103"/>
      <c r="Z29" s="106">
        <v>1626659614</v>
      </c>
      <c r="AA29" s="103"/>
      <c r="AB29" s="102"/>
      <c r="AC29" s="103"/>
      <c r="AD29" s="102"/>
      <c r="AE29" s="103"/>
      <c r="AF29" s="102"/>
      <c r="AG29" s="103"/>
      <c r="AH29" s="102"/>
      <c r="AI29" s="103"/>
      <c r="AJ29" s="102"/>
      <c r="AK29" s="103"/>
      <c r="AL29" s="102"/>
      <c r="AM29" s="103"/>
      <c r="AN29" s="102"/>
      <c r="AO29" s="103"/>
      <c r="AP29" s="102"/>
      <c r="AQ29" s="103"/>
      <c r="AR29" s="102">
        <v>1626637241</v>
      </c>
      <c r="AS29" s="103"/>
      <c r="AT29" s="102"/>
      <c r="AU29" s="103"/>
      <c r="AV29" s="106">
        <v>1626638805</v>
      </c>
      <c r="AW29" s="103"/>
      <c r="AX29" s="102"/>
      <c r="AY29" s="103"/>
      <c r="AZ29" s="102"/>
      <c r="BA29" s="103"/>
      <c r="BB29" s="102"/>
      <c r="BC29" s="103"/>
      <c r="BD29" s="102"/>
      <c r="BE29" s="103"/>
      <c r="BF29" s="102"/>
      <c r="BG29" s="103"/>
      <c r="BH29" s="102"/>
      <c r="BI29" s="103"/>
      <c r="BJ29" s="102"/>
      <c r="BK29" s="103"/>
      <c r="BL29" s="102"/>
      <c r="BM29" s="103"/>
      <c r="BN29" s="102"/>
      <c r="BO29" s="103"/>
      <c r="BP29" s="102"/>
      <c r="BQ29" s="103"/>
      <c r="BR29" s="102"/>
      <c r="BS29" s="103"/>
      <c r="BT29" s="102"/>
      <c r="BU29" s="103"/>
      <c r="BV29" s="102"/>
      <c r="BW29" s="103"/>
      <c r="BX29" s="102"/>
      <c r="BY29" s="103"/>
      <c r="BZ29" s="102"/>
      <c r="CA29" s="103"/>
      <c r="CB29" s="102"/>
      <c r="CC29" s="103"/>
      <c r="CD29" s="102"/>
      <c r="CE29" s="103"/>
      <c r="CF29" s="102"/>
      <c r="CG29" s="103"/>
      <c r="CH29" s="102"/>
      <c r="CI29" s="103"/>
      <c r="CJ29" s="102"/>
      <c r="CK29" s="103"/>
      <c r="CL29" s="102"/>
      <c r="CM29" s="103"/>
      <c r="CN29" s="102"/>
      <c r="CO29" s="103"/>
      <c r="CP29" s="102"/>
      <c r="CQ29" s="103"/>
      <c r="CR29" s="102"/>
      <c r="CS29" s="103"/>
      <c r="CT29" s="102"/>
      <c r="CU29" s="103"/>
      <c r="CV29" s="102"/>
      <c r="CW29" s="103"/>
      <c r="CX29" s="102"/>
      <c r="CY29" s="103"/>
      <c r="CZ29" s="102"/>
      <c r="DA29" s="103"/>
      <c r="DB29" s="102"/>
      <c r="DC29" s="103"/>
      <c r="DD29" s="102"/>
      <c r="DE29" s="103"/>
      <c r="DF29" s="102"/>
      <c r="DG29" s="103"/>
      <c r="DH29" s="102"/>
      <c r="DI29" s="103"/>
      <c r="DJ29" s="102"/>
      <c r="DK29" s="103"/>
      <c r="DL29" s="102"/>
      <c r="DM29" s="103"/>
      <c r="DN29" s="102"/>
      <c r="DO29" s="103"/>
      <c r="DP29" s="102"/>
      <c r="DQ29" s="103"/>
      <c r="DR29" s="102"/>
      <c r="DS29" s="103"/>
      <c r="DT29" s="102"/>
      <c r="DU29" s="103"/>
      <c r="DV29" s="102"/>
      <c r="DW29" s="103"/>
      <c r="DX29" s="102"/>
      <c r="DY29" s="103"/>
      <c r="DZ29" s="102"/>
      <c r="EA29" s="103"/>
      <c r="EB29" s="102"/>
      <c r="EC29" s="103"/>
      <c r="ED29" s="102"/>
      <c r="EE29" s="103"/>
      <c r="EF29" s="102"/>
      <c r="EG29" s="103"/>
      <c r="EH29" s="102"/>
      <c r="EI29" s="103"/>
      <c r="EJ29" s="102"/>
      <c r="EK29" s="103"/>
      <c r="EL29" s="102"/>
      <c r="EM29" s="103"/>
      <c r="EN29" s="102"/>
      <c r="EO29" s="103"/>
      <c r="EP29" s="102"/>
      <c r="EQ29" s="103"/>
      <c r="ER29" s="102"/>
      <c r="ES29" s="103"/>
      <c r="ET29" s="102"/>
      <c r="EU29" s="103"/>
      <c r="EV29" s="102"/>
      <c r="EW29" s="103"/>
      <c r="EX29" s="102"/>
      <c r="EY29" s="103"/>
      <c r="EZ29" s="102"/>
      <c r="FA29" s="103"/>
      <c r="FB29" s="102"/>
      <c r="FC29" s="103"/>
      <c r="FD29" s="102"/>
      <c r="FE29" s="103"/>
      <c r="FF29" s="102"/>
      <c r="FG29" s="103"/>
      <c r="FH29" s="102"/>
      <c r="FI29" s="103"/>
    </row>
    <row r="30" spans="1:165" x14ac:dyDescent="0.25">
      <c r="A30" s="85" t="s">
        <v>1580</v>
      </c>
      <c r="B30" s="102"/>
      <c r="C30" s="107">
        <v>1626692541</v>
      </c>
      <c r="D30" s="106">
        <v>1626698857</v>
      </c>
      <c r="E30" s="107">
        <v>1626768254</v>
      </c>
      <c r="F30" s="106">
        <v>1626629417</v>
      </c>
      <c r="G30" s="107">
        <v>1626701929</v>
      </c>
      <c r="H30" s="102"/>
      <c r="I30" s="103"/>
      <c r="J30" s="106">
        <v>400070859</v>
      </c>
      <c r="K30" s="103"/>
      <c r="L30" s="106">
        <v>1626767338</v>
      </c>
      <c r="M30" s="103"/>
      <c r="N30" s="106">
        <v>1626730852</v>
      </c>
      <c r="O30" s="107">
        <v>1626674679</v>
      </c>
      <c r="P30" s="102"/>
      <c r="Q30" s="107">
        <v>1626699434</v>
      </c>
      <c r="R30" s="102"/>
      <c r="S30" s="103"/>
      <c r="T30" s="106">
        <v>1626644925</v>
      </c>
      <c r="U30" s="103"/>
      <c r="V30" s="106">
        <v>1626694952</v>
      </c>
      <c r="W30" s="103"/>
      <c r="X30" s="106">
        <v>1626688462</v>
      </c>
      <c r="Y30" s="103"/>
      <c r="Z30" s="106">
        <v>1626659496</v>
      </c>
      <c r="AA30" s="103"/>
      <c r="AB30" s="102"/>
      <c r="AC30" s="103"/>
      <c r="AD30" s="102"/>
      <c r="AE30" s="103"/>
      <c r="AF30" s="102"/>
      <c r="AG30" s="103"/>
      <c r="AH30" s="102"/>
      <c r="AI30" s="103"/>
      <c r="AJ30" s="102"/>
      <c r="AK30" s="103"/>
      <c r="AL30" s="102"/>
      <c r="AM30" s="103"/>
      <c r="AN30" s="102"/>
      <c r="AO30" s="103"/>
      <c r="AP30" s="102"/>
      <c r="AQ30" s="103"/>
      <c r="AR30" s="102">
        <v>1626620880</v>
      </c>
      <c r="AS30" s="103"/>
      <c r="AT30" s="102"/>
      <c r="AU30" s="103"/>
      <c r="AV30" s="106">
        <v>1626701921</v>
      </c>
      <c r="AW30" s="103"/>
      <c r="AX30" s="102"/>
      <c r="AY30" s="103"/>
      <c r="AZ30" s="102"/>
      <c r="BA30" s="103"/>
      <c r="BB30" s="102"/>
      <c r="BC30" s="103"/>
      <c r="BD30" s="102"/>
      <c r="BE30" s="103"/>
      <c r="BF30" s="102"/>
      <c r="BG30" s="103"/>
      <c r="BH30" s="102"/>
      <c r="BI30" s="103"/>
      <c r="BJ30" s="102"/>
      <c r="BK30" s="103"/>
      <c r="BL30" s="102"/>
      <c r="BM30" s="103"/>
      <c r="BN30" s="102"/>
      <c r="BO30" s="103"/>
      <c r="BP30" s="102"/>
      <c r="BQ30" s="103"/>
      <c r="BR30" s="102"/>
      <c r="BS30" s="103"/>
      <c r="BT30" s="102"/>
      <c r="BU30" s="103"/>
      <c r="BV30" s="102"/>
      <c r="BW30" s="103"/>
      <c r="BX30" s="102"/>
      <c r="BY30" s="103"/>
      <c r="BZ30" s="102"/>
      <c r="CA30" s="103"/>
      <c r="CB30" s="102"/>
      <c r="CC30" s="103"/>
      <c r="CD30" s="102"/>
      <c r="CE30" s="103"/>
      <c r="CF30" s="102"/>
      <c r="CG30" s="103"/>
      <c r="CH30" s="102"/>
      <c r="CI30" s="103"/>
      <c r="CJ30" s="102"/>
      <c r="CK30" s="103"/>
      <c r="CL30" s="102"/>
      <c r="CM30" s="103"/>
      <c r="CN30" s="102"/>
      <c r="CO30" s="103"/>
      <c r="CP30" s="102"/>
      <c r="CQ30" s="103"/>
      <c r="CR30" s="102"/>
      <c r="CS30" s="103"/>
      <c r="CT30" s="102"/>
      <c r="CU30" s="103"/>
      <c r="CV30" s="102"/>
      <c r="CW30" s="103"/>
      <c r="CX30" s="102"/>
      <c r="CY30" s="103"/>
      <c r="CZ30" s="102"/>
      <c r="DA30" s="103"/>
      <c r="DB30" s="102"/>
      <c r="DC30" s="103"/>
      <c r="DD30" s="102"/>
      <c r="DE30" s="103"/>
      <c r="DF30" s="102"/>
      <c r="DG30" s="103"/>
      <c r="DH30" s="102"/>
      <c r="DI30" s="103"/>
      <c r="DJ30" s="102"/>
      <c r="DK30" s="103"/>
      <c r="DL30" s="102"/>
      <c r="DM30" s="103"/>
      <c r="DN30" s="102"/>
      <c r="DO30" s="103"/>
      <c r="DP30" s="102"/>
      <c r="DQ30" s="103"/>
      <c r="DR30" s="102"/>
      <c r="DS30" s="103"/>
      <c r="DT30" s="102"/>
      <c r="DU30" s="103"/>
      <c r="DV30" s="102"/>
      <c r="DW30" s="103"/>
      <c r="DX30" s="102"/>
      <c r="DY30" s="103"/>
      <c r="DZ30" s="102"/>
      <c r="EA30" s="103"/>
      <c r="EB30" s="102"/>
      <c r="EC30" s="103"/>
      <c r="ED30" s="102"/>
      <c r="EE30" s="103"/>
      <c r="EF30" s="102"/>
      <c r="EG30" s="103"/>
      <c r="EH30" s="102"/>
      <c r="EI30" s="103"/>
      <c r="EJ30" s="102"/>
      <c r="EK30" s="103"/>
      <c r="EL30" s="102"/>
      <c r="EM30" s="103"/>
      <c r="EN30" s="102"/>
      <c r="EO30" s="103"/>
      <c r="EP30" s="102"/>
      <c r="EQ30" s="103"/>
      <c r="ER30" s="102"/>
      <c r="ES30" s="103"/>
      <c r="ET30" s="102"/>
      <c r="EU30" s="103"/>
      <c r="EV30" s="102"/>
      <c r="EW30" s="103"/>
      <c r="EX30" s="102"/>
      <c r="EY30" s="103"/>
      <c r="EZ30" s="102"/>
      <c r="FA30" s="103"/>
      <c r="FB30" s="102"/>
      <c r="FC30" s="103"/>
      <c r="FD30" s="102"/>
      <c r="FE30" s="103"/>
      <c r="FF30" s="102"/>
      <c r="FG30" s="103"/>
      <c r="FH30" s="102"/>
      <c r="FI30" s="103"/>
    </row>
    <row r="31" spans="1:165" x14ac:dyDescent="0.25">
      <c r="A31" s="85" t="s">
        <v>1581</v>
      </c>
      <c r="B31" s="102"/>
      <c r="C31" s="107">
        <v>1626636442</v>
      </c>
      <c r="D31" s="106">
        <v>1626761591</v>
      </c>
      <c r="E31" s="107">
        <v>1626704738</v>
      </c>
      <c r="F31" s="106">
        <v>1626685547</v>
      </c>
      <c r="G31" s="107">
        <v>1626655149</v>
      </c>
      <c r="H31" s="102"/>
      <c r="I31" s="103"/>
      <c r="J31" s="106">
        <v>1626619986</v>
      </c>
      <c r="K31" s="103"/>
      <c r="L31" s="106">
        <v>1626720370</v>
      </c>
      <c r="M31" s="103"/>
      <c r="N31" s="106">
        <v>1626693278</v>
      </c>
      <c r="O31" s="107">
        <v>1626674659</v>
      </c>
      <c r="P31" s="102"/>
      <c r="Q31" s="107">
        <v>1626699412</v>
      </c>
      <c r="R31" s="102"/>
      <c r="S31" s="103"/>
      <c r="T31" s="102">
        <v>1626736167</v>
      </c>
      <c r="U31" s="103"/>
      <c r="V31" s="106">
        <v>1626694926</v>
      </c>
      <c r="W31" s="103"/>
      <c r="X31" s="106">
        <v>1626675688</v>
      </c>
      <c r="Y31" s="103"/>
      <c r="Z31" s="106">
        <v>1626685366</v>
      </c>
      <c r="AA31" s="103"/>
      <c r="AB31" s="102"/>
      <c r="AC31" s="103"/>
      <c r="AD31" s="102"/>
      <c r="AE31" s="103"/>
      <c r="AF31" s="102"/>
      <c r="AG31" s="103"/>
      <c r="AH31" s="102"/>
      <c r="AI31" s="103"/>
      <c r="AJ31" s="102"/>
      <c r="AK31" s="103"/>
      <c r="AL31" s="102"/>
      <c r="AM31" s="103"/>
      <c r="AN31" s="102"/>
      <c r="AO31" s="103"/>
      <c r="AP31" s="102"/>
      <c r="AQ31" s="103"/>
      <c r="AR31" s="102"/>
      <c r="AS31" s="103"/>
      <c r="AT31" s="102"/>
      <c r="AU31" s="103"/>
      <c r="AV31" s="106">
        <v>400149705</v>
      </c>
      <c r="AW31" s="103"/>
      <c r="AX31" s="102"/>
      <c r="AY31" s="103"/>
      <c r="AZ31" s="102"/>
      <c r="BA31" s="103"/>
      <c r="BB31" s="102"/>
      <c r="BC31" s="103"/>
      <c r="BD31" s="102"/>
      <c r="BE31" s="103"/>
      <c r="BF31" s="102"/>
      <c r="BG31" s="103"/>
      <c r="BH31" s="102"/>
      <c r="BI31" s="103"/>
      <c r="BJ31" s="102"/>
      <c r="BK31" s="103"/>
      <c r="BL31" s="102"/>
      <c r="BM31" s="103"/>
      <c r="BN31" s="102"/>
      <c r="BO31" s="103"/>
      <c r="BP31" s="102"/>
      <c r="BQ31" s="103"/>
      <c r="BR31" s="102"/>
      <c r="BS31" s="103"/>
      <c r="BT31" s="102"/>
      <c r="BU31" s="103"/>
      <c r="BV31" s="102"/>
      <c r="BW31" s="103"/>
      <c r="BX31" s="102"/>
      <c r="BY31" s="103"/>
      <c r="BZ31" s="102"/>
      <c r="CA31" s="103"/>
      <c r="CB31" s="102"/>
      <c r="CC31" s="103"/>
      <c r="CD31" s="102"/>
      <c r="CE31" s="103"/>
      <c r="CF31" s="102"/>
      <c r="CG31" s="103"/>
      <c r="CH31" s="102"/>
      <c r="CI31" s="103"/>
      <c r="CJ31" s="102"/>
      <c r="CK31" s="103"/>
      <c r="CL31" s="102"/>
      <c r="CM31" s="103"/>
      <c r="CN31" s="102"/>
      <c r="CO31" s="103"/>
      <c r="CP31" s="102"/>
      <c r="CQ31" s="103"/>
      <c r="CR31" s="102"/>
      <c r="CS31" s="103"/>
      <c r="CT31" s="102"/>
      <c r="CU31" s="103"/>
      <c r="CV31" s="102"/>
      <c r="CW31" s="103"/>
      <c r="CX31" s="102"/>
      <c r="CY31" s="103"/>
      <c r="CZ31" s="102"/>
      <c r="DA31" s="103"/>
      <c r="DB31" s="102"/>
      <c r="DC31" s="103"/>
      <c r="DD31" s="102"/>
      <c r="DE31" s="103"/>
      <c r="DF31" s="102"/>
      <c r="DG31" s="103"/>
      <c r="DH31" s="102"/>
      <c r="DI31" s="103"/>
      <c r="DJ31" s="102"/>
      <c r="DK31" s="103"/>
      <c r="DL31" s="102"/>
      <c r="DM31" s="103"/>
      <c r="DN31" s="102"/>
      <c r="DO31" s="103"/>
      <c r="DP31" s="102"/>
      <c r="DQ31" s="103"/>
      <c r="DR31" s="102"/>
      <c r="DS31" s="103"/>
      <c r="DT31" s="102"/>
      <c r="DU31" s="103"/>
      <c r="DV31" s="102"/>
      <c r="DW31" s="103"/>
      <c r="DX31" s="102"/>
      <c r="DY31" s="103"/>
      <c r="DZ31" s="102"/>
      <c r="EA31" s="103"/>
      <c r="EB31" s="102"/>
      <c r="EC31" s="103"/>
      <c r="ED31" s="102"/>
      <c r="EE31" s="103"/>
      <c r="EF31" s="102"/>
      <c r="EG31" s="103"/>
      <c r="EH31" s="102"/>
      <c r="EI31" s="103"/>
      <c r="EJ31" s="102"/>
      <c r="EK31" s="103"/>
      <c r="EL31" s="102"/>
      <c r="EM31" s="103"/>
      <c r="EN31" s="102"/>
      <c r="EO31" s="103"/>
      <c r="EP31" s="102"/>
      <c r="EQ31" s="103"/>
      <c r="ER31" s="102"/>
      <c r="ES31" s="103"/>
      <c r="ET31" s="102"/>
      <c r="EU31" s="103"/>
      <c r="EV31" s="102"/>
      <c r="EW31" s="103"/>
      <c r="EX31" s="102"/>
      <c r="EY31" s="103"/>
      <c r="EZ31" s="102"/>
      <c r="FA31" s="103"/>
      <c r="FB31" s="102"/>
      <c r="FC31" s="103"/>
      <c r="FD31" s="102"/>
      <c r="FE31" s="103"/>
      <c r="FF31" s="102"/>
      <c r="FG31" s="103"/>
      <c r="FH31" s="102"/>
      <c r="FI31" s="103"/>
    </row>
    <row r="32" spans="1:165" x14ac:dyDescent="0.25">
      <c r="A32" s="85" t="s">
        <v>1582</v>
      </c>
      <c r="B32" s="102"/>
      <c r="C32" s="107">
        <v>1626748193</v>
      </c>
      <c r="D32" s="106">
        <v>1626683392</v>
      </c>
      <c r="E32" s="103"/>
      <c r="F32" s="106">
        <v>1626651100</v>
      </c>
      <c r="G32" s="103"/>
      <c r="H32" s="102"/>
      <c r="I32" s="103"/>
      <c r="J32" s="106">
        <v>1626761019</v>
      </c>
      <c r="K32" s="103"/>
      <c r="L32" s="106">
        <v>1626774392</v>
      </c>
      <c r="M32" s="103"/>
      <c r="N32" s="106">
        <v>1626693300</v>
      </c>
      <c r="O32" s="107">
        <v>1626664083</v>
      </c>
      <c r="P32" s="102"/>
      <c r="Q32" s="103"/>
      <c r="R32" s="102"/>
      <c r="S32" s="103"/>
      <c r="T32" s="106">
        <v>1626758644</v>
      </c>
      <c r="U32" s="103"/>
      <c r="V32" s="102"/>
      <c r="W32" s="103"/>
      <c r="X32" s="106">
        <v>400251884</v>
      </c>
      <c r="Y32" s="103"/>
      <c r="Z32" s="106">
        <v>1626647196</v>
      </c>
      <c r="AA32" s="103"/>
      <c r="AB32" s="102"/>
      <c r="AC32" s="103"/>
      <c r="AD32" s="102"/>
      <c r="AE32" s="103"/>
      <c r="AF32" s="102"/>
      <c r="AG32" s="103"/>
      <c r="AH32" s="102"/>
      <c r="AI32" s="103"/>
      <c r="AJ32" s="102"/>
      <c r="AK32" s="103"/>
      <c r="AL32" s="102"/>
      <c r="AM32" s="103"/>
      <c r="AN32" s="102"/>
      <c r="AO32" s="103"/>
      <c r="AP32" s="102"/>
      <c r="AQ32" s="103"/>
      <c r="AR32" s="102"/>
      <c r="AS32" s="103"/>
      <c r="AT32" s="102"/>
      <c r="AU32" s="103"/>
      <c r="AV32" s="106">
        <v>1626668509</v>
      </c>
      <c r="AW32" s="103"/>
      <c r="AX32" s="102"/>
      <c r="AY32" s="103"/>
      <c r="AZ32" s="102"/>
      <c r="BA32" s="103"/>
      <c r="BB32" s="102"/>
      <c r="BC32" s="103"/>
      <c r="BD32" s="102"/>
      <c r="BE32" s="103"/>
      <c r="BF32" s="102"/>
      <c r="BG32" s="103"/>
      <c r="BH32" s="102"/>
      <c r="BI32" s="103"/>
      <c r="BJ32" s="102"/>
      <c r="BK32" s="103"/>
      <c r="BL32" s="102"/>
      <c r="BM32" s="103"/>
      <c r="BN32" s="102"/>
      <c r="BO32" s="103"/>
      <c r="BP32" s="102"/>
      <c r="BQ32" s="103"/>
      <c r="BR32" s="102"/>
      <c r="BS32" s="103"/>
      <c r="BT32" s="102"/>
      <c r="BU32" s="103"/>
      <c r="BV32" s="102"/>
      <c r="BW32" s="103"/>
      <c r="BX32" s="102"/>
      <c r="BY32" s="103"/>
      <c r="BZ32" s="102"/>
      <c r="CA32" s="103"/>
      <c r="CB32" s="102"/>
      <c r="CC32" s="103"/>
      <c r="CD32" s="102"/>
      <c r="CE32" s="103"/>
      <c r="CF32" s="102"/>
      <c r="CG32" s="103"/>
      <c r="CH32" s="102"/>
      <c r="CI32" s="103"/>
      <c r="CJ32" s="102"/>
      <c r="CK32" s="103"/>
      <c r="CL32" s="102"/>
      <c r="CM32" s="103"/>
      <c r="CN32" s="102"/>
      <c r="CO32" s="103"/>
      <c r="CP32" s="102"/>
      <c r="CQ32" s="103"/>
      <c r="CR32" s="102"/>
      <c r="CS32" s="103"/>
      <c r="CT32" s="102"/>
      <c r="CU32" s="103"/>
      <c r="CV32" s="102"/>
      <c r="CW32" s="103"/>
      <c r="CX32" s="102"/>
      <c r="CY32" s="103"/>
      <c r="CZ32" s="102"/>
      <c r="DA32" s="103"/>
      <c r="DB32" s="102"/>
      <c r="DC32" s="103"/>
      <c r="DD32" s="102"/>
      <c r="DE32" s="103"/>
      <c r="DF32" s="102"/>
      <c r="DG32" s="103"/>
      <c r="DH32" s="102"/>
      <c r="DI32" s="103"/>
      <c r="DJ32" s="102"/>
      <c r="DK32" s="103"/>
      <c r="DL32" s="102"/>
      <c r="DM32" s="103"/>
      <c r="DN32" s="102"/>
      <c r="DO32" s="103"/>
      <c r="DP32" s="102"/>
      <c r="DQ32" s="103"/>
      <c r="DR32" s="102"/>
      <c r="DS32" s="103"/>
      <c r="DT32" s="102"/>
      <c r="DU32" s="103"/>
      <c r="DV32" s="102"/>
      <c r="DW32" s="103"/>
      <c r="DX32" s="102"/>
      <c r="DY32" s="103"/>
      <c r="DZ32" s="102"/>
      <c r="EA32" s="103"/>
      <c r="EB32" s="102"/>
      <c r="EC32" s="103"/>
      <c r="ED32" s="102"/>
      <c r="EE32" s="103"/>
      <c r="EF32" s="102"/>
      <c r="EG32" s="103"/>
      <c r="EH32" s="102"/>
      <c r="EI32" s="103"/>
      <c r="EJ32" s="102"/>
      <c r="EK32" s="103"/>
      <c r="EL32" s="102"/>
      <c r="EM32" s="103"/>
      <c r="EN32" s="102"/>
      <c r="EO32" s="103"/>
      <c r="EP32" s="102"/>
      <c r="EQ32" s="103"/>
      <c r="ER32" s="102"/>
      <c r="ES32" s="103"/>
      <c r="ET32" s="102"/>
      <c r="EU32" s="103"/>
      <c r="EV32" s="102"/>
      <c r="EW32" s="103"/>
      <c r="EX32" s="102"/>
      <c r="EY32" s="103"/>
      <c r="EZ32" s="102"/>
      <c r="FA32" s="103"/>
      <c r="FB32" s="102"/>
      <c r="FC32" s="103"/>
      <c r="FD32" s="102"/>
      <c r="FE32" s="103"/>
      <c r="FF32" s="102"/>
      <c r="FG32" s="103"/>
      <c r="FH32" s="102"/>
      <c r="FI32" s="103"/>
    </row>
    <row r="33" spans="1:165" x14ac:dyDescent="0.25">
      <c r="A33" s="85" t="s">
        <v>1583</v>
      </c>
      <c r="B33" s="102"/>
      <c r="C33" s="107">
        <v>1626651080</v>
      </c>
      <c r="D33" s="106">
        <v>1626683421</v>
      </c>
      <c r="E33" s="103"/>
      <c r="F33" s="106">
        <v>1626612349</v>
      </c>
      <c r="G33" s="103"/>
      <c r="H33" s="102"/>
      <c r="I33" s="103"/>
      <c r="J33" s="106">
        <v>1626715445</v>
      </c>
      <c r="K33" s="103"/>
      <c r="L33" s="106">
        <v>1626677418</v>
      </c>
      <c r="M33" s="103"/>
      <c r="N33" s="106">
        <v>1626755880</v>
      </c>
      <c r="O33" s="107">
        <v>1626664103</v>
      </c>
      <c r="P33" s="102"/>
      <c r="Q33" s="103"/>
      <c r="R33" s="102"/>
      <c r="S33" s="103"/>
      <c r="T33" s="106">
        <v>1626728806</v>
      </c>
      <c r="U33" s="103"/>
      <c r="V33" s="102"/>
      <c r="W33" s="103"/>
      <c r="X33" s="106">
        <v>1626660006</v>
      </c>
      <c r="Y33" s="103"/>
      <c r="Z33" s="102"/>
      <c r="AA33" s="103"/>
      <c r="AB33" s="102"/>
      <c r="AC33" s="103"/>
      <c r="AD33" s="102"/>
      <c r="AE33" s="103"/>
      <c r="AF33" s="102"/>
      <c r="AG33" s="103"/>
      <c r="AH33" s="102"/>
      <c r="AI33" s="103"/>
      <c r="AJ33" s="102"/>
      <c r="AK33" s="103"/>
      <c r="AL33" s="102"/>
      <c r="AM33" s="103"/>
      <c r="AN33" s="102"/>
      <c r="AO33" s="103"/>
      <c r="AP33" s="102"/>
      <c r="AQ33" s="103"/>
      <c r="AR33" s="102"/>
      <c r="AS33" s="103"/>
      <c r="AT33" s="102"/>
      <c r="AU33" s="103"/>
      <c r="AV33" s="106">
        <v>1626712546</v>
      </c>
      <c r="AW33" s="103"/>
      <c r="AX33" s="102"/>
      <c r="AY33" s="103"/>
      <c r="AZ33" s="102"/>
      <c r="BA33" s="103"/>
      <c r="BB33" s="102"/>
      <c r="BC33" s="103"/>
      <c r="BD33" s="102"/>
      <c r="BE33" s="103"/>
      <c r="BF33" s="102"/>
      <c r="BG33" s="103"/>
      <c r="BH33" s="102"/>
      <c r="BI33" s="103"/>
      <c r="BJ33" s="102"/>
      <c r="BK33" s="103"/>
      <c r="BL33" s="102"/>
      <c r="BM33" s="103"/>
      <c r="BN33" s="102"/>
      <c r="BO33" s="103"/>
      <c r="BP33" s="102"/>
      <c r="BQ33" s="103"/>
      <c r="BR33" s="102"/>
      <c r="BS33" s="103"/>
      <c r="BT33" s="102"/>
      <c r="BU33" s="103"/>
      <c r="BV33" s="102"/>
      <c r="BW33" s="103"/>
      <c r="BX33" s="102"/>
      <c r="BY33" s="103"/>
      <c r="BZ33" s="102"/>
      <c r="CA33" s="103"/>
      <c r="CB33" s="102"/>
      <c r="CC33" s="103"/>
      <c r="CD33" s="102"/>
      <c r="CE33" s="103"/>
      <c r="CF33" s="102"/>
      <c r="CG33" s="103"/>
      <c r="CH33" s="102"/>
      <c r="CI33" s="103"/>
      <c r="CJ33" s="102"/>
      <c r="CK33" s="103"/>
      <c r="CL33" s="102"/>
      <c r="CM33" s="103"/>
      <c r="CN33" s="102"/>
      <c r="CO33" s="103"/>
      <c r="CP33" s="102"/>
      <c r="CQ33" s="103"/>
      <c r="CR33" s="102"/>
      <c r="CS33" s="103"/>
      <c r="CT33" s="102"/>
      <c r="CU33" s="103"/>
      <c r="CV33" s="102"/>
      <c r="CW33" s="103"/>
      <c r="CX33" s="102"/>
      <c r="CY33" s="103"/>
      <c r="CZ33" s="102"/>
      <c r="DA33" s="103"/>
      <c r="DB33" s="102"/>
      <c r="DC33" s="103"/>
      <c r="DD33" s="102"/>
      <c r="DE33" s="103"/>
      <c r="DF33" s="102"/>
      <c r="DG33" s="103"/>
      <c r="DH33" s="102"/>
      <c r="DI33" s="103"/>
      <c r="DJ33" s="102"/>
      <c r="DK33" s="103"/>
      <c r="DL33" s="102"/>
      <c r="DM33" s="103"/>
      <c r="DN33" s="102"/>
      <c r="DO33" s="103"/>
      <c r="DP33" s="102"/>
      <c r="DQ33" s="103"/>
      <c r="DR33" s="102"/>
      <c r="DS33" s="103"/>
      <c r="DT33" s="102"/>
      <c r="DU33" s="103"/>
      <c r="DV33" s="102"/>
      <c r="DW33" s="103"/>
      <c r="DX33" s="102"/>
      <c r="DY33" s="103"/>
      <c r="DZ33" s="102"/>
      <c r="EA33" s="103"/>
      <c r="EB33" s="102"/>
      <c r="EC33" s="103"/>
      <c r="ED33" s="102"/>
      <c r="EE33" s="103"/>
      <c r="EF33" s="102"/>
      <c r="EG33" s="103"/>
      <c r="EH33" s="102"/>
      <c r="EI33" s="103"/>
      <c r="EJ33" s="102"/>
      <c r="EK33" s="103"/>
      <c r="EL33" s="102"/>
      <c r="EM33" s="103"/>
      <c r="EN33" s="102"/>
      <c r="EO33" s="103"/>
      <c r="EP33" s="102"/>
      <c r="EQ33" s="103"/>
      <c r="ER33" s="102"/>
      <c r="ES33" s="103"/>
      <c r="ET33" s="102"/>
      <c r="EU33" s="103"/>
      <c r="EV33" s="102"/>
      <c r="EW33" s="103"/>
      <c r="EX33" s="102"/>
      <c r="EY33" s="103"/>
      <c r="EZ33" s="102"/>
      <c r="FA33" s="103"/>
      <c r="FB33" s="102"/>
      <c r="FC33" s="103"/>
      <c r="FD33" s="102"/>
      <c r="FE33" s="103"/>
      <c r="FF33" s="102"/>
      <c r="FG33" s="103"/>
      <c r="FH33" s="102"/>
      <c r="FI33" s="103"/>
    </row>
    <row r="34" spans="1:165" x14ac:dyDescent="0.25">
      <c r="A34" s="85" t="s">
        <v>1584</v>
      </c>
      <c r="B34" s="102"/>
      <c r="C34" s="107">
        <v>1626682185</v>
      </c>
      <c r="D34" s="106">
        <v>1626763488</v>
      </c>
      <c r="E34" s="103"/>
      <c r="F34" s="106">
        <v>1626621790</v>
      </c>
      <c r="G34" s="103"/>
      <c r="H34" s="102"/>
      <c r="I34" s="103"/>
      <c r="J34" s="106">
        <v>1626665076</v>
      </c>
      <c r="K34" s="103"/>
      <c r="L34" s="102"/>
      <c r="M34" s="103"/>
      <c r="N34" s="106">
        <v>1626631320</v>
      </c>
      <c r="O34" s="107">
        <v>1626674851</v>
      </c>
      <c r="P34" s="102"/>
      <c r="Q34" s="103"/>
      <c r="R34" s="102"/>
      <c r="S34" s="103"/>
      <c r="T34" s="106">
        <v>1626681158</v>
      </c>
      <c r="U34" s="103"/>
      <c r="V34" s="102"/>
      <c r="W34" s="103"/>
      <c r="X34" s="106">
        <v>1626652051</v>
      </c>
      <c r="Y34" s="103"/>
      <c r="Z34" s="102"/>
      <c r="AA34" s="103"/>
      <c r="AB34" s="102"/>
      <c r="AC34" s="103"/>
      <c r="AD34" s="102"/>
      <c r="AE34" s="103"/>
      <c r="AF34" s="102"/>
      <c r="AG34" s="103"/>
      <c r="AH34" s="102"/>
      <c r="AI34" s="103"/>
      <c r="AJ34" s="102"/>
      <c r="AK34" s="103"/>
      <c r="AL34" s="102"/>
      <c r="AM34" s="103"/>
      <c r="AN34" s="102"/>
      <c r="AO34" s="103"/>
      <c r="AP34" s="102"/>
      <c r="AQ34" s="103"/>
      <c r="AR34" s="102"/>
      <c r="AS34" s="103"/>
      <c r="AT34" s="102"/>
      <c r="AU34" s="103"/>
      <c r="AV34" s="106">
        <v>1626763059</v>
      </c>
      <c r="AW34" s="103"/>
      <c r="AX34" s="102"/>
      <c r="AY34" s="103"/>
      <c r="AZ34" s="102"/>
      <c r="BA34" s="103"/>
      <c r="BB34" s="102"/>
      <c r="BC34" s="103"/>
      <c r="BD34" s="102"/>
      <c r="BE34" s="103"/>
      <c r="BF34" s="102"/>
      <c r="BG34" s="103"/>
      <c r="BH34" s="102"/>
      <c r="BI34" s="103"/>
      <c r="BJ34" s="102"/>
      <c r="BK34" s="103"/>
      <c r="BL34" s="102"/>
      <c r="BM34" s="103"/>
      <c r="BN34" s="102"/>
      <c r="BO34" s="103"/>
      <c r="BP34" s="102"/>
      <c r="BQ34" s="103"/>
      <c r="BR34" s="102"/>
      <c r="BS34" s="103"/>
      <c r="BT34" s="102"/>
      <c r="BU34" s="103"/>
      <c r="BV34" s="102"/>
      <c r="BW34" s="103"/>
      <c r="BX34" s="102"/>
      <c r="BY34" s="103"/>
      <c r="BZ34" s="102"/>
      <c r="CA34" s="103"/>
      <c r="CB34" s="102"/>
      <c r="CC34" s="103"/>
      <c r="CD34" s="102"/>
      <c r="CE34" s="103"/>
      <c r="CF34" s="102"/>
      <c r="CG34" s="103"/>
      <c r="CH34" s="102"/>
      <c r="CI34" s="103"/>
      <c r="CJ34" s="102"/>
      <c r="CK34" s="103"/>
      <c r="CL34" s="102"/>
      <c r="CM34" s="103"/>
      <c r="CN34" s="102"/>
      <c r="CO34" s="103"/>
      <c r="CP34" s="102"/>
      <c r="CQ34" s="103"/>
      <c r="CR34" s="102"/>
      <c r="CS34" s="103"/>
      <c r="CT34" s="102"/>
      <c r="CU34" s="103"/>
      <c r="CV34" s="102"/>
      <c r="CW34" s="103"/>
      <c r="CX34" s="102"/>
      <c r="CY34" s="103"/>
      <c r="CZ34" s="102"/>
      <c r="DA34" s="103"/>
      <c r="DB34" s="102"/>
      <c r="DC34" s="103"/>
      <c r="DD34" s="102"/>
      <c r="DE34" s="103"/>
      <c r="DF34" s="102"/>
      <c r="DG34" s="103"/>
      <c r="DH34" s="102"/>
      <c r="DI34" s="103"/>
      <c r="DJ34" s="102"/>
      <c r="DK34" s="103"/>
      <c r="DL34" s="102"/>
      <c r="DM34" s="103"/>
      <c r="DN34" s="102"/>
      <c r="DO34" s="103"/>
      <c r="DP34" s="102"/>
      <c r="DQ34" s="103"/>
      <c r="DR34" s="102"/>
      <c r="DS34" s="103"/>
      <c r="DT34" s="102"/>
      <c r="DU34" s="103"/>
      <c r="DV34" s="102"/>
      <c r="DW34" s="103"/>
      <c r="DX34" s="102"/>
      <c r="DY34" s="103"/>
      <c r="DZ34" s="102"/>
      <c r="EA34" s="103"/>
      <c r="EB34" s="102"/>
      <c r="EC34" s="103"/>
      <c r="ED34" s="102"/>
      <c r="EE34" s="103"/>
      <c r="EF34" s="102"/>
      <c r="EG34" s="103"/>
      <c r="EH34" s="102"/>
      <c r="EI34" s="103"/>
      <c r="EJ34" s="102"/>
      <c r="EK34" s="103"/>
      <c r="EL34" s="102"/>
      <c r="EM34" s="103"/>
      <c r="EN34" s="102"/>
      <c r="EO34" s="103"/>
      <c r="EP34" s="102"/>
      <c r="EQ34" s="103"/>
      <c r="ER34" s="102"/>
      <c r="ES34" s="103"/>
      <c r="ET34" s="102"/>
      <c r="EU34" s="103"/>
      <c r="EV34" s="102"/>
      <c r="EW34" s="103"/>
      <c r="EX34" s="102"/>
      <c r="EY34" s="103"/>
      <c r="EZ34" s="102"/>
      <c r="FA34" s="103"/>
      <c r="FB34" s="102"/>
      <c r="FC34" s="103"/>
      <c r="FD34" s="102"/>
      <c r="FE34" s="103"/>
      <c r="FF34" s="102"/>
      <c r="FG34" s="103"/>
      <c r="FH34" s="102"/>
      <c r="FI34" s="103"/>
    </row>
    <row r="35" spans="1:165" x14ac:dyDescent="0.25">
      <c r="A35" s="85" t="s">
        <v>1585</v>
      </c>
      <c r="B35" s="102"/>
      <c r="C35" s="107">
        <v>1626679592</v>
      </c>
      <c r="D35" s="102"/>
      <c r="E35" s="103"/>
      <c r="F35" s="106">
        <v>1626634634</v>
      </c>
      <c r="G35" s="103"/>
      <c r="H35" s="102"/>
      <c r="I35" s="103"/>
      <c r="J35" s="106">
        <v>1626670077</v>
      </c>
      <c r="K35" s="103"/>
      <c r="L35" s="102"/>
      <c r="M35" s="103"/>
      <c r="N35" s="106">
        <v>1626657183</v>
      </c>
      <c r="O35" s="107">
        <v>1626741942</v>
      </c>
      <c r="P35" s="102"/>
      <c r="Q35" s="103"/>
      <c r="R35" s="102"/>
      <c r="S35" s="103"/>
      <c r="T35" s="106">
        <v>1626753321</v>
      </c>
      <c r="U35" s="103"/>
      <c r="V35" s="102"/>
      <c r="W35" s="103"/>
      <c r="X35" s="106">
        <v>1626659887</v>
      </c>
      <c r="Y35" s="103"/>
      <c r="Z35" s="102"/>
      <c r="AA35" s="103"/>
      <c r="AB35" s="102"/>
      <c r="AC35" s="103"/>
      <c r="AD35" s="102"/>
      <c r="AE35" s="103"/>
      <c r="AF35" s="102"/>
      <c r="AG35" s="103"/>
      <c r="AH35" s="102"/>
      <c r="AI35" s="103"/>
      <c r="AJ35" s="102"/>
      <c r="AK35" s="103"/>
      <c r="AL35" s="102"/>
      <c r="AM35" s="103"/>
      <c r="AN35" s="102"/>
      <c r="AO35" s="103"/>
      <c r="AP35" s="102"/>
      <c r="AQ35" s="103"/>
      <c r="AR35" s="102"/>
      <c r="AS35" s="103"/>
      <c r="AT35" s="102"/>
      <c r="AU35" s="103"/>
      <c r="AV35" s="102"/>
      <c r="AW35" s="103"/>
      <c r="AX35" s="102"/>
      <c r="AY35" s="103"/>
      <c r="AZ35" s="102"/>
      <c r="BA35" s="103"/>
      <c r="BB35" s="102"/>
      <c r="BC35" s="103"/>
      <c r="BD35" s="102"/>
      <c r="BE35" s="103"/>
      <c r="BF35" s="102"/>
      <c r="BG35" s="103"/>
      <c r="BH35" s="102"/>
      <c r="BI35" s="103"/>
      <c r="BJ35" s="102"/>
      <c r="BK35" s="103"/>
      <c r="BL35" s="102"/>
      <c r="BM35" s="103"/>
      <c r="BN35" s="102"/>
      <c r="BO35" s="103"/>
      <c r="BP35" s="102"/>
      <c r="BQ35" s="103"/>
      <c r="BR35" s="102"/>
      <c r="BS35" s="103"/>
      <c r="BT35" s="102"/>
      <c r="BU35" s="103"/>
      <c r="BV35" s="102"/>
      <c r="BW35" s="103"/>
      <c r="BX35" s="102"/>
      <c r="BY35" s="103"/>
      <c r="BZ35" s="102"/>
      <c r="CA35" s="103"/>
      <c r="CB35" s="102"/>
      <c r="CC35" s="103"/>
      <c r="CD35" s="102"/>
      <c r="CE35" s="103"/>
      <c r="CF35" s="102"/>
      <c r="CG35" s="103"/>
      <c r="CH35" s="102"/>
      <c r="CI35" s="103"/>
      <c r="CJ35" s="102"/>
      <c r="CK35" s="103"/>
      <c r="CL35" s="102"/>
      <c r="CM35" s="103"/>
      <c r="CN35" s="102"/>
      <c r="CO35" s="103"/>
      <c r="CP35" s="102"/>
      <c r="CQ35" s="103"/>
      <c r="CR35" s="102"/>
      <c r="CS35" s="103"/>
      <c r="CT35" s="102"/>
      <c r="CU35" s="103"/>
      <c r="CV35" s="102"/>
      <c r="CW35" s="103"/>
      <c r="CX35" s="102"/>
      <c r="CY35" s="103"/>
      <c r="CZ35" s="102"/>
      <c r="DA35" s="103"/>
      <c r="DB35" s="102"/>
      <c r="DC35" s="103"/>
      <c r="DD35" s="102"/>
      <c r="DE35" s="103"/>
      <c r="DF35" s="102"/>
      <c r="DG35" s="103"/>
      <c r="DH35" s="102"/>
      <c r="DI35" s="103"/>
      <c r="DJ35" s="102"/>
      <c r="DK35" s="103"/>
      <c r="DL35" s="102"/>
      <c r="DM35" s="103"/>
      <c r="DN35" s="102"/>
      <c r="DO35" s="103"/>
      <c r="DP35" s="102"/>
      <c r="DQ35" s="103"/>
      <c r="DR35" s="102"/>
      <c r="DS35" s="103"/>
      <c r="DT35" s="102"/>
      <c r="DU35" s="103"/>
      <c r="DV35" s="102"/>
      <c r="DW35" s="103"/>
      <c r="DX35" s="102"/>
      <c r="DY35" s="103"/>
      <c r="DZ35" s="102"/>
      <c r="EA35" s="103"/>
      <c r="EB35" s="102"/>
      <c r="EC35" s="103"/>
      <c r="ED35" s="102"/>
      <c r="EE35" s="103"/>
      <c r="EF35" s="102"/>
      <c r="EG35" s="103"/>
      <c r="EH35" s="102"/>
      <c r="EI35" s="103"/>
      <c r="EJ35" s="102"/>
      <c r="EK35" s="103"/>
      <c r="EL35" s="102"/>
      <c r="EM35" s="103"/>
      <c r="EN35" s="102"/>
      <c r="EO35" s="103"/>
      <c r="EP35" s="102"/>
      <c r="EQ35" s="103"/>
      <c r="ER35" s="102"/>
      <c r="ES35" s="103"/>
      <c r="ET35" s="102"/>
      <c r="EU35" s="103"/>
      <c r="EV35" s="102"/>
      <c r="EW35" s="103"/>
      <c r="EX35" s="102"/>
      <c r="EY35" s="103"/>
      <c r="EZ35" s="102"/>
      <c r="FA35" s="103"/>
      <c r="FB35" s="102"/>
      <c r="FC35" s="103"/>
      <c r="FD35" s="102"/>
      <c r="FE35" s="103"/>
      <c r="FF35" s="102"/>
      <c r="FG35" s="103"/>
      <c r="FH35" s="102"/>
      <c r="FI35" s="103"/>
    </row>
    <row r="36" spans="1:165" x14ac:dyDescent="0.25">
      <c r="A36" s="85" t="s">
        <v>1586</v>
      </c>
      <c r="B36" s="102"/>
      <c r="C36" s="107">
        <v>429465298</v>
      </c>
      <c r="D36" s="102"/>
      <c r="E36" s="103"/>
      <c r="F36" s="106">
        <v>1626659124</v>
      </c>
      <c r="G36" s="103"/>
      <c r="H36" s="102"/>
      <c r="I36" s="103"/>
      <c r="J36" s="106">
        <v>1626721975</v>
      </c>
      <c r="K36" s="103"/>
      <c r="L36" s="102"/>
      <c r="M36" s="103"/>
      <c r="N36" s="106">
        <v>1626615281</v>
      </c>
      <c r="O36" s="107">
        <v>1626739395</v>
      </c>
      <c r="P36" s="102"/>
      <c r="Q36" s="103"/>
      <c r="R36" s="102"/>
      <c r="S36" s="103"/>
      <c r="T36" s="106">
        <v>1626753458</v>
      </c>
      <c r="U36" s="103"/>
      <c r="V36" s="102"/>
      <c r="W36" s="103"/>
      <c r="X36" s="102"/>
      <c r="Y36" s="103"/>
      <c r="Z36" s="102"/>
      <c r="AA36" s="103"/>
      <c r="AB36" s="102"/>
      <c r="AC36" s="103"/>
      <c r="AD36" s="102"/>
      <c r="AE36" s="103"/>
      <c r="AF36" s="102"/>
      <c r="AG36" s="103"/>
      <c r="AH36" s="102"/>
      <c r="AI36" s="103"/>
      <c r="AJ36" s="102"/>
      <c r="AK36" s="103"/>
      <c r="AL36" s="102"/>
      <c r="AM36" s="103"/>
      <c r="AN36" s="102"/>
      <c r="AO36" s="103"/>
      <c r="AP36" s="102"/>
      <c r="AQ36" s="103"/>
      <c r="AR36" s="102"/>
      <c r="AS36" s="103"/>
      <c r="AT36" s="102"/>
      <c r="AU36" s="103"/>
      <c r="AV36" s="102"/>
      <c r="AW36" s="103"/>
      <c r="AX36" s="102"/>
      <c r="AY36" s="103"/>
      <c r="AZ36" s="102"/>
      <c r="BA36" s="103"/>
      <c r="BB36" s="102"/>
      <c r="BC36" s="103"/>
      <c r="BD36" s="102"/>
      <c r="BE36" s="103"/>
      <c r="BF36" s="102"/>
      <c r="BG36" s="103"/>
      <c r="BH36" s="102"/>
      <c r="BI36" s="103"/>
      <c r="BJ36" s="102"/>
      <c r="BK36" s="103"/>
      <c r="BL36" s="102"/>
      <c r="BM36" s="103"/>
      <c r="BN36" s="102"/>
      <c r="BO36" s="103"/>
      <c r="BP36" s="102"/>
      <c r="BQ36" s="103"/>
      <c r="BR36" s="102"/>
      <c r="BS36" s="103"/>
      <c r="BT36" s="102"/>
      <c r="BU36" s="103"/>
      <c r="BV36" s="102"/>
      <c r="BW36" s="103"/>
      <c r="BX36" s="102"/>
      <c r="BY36" s="103"/>
      <c r="BZ36" s="102"/>
      <c r="CA36" s="103"/>
      <c r="CB36" s="102"/>
      <c r="CC36" s="103"/>
      <c r="CD36" s="102"/>
      <c r="CE36" s="103"/>
      <c r="CF36" s="102"/>
      <c r="CG36" s="103"/>
      <c r="CH36" s="102"/>
      <c r="CI36" s="103"/>
      <c r="CJ36" s="102"/>
      <c r="CK36" s="103"/>
      <c r="CL36" s="102"/>
      <c r="CM36" s="103"/>
      <c r="CN36" s="102"/>
      <c r="CO36" s="103"/>
      <c r="CP36" s="102"/>
      <c r="CQ36" s="103"/>
      <c r="CR36" s="102"/>
      <c r="CS36" s="103"/>
      <c r="CT36" s="102"/>
      <c r="CU36" s="103"/>
      <c r="CV36" s="102"/>
      <c r="CW36" s="103"/>
      <c r="CX36" s="102"/>
      <c r="CY36" s="103"/>
      <c r="CZ36" s="102"/>
      <c r="DA36" s="103"/>
      <c r="DB36" s="102"/>
      <c r="DC36" s="103"/>
      <c r="DD36" s="102"/>
      <c r="DE36" s="103"/>
      <c r="DF36" s="102"/>
      <c r="DG36" s="103"/>
      <c r="DH36" s="102"/>
      <c r="DI36" s="103"/>
      <c r="DJ36" s="102"/>
      <c r="DK36" s="103"/>
      <c r="DL36" s="102"/>
      <c r="DM36" s="103"/>
      <c r="DN36" s="102"/>
      <c r="DO36" s="103"/>
      <c r="DP36" s="102"/>
      <c r="DQ36" s="103"/>
      <c r="DR36" s="102"/>
      <c r="DS36" s="103"/>
      <c r="DT36" s="102"/>
      <c r="DU36" s="103"/>
      <c r="DV36" s="102"/>
      <c r="DW36" s="103"/>
      <c r="DX36" s="102"/>
      <c r="DY36" s="103"/>
      <c r="DZ36" s="102"/>
      <c r="EA36" s="103"/>
      <c r="EB36" s="102"/>
      <c r="EC36" s="103"/>
      <c r="ED36" s="102"/>
      <c r="EE36" s="103"/>
      <c r="EF36" s="102"/>
      <c r="EG36" s="103"/>
      <c r="EH36" s="102"/>
      <c r="EI36" s="103"/>
      <c r="EJ36" s="102"/>
      <c r="EK36" s="103"/>
      <c r="EL36" s="102"/>
      <c r="EM36" s="103"/>
      <c r="EN36" s="102"/>
      <c r="EO36" s="103"/>
      <c r="EP36" s="102"/>
      <c r="EQ36" s="103"/>
      <c r="ER36" s="102"/>
      <c r="ES36" s="103"/>
      <c r="ET36" s="102"/>
      <c r="EU36" s="103"/>
      <c r="EV36" s="102"/>
      <c r="EW36" s="103"/>
      <c r="EX36" s="102"/>
      <c r="EY36" s="103"/>
      <c r="EZ36" s="102"/>
      <c r="FA36" s="103"/>
      <c r="FB36" s="102"/>
      <c r="FC36" s="103"/>
      <c r="FD36" s="102"/>
      <c r="FE36" s="103"/>
      <c r="FF36" s="102"/>
      <c r="FG36" s="103"/>
      <c r="FH36" s="102"/>
      <c r="FI36" s="103"/>
    </row>
    <row r="37" spans="1:165" x14ac:dyDescent="0.25">
      <c r="A37" s="85" t="s">
        <v>1587</v>
      </c>
      <c r="B37" s="102"/>
      <c r="C37" s="107">
        <v>1626757977</v>
      </c>
      <c r="D37" s="102"/>
      <c r="E37" s="103"/>
      <c r="F37" s="106">
        <v>1626692319</v>
      </c>
      <c r="G37" s="103"/>
      <c r="H37" s="102"/>
      <c r="I37" s="103"/>
      <c r="J37" s="106">
        <v>1626721995</v>
      </c>
      <c r="K37" s="103"/>
      <c r="L37" s="102"/>
      <c r="M37" s="103"/>
      <c r="N37" s="106">
        <v>1626661766</v>
      </c>
      <c r="O37" s="107">
        <v>1626621081</v>
      </c>
      <c r="P37" s="102"/>
      <c r="Q37" s="103"/>
      <c r="R37" s="102"/>
      <c r="S37" s="103"/>
      <c r="T37" s="106">
        <v>1626663950</v>
      </c>
      <c r="U37" s="103"/>
      <c r="V37" s="102"/>
      <c r="W37" s="103"/>
      <c r="X37" s="102"/>
      <c r="Y37" s="103"/>
      <c r="Z37" s="102"/>
      <c r="AA37" s="103"/>
      <c r="AB37" s="102"/>
      <c r="AC37" s="103"/>
      <c r="AD37" s="102"/>
      <c r="AE37" s="103"/>
      <c r="AF37" s="102"/>
      <c r="AG37" s="103"/>
      <c r="AH37" s="102"/>
      <c r="AI37" s="103"/>
      <c r="AJ37" s="102"/>
      <c r="AK37" s="103"/>
      <c r="AL37" s="102"/>
      <c r="AM37" s="103"/>
      <c r="AN37" s="102"/>
      <c r="AO37" s="103"/>
      <c r="AP37" s="102"/>
      <c r="AQ37" s="103"/>
      <c r="AR37" s="102"/>
      <c r="AS37" s="103"/>
      <c r="AT37" s="102"/>
      <c r="AU37" s="103"/>
      <c r="AV37" s="102"/>
      <c r="AW37" s="103"/>
      <c r="AX37" s="102"/>
      <c r="AY37" s="103"/>
      <c r="AZ37" s="102"/>
      <c r="BA37" s="103"/>
      <c r="BB37" s="102"/>
      <c r="BC37" s="103"/>
      <c r="BD37" s="102"/>
      <c r="BE37" s="103"/>
      <c r="BF37" s="102"/>
      <c r="BG37" s="103"/>
      <c r="BH37" s="102"/>
      <c r="BI37" s="103"/>
      <c r="BJ37" s="102"/>
      <c r="BK37" s="103"/>
      <c r="BL37" s="102"/>
      <c r="BM37" s="103"/>
      <c r="BN37" s="102"/>
      <c r="BO37" s="103"/>
      <c r="BP37" s="102"/>
      <c r="BQ37" s="103"/>
      <c r="BR37" s="102"/>
      <c r="BS37" s="103"/>
      <c r="BT37" s="102"/>
      <c r="BU37" s="103"/>
      <c r="BV37" s="102"/>
      <c r="BW37" s="103"/>
      <c r="BX37" s="102"/>
      <c r="BY37" s="103"/>
      <c r="BZ37" s="102"/>
      <c r="CA37" s="103"/>
      <c r="CB37" s="102"/>
      <c r="CC37" s="103"/>
      <c r="CD37" s="102"/>
      <c r="CE37" s="103"/>
      <c r="CF37" s="102"/>
      <c r="CG37" s="103"/>
      <c r="CH37" s="102"/>
      <c r="CI37" s="103"/>
      <c r="CJ37" s="102"/>
      <c r="CK37" s="103"/>
      <c r="CL37" s="102"/>
      <c r="CM37" s="103"/>
      <c r="CN37" s="102"/>
      <c r="CO37" s="103"/>
      <c r="CP37" s="102"/>
      <c r="CQ37" s="103"/>
      <c r="CR37" s="102"/>
      <c r="CS37" s="103"/>
      <c r="CT37" s="102"/>
      <c r="CU37" s="103"/>
      <c r="CV37" s="102"/>
      <c r="CW37" s="103"/>
      <c r="CX37" s="102"/>
      <c r="CY37" s="103"/>
      <c r="CZ37" s="102"/>
      <c r="DA37" s="103"/>
      <c r="DB37" s="102"/>
      <c r="DC37" s="103"/>
      <c r="DD37" s="102"/>
      <c r="DE37" s="103"/>
      <c r="DF37" s="102"/>
      <c r="DG37" s="103"/>
      <c r="DH37" s="102"/>
      <c r="DI37" s="103"/>
      <c r="DJ37" s="102"/>
      <c r="DK37" s="103"/>
      <c r="DL37" s="102"/>
      <c r="DM37" s="103"/>
      <c r="DN37" s="102"/>
      <c r="DO37" s="103"/>
      <c r="DP37" s="102"/>
      <c r="DQ37" s="103"/>
      <c r="DR37" s="102"/>
      <c r="DS37" s="103"/>
      <c r="DT37" s="102"/>
      <c r="DU37" s="103"/>
      <c r="DV37" s="102"/>
      <c r="DW37" s="103"/>
      <c r="DX37" s="102"/>
      <c r="DY37" s="103"/>
      <c r="DZ37" s="102"/>
      <c r="EA37" s="103"/>
      <c r="EB37" s="102"/>
      <c r="EC37" s="103"/>
      <c r="ED37" s="102"/>
      <c r="EE37" s="103"/>
      <c r="EF37" s="102"/>
      <c r="EG37" s="103"/>
      <c r="EH37" s="102"/>
      <c r="EI37" s="103"/>
      <c r="EJ37" s="102"/>
      <c r="EK37" s="103"/>
      <c r="EL37" s="102"/>
      <c r="EM37" s="103"/>
      <c r="EN37" s="102"/>
      <c r="EO37" s="103"/>
      <c r="EP37" s="102"/>
      <c r="EQ37" s="103"/>
      <c r="ER37" s="102"/>
      <c r="ES37" s="103"/>
      <c r="ET37" s="102"/>
      <c r="EU37" s="103"/>
      <c r="EV37" s="102"/>
      <c r="EW37" s="103"/>
      <c r="EX37" s="102"/>
      <c r="EY37" s="103"/>
      <c r="EZ37" s="102"/>
      <c r="FA37" s="103"/>
      <c r="FB37" s="102"/>
      <c r="FC37" s="103"/>
      <c r="FD37" s="102"/>
      <c r="FE37" s="103"/>
      <c r="FF37" s="102"/>
      <c r="FG37" s="103"/>
      <c r="FH37" s="102"/>
      <c r="FI37" s="103"/>
    </row>
    <row r="38" spans="1:165" x14ac:dyDescent="0.25">
      <c r="A38" s="85" t="s">
        <v>1588</v>
      </c>
      <c r="B38" s="102"/>
      <c r="C38" s="107">
        <v>1626649720</v>
      </c>
      <c r="D38" s="102"/>
      <c r="E38" s="103"/>
      <c r="F38" s="106">
        <v>1626692340</v>
      </c>
      <c r="G38" s="103"/>
      <c r="H38" s="102"/>
      <c r="I38" s="103"/>
      <c r="J38" s="106">
        <v>400281757</v>
      </c>
      <c r="K38" s="103"/>
      <c r="L38" s="102"/>
      <c r="M38" s="103"/>
      <c r="N38" s="106">
        <v>400060983</v>
      </c>
      <c r="O38" s="107">
        <v>1626620943</v>
      </c>
      <c r="P38" s="102"/>
      <c r="Q38" s="103"/>
      <c r="R38" s="102"/>
      <c r="S38" s="103"/>
      <c r="T38" s="106">
        <v>1626674824</v>
      </c>
      <c r="U38" s="103"/>
      <c r="V38" s="102"/>
      <c r="W38" s="103"/>
      <c r="X38" s="102"/>
      <c r="Y38" s="103"/>
      <c r="Z38" s="102"/>
      <c r="AA38" s="103"/>
      <c r="AB38" s="102"/>
      <c r="AC38" s="103"/>
      <c r="AD38" s="102"/>
      <c r="AE38" s="103"/>
      <c r="AF38" s="102"/>
      <c r="AG38" s="103"/>
      <c r="AH38" s="102"/>
      <c r="AI38" s="103"/>
      <c r="AJ38" s="102"/>
      <c r="AK38" s="103"/>
      <c r="AL38" s="102"/>
      <c r="AM38" s="103"/>
      <c r="AN38" s="102"/>
      <c r="AO38" s="103"/>
      <c r="AP38" s="102"/>
      <c r="AQ38" s="103"/>
      <c r="AR38" s="102"/>
      <c r="AS38" s="103"/>
      <c r="AT38" s="102"/>
      <c r="AU38" s="103"/>
      <c r="AV38" s="102"/>
      <c r="AW38" s="103"/>
      <c r="AX38" s="102"/>
      <c r="AY38" s="103"/>
      <c r="AZ38" s="102"/>
      <c r="BA38" s="103"/>
      <c r="BB38" s="102"/>
      <c r="BC38" s="103"/>
      <c r="BD38" s="102"/>
      <c r="BE38" s="103"/>
      <c r="BF38" s="102"/>
      <c r="BG38" s="103"/>
      <c r="BH38" s="102"/>
      <c r="BI38" s="103"/>
      <c r="BJ38" s="102"/>
      <c r="BK38" s="103"/>
      <c r="BL38" s="102"/>
      <c r="BM38" s="103"/>
      <c r="BN38" s="102"/>
      <c r="BO38" s="103"/>
      <c r="BP38" s="102"/>
      <c r="BQ38" s="103"/>
      <c r="BR38" s="102"/>
      <c r="BS38" s="103"/>
      <c r="BT38" s="102"/>
      <c r="BU38" s="103"/>
      <c r="BV38" s="102"/>
      <c r="BW38" s="103"/>
      <c r="BX38" s="102"/>
      <c r="BY38" s="103"/>
      <c r="BZ38" s="102"/>
      <c r="CA38" s="103"/>
      <c r="CB38" s="102"/>
      <c r="CC38" s="103"/>
      <c r="CD38" s="102"/>
      <c r="CE38" s="103"/>
      <c r="CF38" s="102"/>
      <c r="CG38" s="103"/>
      <c r="CH38" s="102"/>
      <c r="CI38" s="103"/>
      <c r="CJ38" s="102"/>
      <c r="CK38" s="103"/>
      <c r="CL38" s="102"/>
      <c r="CM38" s="103"/>
      <c r="CN38" s="102"/>
      <c r="CO38" s="103"/>
      <c r="CP38" s="102"/>
      <c r="CQ38" s="103"/>
      <c r="CR38" s="102"/>
      <c r="CS38" s="103"/>
      <c r="CT38" s="102"/>
      <c r="CU38" s="103"/>
      <c r="CV38" s="102"/>
      <c r="CW38" s="103"/>
      <c r="CX38" s="102"/>
      <c r="CY38" s="103"/>
      <c r="CZ38" s="102"/>
      <c r="DA38" s="103"/>
      <c r="DB38" s="102"/>
      <c r="DC38" s="103"/>
      <c r="DD38" s="102"/>
      <c r="DE38" s="103"/>
      <c r="DF38" s="102"/>
      <c r="DG38" s="103"/>
      <c r="DH38" s="102"/>
      <c r="DI38" s="103"/>
      <c r="DJ38" s="102"/>
      <c r="DK38" s="103"/>
      <c r="DL38" s="102"/>
      <c r="DM38" s="103"/>
      <c r="DN38" s="102"/>
      <c r="DO38" s="103"/>
      <c r="DP38" s="102"/>
      <c r="DQ38" s="103"/>
      <c r="DR38" s="102"/>
      <c r="DS38" s="103"/>
      <c r="DT38" s="102"/>
      <c r="DU38" s="103"/>
      <c r="DV38" s="102"/>
      <c r="DW38" s="103"/>
      <c r="DX38" s="102"/>
      <c r="DY38" s="103"/>
      <c r="DZ38" s="102"/>
      <c r="EA38" s="103"/>
      <c r="EB38" s="102"/>
      <c r="EC38" s="103"/>
      <c r="ED38" s="102"/>
      <c r="EE38" s="103"/>
      <c r="EF38" s="102"/>
      <c r="EG38" s="103"/>
      <c r="EH38" s="102"/>
      <c r="EI38" s="103"/>
      <c r="EJ38" s="102"/>
      <c r="EK38" s="103"/>
      <c r="EL38" s="102"/>
      <c r="EM38" s="103"/>
      <c r="EN38" s="102"/>
      <c r="EO38" s="103"/>
      <c r="EP38" s="102"/>
      <c r="EQ38" s="103"/>
      <c r="ER38" s="102"/>
      <c r="ES38" s="103"/>
      <c r="ET38" s="102"/>
      <c r="EU38" s="103"/>
      <c r="EV38" s="102"/>
      <c r="EW38" s="103"/>
      <c r="EX38" s="102"/>
      <c r="EY38" s="103"/>
      <c r="EZ38" s="102"/>
      <c r="FA38" s="103"/>
      <c r="FB38" s="102"/>
      <c r="FC38" s="103"/>
      <c r="FD38" s="102"/>
      <c r="FE38" s="103"/>
      <c r="FF38" s="102"/>
      <c r="FG38" s="103"/>
      <c r="FH38" s="102"/>
      <c r="FI38" s="103"/>
    </row>
    <row r="39" spans="1:165" x14ac:dyDescent="0.25">
      <c r="A39" s="85" t="s">
        <v>1589</v>
      </c>
      <c r="B39" s="102"/>
      <c r="C39" s="107">
        <v>1626753312</v>
      </c>
      <c r="D39" s="102"/>
      <c r="E39" s="103"/>
      <c r="F39" s="102"/>
      <c r="G39" s="103"/>
      <c r="H39" s="102"/>
      <c r="I39" s="103"/>
      <c r="J39" s="106">
        <v>1626768769</v>
      </c>
      <c r="K39" s="103"/>
      <c r="L39" s="102"/>
      <c r="M39" s="103"/>
      <c r="N39" s="106">
        <v>1626774004</v>
      </c>
      <c r="O39" s="107">
        <v>1626631240</v>
      </c>
      <c r="P39" s="102"/>
      <c r="Q39" s="103"/>
      <c r="R39" s="102"/>
      <c r="S39" s="103"/>
      <c r="T39" s="102"/>
      <c r="U39" s="103"/>
      <c r="V39" s="102"/>
      <c r="W39" s="103"/>
      <c r="X39" s="102"/>
      <c r="Y39" s="103"/>
      <c r="Z39" s="102"/>
      <c r="AA39" s="103"/>
      <c r="AB39" s="102"/>
      <c r="AC39" s="103"/>
      <c r="AD39" s="102"/>
      <c r="AE39" s="103"/>
      <c r="AF39" s="102"/>
      <c r="AG39" s="103"/>
      <c r="AH39" s="102"/>
      <c r="AI39" s="103"/>
      <c r="AJ39" s="102"/>
      <c r="AK39" s="103"/>
      <c r="AL39" s="102"/>
      <c r="AM39" s="103"/>
      <c r="AN39" s="102"/>
      <c r="AO39" s="103"/>
      <c r="AP39" s="102"/>
      <c r="AQ39" s="103"/>
      <c r="AR39" s="102"/>
      <c r="AS39" s="103"/>
      <c r="AT39" s="102"/>
      <c r="AU39" s="103"/>
      <c r="AV39" s="102"/>
      <c r="AW39" s="103"/>
      <c r="AX39" s="102"/>
      <c r="AY39" s="103"/>
      <c r="AZ39" s="102"/>
      <c r="BA39" s="103"/>
      <c r="BB39" s="102"/>
      <c r="BC39" s="103"/>
      <c r="BD39" s="102"/>
      <c r="BE39" s="103"/>
      <c r="BF39" s="102"/>
      <c r="BG39" s="103"/>
      <c r="BH39" s="102"/>
      <c r="BI39" s="103"/>
      <c r="BJ39" s="102"/>
      <c r="BK39" s="103"/>
      <c r="BL39" s="102"/>
      <c r="BM39" s="103"/>
      <c r="BN39" s="102"/>
      <c r="BO39" s="103"/>
      <c r="BP39" s="102"/>
      <c r="BQ39" s="103"/>
      <c r="BR39" s="102"/>
      <c r="BS39" s="103"/>
      <c r="BT39" s="102"/>
      <c r="BU39" s="103"/>
      <c r="BV39" s="102"/>
      <c r="BW39" s="103"/>
      <c r="BX39" s="102"/>
      <c r="BY39" s="103"/>
      <c r="BZ39" s="102"/>
      <c r="CA39" s="103"/>
      <c r="CB39" s="102"/>
      <c r="CC39" s="103"/>
      <c r="CD39" s="102"/>
      <c r="CE39" s="103"/>
      <c r="CF39" s="102"/>
      <c r="CG39" s="103"/>
      <c r="CH39" s="102"/>
      <c r="CI39" s="103"/>
      <c r="CJ39" s="102"/>
      <c r="CK39" s="103"/>
      <c r="CL39" s="102"/>
      <c r="CM39" s="103"/>
      <c r="CN39" s="102"/>
      <c r="CO39" s="103"/>
      <c r="CP39" s="102"/>
      <c r="CQ39" s="103"/>
      <c r="CR39" s="102"/>
      <c r="CS39" s="103"/>
      <c r="CT39" s="102"/>
      <c r="CU39" s="103"/>
      <c r="CV39" s="102"/>
      <c r="CW39" s="103"/>
      <c r="CX39" s="102"/>
      <c r="CY39" s="103"/>
      <c r="CZ39" s="102"/>
      <c r="DA39" s="103"/>
      <c r="DB39" s="102"/>
      <c r="DC39" s="103"/>
      <c r="DD39" s="102"/>
      <c r="DE39" s="103"/>
      <c r="DF39" s="102"/>
      <c r="DG39" s="103"/>
      <c r="DH39" s="102"/>
      <c r="DI39" s="103"/>
      <c r="DJ39" s="102"/>
      <c r="DK39" s="103"/>
      <c r="DL39" s="102"/>
      <c r="DM39" s="103"/>
      <c r="DN39" s="102"/>
      <c r="DO39" s="103"/>
      <c r="DP39" s="102"/>
      <c r="DQ39" s="103"/>
      <c r="DR39" s="102"/>
      <c r="DS39" s="103"/>
      <c r="DT39" s="102"/>
      <c r="DU39" s="103"/>
      <c r="DV39" s="102"/>
      <c r="DW39" s="103"/>
      <c r="DX39" s="102"/>
      <c r="DY39" s="103"/>
      <c r="DZ39" s="102"/>
      <c r="EA39" s="103"/>
      <c r="EB39" s="102"/>
      <c r="EC39" s="103"/>
      <c r="ED39" s="102"/>
      <c r="EE39" s="103"/>
      <c r="EF39" s="102"/>
      <c r="EG39" s="103"/>
      <c r="EH39" s="102"/>
      <c r="EI39" s="103"/>
      <c r="EJ39" s="102"/>
      <c r="EK39" s="103"/>
      <c r="EL39" s="102"/>
      <c r="EM39" s="103"/>
      <c r="EN39" s="102"/>
      <c r="EO39" s="103"/>
      <c r="EP39" s="102"/>
      <c r="EQ39" s="103"/>
      <c r="ER39" s="102"/>
      <c r="ES39" s="103"/>
      <c r="ET39" s="102"/>
      <c r="EU39" s="103"/>
      <c r="EV39" s="102"/>
      <c r="EW39" s="103"/>
      <c r="EX39" s="102"/>
      <c r="EY39" s="103"/>
      <c r="EZ39" s="102"/>
      <c r="FA39" s="103"/>
      <c r="FB39" s="102"/>
      <c r="FC39" s="103"/>
      <c r="FD39" s="102"/>
      <c r="FE39" s="103"/>
      <c r="FF39" s="102"/>
      <c r="FG39" s="103"/>
      <c r="FH39" s="102"/>
      <c r="FI39" s="103"/>
    </row>
    <row r="40" spans="1:165" x14ac:dyDescent="0.25">
      <c r="A40" s="85" t="s">
        <v>1590</v>
      </c>
      <c r="B40" s="102"/>
      <c r="C40" s="107">
        <v>1626770990</v>
      </c>
      <c r="D40" s="102"/>
      <c r="E40" s="103"/>
      <c r="F40" s="102"/>
      <c r="G40" s="103"/>
      <c r="H40" s="102"/>
      <c r="I40" s="103"/>
      <c r="J40" s="106">
        <v>1626701925</v>
      </c>
      <c r="K40" s="103"/>
      <c r="L40" s="102"/>
      <c r="M40" s="103"/>
      <c r="N40" s="106">
        <v>400059875</v>
      </c>
      <c r="O40" s="107">
        <v>1626727351</v>
      </c>
      <c r="P40" s="102"/>
      <c r="Q40" s="103"/>
      <c r="R40" s="102"/>
      <c r="S40" s="103"/>
      <c r="T40" s="102"/>
      <c r="U40" s="103"/>
      <c r="V40" s="102"/>
      <c r="W40" s="103"/>
      <c r="X40" s="102"/>
      <c r="Y40" s="103"/>
      <c r="Z40" s="102"/>
      <c r="AA40" s="103"/>
      <c r="AB40" s="102"/>
      <c r="AC40" s="103"/>
      <c r="AD40" s="102"/>
      <c r="AE40" s="103"/>
      <c r="AF40" s="102"/>
      <c r="AG40" s="103"/>
      <c r="AH40" s="102"/>
      <c r="AI40" s="103"/>
      <c r="AJ40" s="102"/>
      <c r="AK40" s="103"/>
      <c r="AL40" s="102"/>
      <c r="AM40" s="103"/>
      <c r="AN40" s="102"/>
      <c r="AO40" s="103"/>
      <c r="AP40" s="102"/>
      <c r="AQ40" s="103"/>
      <c r="AR40" s="102"/>
      <c r="AS40" s="103"/>
      <c r="AT40" s="102"/>
      <c r="AU40" s="103"/>
      <c r="AV40" s="102"/>
      <c r="AW40" s="103"/>
      <c r="AX40" s="102"/>
      <c r="AY40" s="103"/>
      <c r="AZ40" s="102"/>
      <c r="BA40" s="103"/>
      <c r="BB40" s="102"/>
      <c r="BC40" s="103"/>
      <c r="BD40" s="102"/>
      <c r="BE40" s="103"/>
      <c r="BF40" s="102"/>
      <c r="BG40" s="103"/>
      <c r="BH40" s="102"/>
      <c r="BI40" s="103"/>
      <c r="BJ40" s="102"/>
      <c r="BK40" s="103"/>
      <c r="BL40" s="102"/>
      <c r="BM40" s="103"/>
      <c r="BN40" s="102"/>
      <c r="BO40" s="103"/>
      <c r="BP40" s="102"/>
      <c r="BQ40" s="103"/>
      <c r="BR40" s="102"/>
      <c r="BS40" s="103"/>
      <c r="BT40" s="102"/>
      <c r="BU40" s="103"/>
      <c r="BV40" s="102"/>
      <c r="BW40" s="103"/>
      <c r="BX40" s="102"/>
      <c r="BY40" s="103"/>
      <c r="BZ40" s="102"/>
      <c r="CA40" s="103"/>
      <c r="CB40" s="102"/>
      <c r="CC40" s="103"/>
      <c r="CD40" s="102"/>
      <c r="CE40" s="103"/>
      <c r="CF40" s="102"/>
      <c r="CG40" s="103"/>
      <c r="CH40" s="102"/>
      <c r="CI40" s="103"/>
      <c r="CJ40" s="102"/>
      <c r="CK40" s="103"/>
      <c r="CL40" s="102"/>
      <c r="CM40" s="103"/>
      <c r="CN40" s="102"/>
      <c r="CO40" s="103"/>
      <c r="CP40" s="102"/>
      <c r="CQ40" s="103"/>
      <c r="CR40" s="102"/>
      <c r="CS40" s="103"/>
      <c r="CT40" s="102"/>
      <c r="CU40" s="103"/>
      <c r="CV40" s="102"/>
      <c r="CW40" s="103"/>
      <c r="CX40" s="102"/>
      <c r="CY40" s="103"/>
      <c r="CZ40" s="102"/>
      <c r="DA40" s="103"/>
      <c r="DB40" s="102"/>
      <c r="DC40" s="103"/>
      <c r="DD40" s="102"/>
      <c r="DE40" s="103"/>
      <c r="DF40" s="102"/>
      <c r="DG40" s="103"/>
      <c r="DH40" s="102"/>
      <c r="DI40" s="103"/>
      <c r="DJ40" s="102"/>
      <c r="DK40" s="103"/>
      <c r="DL40" s="102"/>
      <c r="DM40" s="103"/>
      <c r="DN40" s="102"/>
      <c r="DO40" s="103"/>
      <c r="DP40" s="102"/>
      <c r="DQ40" s="103"/>
      <c r="DR40" s="102"/>
      <c r="DS40" s="103"/>
      <c r="DT40" s="102"/>
      <c r="DU40" s="103"/>
      <c r="DV40" s="102"/>
      <c r="DW40" s="103"/>
      <c r="DX40" s="102"/>
      <c r="DY40" s="103"/>
      <c r="DZ40" s="102"/>
      <c r="EA40" s="103"/>
      <c r="EB40" s="102"/>
      <c r="EC40" s="103"/>
      <c r="ED40" s="102"/>
      <c r="EE40" s="103"/>
      <c r="EF40" s="102"/>
      <c r="EG40" s="103"/>
      <c r="EH40" s="102"/>
      <c r="EI40" s="103"/>
      <c r="EJ40" s="102"/>
      <c r="EK40" s="103"/>
      <c r="EL40" s="102"/>
      <c r="EM40" s="103"/>
      <c r="EN40" s="102"/>
      <c r="EO40" s="103"/>
      <c r="EP40" s="102"/>
      <c r="EQ40" s="103"/>
      <c r="ER40" s="102"/>
      <c r="ES40" s="103"/>
      <c r="ET40" s="102"/>
      <c r="EU40" s="103"/>
      <c r="EV40" s="102"/>
      <c r="EW40" s="103"/>
      <c r="EX40" s="102"/>
      <c r="EY40" s="103"/>
      <c r="EZ40" s="102"/>
      <c r="FA40" s="103"/>
      <c r="FB40" s="102"/>
      <c r="FC40" s="103"/>
      <c r="FD40" s="102"/>
      <c r="FE40" s="103"/>
      <c r="FF40" s="102"/>
      <c r="FG40" s="103"/>
      <c r="FH40" s="102"/>
      <c r="FI40" s="103"/>
    </row>
    <row r="41" spans="1:165" x14ac:dyDescent="0.25">
      <c r="A41" s="85" t="s">
        <v>1591</v>
      </c>
      <c r="B41" s="102"/>
      <c r="C41" s="107">
        <v>1626629527</v>
      </c>
      <c r="D41" s="102"/>
      <c r="E41" s="103"/>
      <c r="F41" s="102"/>
      <c r="G41" s="103"/>
      <c r="H41" s="102"/>
      <c r="I41" s="103"/>
      <c r="J41" s="106">
        <v>1626620518</v>
      </c>
      <c r="K41" s="103"/>
      <c r="L41" s="102"/>
      <c r="M41" s="103"/>
      <c r="N41" s="102"/>
      <c r="O41" s="107">
        <v>1626727208</v>
      </c>
      <c r="P41" s="102"/>
      <c r="Q41" s="103"/>
      <c r="R41" s="102"/>
      <c r="S41" s="103"/>
      <c r="T41" s="102"/>
      <c r="U41" s="103"/>
      <c r="V41" s="102"/>
      <c r="W41" s="103"/>
      <c r="X41" s="102"/>
      <c r="Y41" s="103"/>
      <c r="Z41" s="102"/>
      <c r="AA41" s="103"/>
      <c r="AB41" s="102"/>
      <c r="AC41" s="103"/>
      <c r="AD41" s="102"/>
      <c r="AE41" s="103"/>
      <c r="AF41" s="102"/>
      <c r="AG41" s="103"/>
      <c r="AH41" s="102"/>
      <c r="AI41" s="103"/>
      <c r="AJ41" s="102"/>
      <c r="AK41" s="103"/>
      <c r="AL41" s="102"/>
      <c r="AM41" s="103"/>
      <c r="AN41" s="102"/>
      <c r="AO41" s="103"/>
      <c r="AP41" s="102"/>
      <c r="AQ41" s="103"/>
      <c r="AR41" s="102"/>
      <c r="AS41" s="103"/>
      <c r="AT41" s="102"/>
      <c r="AU41" s="103"/>
      <c r="AV41" s="102"/>
      <c r="AW41" s="103"/>
      <c r="AX41" s="102"/>
      <c r="AY41" s="103"/>
      <c r="AZ41" s="102"/>
      <c r="BA41" s="103"/>
      <c r="BB41" s="102"/>
      <c r="BC41" s="103"/>
      <c r="BD41" s="102"/>
      <c r="BE41" s="103"/>
      <c r="BF41" s="102"/>
      <c r="BG41" s="103"/>
      <c r="BH41" s="102"/>
      <c r="BI41" s="103"/>
      <c r="BJ41" s="102"/>
      <c r="BK41" s="103"/>
      <c r="BL41" s="102"/>
      <c r="BM41" s="103"/>
      <c r="BN41" s="102"/>
      <c r="BO41" s="103"/>
      <c r="BP41" s="102"/>
      <c r="BQ41" s="103"/>
      <c r="BR41" s="102"/>
      <c r="BS41" s="103"/>
      <c r="BT41" s="102"/>
      <c r="BU41" s="103"/>
      <c r="BV41" s="102"/>
      <c r="BW41" s="103"/>
      <c r="BX41" s="102"/>
      <c r="BY41" s="103"/>
      <c r="BZ41" s="102"/>
      <c r="CA41" s="103"/>
      <c r="CB41" s="102"/>
      <c r="CC41" s="103"/>
      <c r="CD41" s="102"/>
      <c r="CE41" s="103"/>
      <c r="CF41" s="102"/>
      <c r="CG41" s="103"/>
      <c r="CH41" s="102"/>
      <c r="CI41" s="103"/>
      <c r="CJ41" s="102"/>
      <c r="CK41" s="103"/>
      <c r="CL41" s="102"/>
      <c r="CM41" s="103"/>
      <c r="CN41" s="102"/>
      <c r="CO41" s="103"/>
      <c r="CP41" s="102"/>
      <c r="CQ41" s="103"/>
      <c r="CR41" s="102"/>
      <c r="CS41" s="103"/>
      <c r="CT41" s="102"/>
      <c r="CU41" s="103"/>
      <c r="CV41" s="102"/>
      <c r="CW41" s="103"/>
      <c r="CX41" s="102"/>
      <c r="CY41" s="103"/>
      <c r="CZ41" s="102"/>
      <c r="DA41" s="103"/>
      <c r="DB41" s="102"/>
      <c r="DC41" s="103"/>
      <c r="DD41" s="102"/>
      <c r="DE41" s="103"/>
      <c r="DF41" s="102"/>
      <c r="DG41" s="103"/>
      <c r="DH41" s="102"/>
      <c r="DI41" s="103"/>
      <c r="DJ41" s="102"/>
      <c r="DK41" s="103"/>
      <c r="DL41" s="102"/>
      <c r="DM41" s="103"/>
      <c r="DN41" s="102"/>
      <c r="DO41" s="103"/>
      <c r="DP41" s="102"/>
      <c r="DQ41" s="103"/>
      <c r="DR41" s="102"/>
      <c r="DS41" s="103"/>
      <c r="DT41" s="102"/>
      <c r="DU41" s="103"/>
      <c r="DV41" s="102"/>
      <c r="DW41" s="103"/>
      <c r="DX41" s="102"/>
      <c r="DY41" s="103"/>
      <c r="DZ41" s="102"/>
      <c r="EA41" s="103"/>
      <c r="EB41" s="102"/>
      <c r="EC41" s="103"/>
      <c r="ED41" s="102"/>
      <c r="EE41" s="103"/>
      <c r="EF41" s="102"/>
      <c r="EG41" s="103"/>
      <c r="EH41" s="102"/>
      <c r="EI41" s="103"/>
      <c r="EJ41" s="102"/>
      <c r="EK41" s="103"/>
      <c r="EL41" s="102"/>
      <c r="EM41" s="103"/>
      <c r="EN41" s="102"/>
      <c r="EO41" s="103"/>
      <c r="EP41" s="102"/>
      <c r="EQ41" s="103"/>
      <c r="ER41" s="102"/>
      <c r="ES41" s="103"/>
      <c r="ET41" s="102"/>
      <c r="EU41" s="103"/>
      <c r="EV41" s="102"/>
      <c r="EW41" s="103"/>
      <c r="EX41" s="102"/>
      <c r="EY41" s="103"/>
      <c r="EZ41" s="102"/>
      <c r="FA41" s="103"/>
      <c r="FB41" s="102"/>
      <c r="FC41" s="103"/>
      <c r="FD41" s="102"/>
      <c r="FE41" s="103"/>
      <c r="FF41" s="102"/>
      <c r="FG41" s="103"/>
      <c r="FH41" s="102"/>
      <c r="FI41" s="103"/>
    </row>
    <row r="42" spans="1:165" x14ac:dyDescent="0.25">
      <c r="A42" s="85" t="s">
        <v>1592</v>
      </c>
      <c r="B42" s="102"/>
      <c r="C42" s="107">
        <v>1626747262</v>
      </c>
      <c r="D42" s="102"/>
      <c r="E42" s="103"/>
      <c r="F42" s="102"/>
      <c r="G42" s="103"/>
      <c r="H42" s="102"/>
      <c r="I42" s="103"/>
      <c r="J42" s="106">
        <v>1626704361</v>
      </c>
      <c r="K42" s="103"/>
      <c r="L42" s="102"/>
      <c r="M42" s="103"/>
      <c r="N42" s="102"/>
      <c r="O42" s="107">
        <v>1626720860</v>
      </c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  <c r="BV42" s="102"/>
      <c r="BW42" s="103"/>
      <c r="BX42" s="102"/>
      <c r="BY42" s="103"/>
      <c r="BZ42" s="102"/>
      <c r="CA42" s="103"/>
      <c r="CB42" s="102"/>
      <c r="CC42" s="103"/>
      <c r="CD42" s="102"/>
      <c r="CE42" s="103"/>
      <c r="CF42" s="102"/>
      <c r="CG42" s="103"/>
      <c r="CH42" s="102"/>
      <c r="CI42" s="103"/>
      <c r="CJ42" s="102"/>
      <c r="CK42" s="103"/>
      <c r="CL42" s="102"/>
      <c r="CM42" s="103"/>
      <c r="CN42" s="102"/>
      <c r="CO42" s="103"/>
      <c r="CP42" s="102"/>
      <c r="CQ42" s="103"/>
      <c r="CR42" s="102"/>
      <c r="CS42" s="103"/>
      <c r="CT42" s="102"/>
      <c r="CU42" s="103"/>
      <c r="CV42" s="102"/>
      <c r="CW42" s="103"/>
      <c r="CX42" s="102"/>
      <c r="CY42" s="103"/>
      <c r="CZ42" s="102"/>
      <c r="DA42" s="103"/>
      <c r="DB42" s="102"/>
      <c r="DC42" s="103"/>
      <c r="DD42" s="102"/>
      <c r="DE42" s="103"/>
      <c r="DF42" s="102"/>
      <c r="DG42" s="103"/>
      <c r="DH42" s="102"/>
      <c r="DI42" s="103"/>
      <c r="DJ42" s="102"/>
      <c r="DK42" s="103"/>
      <c r="DL42" s="102"/>
      <c r="DM42" s="103"/>
      <c r="DN42" s="102"/>
      <c r="DO42" s="103"/>
      <c r="DP42" s="102"/>
      <c r="DQ42" s="103"/>
      <c r="DR42" s="102"/>
      <c r="DS42" s="103"/>
      <c r="DT42" s="102"/>
      <c r="DU42" s="103"/>
      <c r="DV42" s="102"/>
      <c r="DW42" s="103"/>
      <c r="DX42" s="102"/>
      <c r="DY42" s="103"/>
      <c r="DZ42" s="102"/>
      <c r="EA42" s="103"/>
      <c r="EB42" s="102"/>
      <c r="EC42" s="103"/>
      <c r="ED42" s="102"/>
      <c r="EE42" s="103"/>
      <c r="EF42" s="102"/>
      <c r="EG42" s="103"/>
      <c r="EH42" s="102"/>
      <c r="EI42" s="103"/>
      <c r="EJ42" s="102"/>
      <c r="EK42" s="103"/>
      <c r="EL42" s="102"/>
      <c r="EM42" s="103"/>
      <c r="EN42" s="102"/>
      <c r="EO42" s="103"/>
      <c r="EP42" s="102"/>
      <c r="EQ42" s="103"/>
      <c r="ER42" s="102"/>
      <c r="ES42" s="103"/>
      <c r="ET42" s="102"/>
      <c r="EU42" s="103"/>
      <c r="EV42" s="102"/>
      <c r="EW42" s="103"/>
      <c r="EX42" s="102"/>
      <c r="EY42" s="103"/>
      <c r="EZ42" s="102"/>
      <c r="FA42" s="103"/>
      <c r="FB42" s="102"/>
      <c r="FC42" s="103"/>
      <c r="FD42" s="102"/>
      <c r="FE42" s="103"/>
      <c r="FF42" s="102"/>
      <c r="FG42" s="103"/>
      <c r="FH42" s="102"/>
      <c r="FI42" s="103"/>
    </row>
    <row r="43" spans="1:165" x14ac:dyDescent="0.25">
      <c r="A43" s="85" t="s">
        <v>1593</v>
      </c>
      <c r="B43" s="102"/>
      <c r="C43" s="107">
        <v>1626726828</v>
      </c>
      <c r="D43" s="102"/>
      <c r="E43" s="103"/>
      <c r="F43" s="102"/>
      <c r="G43" s="103"/>
      <c r="H43" s="102"/>
      <c r="I43" s="103"/>
      <c r="J43" s="106">
        <v>1626681752</v>
      </c>
      <c r="K43" s="103"/>
      <c r="L43" s="102"/>
      <c r="M43" s="103"/>
      <c r="N43" s="102"/>
      <c r="O43" s="107">
        <v>1626720581</v>
      </c>
      <c r="P43" s="102"/>
      <c r="Q43" s="103"/>
      <c r="R43" s="102"/>
      <c r="S43" s="103"/>
      <c r="T43" s="102"/>
      <c r="U43" s="103"/>
      <c r="V43" s="102"/>
      <c r="W43" s="103"/>
      <c r="X43" s="102"/>
      <c r="Y43" s="103"/>
      <c r="Z43" s="102"/>
      <c r="AA43" s="103"/>
      <c r="AB43" s="102"/>
      <c r="AC43" s="103"/>
      <c r="AD43" s="102"/>
      <c r="AE43" s="103"/>
      <c r="AF43" s="102"/>
      <c r="AG43" s="103"/>
      <c r="AH43" s="102"/>
      <c r="AI43" s="103"/>
      <c r="AJ43" s="102"/>
      <c r="AK43" s="103"/>
      <c r="AL43" s="102"/>
      <c r="AM43" s="103"/>
      <c r="AN43" s="102"/>
      <c r="AO43" s="103"/>
      <c r="AP43" s="102"/>
      <c r="AQ43" s="103"/>
      <c r="AR43" s="102"/>
      <c r="AS43" s="103"/>
      <c r="AT43" s="102"/>
      <c r="AU43" s="103"/>
      <c r="AV43" s="102"/>
      <c r="AW43" s="103"/>
      <c r="AX43" s="102"/>
      <c r="AY43" s="103"/>
      <c r="AZ43" s="102"/>
      <c r="BA43" s="103"/>
      <c r="BB43" s="102"/>
      <c r="BC43" s="103"/>
      <c r="BD43" s="102"/>
      <c r="BE43" s="103"/>
      <c r="BF43" s="102"/>
      <c r="BG43" s="103"/>
      <c r="BH43" s="102"/>
      <c r="BI43" s="103"/>
      <c r="BJ43" s="102"/>
      <c r="BK43" s="103"/>
      <c r="BL43" s="102"/>
      <c r="BM43" s="103"/>
      <c r="BN43" s="102"/>
      <c r="BO43" s="103"/>
      <c r="BP43" s="102"/>
      <c r="BQ43" s="103"/>
      <c r="BR43" s="102"/>
      <c r="BS43" s="103"/>
      <c r="BT43" s="102"/>
      <c r="BU43" s="103"/>
      <c r="BV43" s="102"/>
      <c r="BW43" s="103"/>
      <c r="BX43" s="102"/>
      <c r="BY43" s="103"/>
      <c r="BZ43" s="102"/>
      <c r="CA43" s="103"/>
      <c r="CB43" s="102"/>
      <c r="CC43" s="103"/>
      <c r="CD43" s="102"/>
      <c r="CE43" s="103"/>
      <c r="CF43" s="102"/>
      <c r="CG43" s="103"/>
      <c r="CH43" s="102"/>
      <c r="CI43" s="103"/>
      <c r="CJ43" s="102"/>
      <c r="CK43" s="103"/>
      <c r="CL43" s="102"/>
      <c r="CM43" s="103"/>
      <c r="CN43" s="102"/>
      <c r="CO43" s="103"/>
      <c r="CP43" s="102"/>
      <c r="CQ43" s="103"/>
      <c r="CR43" s="102"/>
      <c r="CS43" s="103"/>
      <c r="CT43" s="102"/>
      <c r="CU43" s="103"/>
      <c r="CV43" s="102"/>
      <c r="CW43" s="103"/>
      <c r="CX43" s="102"/>
      <c r="CY43" s="103"/>
      <c r="CZ43" s="102"/>
      <c r="DA43" s="103"/>
      <c r="DB43" s="102"/>
      <c r="DC43" s="103"/>
      <c r="DD43" s="102"/>
      <c r="DE43" s="103"/>
      <c r="DF43" s="102"/>
      <c r="DG43" s="103"/>
      <c r="DH43" s="102"/>
      <c r="DI43" s="103"/>
      <c r="DJ43" s="102"/>
      <c r="DK43" s="103"/>
      <c r="DL43" s="102"/>
      <c r="DM43" s="103"/>
      <c r="DN43" s="102"/>
      <c r="DO43" s="103"/>
      <c r="DP43" s="102"/>
      <c r="DQ43" s="103"/>
      <c r="DR43" s="102"/>
      <c r="DS43" s="103"/>
      <c r="DT43" s="102"/>
      <c r="DU43" s="103"/>
      <c r="DV43" s="102"/>
      <c r="DW43" s="103"/>
      <c r="DX43" s="102"/>
      <c r="DY43" s="103"/>
      <c r="DZ43" s="102"/>
      <c r="EA43" s="103"/>
      <c r="EB43" s="102"/>
      <c r="EC43" s="103"/>
      <c r="ED43" s="102"/>
      <c r="EE43" s="103"/>
      <c r="EF43" s="102"/>
      <c r="EG43" s="103"/>
      <c r="EH43" s="102"/>
      <c r="EI43" s="103"/>
      <c r="EJ43" s="102"/>
      <c r="EK43" s="103"/>
      <c r="EL43" s="102"/>
      <c r="EM43" s="103"/>
      <c r="EN43" s="102"/>
      <c r="EO43" s="103"/>
      <c r="EP43" s="102"/>
      <c r="EQ43" s="103"/>
      <c r="ER43" s="102"/>
      <c r="ES43" s="103"/>
      <c r="ET43" s="102"/>
      <c r="EU43" s="103"/>
      <c r="EV43" s="102"/>
      <c r="EW43" s="103"/>
      <c r="EX43" s="102"/>
      <c r="EY43" s="103"/>
      <c r="EZ43" s="102"/>
      <c r="FA43" s="103"/>
      <c r="FB43" s="102"/>
      <c r="FC43" s="103"/>
      <c r="FD43" s="102"/>
      <c r="FE43" s="103"/>
      <c r="FF43" s="102"/>
      <c r="FG43" s="103"/>
      <c r="FH43" s="102"/>
      <c r="FI43" s="103"/>
    </row>
    <row r="44" spans="1:165" x14ac:dyDescent="0.25">
      <c r="A44" s="85" t="s">
        <v>1594</v>
      </c>
      <c r="B44" s="102"/>
      <c r="C44" s="107">
        <v>1626695532</v>
      </c>
      <c r="D44" s="102"/>
      <c r="E44" s="103"/>
      <c r="F44" s="102"/>
      <c r="G44" s="103"/>
      <c r="H44" s="102"/>
      <c r="I44" s="103"/>
      <c r="J44" s="106">
        <v>1626757004</v>
      </c>
      <c r="K44" s="103"/>
      <c r="L44" s="102"/>
      <c r="M44" s="103"/>
      <c r="N44" s="102"/>
      <c r="O44" s="107">
        <v>1626720560</v>
      </c>
      <c r="P44" s="102"/>
      <c r="Q44" s="103"/>
      <c r="R44" s="102"/>
      <c r="S44" s="103"/>
      <c r="T44" s="102"/>
      <c r="U44" s="103"/>
      <c r="V44" s="102"/>
      <c r="W44" s="103"/>
      <c r="X44" s="102"/>
      <c r="Y44" s="103"/>
      <c r="Z44" s="102"/>
      <c r="AA44" s="103"/>
      <c r="AB44" s="102"/>
      <c r="AC44" s="103"/>
      <c r="AD44" s="102"/>
      <c r="AE44" s="103"/>
      <c r="AF44" s="102"/>
      <c r="AG44" s="103"/>
      <c r="AH44" s="102"/>
      <c r="AI44" s="103"/>
      <c r="AJ44" s="102"/>
      <c r="AK44" s="103"/>
      <c r="AL44" s="102"/>
      <c r="AM44" s="103"/>
      <c r="AN44" s="102"/>
      <c r="AO44" s="103"/>
      <c r="AP44" s="102"/>
      <c r="AQ44" s="103"/>
      <c r="AR44" s="102"/>
      <c r="AS44" s="103"/>
      <c r="AT44" s="102"/>
      <c r="AU44" s="103"/>
      <c r="AV44" s="102"/>
      <c r="AW44" s="103"/>
      <c r="AX44" s="102"/>
      <c r="AY44" s="103"/>
      <c r="AZ44" s="102"/>
      <c r="BA44" s="103"/>
      <c r="BB44" s="102"/>
      <c r="BC44" s="103"/>
      <c r="BD44" s="102"/>
      <c r="BE44" s="103"/>
      <c r="BF44" s="102"/>
      <c r="BG44" s="103"/>
      <c r="BH44" s="102"/>
      <c r="BI44" s="103"/>
      <c r="BJ44" s="102"/>
      <c r="BK44" s="103"/>
      <c r="BL44" s="102"/>
      <c r="BM44" s="103"/>
      <c r="BN44" s="102"/>
      <c r="BO44" s="103"/>
      <c r="BP44" s="102"/>
      <c r="BQ44" s="103"/>
      <c r="BR44" s="102"/>
      <c r="BS44" s="103"/>
      <c r="BT44" s="102"/>
      <c r="BU44" s="103"/>
      <c r="BV44" s="102"/>
      <c r="BW44" s="103"/>
      <c r="BX44" s="102"/>
      <c r="BY44" s="103"/>
      <c r="BZ44" s="102"/>
      <c r="CA44" s="103"/>
      <c r="CB44" s="102"/>
      <c r="CC44" s="103"/>
      <c r="CD44" s="102"/>
      <c r="CE44" s="103"/>
      <c r="CF44" s="102"/>
      <c r="CG44" s="103"/>
      <c r="CH44" s="102"/>
      <c r="CI44" s="103"/>
      <c r="CJ44" s="102"/>
      <c r="CK44" s="103"/>
      <c r="CL44" s="102"/>
      <c r="CM44" s="103"/>
      <c r="CN44" s="102"/>
      <c r="CO44" s="103"/>
      <c r="CP44" s="102"/>
      <c r="CQ44" s="103"/>
      <c r="CR44" s="102"/>
      <c r="CS44" s="103"/>
      <c r="CT44" s="102"/>
      <c r="CU44" s="103"/>
      <c r="CV44" s="102"/>
      <c r="CW44" s="103"/>
      <c r="CX44" s="102"/>
      <c r="CY44" s="103"/>
      <c r="CZ44" s="102"/>
      <c r="DA44" s="103"/>
      <c r="DB44" s="102"/>
      <c r="DC44" s="103"/>
      <c r="DD44" s="102"/>
      <c r="DE44" s="103"/>
      <c r="DF44" s="102"/>
      <c r="DG44" s="103"/>
      <c r="DH44" s="102"/>
      <c r="DI44" s="103"/>
      <c r="DJ44" s="102"/>
      <c r="DK44" s="103"/>
      <c r="DL44" s="102"/>
      <c r="DM44" s="103"/>
      <c r="DN44" s="102"/>
      <c r="DO44" s="103"/>
      <c r="DP44" s="102"/>
      <c r="DQ44" s="103"/>
      <c r="DR44" s="102"/>
      <c r="DS44" s="103"/>
      <c r="DT44" s="102"/>
      <c r="DU44" s="103"/>
      <c r="DV44" s="102"/>
      <c r="DW44" s="103"/>
      <c r="DX44" s="102"/>
      <c r="DY44" s="103"/>
      <c r="DZ44" s="102"/>
      <c r="EA44" s="103"/>
      <c r="EB44" s="102"/>
      <c r="EC44" s="103"/>
      <c r="ED44" s="102"/>
      <c r="EE44" s="103"/>
      <c r="EF44" s="102"/>
      <c r="EG44" s="103"/>
      <c r="EH44" s="102"/>
      <c r="EI44" s="103"/>
      <c r="EJ44" s="102"/>
      <c r="EK44" s="103"/>
      <c r="EL44" s="102"/>
      <c r="EM44" s="103"/>
      <c r="EN44" s="102"/>
      <c r="EO44" s="103"/>
      <c r="EP44" s="102"/>
      <c r="EQ44" s="103"/>
      <c r="ER44" s="102"/>
      <c r="ES44" s="103"/>
      <c r="ET44" s="102"/>
      <c r="EU44" s="103"/>
      <c r="EV44" s="102"/>
      <c r="EW44" s="103"/>
      <c r="EX44" s="102"/>
      <c r="EY44" s="103"/>
      <c r="EZ44" s="102"/>
      <c r="FA44" s="103"/>
      <c r="FB44" s="102"/>
      <c r="FC44" s="103"/>
      <c r="FD44" s="102"/>
      <c r="FE44" s="103"/>
      <c r="FF44" s="102"/>
      <c r="FG44" s="103"/>
      <c r="FH44" s="102"/>
      <c r="FI44" s="103"/>
    </row>
    <row r="45" spans="1:165" x14ac:dyDescent="0.25">
      <c r="A45" s="85" t="s">
        <v>1595</v>
      </c>
      <c r="B45" s="102"/>
      <c r="C45" s="107">
        <v>170015287</v>
      </c>
      <c r="D45" s="102"/>
      <c r="E45" s="103"/>
      <c r="F45" s="102"/>
      <c r="G45" s="103"/>
      <c r="H45" s="102"/>
      <c r="I45" s="103"/>
      <c r="J45" s="106">
        <v>1626695558</v>
      </c>
      <c r="K45" s="103"/>
      <c r="L45" s="102"/>
      <c r="M45" s="103"/>
      <c r="N45" s="102"/>
      <c r="O45" s="107">
        <v>1626742989</v>
      </c>
      <c r="P45" s="102"/>
      <c r="Q45" s="103"/>
      <c r="R45" s="102"/>
      <c r="S45" s="103"/>
      <c r="T45" s="102"/>
      <c r="U45" s="103"/>
      <c r="V45" s="102"/>
      <c r="W45" s="103"/>
      <c r="X45" s="102"/>
      <c r="Y45" s="103"/>
      <c r="Z45" s="102"/>
      <c r="AA45" s="103"/>
      <c r="AB45" s="102"/>
      <c r="AC45" s="103"/>
      <c r="AD45" s="102"/>
      <c r="AE45" s="103"/>
      <c r="AF45" s="102"/>
      <c r="AG45" s="103"/>
      <c r="AH45" s="102"/>
      <c r="AI45" s="103"/>
      <c r="AJ45" s="102"/>
      <c r="AK45" s="103"/>
      <c r="AL45" s="102"/>
      <c r="AM45" s="103"/>
      <c r="AN45" s="102"/>
      <c r="AO45" s="103"/>
      <c r="AP45" s="102"/>
      <c r="AQ45" s="103"/>
      <c r="AR45" s="102"/>
      <c r="AS45" s="103"/>
      <c r="AT45" s="102"/>
      <c r="AU45" s="103"/>
      <c r="AV45" s="102"/>
      <c r="AW45" s="103"/>
      <c r="AX45" s="102"/>
      <c r="AY45" s="103"/>
      <c r="AZ45" s="102"/>
      <c r="BA45" s="103"/>
      <c r="BB45" s="102"/>
      <c r="BC45" s="103"/>
      <c r="BD45" s="102"/>
      <c r="BE45" s="103"/>
      <c r="BF45" s="102"/>
      <c r="BG45" s="103"/>
      <c r="BH45" s="102"/>
      <c r="BI45" s="103"/>
      <c r="BJ45" s="102"/>
      <c r="BK45" s="103"/>
      <c r="BL45" s="102"/>
      <c r="BM45" s="103"/>
      <c r="BN45" s="102"/>
      <c r="BO45" s="103"/>
      <c r="BP45" s="102"/>
      <c r="BQ45" s="103"/>
      <c r="BR45" s="102"/>
      <c r="BS45" s="103"/>
      <c r="BT45" s="102"/>
      <c r="BU45" s="103"/>
      <c r="BV45" s="102"/>
      <c r="BW45" s="103"/>
      <c r="BX45" s="102"/>
      <c r="BY45" s="103"/>
      <c r="BZ45" s="102"/>
      <c r="CA45" s="103"/>
      <c r="CB45" s="102"/>
      <c r="CC45" s="103"/>
      <c r="CD45" s="102"/>
      <c r="CE45" s="103"/>
      <c r="CF45" s="102"/>
      <c r="CG45" s="103"/>
      <c r="CH45" s="102"/>
      <c r="CI45" s="103"/>
      <c r="CJ45" s="102"/>
      <c r="CK45" s="103"/>
      <c r="CL45" s="102"/>
      <c r="CM45" s="103"/>
      <c r="CN45" s="102"/>
      <c r="CO45" s="103"/>
      <c r="CP45" s="102"/>
      <c r="CQ45" s="103"/>
      <c r="CR45" s="102"/>
      <c r="CS45" s="103"/>
      <c r="CT45" s="102"/>
      <c r="CU45" s="103"/>
      <c r="CV45" s="102"/>
      <c r="CW45" s="103"/>
      <c r="CX45" s="102"/>
      <c r="CY45" s="103"/>
      <c r="CZ45" s="102"/>
      <c r="DA45" s="103"/>
      <c r="DB45" s="102"/>
      <c r="DC45" s="103"/>
      <c r="DD45" s="102"/>
      <c r="DE45" s="103"/>
      <c r="DF45" s="102"/>
      <c r="DG45" s="103"/>
      <c r="DH45" s="102"/>
      <c r="DI45" s="103"/>
      <c r="DJ45" s="102"/>
      <c r="DK45" s="103"/>
      <c r="DL45" s="102"/>
      <c r="DM45" s="103"/>
      <c r="DN45" s="102"/>
      <c r="DO45" s="103"/>
      <c r="DP45" s="102"/>
      <c r="DQ45" s="103"/>
      <c r="DR45" s="102"/>
      <c r="DS45" s="103"/>
      <c r="DT45" s="102"/>
      <c r="DU45" s="103"/>
      <c r="DV45" s="102"/>
      <c r="DW45" s="103"/>
      <c r="DX45" s="102"/>
      <c r="DY45" s="103"/>
      <c r="DZ45" s="102"/>
      <c r="EA45" s="103"/>
      <c r="EB45" s="102"/>
      <c r="EC45" s="103"/>
      <c r="ED45" s="102"/>
      <c r="EE45" s="103"/>
      <c r="EF45" s="102"/>
      <c r="EG45" s="103"/>
      <c r="EH45" s="102"/>
      <c r="EI45" s="103"/>
      <c r="EJ45" s="102"/>
      <c r="EK45" s="103"/>
      <c r="EL45" s="102"/>
      <c r="EM45" s="103"/>
      <c r="EN45" s="102"/>
      <c r="EO45" s="103"/>
      <c r="EP45" s="102"/>
      <c r="EQ45" s="103"/>
      <c r="ER45" s="102"/>
      <c r="ES45" s="103"/>
      <c r="ET45" s="102"/>
      <c r="EU45" s="103"/>
      <c r="EV45" s="102"/>
      <c r="EW45" s="103"/>
      <c r="EX45" s="102"/>
      <c r="EY45" s="103"/>
      <c r="EZ45" s="102"/>
      <c r="FA45" s="103"/>
      <c r="FB45" s="102"/>
      <c r="FC45" s="103"/>
      <c r="FD45" s="102"/>
      <c r="FE45" s="103"/>
      <c r="FF45" s="102"/>
      <c r="FG45" s="103"/>
      <c r="FH45" s="102"/>
      <c r="FI45" s="103"/>
    </row>
    <row r="46" spans="1:165" x14ac:dyDescent="0.25">
      <c r="A46" s="85" t="s">
        <v>1596</v>
      </c>
      <c r="B46" s="102"/>
      <c r="C46" s="107"/>
      <c r="D46" s="102"/>
      <c r="E46" s="103"/>
      <c r="F46" s="102"/>
      <c r="G46" s="103"/>
      <c r="H46" s="102"/>
      <c r="I46" s="103"/>
      <c r="J46" s="106"/>
      <c r="K46" s="103"/>
      <c r="L46" s="102"/>
      <c r="M46" s="103"/>
      <c r="N46" s="102"/>
      <c r="O46" s="107">
        <v>1626650524</v>
      </c>
      <c r="P46" s="102"/>
      <c r="Q46" s="103"/>
      <c r="R46" s="102"/>
      <c r="S46" s="103"/>
      <c r="T46" s="102"/>
      <c r="U46" s="103"/>
      <c r="V46" s="102"/>
      <c r="W46" s="103"/>
      <c r="X46" s="102"/>
      <c r="Y46" s="103"/>
      <c r="Z46" s="102"/>
      <c r="AA46" s="103"/>
      <c r="AB46" s="102"/>
      <c r="AC46" s="103"/>
      <c r="AD46" s="102"/>
      <c r="AE46" s="103"/>
      <c r="AF46" s="102"/>
      <c r="AG46" s="103"/>
      <c r="AH46" s="102"/>
      <c r="AI46" s="103"/>
      <c r="AJ46" s="102"/>
      <c r="AK46" s="103"/>
      <c r="AL46" s="102"/>
      <c r="AM46" s="103"/>
      <c r="AN46" s="102"/>
      <c r="AO46" s="103"/>
      <c r="AP46" s="102"/>
      <c r="AQ46" s="103"/>
      <c r="AR46" s="102"/>
      <c r="AS46" s="103"/>
      <c r="AT46" s="102"/>
      <c r="AU46" s="103"/>
      <c r="AV46" s="102"/>
      <c r="AW46" s="103"/>
      <c r="AX46" s="102"/>
      <c r="AY46" s="103"/>
      <c r="AZ46" s="102"/>
      <c r="BA46" s="103"/>
      <c r="BB46" s="102"/>
      <c r="BC46" s="103"/>
      <c r="BD46" s="102"/>
      <c r="BE46" s="103"/>
      <c r="BF46" s="102"/>
      <c r="BG46" s="103"/>
      <c r="BH46" s="102"/>
      <c r="BI46" s="103"/>
      <c r="BJ46" s="102"/>
      <c r="BK46" s="103"/>
      <c r="BL46" s="102"/>
      <c r="BM46" s="103"/>
      <c r="BN46" s="102"/>
      <c r="BO46" s="103"/>
      <c r="BP46" s="102"/>
      <c r="BQ46" s="103"/>
      <c r="BR46" s="102"/>
      <c r="BS46" s="103"/>
      <c r="BT46" s="102"/>
      <c r="BU46" s="103"/>
      <c r="BV46" s="102"/>
      <c r="BW46" s="103"/>
      <c r="BX46" s="102"/>
      <c r="BY46" s="103"/>
      <c r="BZ46" s="102"/>
      <c r="CA46" s="103"/>
      <c r="CB46" s="102"/>
      <c r="CC46" s="103"/>
      <c r="CD46" s="102"/>
      <c r="CE46" s="103"/>
      <c r="CF46" s="102"/>
      <c r="CG46" s="103"/>
      <c r="CH46" s="102"/>
      <c r="CI46" s="103"/>
      <c r="CJ46" s="102"/>
      <c r="CK46" s="103"/>
      <c r="CL46" s="102"/>
      <c r="CM46" s="103"/>
      <c r="CN46" s="102"/>
      <c r="CO46" s="103"/>
      <c r="CP46" s="102"/>
      <c r="CQ46" s="103"/>
      <c r="CR46" s="102"/>
      <c r="CS46" s="103"/>
      <c r="CT46" s="102"/>
      <c r="CU46" s="103"/>
      <c r="CV46" s="102"/>
      <c r="CW46" s="103"/>
      <c r="CX46" s="102"/>
      <c r="CY46" s="103"/>
      <c r="CZ46" s="102"/>
      <c r="DA46" s="103"/>
      <c r="DB46" s="102"/>
      <c r="DC46" s="103"/>
      <c r="DD46" s="102"/>
      <c r="DE46" s="103"/>
      <c r="DF46" s="102"/>
      <c r="DG46" s="103"/>
      <c r="DH46" s="102"/>
      <c r="DI46" s="103"/>
      <c r="DJ46" s="102"/>
      <c r="DK46" s="103"/>
      <c r="DL46" s="102"/>
      <c r="DM46" s="103"/>
      <c r="DN46" s="102"/>
      <c r="DO46" s="103"/>
      <c r="DP46" s="102"/>
      <c r="DQ46" s="103"/>
      <c r="DR46" s="102"/>
      <c r="DS46" s="103"/>
      <c r="DT46" s="102"/>
      <c r="DU46" s="103"/>
      <c r="DV46" s="102"/>
      <c r="DW46" s="103"/>
      <c r="DX46" s="102"/>
      <c r="DY46" s="103"/>
      <c r="DZ46" s="102"/>
      <c r="EA46" s="103"/>
      <c r="EB46" s="102"/>
      <c r="EC46" s="103"/>
      <c r="ED46" s="102"/>
      <c r="EE46" s="103"/>
      <c r="EF46" s="102"/>
      <c r="EG46" s="103"/>
      <c r="EH46" s="102"/>
      <c r="EI46" s="103"/>
      <c r="EJ46" s="102"/>
      <c r="EK46" s="103"/>
      <c r="EL46" s="102"/>
      <c r="EM46" s="103"/>
      <c r="EN46" s="102"/>
      <c r="EO46" s="103"/>
      <c r="EP46" s="102"/>
      <c r="EQ46" s="103"/>
      <c r="ER46" s="102"/>
      <c r="ES46" s="103"/>
      <c r="ET46" s="102"/>
      <c r="EU46" s="103"/>
      <c r="EV46" s="102"/>
      <c r="EW46" s="103"/>
      <c r="EX46" s="102"/>
      <c r="EY46" s="103"/>
      <c r="EZ46" s="102"/>
      <c r="FA46" s="103"/>
      <c r="FB46" s="102"/>
      <c r="FC46" s="103"/>
      <c r="FD46" s="102"/>
      <c r="FE46" s="103"/>
      <c r="FF46" s="102"/>
      <c r="FG46" s="103"/>
      <c r="FH46" s="102"/>
      <c r="FI46" s="103"/>
    </row>
    <row r="47" spans="1:165" x14ac:dyDescent="0.25">
      <c r="A47" s="85" t="s">
        <v>1597</v>
      </c>
      <c r="B47" s="102"/>
      <c r="C47" s="107"/>
      <c r="D47" s="102"/>
      <c r="E47" s="103"/>
      <c r="F47" s="102"/>
      <c r="G47" s="103"/>
      <c r="H47" s="102"/>
      <c r="I47" s="103"/>
      <c r="J47" s="106"/>
      <c r="K47" s="103"/>
      <c r="L47" s="102"/>
      <c r="M47" s="103"/>
      <c r="N47" s="102"/>
      <c r="O47" s="107">
        <v>400418664</v>
      </c>
      <c r="P47" s="102"/>
      <c r="Q47" s="103"/>
      <c r="R47" s="102"/>
      <c r="S47" s="103"/>
      <c r="T47" s="102"/>
      <c r="U47" s="103"/>
      <c r="V47" s="102"/>
      <c r="W47" s="103"/>
      <c r="X47" s="102"/>
      <c r="Y47" s="103"/>
      <c r="Z47" s="102"/>
      <c r="AA47" s="103"/>
      <c r="AB47" s="102"/>
      <c r="AC47" s="103"/>
      <c r="AD47" s="102"/>
      <c r="AE47" s="103"/>
      <c r="AF47" s="102"/>
      <c r="AG47" s="103"/>
      <c r="AH47" s="102"/>
      <c r="AI47" s="103"/>
      <c r="AJ47" s="102"/>
      <c r="AK47" s="103"/>
      <c r="AL47" s="102"/>
      <c r="AM47" s="103"/>
      <c r="AN47" s="102"/>
      <c r="AO47" s="103"/>
      <c r="AP47" s="102"/>
      <c r="AQ47" s="103"/>
      <c r="AR47" s="102"/>
      <c r="AS47" s="103"/>
      <c r="AT47" s="102"/>
      <c r="AU47" s="103"/>
      <c r="AV47" s="102"/>
      <c r="AW47" s="103"/>
      <c r="AX47" s="102"/>
      <c r="AY47" s="103"/>
      <c r="AZ47" s="102"/>
      <c r="BA47" s="103"/>
      <c r="BB47" s="102"/>
      <c r="BC47" s="103"/>
      <c r="BD47" s="102"/>
      <c r="BE47" s="103"/>
      <c r="BF47" s="102"/>
      <c r="BG47" s="103"/>
      <c r="BH47" s="102"/>
      <c r="BI47" s="103"/>
      <c r="BJ47" s="102"/>
      <c r="BK47" s="103"/>
      <c r="BL47" s="102"/>
      <c r="BM47" s="103"/>
      <c r="BN47" s="102"/>
      <c r="BO47" s="103"/>
      <c r="BP47" s="102"/>
      <c r="BQ47" s="103"/>
      <c r="BR47" s="102"/>
      <c r="BS47" s="103"/>
      <c r="BT47" s="102"/>
      <c r="BU47" s="103"/>
      <c r="BV47" s="102"/>
      <c r="BW47" s="103"/>
      <c r="BX47" s="102"/>
      <c r="BY47" s="103"/>
      <c r="BZ47" s="102"/>
      <c r="CA47" s="103"/>
      <c r="CB47" s="102"/>
      <c r="CC47" s="103"/>
      <c r="CD47" s="102"/>
      <c r="CE47" s="103"/>
      <c r="CF47" s="102"/>
      <c r="CG47" s="103"/>
      <c r="CH47" s="102"/>
      <c r="CI47" s="103"/>
      <c r="CJ47" s="102"/>
      <c r="CK47" s="103"/>
      <c r="CL47" s="102"/>
      <c r="CM47" s="103"/>
      <c r="CN47" s="102"/>
      <c r="CO47" s="103"/>
      <c r="CP47" s="102"/>
      <c r="CQ47" s="103"/>
      <c r="CR47" s="102"/>
      <c r="CS47" s="103"/>
      <c r="CT47" s="102"/>
      <c r="CU47" s="103"/>
      <c r="CV47" s="102"/>
      <c r="CW47" s="103"/>
      <c r="CX47" s="102"/>
      <c r="CY47" s="103"/>
      <c r="CZ47" s="102"/>
      <c r="DA47" s="103"/>
      <c r="DB47" s="102"/>
      <c r="DC47" s="103"/>
      <c r="DD47" s="102"/>
      <c r="DE47" s="103"/>
      <c r="DF47" s="102"/>
      <c r="DG47" s="103"/>
      <c r="DH47" s="102"/>
      <c r="DI47" s="103"/>
      <c r="DJ47" s="102"/>
      <c r="DK47" s="103"/>
      <c r="DL47" s="102"/>
      <c r="DM47" s="103"/>
      <c r="DN47" s="102"/>
      <c r="DO47" s="103"/>
      <c r="DP47" s="102"/>
      <c r="DQ47" s="103"/>
      <c r="DR47" s="102"/>
      <c r="DS47" s="103"/>
      <c r="DT47" s="102"/>
      <c r="DU47" s="103"/>
      <c r="DV47" s="102"/>
      <c r="DW47" s="103"/>
      <c r="DX47" s="102"/>
      <c r="DY47" s="103"/>
      <c r="DZ47" s="102"/>
      <c r="EA47" s="103"/>
      <c r="EB47" s="102"/>
      <c r="EC47" s="103"/>
      <c r="ED47" s="102"/>
      <c r="EE47" s="103"/>
      <c r="EF47" s="102"/>
      <c r="EG47" s="103"/>
      <c r="EH47" s="102"/>
      <c r="EI47" s="103"/>
      <c r="EJ47" s="102"/>
      <c r="EK47" s="103"/>
      <c r="EL47" s="102"/>
      <c r="EM47" s="103"/>
      <c r="EN47" s="102"/>
      <c r="EO47" s="103"/>
      <c r="EP47" s="102"/>
      <c r="EQ47" s="103"/>
      <c r="ER47" s="102"/>
      <c r="ES47" s="103"/>
      <c r="ET47" s="102"/>
      <c r="EU47" s="103"/>
      <c r="EV47" s="102"/>
      <c r="EW47" s="103"/>
      <c r="EX47" s="102"/>
      <c r="EY47" s="103"/>
      <c r="EZ47" s="102"/>
      <c r="FA47" s="103"/>
      <c r="FB47" s="102"/>
      <c r="FC47" s="103"/>
      <c r="FD47" s="102"/>
      <c r="FE47" s="103"/>
      <c r="FF47" s="102"/>
      <c r="FG47" s="103"/>
      <c r="FH47" s="102"/>
      <c r="FI47" s="103"/>
    </row>
    <row r="48" spans="1:165" x14ac:dyDescent="0.25">
      <c r="A48" s="85" t="s">
        <v>1598</v>
      </c>
      <c r="B48" s="102"/>
      <c r="C48" s="107"/>
      <c r="D48" s="102"/>
      <c r="E48" s="103"/>
      <c r="F48" s="102"/>
      <c r="G48" s="103"/>
      <c r="H48" s="102"/>
      <c r="I48" s="103"/>
      <c r="J48" s="106"/>
      <c r="K48" s="103"/>
      <c r="L48" s="102"/>
      <c r="M48" s="103"/>
      <c r="N48" s="102"/>
      <c r="O48" s="107">
        <v>1626620972</v>
      </c>
      <c r="P48" s="102"/>
      <c r="Q48" s="103"/>
      <c r="R48" s="102"/>
      <c r="S48" s="103"/>
      <c r="T48" s="102"/>
      <c r="U48" s="103"/>
      <c r="V48" s="102"/>
      <c r="W48" s="103"/>
      <c r="X48" s="102"/>
      <c r="Y48" s="103"/>
      <c r="Z48" s="102"/>
      <c r="AA48" s="103"/>
      <c r="AB48" s="102"/>
      <c r="AC48" s="103"/>
      <c r="AD48" s="102"/>
      <c r="AE48" s="103"/>
      <c r="AF48" s="102"/>
      <c r="AG48" s="103"/>
      <c r="AH48" s="102"/>
      <c r="AI48" s="103"/>
      <c r="AJ48" s="102"/>
      <c r="AK48" s="103"/>
      <c r="AL48" s="102"/>
      <c r="AM48" s="103"/>
      <c r="AN48" s="102"/>
      <c r="AO48" s="103"/>
      <c r="AP48" s="102"/>
      <c r="AQ48" s="103"/>
      <c r="AR48" s="102"/>
      <c r="AS48" s="103"/>
      <c r="AT48" s="102"/>
      <c r="AU48" s="103"/>
      <c r="AV48" s="102"/>
      <c r="AW48" s="103"/>
      <c r="AX48" s="102"/>
      <c r="AY48" s="103"/>
      <c r="AZ48" s="102"/>
      <c r="BA48" s="103"/>
      <c r="BB48" s="102"/>
      <c r="BC48" s="103"/>
      <c r="BD48" s="102"/>
      <c r="BE48" s="103"/>
      <c r="BF48" s="102"/>
      <c r="BG48" s="103"/>
      <c r="BH48" s="102"/>
      <c r="BI48" s="103"/>
      <c r="BJ48" s="102"/>
      <c r="BK48" s="103"/>
      <c r="BL48" s="102"/>
      <c r="BM48" s="103"/>
      <c r="BN48" s="102"/>
      <c r="BO48" s="103"/>
      <c r="BP48" s="102"/>
      <c r="BQ48" s="103"/>
      <c r="BR48" s="102"/>
      <c r="BS48" s="103"/>
      <c r="BT48" s="102"/>
      <c r="BU48" s="103"/>
      <c r="BV48" s="102"/>
      <c r="BW48" s="103"/>
      <c r="BX48" s="102"/>
      <c r="BY48" s="103"/>
      <c r="BZ48" s="102"/>
      <c r="CA48" s="103"/>
      <c r="CB48" s="102"/>
      <c r="CC48" s="103"/>
      <c r="CD48" s="102"/>
      <c r="CE48" s="103"/>
      <c r="CF48" s="102"/>
      <c r="CG48" s="103"/>
      <c r="CH48" s="102"/>
      <c r="CI48" s="103"/>
      <c r="CJ48" s="102"/>
      <c r="CK48" s="103"/>
      <c r="CL48" s="102"/>
      <c r="CM48" s="103"/>
      <c r="CN48" s="102"/>
      <c r="CO48" s="103"/>
      <c r="CP48" s="102"/>
      <c r="CQ48" s="103"/>
      <c r="CR48" s="102"/>
      <c r="CS48" s="103"/>
      <c r="CT48" s="102"/>
      <c r="CU48" s="103"/>
      <c r="CV48" s="102"/>
      <c r="CW48" s="103"/>
      <c r="CX48" s="102"/>
      <c r="CY48" s="103"/>
      <c r="CZ48" s="102"/>
      <c r="DA48" s="103"/>
      <c r="DB48" s="102"/>
      <c r="DC48" s="103"/>
      <c r="DD48" s="102"/>
      <c r="DE48" s="103"/>
      <c r="DF48" s="102"/>
      <c r="DG48" s="103"/>
      <c r="DH48" s="102"/>
      <c r="DI48" s="103"/>
      <c r="DJ48" s="102"/>
      <c r="DK48" s="103"/>
      <c r="DL48" s="102"/>
      <c r="DM48" s="103"/>
      <c r="DN48" s="102"/>
      <c r="DO48" s="103"/>
      <c r="DP48" s="102"/>
      <c r="DQ48" s="103"/>
      <c r="DR48" s="102"/>
      <c r="DS48" s="103"/>
      <c r="DT48" s="102"/>
      <c r="DU48" s="103"/>
      <c r="DV48" s="102"/>
      <c r="DW48" s="103"/>
      <c r="DX48" s="102"/>
      <c r="DY48" s="103"/>
      <c r="DZ48" s="102"/>
      <c r="EA48" s="103"/>
      <c r="EB48" s="102"/>
      <c r="EC48" s="103"/>
      <c r="ED48" s="102"/>
      <c r="EE48" s="103"/>
      <c r="EF48" s="102"/>
      <c r="EG48" s="103"/>
      <c r="EH48" s="102"/>
      <c r="EI48" s="103"/>
      <c r="EJ48" s="102"/>
      <c r="EK48" s="103"/>
      <c r="EL48" s="102"/>
      <c r="EM48" s="103"/>
      <c r="EN48" s="102"/>
      <c r="EO48" s="103"/>
      <c r="EP48" s="102"/>
      <c r="EQ48" s="103"/>
      <c r="ER48" s="102"/>
      <c r="ES48" s="103"/>
      <c r="ET48" s="102"/>
      <c r="EU48" s="103"/>
      <c r="EV48" s="102"/>
      <c r="EW48" s="103"/>
      <c r="EX48" s="102"/>
      <c r="EY48" s="103"/>
      <c r="EZ48" s="102"/>
      <c r="FA48" s="103"/>
      <c r="FB48" s="102"/>
      <c r="FC48" s="103"/>
      <c r="FD48" s="102"/>
      <c r="FE48" s="103"/>
      <c r="FF48" s="102"/>
      <c r="FG48" s="103"/>
      <c r="FH48" s="102"/>
      <c r="FI48" s="103"/>
    </row>
    <row r="49" spans="1:165" x14ac:dyDescent="0.25">
      <c r="A49" s="85" t="s">
        <v>1599</v>
      </c>
      <c r="B49" s="102"/>
      <c r="C49" s="107"/>
      <c r="D49" s="102"/>
      <c r="E49" s="103"/>
      <c r="F49" s="102"/>
      <c r="G49" s="103"/>
      <c r="H49" s="102"/>
      <c r="I49" s="103"/>
      <c r="J49" s="106"/>
      <c r="K49" s="103"/>
      <c r="L49" s="102"/>
      <c r="M49" s="103"/>
      <c r="N49" s="102"/>
      <c r="O49" s="107">
        <v>1626620962</v>
      </c>
      <c r="P49" s="102"/>
      <c r="Q49" s="103"/>
      <c r="R49" s="102"/>
      <c r="S49" s="103"/>
      <c r="T49" s="102"/>
      <c r="U49" s="103"/>
      <c r="V49" s="102"/>
      <c r="W49" s="103"/>
      <c r="X49" s="102"/>
      <c r="Y49" s="103"/>
      <c r="Z49" s="102"/>
      <c r="AA49" s="103"/>
      <c r="AB49" s="102"/>
      <c r="AC49" s="103"/>
      <c r="AD49" s="102"/>
      <c r="AE49" s="103"/>
      <c r="AF49" s="102"/>
      <c r="AG49" s="103"/>
      <c r="AH49" s="102"/>
      <c r="AI49" s="103"/>
      <c r="AJ49" s="102"/>
      <c r="AK49" s="103"/>
      <c r="AL49" s="102"/>
      <c r="AM49" s="103"/>
      <c r="AN49" s="102"/>
      <c r="AO49" s="103"/>
      <c r="AP49" s="102"/>
      <c r="AQ49" s="103"/>
      <c r="AR49" s="102"/>
      <c r="AS49" s="103"/>
      <c r="AT49" s="102"/>
      <c r="AU49" s="103"/>
      <c r="AV49" s="102"/>
      <c r="AW49" s="103"/>
      <c r="AX49" s="102"/>
      <c r="AY49" s="103"/>
      <c r="AZ49" s="102"/>
      <c r="BA49" s="103"/>
      <c r="BB49" s="102"/>
      <c r="BC49" s="103"/>
      <c r="BD49" s="102"/>
      <c r="BE49" s="103"/>
      <c r="BF49" s="102"/>
      <c r="BG49" s="103"/>
      <c r="BH49" s="102"/>
      <c r="BI49" s="103"/>
      <c r="BJ49" s="102"/>
      <c r="BK49" s="103"/>
      <c r="BL49" s="102"/>
      <c r="BM49" s="103"/>
      <c r="BN49" s="102"/>
      <c r="BO49" s="103"/>
      <c r="BP49" s="102"/>
      <c r="BQ49" s="103"/>
      <c r="BR49" s="102"/>
      <c r="BS49" s="103"/>
      <c r="BT49" s="102"/>
      <c r="BU49" s="103"/>
      <c r="BV49" s="102"/>
      <c r="BW49" s="103"/>
      <c r="BX49" s="102"/>
      <c r="BY49" s="103"/>
      <c r="BZ49" s="102"/>
      <c r="CA49" s="103"/>
      <c r="CB49" s="102"/>
      <c r="CC49" s="103"/>
      <c r="CD49" s="102"/>
      <c r="CE49" s="103"/>
      <c r="CF49" s="102"/>
      <c r="CG49" s="103"/>
      <c r="CH49" s="102"/>
      <c r="CI49" s="103"/>
      <c r="CJ49" s="102"/>
      <c r="CK49" s="103"/>
      <c r="CL49" s="102"/>
      <c r="CM49" s="103"/>
      <c r="CN49" s="102"/>
      <c r="CO49" s="103"/>
      <c r="CP49" s="102"/>
      <c r="CQ49" s="103"/>
      <c r="CR49" s="102"/>
      <c r="CS49" s="103"/>
      <c r="CT49" s="102"/>
      <c r="CU49" s="103"/>
      <c r="CV49" s="102"/>
      <c r="CW49" s="103"/>
      <c r="CX49" s="102"/>
      <c r="CY49" s="103"/>
      <c r="CZ49" s="102"/>
      <c r="DA49" s="103"/>
      <c r="DB49" s="102"/>
      <c r="DC49" s="103"/>
      <c r="DD49" s="102"/>
      <c r="DE49" s="103"/>
      <c r="DF49" s="102"/>
      <c r="DG49" s="103"/>
      <c r="DH49" s="102"/>
      <c r="DI49" s="103"/>
      <c r="DJ49" s="102"/>
      <c r="DK49" s="103"/>
      <c r="DL49" s="102"/>
      <c r="DM49" s="103"/>
      <c r="DN49" s="102"/>
      <c r="DO49" s="103"/>
      <c r="DP49" s="102"/>
      <c r="DQ49" s="103"/>
      <c r="DR49" s="102"/>
      <c r="DS49" s="103"/>
      <c r="DT49" s="102"/>
      <c r="DU49" s="103"/>
      <c r="DV49" s="102"/>
      <c r="DW49" s="103"/>
      <c r="DX49" s="102"/>
      <c r="DY49" s="103"/>
      <c r="DZ49" s="102"/>
      <c r="EA49" s="103"/>
      <c r="EB49" s="102"/>
      <c r="EC49" s="103"/>
      <c r="ED49" s="102"/>
      <c r="EE49" s="103"/>
      <c r="EF49" s="102"/>
      <c r="EG49" s="103"/>
      <c r="EH49" s="102"/>
      <c r="EI49" s="103"/>
      <c r="EJ49" s="102"/>
      <c r="EK49" s="103"/>
      <c r="EL49" s="102"/>
      <c r="EM49" s="103"/>
      <c r="EN49" s="102"/>
      <c r="EO49" s="103"/>
      <c r="EP49" s="102"/>
      <c r="EQ49" s="103"/>
      <c r="ER49" s="102"/>
      <c r="ES49" s="103"/>
      <c r="ET49" s="102"/>
      <c r="EU49" s="103"/>
      <c r="EV49" s="102"/>
      <c r="EW49" s="103"/>
      <c r="EX49" s="102"/>
      <c r="EY49" s="103"/>
      <c r="EZ49" s="102"/>
      <c r="FA49" s="103"/>
      <c r="FB49" s="102"/>
      <c r="FC49" s="103"/>
      <c r="FD49" s="102"/>
      <c r="FE49" s="103"/>
      <c r="FF49" s="102"/>
      <c r="FG49" s="103"/>
      <c r="FH49" s="102"/>
      <c r="FI49" s="103"/>
    </row>
    <row r="50" spans="1:165" x14ac:dyDescent="0.25">
      <c r="A50" s="85" t="s">
        <v>1600</v>
      </c>
      <c r="B50" s="102"/>
      <c r="C50" s="107"/>
      <c r="D50" s="102"/>
      <c r="E50" s="103"/>
      <c r="F50" s="102"/>
      <c r="G50" s="103"/>
      <c r="H50" s="102"/>
      <c r="I50" s="103"/>
      <c r="J50" s="106"/>
      <c r="K50" s="103"/>
      <c r="L50" s="102"/>
      <c r="M50" s="103"/>
      <c r="N50" s="102"/>
      <c r="O50" s="107">
        <v>1626720731</v>
      </c>
      <c r="P50" s="102"/>
      <c r="Q50" s="103"/>
      <c r="R50" s="102"/>
      <c r="S50" s="103"/>
      <c r="T50" s="102"/>
      <c r="U50" s="103"/>
      <c r="V50" s="102"/>
      <c r="W50" s="103"/>
      <c r="X50" s="102"/>
      <c r="Y50" s="103"/>
      <c r="Z50" s="102"/>
      <c r="AA50" s="103"/>
      <c r="AB50" s="102"/>
      <c r="AC50" s="103"/>
      <c r="AD50" s="102"/>
      <c r="AE50" s="103"/>
      <c r="AF50" s="102"/>
      <c r="AG50" s="103"/>
      <c r="AH50" s="102"/>
      <c r="AI50" s="103"/>
      <c r="AJ50" s="102"/>
      <c r="AK50" s="103"/>
      <c r="AL50" s="102"/>
      <c r="AM50" s="103"/>
      <c r="AN50" s="102"/>
      <c r="AO50" s="103"/>
      <c r="AP50" s="102"/>
      <c r="AQ50" s="103"/>
      <c r="AR50" s="102"/>
      <c r="AS50" s="103"/>
      <c r="AT50" s="102"/>
      <c r="AU50" s="103"/>
      <c r="AV50" s="102"/>
      <c r="AW50" s="103"/>
      <c r="AX50" s="102"/>
      <c r="AY50" s="103"/>
      <c r="AZ50" s="102"/>
      <c r="BA50" s="103"/>
      <c r="BB50" s="102"/>
      <c r="BC50" s="103"/>
      <c r="BD50" s="102"/>
      <c r="BE50" s="103"/>
      <c r="BF50" s="102"/>
      <c r="BG50" s="103"/>
      <c r="BH50" s="102"/>
      <c r="BI50" s="103"/>
      <c r="BJ50" s="102"/>
      <c r="BK50" s="103"/>
      <c r="BL50" s="102"/>
      <c r="BM50" s="103"/>
      <c r="BN50" s="102"/>
      <c r="BO50" s="103"/>
      <c r="BP50" s="102"/>
      <c r="BQ50" s="103"/>
      <c r="BR50" s="102"/>
      <c r="BS50" s="103"/>
      <c r="BT50" s="102"/>
      <c r="BU50" s="103"/>
      <c r="BV50" s="102"/>
      <c r="BW50" s="103"/>
      <c r="BX50" s="102"/>
      <c r="BY50" s="103"/>
      <c r="BZ50" s="102"/>
      <c r="CA50" s="103"/>
      <c r="CB50" s="102"/>
      <c r="CC50" s="103"/>
      <c r="CD50" s="102"/>
      <c r="CE50" s="103"/>
      <c r="CF50" s="102"/>
      <c r="CG50" s="103"/>
      <c r="CH50" s="102"/>
      <c r="CI50" s="103"/>
      <c r="CJ50" s="102"/>
      <c r="CK50" s="103"/>
      <c r="CL50" s="102"/>
      <c r="CM50" s="103"/>
      <c r="CN50" s="102"/>
      <c r="CO50" s="103"/>
      <c r="CP50" s="102"/>
      <c r="CQ50" s="103"/>
      <c r="CR50" s="102"/>
      <c r="CS50" s="103"/>
      <c r="CT50" s="102"/>
      <c r="CU50" s="103"/>
      <c r="CV50" s="102"/>
      <c r="CW50" s="103"/>
      <c r="CX50" s="102"/>
      <c r="CY50" s="103"/>
      <c r="CZ50" s="102"/>
      <c r="DA50" s="103"/>
      <c r="DB50" s="102"/>
      <c r="DC50" s="103"/>
      <c r="DD50" s="102"/>
      <c r="DE50" s="103"/>
      <c r="DF50" s="102"/>
      <c r="DG50" s="103"/>
      <c r="DH50" s="102"/>
      <c r="DI50" s="103"/>
      <c r="DJ50" s="102"/>
      <c r="DK50" s="103"/>
      <c r="DL50" s="102"/>
      <c r="DM50" s="103"/>
      <c r="DN50" s="102"/>
      <c r="DO50" s="103"/>
      <c r="DP50" s="102"/>
      <c r="DQ50" s="103"/>
      <c r="DR50" s="102"/>
      <c r="DS50" s="103"/>
      <c r="DT50" s="102"/>
      <c r="DU50" s="103"/>
      <c r="DV50" s="102"/>
      <c r="DW50" s="103"/>
      <c r="DX50" s="102"/>
      <c r="DY50" s="103"/>
      <c r="DZ50" s="102"/>
      <c r="EA50" s="103"/>
      <c r="EB50" s="102"/>
      <c r="EC50" s="103"/>
      <c r="ED50" s="102"/>
      <c r="EE50" s="103"/>
      <c r="EF50" s="102"/>
      <c r="EG50" s="103"/>
      <c r="EH50" s="102"/>
      <c r="EI50" s="103"/>
      <c r="EJ50" s="102"/>
      <c r="EK50" s="103"/>
      <c r="EL50" s="102"/>
      <c r="EM50" s="103"/>
      <c r="EN50" s="102"/>
      <c r="EO50" s="103"/>
      <c r="EP50" s="102"/>
      <c r="EQ50" s="103"/>
      <c r="ER50" s="102"/>
      <c r="ES50" s="103"/>
      <c r="ET50" s="102"/>
      <c r="EU50" s="103"/>
      <c r="EV50" s="102"/>
      <c r="EW50" s="103"/>
      <c r="EX50" s="102"/>
      <c r="EY50" s="103"/>
      <c r="EZ50" s="102"/>
      <c r="FA50" s="103"/>
      <c r="FB50" s="102"/>
      <c r="FC50" s="103"/>
      <c r="FD50" s="102"/>
      <c r="FE50" s="103"/>
      <c r="FF50" s="102"/>
      <c r="FG50" s="103"/>
      <c r="FH50" s="102"/>
      <c r="FI50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 Weekdays</vt:lpstr>
      <vt:lpstr>2018 Weekdays</vt:lpstr>
      <vt:lpstr>2018 Weekdays with XD Seg</vt:lpstr>
      <vt:lpstr>2018 Weekdays with XD Seg Trans</vt:lpstr>
      <vt:lpstr>'2017 Weekdays'!Print_Titles</vt:lpstr>
    </vt:vector>
  </TitlesOfParts>
  <Company>MTC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Chung</dc:creator>
  <cp:lastModifiedBy>Elliot Huang</cp:lastModifiedBy>
  <dcterms:created xsi:type="dcterms:W3CDTF">2018-05-17T19:01:58Z</dcterms:created>
  <dcterms:modified xsi:type="dcterms:W3CDTF">2019-07-02T17:08:00Z</dcterms:modified>
</cp:coreProperties>
</file>