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eill/Documents/GitHub/petrale/applications/bayarea_urbansim_data/horizon/B/"/>
    </mc:Choice>
  </mc:AlternateContent>
  <xr:revisionPtr revIDLastSave="0" documentId="8_{0BF7ECD8-3A81-3849-A1F0-F1DAD0B0A42D}" xr6:coauthVersionLast="34" xr6:coauthVersionMax="34" xr10:uidLastSave="{00000000-0000-0000-0000-000000000000}"/>
  <bookViews>
    <workbookView xWindow="7920" yWindow="2980" windowWidth="42860" windowHeight="20620" activeTab="1" xr2:uid="{D897A1F1-4E2A-9E4F-AE55-A327D20A01BF}"/>
  </bookViews>
  <sheets>
    <sheet name="rBe" sheetId="1" r:id="rId1"/>
    <sheet name="Be" sheetId="7" r:id="rId2"/>
    <sheet name="rBm" sheetId="2" r:id="rId3"/>
    <sheet name="rBh" sheetId="3" r:id="rId4"/>
    <sheet name="Bh" sheetId="5" r:id="rId5"/>
    <sheet name="rBp" sheetId="4" r:id="rId6"/>
    <sheet name="Bp" sheetId="8" r:id="rId7"/>
    <sheet name="Breg_dem_fcast" sheetId="14" r:id="rId8"/>
    <sheet name="Bhh_controls" sheetId="28" r:id="rId9"/>
    <sheet name="rRe" sheetId="17" r:id="rId10"/>
    <sheet name="Re" sheetId="18" r:id="rId11"/>
    <sheet name="rRm" sheetId="9" r:id="rId12"/>
    <sheet name="rRh" sheetId="10" r:id="rId13"/>
    <sheet name="Rh" sheetId="12" r:id="rId14"/>
    <sheet name="rRp" sheetId="15" r:id="rId15"/>
    <sheet name="Rp" sheetId="16" r:id="rId16"/>
    <sheet name="Rreg_dem_fcast" sheetId="19" r:id="rId17"/>
    <sheet name="Rhh_controls" sheetId="34" r:id="rId18"/>
    <sheet name="rCe" sheetId="20" r:id="rId19"/>
    <sheet name="Ce" sheetId="21" r:id="rId20"/>
    <sheet name="rCm" sheetId="22" r:id="rId21"/>
    <sheet name="rCh" sheetId="23" r:id="rId22"/>
    <sheet name="Ch" sheetId="24" r:id="rId23"/>
    <sheet name="rCp" sheetId="25" r:id="rId24"/>
    <sheet name="Cp" sheetId="26" r:id="rId25"/>
    <sheet name="Creg_dem_fcast" sheetId="27" r:id="rId26"/>
    <sheet name="Chh_controls" sheetId="33" r:id="rId27"/>
    <sheet name="Sheet5" sheetId="13" r:id="rId28"/>
  </sheets>
  <calcPr calcId="179021"/>
  <pivotCaches>
    <pivotCache cacheId="6" r:id="rId29"/>
    <pivotCache cacheId="7" r:id="rId30"/>
    <pivotCache cacheId="8" r:id="rId3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3" l="1"/>
  <c r="D10" i="33"/>
  <c r="C10" i="33"/>
  <c r="B10" i="33"/>
  <c r="E9" i="33"/>
  <c r="D9" i="33"/>
  <c r="C9" i="33"/>
  <c r="B9" i="33"/>
  <c r="E8" i="33"/>
  <c r="D8" i="33"/>
  <c r="C8" i="33"/>
  <c r="B8" i="33"/>
  <c r="E7" i="33"/>
  <c r="D7" i="33"/>
  <c r="C7" i="33"/>
  <c r="B7" i="33"/>
  <c r="E6" i="33"/>
  <c r="D6" i="33"/>
  <c r="C6" i="33"/>
  <c r="B6" i="33"/>
  <c r="E5" i="33"/>
  <c r="D5" i="33"/>
  <c r="C5" i="33"/>
  <c r="B5" i="33"/>
  <c r="E4" i="33"/>
  <c r="D4" i="33"/>
  <c r="C4" i="33"/>
  <c r="B4" i="33"/>
  <c r="E3" i="33"/>
  <c r="D3" i="33"/>
  <c r="C3" i="33"/>
  <c r="B3" i="33"/>
  <c r="E2" i="33"/>
  <c r="D2" i="33"/>
  <c r="C2" i="33"/>
  <c r="B2" i="33"/>
  <c r="A10" i="33"/>
  <c r="A9" i="33"/>
  <c r="A8" i="33"/>
  <c r="A7" i="33"/>
  <c r="A6" i="33"/>
  <c r="A5" i="33"/>
  <c r="A4" i="33"/>
  <c r="A3" i="33"/>
  <c r="A2" i="33"/>
  <c r="A1" i="33"/>
  <c r="E10" i="34"/>
  <c r="D10" i="34"/>
  <c r="C10" i="34"/>
  <c r="B10" i="34"/>
  <c r="E9" i="34"/>
  <c r="D9" i="34"/>
  <c r="C9" i="34"/>
  <c r="B9" i="34"/>
  <c r="E8" i="34"/>
  <c r="D8" i="34"/>
  <c r="C8" i="34"/>
  <c r="B8" i="34"/>
  <c r="E7" i="34"/>
  <c r="D7" i="34"/>
  <c r="C7" i="34"/>
  <c r="B7" i="34"/>
  <c r="E6" i="34"/>
  <c r="D6" i="34"/>
  <c r="C6" i="34"/>
  <c r="B6" i="34"/>
  <c r="E5" i="34"/>
  <c r="D5" i="34"/>
  <c r="C5" i="34"/>
  <c r="B5" i="34"/>
  <c r="E4" i="34"/>
  <c r="D4" i="34"/>
  <c r="C4" i="34"/>
  <c r="B4" i="34"/>
  <c r="E3" i="34"/>
  <c r="D3" i="34"/>
  <c r="C3" i="34"/>
  <c r="B3" i="34"/>
  <c r="E2" i="34"/>
  <c r="D2" i="34"/>
  <c r="C2" i="34"/>
  <c r="B2" i="34"/>
  <c r="A10" i="34"/>
  <c r="A9" i="34"/>
  <c r="A8" i="34"/>
  <c r="A7" i="34"/>
  <c r="A6" i="34"/>
  <c r="A5" i="34"/>
  <c r="A4" i="34"/>
  <c r="A3" i="34"/>
  <c r="A2" i="34"/>
  <c r="A1" i="34"/>
  <c r="M10" i="27"/>
  <c r="L10" i="27"/>
  <c r="K10" i="27"/>
  <c r="J10" i="27"/>
  <c r="M9" i="27"/>
  <c r="L9" i="27"/>
  <c r="K9" i="27"/>
  <c r="J9" i="27"/>
  <c r="M8" i="27"/>
  <c r="L8" i="27"/>
  <c r="K8" i="27"/>
  <c r="J8" i="27"/>
  <c r="M7" i="27"/>
  <c r="L7" i="27"/>
  <c r="K7" i="27"/>
  <c r="J7" i="27"/>
  <c r="M6" i="27"/>
  <c r="L6" i="27"/>
  <c r="K6" i="27"/>
  <c r="J6" i="27"/>
  <c r="M5" i="27"/>
  <c r="L5" i="27"/>
  <c r="K5" i="27"/>
  <c r="J5" i="27"/>
  <c r="M4" i="27"/>
  <c r="L4" i="27"/>
  <c r="K4" i="27"/>
  <c r="J4" i="27"/>
  <c r="M3" i="27"/>
  <c r="L3" i="27"/>
  <c r="K3" i="27"/>
  <c r="J3" i="27"/>
  <c r="I10" i="27"/>
  <c r="H10" i="27"/>
  <c r="G10" i="27"/>
  <c r="F10" i="27"/>
  <c r="I9" i="27"/>
  <c r="H9" i="27"/>
  <c r="G9" i="27"/>
  <c r="F9" i="27"/>
  <c r="I8" i="27"/>
  <c r="H8" i="27"/>
  <c r="G8" i="27"/>
  <c r="F8" i="27"/>
  <c r="I7" i="27"/>
  <c r="H7" i="27"/>
  <c r="G7" i="27"/>
  <c r="F7" i="27"/>
  <c r="I6" i="27"/>
  <c r="H6" i="27"/>
  <c r="G6" i="27"/>
  <c r="F6" i="27"/>
  <c r="I5" i="27"/>
  <c r="H5" i="27"/>
  <c r="G5" i="27"/>
  <c r="F5" i="27"/>
  <c r="I4" i="27"/>
  <c r="H4" i="27"/>
  <c r="G4" i="27"/>
  <c r="F4" i="27"/>
  <c r="I3" i="27"/>
  <c r="H3" i="27"/>
  <c r="G3" i="27"/>
  <c r="F3" i="27"/>
  <c r="E10" i="27"/>
  <c r="D10" i="27"/>
  <c r="C10" i="27"/>
  <c r="B10" i="27"/>
  <c r="E9" i="27"/>
  <c r="D9" i="27"/>
  <c r="C9" i="27"/>
  <c r="B9" i="27"/>
  <c r="E8" i="27"/>
  <c r="D8" i="27"/>
  <c r="C8" i="27"/>
  <c r="B8" i="27"/>
  <c r="E7" i="27"/>
  <c r="D7" i="27"/>
  <c r="C7" i="27"/>
  <c r="B7" i="27"/>
  <c r="E6" i="27"/>
  <c r="D6" i="27"/>
  <c r="C6" i="27"/>
  <c r="B6" i="27"/>
  <c r="E5" i="27"/>
  <c r="D5" i="27"/>
  <c r="C5" i="27"/>
  <c r="B5" i="27"/>
  <c r="E4" i="27"/>
  <c r="D4" i="27"/>
  <c r="C4" i="27"/>
  <c r="B4" i="27"/>
  <c r="E3" i="27"/>
  <c r="D3" i="27"/>
  <c r="C3" i="27"/>
  <c r="B3" i="27"/>
  <c r="M10" i="19"/>
  <c r="L10" i="19"/>
  <c r="K10" i="19"/>
  <c r="J10" i="19"/>
  <c r="M9" i="19"/>
  <c r="L9" i="19"/>
  <c r="K9" i="19"/>
  <c r="J9" i="19"/>
  <c r="M8" i="19"/>
  <c r="L8" i="19"/>
  <c r="K8" i="19"/>
  <c r="J8" i="19"/>
  <c r="M7" i="19"/>
  <c r="L7" i="19"/>
  <c r="K7" i="19"/>
  <c r="J7" i="19"/>
  <c r="M6" i="19"/>
  <c r="L6" i="19"/>
  <c r="K6" i="19"/>
  <c r="J6" i="19"/>
  <c r="M5" i="19"/>
  <c r="L5" i="19"/>
  <c r="K5" i="19"/>
  <c r="J5" i="19"/>
  <c r="M4" i="19"/>
  <c r="L4" i="19"/>
  <c r="K4" i="19"/>
  <c r="J4" i="19"/>
  <c r="M3" i="19"/>
  <c r="L3" i="19"/>
  <c r="K3" i="19"/>
  <c r="J3" i="19"/>
  <c r="I10" i="19"/>
  <c r="H10" i="19"/>
  <c r="G10" i="19"/>
  <c r="F10" i="19"/>
  <c r="I9" i="19"/>
  <c r="H9" i="19"/>
  <c r="G9" i="19"/>
  <c r="F9" i="19"/>
  <c r="I8" i="19"/>
  <c r="H8" i="19"/>
  <c r="G8" i="19"/>
  <c r="F8" i="19"/>
  <c r="I7" i="19"/>
  <c r="H7" i="19"/>
  <c r="G7" i="19"/>
  <c r="F7" i="19"/>
  <c r="I6" i="19"/>
  <c r="H6" i="19"/>
  <c r="G6" i="19"/>
  <c r="F6" i="19"/>
  <c r="I5" i="19"/>
  <c r="H5" i="19"/>
  <c r="G5" i="19"/>
  <c r="F5" i="19"/>
  <c r="I4" i="19"/>
  <c r="H4" i="19"/>
  <c r="G4" i="19"/>
  <c r="F4" i="19"/>
  <c r="I3" i="19"/>
  <c r="H3" i="19"/>
  <c r="G3" i="19"/>
  <c r="F3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B7" i="19"/>
  <c r="E6" i="19"/>
  <c r="D6" i="19"/>
  <c r="C6" i="19"/>
  <c r="B6" i="19"/>
  <c r="E5" i="19"/>
  <c r="D5" i="19"/>
  <c r="C5" i="19"/>
  <c r="B5" i="19"/>
  <c r="E4" i="19"/>
  <c r="D4" i="19"/>
  <c r="C4" i="19"/>
  <c r="B4" i="19"/>
  <c r="E3" i="19"/>
  <c r="D3" i="19"/>
  <c r="C3" i="19"/>
  <c r="B3" i="19"/>
  <c r="I2" i="19"/>
  <c r="H2" i="19"/>
  <c r="G2" i="19"/>
  <c r="F2" i="19"/>
  <c r="I2" i="27"/>
  <c r="H2" i="27"/>
  <c r="G2" i="27"/>
  <c r="F2" i="27"/>
  <c r="E10" i="26"/>
  <c r="D10" i="26"/>
  <c r="C10" i="26"/>
  <c r="B10" i="26"/>
  <c r="A10" i="26"/>
  <c r="E9" i="26"/>
  <c r="D9" i="26"/>
  <c r="C9" i="26"/>
  <c r="B9" i="26"/>
  <c r="A9" i="26"/>
  <c r="E8" i="26"/>
  <c r="D8" i="26"/>
  <c r="C8" i="26"/>
  <c r="B8" i="26"/>
  <c r="A8" i="26"/>
  <c r="E7" i="26"/>
  <c r="D7" i="26"/>
  <c r="C7" i="26"/>
  <c r="B7" i="26"/>
  <c r="A7" i="26"/>
  <c r="E6" i="26"/>
  <c r="D6" i="26"/>
  <c r="C6" i="26"/>
  <c r="B6" i="26"/>
  <c r="G6" i="26" s="1"/>
  <c r="I6" i="26" s="1"/>
  <c r="N6" i="27" s="1"/>
  <c r="A6" i="26"/>
  <c r="E5" i="26"/>
  <c r="D5" i="26"/>
  <c r="C5" i="26"/>
  <c r="B5" i="26"/>
  <c r="G5" i="26" s="1"/>
  <c r="A5" i="26"/>
  <c r="E4" i="26"/>
  <c r="D4" i="26"/>
  <c r="C4" i="26"/>
  <c r="B4" i="26"/>
  <c r="A4" i="26"/>
  <c r="E3" i="26"/>
  <c r="D3" i="26"/>
  <c r="C3" i="26"/>
  <c r="B3" i="26"/>
  <c r="G3" i="26" s="1"/>
  <c r="J3" i="26" s="1"/>
  <c r="O3" i="27" s="1"/>
  <c r="A3" i="26"/>
  <c r="E2" i="26"/>
  <c r="D2" i="26"/>
  <c r="C2" i="26"/>
  <c r="B2" i="26"/>
  <c r="G2" i="26" s="1"/>
  <c r="A2" i="26"/>
  <c r="A1" i="26"/>
  <c r="J33" i="24"/>
  <c r="I33" i="24"/>
  <c r="H33" i="24"/>
  <c r="G33" i="24"/>
  <c r="J32" i="24"/>
  <c r="I32" i="24"/>
  <c r="H32" i="24"/>
  <c r="G32" i="24"/>
  <c r="J31" i="24"/>
  <c r="I31" i="24"/>
  <c r="H31" i="24"/>
  <c r="G31" i="24"/>
  <c r="J30" i="24"/>
  <c r="I30" i="24"/>
  <c r="H30" i="24"/>
  <c r="G30" i="24"/>
  <c r="J29" i="24"/>
  <c r="I29" i="24"/>
  <c r="H29" i="24"/>
  <c r="G29" i="24"/>
  <c r="J28" i="24"/>
  <c r="I28" i="24"/>
  <c r="H28" i="24"/>
  <c r="G28" i="24"/>
  <c r="J27" i="24"/>
  <c r="I27" i="24"/>
  <c r="H27" i="24"/>
  <c r="G27" i="24"/>
  <c r="J26" i="24"/>
  <c r="I26" i="24"/>
  <c r="H26" i="24"/>
  <c r="G26" i="24"/>
  <c r="J25" i="24"/>
  <c r="I25" i="24"/>
  <c r="H25" i="24"/>
  <c r="G25" i="24"/>
  <c r="J21" i="24"/>
  <c r="I21" i="24"/>
  <c r="H21" i="24"/>
  <c r="G21" i="24"/>
  <c r="J20" i="24"/>
  <c r="I20" i="24"/>
  <c r="H20" i="24"/>
  <c r="G20" i="24"/>
  <c r="J19" i="24"/>
  <c r="I19" i="24"/>
  <c r="H19" i="24"/>
  <c r="G19" i="24"/>
  <c r="J18" i="24"/>
  <c r="I18" i="24"/>
  <c r="H18" i="24"/>
  <c r="G18" i="24"/>
  <c r="J17" i="24"/>
  <c r="I17" i="24"/>
  <c r="H17" i="24"/>
  <c r="G17" i="24"/>
  <c r="J16" i="24"/>
  <c r="I16" i="24"/>
  <c r="H16" i="24"/>
  <c r="G16" i="24"/>
  <c r="J15" i="24"/>
  <c r="I15" i="24"/>
  <c r="H15" i="24"/>
  <c r="G15" i="24"/>
  <c r="J14" i="24"/>
  <c r="I14" i="24"/>
  <c r="H14" i="24"/>
  <c r="G14" i="24"/>
  <c r="T10" i="24"/>
  <c r="O10" i="24"/>
  <c r="N10" i="24"/>
  <c r="M10" i="24"/>
  <c r="L10" i="24"/>
  <c r="J10" i="24"/>
  <c r="I10" i="24"/>
  <c r="H10" i="24"/>
  <c r="G10" i="24"/>
  <c r="O9" i="24"/>
  <c r="N9" i="24"/>
  <c r="M9" i="24"/>
  <c r="L9" i="24"/>
  <c r="J9" i="24"/>
  <c r="I9" i="24"/>
  <c r="H9" i="24"/>
  <c r="G9" i="24"/>
  <c r="O8" i="24"/>
  <c r="N8" i="24"/>
  <c r="M8" i="24"/>
  <c r="L8" i="24"/>
  <c r="J8" i="24"/>
  <c r="I8" i="24"/>
  <c r="H8" i="24"/>
  <c r="G8" i="24"/>
  <c r="O7" i="24"/>
  <c r="N7" i="24"/>
  <c r="M7" i="24"/>
  <c r="L7" i="24"/>
  <c r="J7" i="24"/>
  <c r="I7" i="24"/>
  <c r="H7" i="24"/>
  <c r="G7" i="24"/>
  <c r="O6" i="24"/>
  <c r="Q6" i="24" s="1"/>
  <c r="N6" i="24"/>
  <c r="M6" i="24"/>
  <c r="L6" i="24"/>
  <c r="J6" i="24"/>
  <c r="I6" i="24"/>
  <c r="H6" i="24"/>
  <c r="G6" i="24"/>
  <c r="O5" i="24"/>
  <c r="N5" i="24"/>
  <c r="M5" i="24"/>
  <c r="L5" i="24"/>
  <c r="J5" i="24"/>
  <c r="I5" i="24"/>
  <c r="H5" i="24"/>
  <c r="G5" i="24"/>
  <c r="O4" i="24"/>
  <c r="N4" i="24"/>
  <c r="M4" i="24"/>
  <c r="L4" i="24"/>
  <c r="J4" i="24"/>
  <c r="I4" i="24"/>
  <c r="H4" i="24"/>
  <c r="G4" i="24"/>
  <c r="O3" i="24"/>
  <c r="N3" i="24"/>
  <c r="M3" i="24"/>
  <c r="L3" i="24"/>
  <c r="J3" i="24"/>
  <c r="I3" i="24"/>
  <c r="H3" i="24"/>
  <c r="G3" i="24"/>
  <c r="O2" i="24"/>
  <c r="Q2" i="24" s="1"/>
  <c r="N2" i="24"/>
  <c r="M2" i="24"/>
  <c r="L2" i="24"/>
  <c r="J2" i="24"/>
  <c r="I2" i="24"/>
  <c r="H2" i="24"/>
  <c r="G2" i="24"/>
  <c r="G10" i="21"/>
  <c r="F10" i="21"/>
  <c r="E10" i="21"/>
  <c r="D10" i="21"/>
  <c r="C10" i="21"/>
  <c r="B10" i="21"/>
  <c r="G9" i="21"/>
  <c r="F9" i="21"/>
  <c r="E9" i="21"/>
  <c r="D9" i="21"/>
  <c r="C9" i="21"/>
  <c r="B9" i="21"/>
  <c r="G8" i="21"/>
  <c r="F8" i="21"/>
  <c r="E8" i="21"/>
  <c r="D8" i="21"/>
  <c r="C8" i="21"/>
  <c r="B8" i="21"/>
  <c r="G7" i="21"/>
  <c r="F7" i="21"/>
  <c r="E7" i="21"/>
  <c r="D7" i="21"/>
  <c r="C7" i="21"/>
  <c r="B7" i="21"/>
  <c r="G6" i="21"/>
  <c r="F6" i="21"/>
  <c r="E6" i="21"/>
  <c r="D6" i="21"/>
  <c r="C6" i="21"/>
  <c r="B6" i="21"/>
  <c r="G5" i="21"/>
  <c r="F5" i="21"/>
  <c r="E5" i="21"/>
  <c r="D5" i="21"/>
  <c r="C5" i="21"/>
  <c r="B5" i="21"/>
  <c r="G4" i="21"/>
  <c r="F4" i="21"/>
  <c r="E4" i="21"/>
  <c r="D4" i="21"/>
  <c r="C4" i="21"/>
  <c r="B4" i="21"/>
  <c r="G3" i="21"/>
  <c r="F3" i="21"/>
  <c r="E3" i="21"/>
  <c r="D3" i="21"/>
  <c r="C3" i="21"/>
  <c r="B3" i="21"/>
  <c r="G2" i="21"/>
  <c r="F2" i="21"/>
  <c r="E2" i="21"/>
  <c r="D2" i="21"/>
  <c r="C2" i="21"/>
  <c r="B2" i="21"/>
  <c r="E10" i="16"/>
  <c r="D10" i="16"/>
  <c r="C10" i="16"/>
  <c r="B10" i="16"/>
  <c r="A10" i="16"/>
  <c r="E9" i="16"/>
  <c r="D9" i="16"/>
  <c r="C9" i="16"/>
  <c r="B9" i="16"/>
  <c r="A9" i="16"/>
  <c r="E8" i="16"/>
  <c r="D8" i="16"/>
  <c r="C8" i="16"/>
  <c r="B8" i="16"/>
  <c r="A8" i="16"/>
  <c r="E7" i="16"/>
  <c r="D7" i="16"/>
  <c r="C7" i="16"/>
  <c r="B7" i="16"/>
  <c r="G7" i="16" s="1"/>
  <c r="A7" i="16"/>
  <c r="E6" i="16"/>
  <c r="D6" i="16"/>
  <c r="C6" i="16"/>
  <c r="B6" i="16"/>
  <c r="G6" i="16" s="1"/>
  <c r="J6" i="16" s="1"/>
  <c r="O6" i="19" s="1"/>
  <c r="A6" i="16"/>
  <c r="E5" i="16"/>
  <c r="D5" i="16"/>
  <c r="C5" i="16"/>
  <c r="B5" i="16"/>
  <c r="G5" i="16" s="1"/>
  <c r="A5" i="16"/>
  <c r="E4" i="16"/>
  <c r="D4" i="16"/>
  <c r="C4" i="16"/>
  <c r="B4" i="16"/>
  <c r="A4" i="16"/>
  <c r="E3" i="16"/>
  <c r="D3" i="16"/>
  <c r="C3" i="16"/>
  <c r="B3" i="16"/>
  <c r="A3" i="16"/>
  <c r="E2" i="16"/>
  <c r="D2" i="16"/>
  <c r="C2" i="16"/>
  <c r="B2" i="16"/>
  <c r="G2" i="16" s="1"/>
  <c r="A2" i="16"/>
  <c r="A1" i="16"/>
  <c r="G10" i="18"/>
  <c r="F10" i="18"/>
  <c r="E10" i="18"/>
  <c r="D10" i="18"/>
  <c r="C10" i="18"/>
  <c r="B10" i="18"/>
  <c r="G9" i="18"/>
  <c r="F9" i="18"/>
  <c r="E9" i="18"/>
  <c r="D9" i="18"/>
  <c r="C9" i="18"/>
  <c r="B9" i="18"/>
  <c r="G8" i="18"/>
  <c r="F8" i="18"/>
  <c r="E8" i="18"/>
  <c r="D8" i="18"/>
  <c r="C8" i="18"/>
  <c r="B8" i="18"/>
  <c r="G7" i="18"/>
  <c r="F7" i="18"/>
  <c r="E7" i="18"/>
  <c r="D7" i="18"/>
  <c r="C7" i="18"/>
  <c r="B7" i="18"/>
  <c r="G6" i="18"/>
  <c r="F6" i="18"/>
  <c r="E6" i="18"/>
  <c r="D6" i="18"/>
  <c r="C6" i="18"/>
  <c r="B6" i="18"/>
  <c r="G5" i="18"/>
  <c r="F5" i="18"/>
  <c r="E5" i="18"/>
  <c r="D5" i="18"/>
  <c r="C5" i="18"/>
  <c r="B5" i="18"/>
  <c r="G4" i="18"/>
  <c r="F4" i="18"/>
  <c r="E4" i="18"/>
  <c r="D4" i="18"/>
  <c r="C4" i="18"/>
  <c r="B4" i="18"/>
  <c r="G3" i="18"/>
  <c r="F3" i="18"/>
  <c r="E3" i="18"/>
  <c r="D3" i="18"/>
  <c r="C3" i="18"/>
  <c r="B3" i="18"/>
  <c r="G2" i="18"/>
  <c r="F2" i="18"/>
  <c r="E2" i="18"/>
  <c r="D2" i="18"/>
  <c r="C2" i="18"/>
  <c r="B2" i="18"/>
  <c r="E10" i="28"/>
  <c r="D10" i="28"/>
  <c r="C10" i="28"/>
  <c r="E9" i="28"/>
  <c r="D9" i="28"/>
  <c r="C9" i="28"/>
  <c r="E8" i="28"/>
  <c r="D8" i="28"/>
  <c r="C8" i="28"/>
  <c r="E7" i="28"/>
  <c r="D7" i="28"/>
  <c r="C7" i="28"/>
  <c r="E6" i="28"/>
  <c r="D6" i="28"/>
  <c r="C6" i="28"/>
  <c r="E5" i="28"/>
  <c r="D5" i="28"/>
  <c r="C5" i="28"/>
  <c r="E4" i="28"/>
  <c r="D4" i="28"/>
  <c r="C4" i="28"/>
  <c r="E3" i="28"/>
  <c r="D3" i="28"/>
  <c r="C3" i="28"/>
  <c r="E2" i="28"/>
  <c r="D2" i="28"/>
  <c r="C2" i="28"/>
  <c r="B10" i="28"/>
  <c r="B9" i="28"/>
  <c r="B8" i="28"/>
  <c r="B7" i="28"/>
  <c r="B6" i="28"/>
  <c r="B5" i="28"/>
  <c r="B4" i="28"/>
  <c r="B3" i="28"/>
  <c r="B2" i="28"/>
  <c r="A10" i="28"/>
  <c r="A9" i="28"/>
  <c r="A8" i="28"/>
  <c r="A7" i="28"/>
  <c r="A6" i="28"/>
  <c r="A5" i="28"/>
  <c r="A4" i="28"/>
  <c r="A3" i="28"/>
  <c r="A2" i="28"/>
  <c r="A1" i="28"/>
  <c r="I10" i="14"/>
  <c r="H10" i="14"/>
  <c r="G10" i="14"/>
  <c r="F10" i="14"/>
  <c r="I9" i="14"/>
  <c r="H9" i="14"/>
  <c r="G9" i="14"/>
  <c r="F9" i="14"/>
  <c r="I8" i="14"/>
  <c r="H8" i="14"/>
  <c r="G8" i="14"/>
  <c r="F8" i="14"/>
  <c r="I7" i="14"/>
  <c r="H7" i="14"/>
  <c r="G7" i="14"/>
  <c r="F7" i="14"/>
  <c r="I6" i="14"/>
  <c r="H6" i="14"/>
  <c r="G6" i="14"/>
  <c r="F6" i="14"/>
  <c r="I5" i="14"/>
  <c r="H5" i="14"/>
  <c r="G5" i="14"/>
  <c r="F5" i="14"/>
  <c r="I4" i="14"/>
  <c r="H4" i="14"/>
  <c r="G4" i="14"/>
  <c r="F4" i="14"/>
  <c r="I3" i="14"/>
  <c r="H3" i="14"/>
  <c r="G3" i="14"/>
  <c r="F3" i="14"/>
  <c r="G2" i="14"/>
  <c r="H2" i="14"/>
  <c r="I2" i="14"/>
  <c r="F2" i="14"/>
  <c r="M10" i="14"/>
  <c r="L10" i="14"/>
  <c r="K10" i="14"/>
  <c r="J10" i="14"/>
  <c r="M9" i="14"/>
  <c r="L9" i="14"/>
  <c r="K9" i="14"/>
  <c r="J9" i="14"/>
  <c r="M8" i="14"/>
  <c r="L8" i="14"/>
  <c r="K8" i="14"/>
  <c r="J8" i="14"/>
  <c r="M7" i="14"/>
  <c r="L7" i="14"/>
  <c r="K7" i="14"/>
  <c r="J7" i="14"/>
  <c r="M6" i="14"/>
  <c r="L6" i="14"/>
  <c r="K6" i="14"/>
  <c r="J6" i="14"/>
  <c r="M5" i="14"/>
  <c r="L5" i="14"/>
  <c r="K5" i="14"/>
  <c r="J5" i="14"/>
  <c r="M4" i="14"/>
  <c r="L4" i="14"/>
  <c r="K4" i="14"/>
  <c r="J4" i="14"/>
  <c r="M3" i="14"/>
  <c r="L3" i="14"/>
  <c r="K3" i="14"/>
  <c r="J3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B3" i="8"/>
  <c r="G3" i="8" s="1"/>
  <c r="C3" i="8"/>
  <c r="D3" i="8"/>
  <c r="E3" i="8"/>
  <c r="B4" i="8"/>
  <c r="C4" i="8"/>
  <c r="D4" i="8"/>
  <c r="E4" i="8"/>
  <c r="B5" i="8"/>
  <c r="C5" i="8"/>
  <c r="D5" i="8"/>
  <c r="E5" i="8"/>
  <c r="B6" i="8"/>
  <c r="G6" i="8" s="1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G10" i="8" s="1"/>
  <c r="C10" i="8"/>
  <c r="D10" i="8"/>
  <c r="E10" i="8"/>
  <c r="E2" i="8"/>
  <c r="D2" i="8"/>
  <c r="C2" i="8"/>
  <c r="B2" i="8"/>
  <c r="G2" i="8" s="1"/>
  <c r="A10" i="8"/>
  <c r="A9" i="8"/>
  <c r="A8" i="8"/>
  <c r="A7" i="8"/>
  <c r="A6" i="8"/>
  <c r="A5" i="8"/>
  <c r="A4" i="8"/>
  <c r="A3" i="8"/>
  <c r="A2" i="8"/>
  <c r="A1" i="8"/>
  <c r="G4" i="8" l="1"/>
  <c r="L4" i="8" s="1"/>
  <c r="Q4" i="14" s="1"/>
  <c r="L10" i="8"/>
  <c r="Q10" i="14" s="1"/>
  <c r="K10" i="8"/>
  <c r="P10" i="14" s="1"/>
  <c r="J10" i="8"/>
  <c r="O10" i="14" s="1"/>
  <c r="L6" i="8"/>
  <c r="Q6" i="14" s="1"/>
  <c r="K6" i="8"/>
  <c r="P6" i="14" s="1"/>
  <c r="J6" i="8"/>
  <c r="O6" i="14" s="1"/>
  <c r="L3" i="8"/>
  <c r="Q3" i="14" s="1"/>
  <c r="K3" i="8"/>
  <c r="P3" i="14" s="1"/>
  <c r="J3" i="8"/>
  <c r="O3" i="14" s="1"/>
  <c r="L2" i="8"/>
  <c r="Q2" i="14" s="1"/>
  <c r="K2" i="8"/>
  <c r="P2" i="14" s="1"/>
  <c r="J2" i="8"/>
  <c r="O2" i="14" s="1"/>
  <c r="G5" i="8"/>
  <c r="G7" i="8"/>
  <c r="G8" i="26"/>
  <c r="J8" i="26" s="1"/>
  <c r="O8" i="27" s="1"/>
  <c r="I10" i="8"/>
  <c r="G8" i="8"/>
  <c r="G9" i="8"/>
  <c r="I2" i="8"/>
  <c r="N2" i="14" s="1"/>
  <c r="I3" i="8"/>
  <c r="I6" i="8"/>
  <c r="K4" i="8"/>
  <c r="P4" i="14" s="1"/>
  <c r="G8" i="16"/>
  <c r="J8" i="16" s="1"/>
  <c r="O8" i="19" s="1"/>
  <c r="I3" i="26"/>
  <c r="N3" i="27" s="1"/>
  <c r="J2" i="26"/>
  <c r="O2" i="27" s="1"/>
  <c r="L2" i="26"/>
  <c r="Q2" i="27" s="1"/>
  <c r="K2" i="26"/>
  <c r="P2" i="27" s="1"/>
  <c r="I2" i="26"/>
  <c r="N2" i="27" s="1"/>
  <c r="L5" i="26"/>
  <c r="Q5" i="27" s="1"/>
  <c r="K5" i="26"/>
  <c r="P5" i="27" s="1"/>
  <c r="J5" i="26"/>
  <c r="O5" i="27" s="1"/>
  <c r="I5" i="26"/>
  <c r="N5" i="27" s="1"/>
  <c r="L3" i="26"/>
  <c r="Q3" i="27" s="1"/>
  <c r="K3" i="26"/>
  <c r="P3" i="27" s="1"/>
  <c r="G9" i="26"/>
  <c r="I9" i="26" s="1"/>
  <c r="N9" i="27" s="1"/>
  <c r="G7" i="26"/>
  <c r="L7" i="26" s="1"/>
  <c r="Q7" i="27" s="1"/>
  <c r="J6" i="26"/>
  <c r="O6" i="27" s="1"/>
  <c r="K6" i="26"/>
  <c r="P6" i="27" s="1"/>
  <c r="L6" i="26"/>
  <c r="Q6" i="27" s="1"/>
  <c r="G10" i="26"/>
  <c r="J10" i="26" s="1"/>
  <c r="O10" i="27" s="1"/>
  <c r="G4" i="26"/>
  <c r="Q10" i="24"/>
  <c r="Q3" i="24"/>
  <c r="Q9" i="24"/>
  <c r="Q8" i="24"/>
  <c r="Q5" i="24"/>
  <c r="Q4" i="24"/>
  <c r="Q7" i="24"/>
  <c r="I2" i="16"/>
  <c r="N2" i="19" s="1"/>
  <c r="K2" i="16"/>
  <c r="P2" i="19" s="1"/>
  <c r="L2" i="16"/>
  <c r="Q2" i="19" s="1"/>
  <c r="J2" i="16"/>
  <c r="O2" i="19" s="1"/>
  <c r="K5" i="16"/>
  <c r="P5" i="19" s="1"/>
  <c r="J5" i="16"/>
  <c r="O5" i="19" s="1"/>
  <c r="L5" i="16"/>
  <c r="Q5" i="19" s="1"/>
  <c r="I5" i="16"/>
  <c r="N5" i="19" s="1"/>
  <c r="I7" i="16"/>
  <c r="N7" i="19" s="1"/>
  <c r="K7" i="16"/>
  <c r="P7" i="19" s="1"/>
  <c r="J7" i="16"/>
  <c r="O7" i="19" s="1"/>
  <c r="K6" i="16"/>
  <c r="P6" i="19" s="1"/>
  <c r="G9" i="16"/>
  <c r="I9" i="16" s="1"/>
  <c r="L6" i="16"/>
  <c r="Q6" i="19" s="1"/>
  <c r="G10" i="16"/>
  <c r="L10" i="16" s="1"/>
  <c r="Q10" i="19" s="1"/>
  <c r="I6" i="16"/>
  <c r="L7" i="16"/>
  <c r="Q7" i="19" s="1"/>
  <c r="G3" i="16"/>
  <c r="G4" i="16"/>
  <c r="G10" i="7"/>
  <c r="F10" i="7"/>
  <c r="E10" i="7"/>
  <c r="D10" i="7"/>
  <c r="C10" i="7"/>
  <c r="B10" i="7"/>
  <c r="L10" i="26" l="1"/>
  <c r="Q10" i="27" s="1"/>
  <c r="J4" i="8"/>
  <c r="O4" i="14" s="1"/>
  <c r="I4" i="8"/>
  <c r="L8" i="8"/>
  <c r="Q8" i="14" s="1"/>
  <c r="K8" i="8"/>
  <c r="P8" i="14" s="1"/>
  <c r="J8" i="8"/>
  <c r="O8" i="14" s="1"/>
  <c r="K9" i="8"/>
  <c r="P9" i="14" s="1"/>
  <c r="J9" i="8"/>
  <c r="O9" i="14" s="1"/>
  <c r="L9" i="8"/>
  <c r="Q9" i="14" s="1"/>
  <c r="K10" i="16"/>
  <c r="P10" i="19" s="1"/>
  <c r="R9" i="16"/>
  <c r="N9" i="19"/>
  <c r="L8" i="26"/>
  <c r="Q8" i="27" s="1"/>
  <c r="L7" i="8"/>
  <c r="Q7" i="14" s="1"/>
  <c r="K7" i="8"/>
  <c r="P7" i="14" s="1"/>
  <c r="J7" i="8"/>
  <c r="O7" i="14" s="1"/>
  <c r="J10" i="16"/>
  <c r="O10" i="19" s="1"/>
  <c r="K5" i="8"/>
  <c r="P5" i="14" s="1"/>
  <c r="J5" i="8"/>
  <c r="O5" i="14" s="1"/>
  <c r="L5" i="8"/>
  <c r="Q5" i="14" s="1"/>
  <c r="I10" i="16"/>
  <c r="N10" i="19" s="1"/>
  <c r="I9" i="8"/>
  <c r="R10" i="8"/>
  <c r="N10" i="14"/>
  <c r="K8" i="26"/>
  <c r="P8" i="27" s="1"/>
  <c r="L8" i="16"/>
  <c r="Q8" i="19" s="1"/>
  <c r="I7" i="8"/>
  <c r="I8" i="16"/>
  <c r="N8" i="19" s="1"/>
  <c r="I8" i="26"/>
  <c r="N8" i="27" s="1"/>
  <c r="R6" i="8"/>
  <c r="N6" i="14"/>
  <c r="K8" i="16"/>
  <c r="P8" i="19" s="1"/>
  <c r="I10" i="26"/>
  <c r="N10" i="27" s="1"/>
  <c r="R3" i="8"/>
  <c r="P3" i="8" s="1"/>
  <c r="N3" i="14"/>
  <c r="R6" i="16"/>
  <c r="N6" i="19"/>
  <c r="R3" i="26"/>
  <c r="P3" i="26" s="1"/>
  <c r="S3" i="27" s="1"/>
  <c r="I8" i="8"/>
  <c r="I5" i="8"/>
  <c r="L9" i="26"/>
  <c r="Q9" i="27" s="1"/>
  <c r="J9" i="26"/>
  <c r="O9" i="27" s="1"/>
  <c r="K9" i="26"/>
  <c r="P9" i="27" s="1"/>
  <c r="J4" i="26"/>
  <c r="O4" i="27" s="1"/>
  <c r="K4" i="26"/>
  <c r="P4" i="27" s="1"/>
  <c r="L4" i="26"/>
  <c r="Q4" i="27" s="1"/>
  <c r="R5" i="26"/>
  <c r="R6" i="26"/>
  <c r="K10" i="26"/>
  <c r="P10" i="27" s="1"/>
  <c r="I7" i="26"/>
  <c r="K7" i="26"/>
  <c r="P7" i="27" s="1"/>
  <c r="J7" i="26"/>
  <c r="O7" i="27" s="1"/>
  <c r="I4" i="26"/>
  <c r="R10" i="24"/>
  <c r="L9" i="16"/>
  <c r="Q9" i="19" s="1"/>
  <c r="K9" i="16"/>
  <c r="P9" i="19" s="1"/>
  <c r="J9" i="16"/>
  <c r="O9" i="19" s="1"/>
  <c r="L4" i="16"/>
  <c r="Q4" i="19" s="1"/>
  <c r="J4" i="16"/>
  <c r="O4" i="19" s="1"/>
  <c r="K4" i="16"/>
  <c r="P4" i="19" s="1"/>
  <c r="K3" i="16"/>
  <c r="P3" i="19" s="1"/>
  <c r="L3" i="16"/>
  <c r="Q3" i="19" s="1"/>
  <c r="I4" i="16"/>
  <c r="N4" i="19" s="1"/>
  <c r="R5" i="16"/>
  <c r="J3" i="16"/>
  <c r="O3" i="19" s="1"/>
  <c r="I3" i="16"/>
  <c r="R7" i="16"/>
  <c r="R8" i="16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P38" i="5"/>
  <c r="O38" i="5"/>
  <c r="N38" i="5"/>
  <c r="R38" i="5" s="1"/>
  <c r="M38" i="5"/>
  <c r="P37" i="5"/>
  <c r="O37" i="5"/>
  <c r="N37" i="5"/>
  <c r="R37" i="5" s="1"/>
  <c r="M37" i="5"/>
  <c r="P36" i="5"/>
  <c r="O36" i="5"/>
  <c r="N36" i="5"/>
  <c r="R36" i="5" s="1"/>
  <c r="M36" i="5"/>
  <c r="P35" i="5"/>
  <c r="O35" i="5"/>
  <c r="N35" i="5"/>
  <c r="R35" i="5" s="1"/>
  <c r="M35" i="5"/>
  <c r="P34" i="5"/>
  <c r="O34" i="5"/>
  <c r="N34" i="5"/>
  <c r="R34" i="5" s="1"/>
  <c r="M34" i="5"/>
  <c r="P33" i="5"/>
  <c r="O33" i="5"/>
  <c r="N33" i="5"/>
  <c r="R33" i="5" s="1"/>
  <c r="M33" i="5"/>
  <c r="P32" i="5"/>
  <c r="O32" i="5"/>
  <c r="N32" i="5"/>
  <c r="R32" i="5" s="1"/>
  <c r="M32" i="5"/>
  <c r="P31" i="5"/>
  <c r="O31" i="5"/>
  <c r="R31" i="5" s="1"/>
  <c r="N31" i="5"/>
  <c r="M31" i="5"/>
  <c r="K38" i="5"/>
  <c r="J38" i="5"/>
  <c r="I38" i="5"/>
  <c r="H38" i="5"/>
  <c r="K37" i="5"/>
  <c r="J37" i="5"/>
  <c r="I37" i="5"/>
  <c r="H37" i="5"/>
  <c r="K36" i="5"/>
  <c r="J36" i="5"/>
  <c r="I36" i="5"/>
  <c r="H36" i="5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D8" i="13"/>
  <c r="D2" i="13"/>
  <c r="D3" i="13"/>
  <c r="T10" i="12"/>
  <c r="N10" i="12"/>
  <c r="M10" i="12"/>
  <c r="L10" i="12"/>
  <c r="G10" i="12"/>
  <c r="J10" i="12"/>
  <c r="O9" i="12"/>
  <c r="N9" i="12"/>
  <c r="M9" i="12"/>
  <c r="L9" i="12"/>
  <c r="Q9" i="12" s="1"/>
  <c r="J9" i="12"/>
  <c r="I9" i="12"/>
  <c r="H9" i="12"/>
  <c r="G9" i="12"/>
  <c r="O8" i="12"/>
  <c r="N8" i="12"/>
  <c r="M8" i="12"/>
  <c r="L8" i="12"/>
  <c r="Q8" i="12" s="1"/>
  <c r="J8" i="12"/>
  <c r="I8" i="12"/>
  <c r="H8" i="12"/>
  <c r="G8" i="12"/>
  <c r="O7" i="12"/>
  <c r="N7" i="12"/>
  <c r="Q7" i="12" s="1"/>
  <c r="M7" i="12"/>
  <c r="L7" i="12"/>
  <c r="J7" i="12"/>
  <c r="I7" i="12"/>
  <c r="H7" i="12"/>
  <c r="G7" i="12"/>
  <c r="O6" i="12"/>
  <c r="N6" i="12"/>
  <c r="M6" i="12"/>
  <c r="L6" i="12"/>
  <c r="Q6" i="12" s="1"/>
  <c r="J6" i="12"/>
  <c r="I6" i="12"/>
  <c r="H6" i="12"/>
  <c r="G6" i="12"/>
  <c r="O5" i="12"/>
  <c r="N5" i="12"/>
  <c r="M5" i="12"/>
  <c r="L5" i="12"/>
  <c r="Q5" i="12" s="1"/>
  <c r="J5" i="12"/>
  <c r="I5" i="12"/>
  <c r="H5" i="12"/>
  <c r="G5" i="12"/>
  <c r="O4" i="12"/>
  <c r="N4" i="12"/>
  <c r="M4" i="12"/>
  <c r="L4" i="12"/>
  <c r="J4" i="12"/>
  <c r="I4" i="12"/>
  <c r="H4" i="12"/>
  <c r="G4" i="12"/>
  <c r="O3" i="12"/>
  <c r="N3" i="12"/>
  <c r="M3" i="12"/>
  <c r="L3" i="12"/>
  <c r="J3" i="12"/>
  <c r="I3" i="12"/>
  <c r="H3" i="12"/>
  <c r="G3" i="12"/>
  <c r="O2" i="12"/>
  <c r="N2" i="12"/>
  <c r="M2" i="12"/>
  <c r="L2" i="12"/>
  <c r="Q2" i="12" s="1"/>
  <c r="J2" i="12"/>
  <c r="I2" i="12"/>
  <c r="H2" i="12"/>
  <c r="G2" i="12"/>
  <c r="O10" i="5"/>
  <c r="L10" i="5"/>
  <c r="T10" i="5"/>
  <c r="N10" i="5"/>
  <c r="M10" i="5"/>
  <c r="O9" i="5"/>
  <c r="N9" i="5"/>
  <c r="M9" i="5"/>
  <c r="L9" i="5"/>
  <c r="O8" i="5"/>
  <c r="N8" i="5"/>
  <c r="M8" i="5"/>
  <c r="L8" i="5"/>
  <c r="O7" i="5"/>
  <c r="N7" i="5"/>
  <c r="M7" i="5"/>
  <c r="L7" i="5"/>
  <c r="Q7" i="5" s="1"/>
  <c r="O6" i="5"/>
  <c r="Q6" i="5" s="1"/>
  <c r="N6" i="5"/>
  <c r="M6" i="5"/>
  <c r="L6" i="5"/>
  <c r="O5" i="5"/>
  <c r="N5" i="5"/>
  <c r="M5" i="5"/>
  <c r="L5" i="5"/>
  <c r="O4" i="5"/>
  <c r="N4" i="5"/>
  <c r="M4" i="5"/>
  <c r="L4" i="5"/>
  <c r="Q4" i="5" s="1"/>
  <c r="O3" i="5"/>
  <c r="N3" i="5"/>
  <c r="M3" i="5"/>
  <c r="L3" i="5"/>
  <c r="O2" i="5"/>
  <c r="N2" i="5"/>
  <c r="M2" i="5"/>
  <c r="Q2" i="5" s="1"/>
  <c r="L2" i="5"/>
  <c r="R9" i="26" l="1"/>
  <c r="R4" i="8"/>
  <c r="N4" i="14"/>
  <c r="R10" i="16"/>
  <c r="R8" i="8"/>
  <c r="N8" i="14"/>
  <c r="O3" i="26"/>
  <c r="R3" i="27" s="1"/>
  <c r="O3" i="8"/>
  <c r="R3" i="14" s="1"/>
  <c r="S3" i="14"/>
  <c r="P4" i="8"/>
  <c r="R3" i="16"/>
  <c r="P3" i="16" s="1"/>
  <c r="S3" i="19" s="1"/>
  <c r="N3" i="19"/>
  <c r="R7" i="8"/>
  <c r="N7" i="14"/>
  <c r="R9" i="8"/>
  <c r="N9" i="14"/>
  <c r="R4" i="26"/>
  <c r="P4" i="26" s="1"/>
  <c r="N4" i="27"/>
  <c r="R7" i="26"/>
  <c r="N7" i="27"/>
  <c r="R10" i="26"/>
  <c r="R5" i="8"/>
  <c r="N5" i="14"/>
  <c r="R8" i="26"/>
  <c r="R4" i="16"/>
  <c r="D11" i="13"/>
  <c r="Q9" i="5"/>
  <c r="Q8" i="5"/>
  <c r="Q5" i="5"/>
  <c r="Q3" i="5"/>
  <c r="Q3" i="12"/>
  <c r="Q4" i="12"/>
  <c r="O10" i="12"/>
  <c r="Q10" i="12" s="1"/>
  <c r="R10" i="12" s="1"/>
  <c r="H10" i="12"/>
  <c r="I10" i="12"/>
  <c r="Q10" i="5"/>
  <c r="R10" i="5" s="1"/>
  <c r="G9" i="7"/>
  <c r="F9" i="7"/>
  <c r="E9" i="7"/>
  <c r="D9" i="7"/>
  <c r="C9" i="7"/>
  <c r="B9" i="7"/>
  <c r="G8" i="7"/>
  <c r="F8" i="7"/>
  <c r="E8" i="7"/>
  <c r="D8" i="7"/>
  <c r="C8" i="7"/>
  <c r="B8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E2" i="7"/>
  <c r="F2" i="7"/>
  <c r="C2" i="7"/>
  <c r="G2" i="7"/>
  <c r="D2" i="7"/>
  <c r="B2" i="7"/>
  <c r="J2" i="5"/>
  <c r="I2" i="5"/>
  <c r="H2" i="5"/>
  <c r="G2" i="5"/>
  <c r="G10" i="5"/>
  <c r="J10" i="5"/>
  <c r="I10" i="5"/>
  <c r="H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O3" i="16" l="1"/>
  <c r="R3" i="19" s="1"/>
  <c r="S4" i="27"/>
  <c r="O4" i="26"/>
  <c r="R4" i="27" s="1"/>
  <c r="P5" i="26"/>
  <c r="S5" i="27" s="1"/>
  <c r="O4" i="8"/>
  <c r="R4" i="14" s="1"/>
  <c r="S4" i="14"/>
  <c r="P5" i="8"/>
  <c r="P4" i="16"/>
  <c r="S4" i="19" s="1"/>
  <c r="P6" i="26"/>
  <c r="S6" i="27" s="1"/>
  <c r="O5" i="26"/>
  <c r="R5" i="27" s="1"/>
  <c r="P5" i="16"/>
  <c r="S5" i="19" s="1"/>
  <c r="O4" i="16"/>
  <c r="R4" i="19" s="1"/>
  <c r="T38" i="5"/>
  <c r="S38" i="5" s="1"/>
  <c r="D9" i="13"/>
  <c r="D12" i="13" s="1"/>
  <c r="T31" i="5"/>
  <c r="S31" i="5" s="1"/>
  <c r="S5" i="14" l="1"/>
  <c r="O5" i="8"/>
  <c r="R5" i="14" s="1"/>
  <c r="P6" i="8"/>
  <c r="P7" i="26"/>
  <c r="S7" i="27" s="1"/>
  <c r="O6" i="26"/>
  <c r="R6" i="27" s="1"/>
  <c r="P6" i="16"/>
  <c r="S6" i="19" s="1"/>
  <c r="O5" i="16"/>
  <c r="R5" i="19" s="1"/>
  <c r="S6" i="14" l="1"/>
  <c r="O6" i="8"/>
  <c r="R6" i="14" s="1"/>
  <c r="P7" i="8"/>
  <c r="P8" i="26"/>
  <c r="S8" i="27" s="1"/>
  <c r="O7" i="26"/>
  <c r="R7" i="27" s="1"/>
  <c r="P7" i="16"/>
  <c r="S7" i="19" s="1"/>
  <c r="O6" i="16"/>
  <c r="R6" i="19" s="1"/>
  <c r="P8" i="8" l="1"/>
  <c r="S7" i="14"/>
  <c r="O7" i="8"/>
  <c r="R7" i="14" s="1"/>
  <c r="P9" i="26"/>
  <c r="S9" i="27" s="1"/>
  <c r="O8" i="26"/>
  <c r="R8" i="27" s="1"/>
  <c r="P8" i="16"/>
  <c r="S8" i="19" s="1"/>
  <c r="O7" i="16"/>
  <c r="R7" i="19" s="1"/>
  <c r="P9" i="8" l="1"/>
  <c r="S8" i="14"/>
  <c r="O8" i="8"/>
  <c r="R8" i="14" s="1"/>
  <c r="P10" i="26"/>
  <c r="O9" i="26"/>
  <c r="R9" i="27" s="1"/>
  <c r="P9" i="16"/>
  <c r="S9" i="19" s="1"/>
  <c r="O8" i="16"/>
  <c r="R8" i="19" s="1"/>
  <c r="O10" i="26" l="1"/>
  <c r="R10" i="27" s="1"/>
  <c r="S10" i="27"/>
  <c r="P10" i="8"/>
  <c r="S9" i="14"/>
  <c r="O9" i="8"/>
  <c r="R9" i="14" s="1"/>
  <c r="P10" i="16"/>
  <c r="O9" i="16"/>
  <c r="R9" i="19" s="1"/>
  <c r="O10" i="16" l="1"/>
  <c r="R10" i="19" s="1"/>
  <c r="S10" i="19"/>
  <c r="S10" i="14"/>
  <c r="O10" i="8"/>
  <c r="R10" i="14" s="1"/>
</calcChain>
</file>

<file path=xl/sharedStrings.xml><?xml version="1.0" encoding="utf-8"?>
<sst xmlns="http://schemas.openxmlformats.org/spreadsheetml/2006/main" count="4628" uniqueCount="229">
  <si>
    <t>ind</t>
  </si>
  <si>
    <t>ag</t>
  </si>
  <si>
    <t>art_rec</t>
  </si>
  <si>
    <t>constr</t>
  </si>
  <si>
    <t>eat</t>
  </si>
  <si>
    <t>ed_high</t>
  </si>
  <si>
    <t>ed_k12</t>
  </si>
  <si>
    <t>ed_oth</t>
  </si>
  <si>
    <t>fire</t>
  </si>
  <si>
    <t>gov</t>
  </si>
  <si>
    <t>health</t>
  </si>
  <si>
    <t>hotel</t>
  </si>
  <si>
    <t>info</t>
  </si>
  <si>
    <t>lease</t>
  </si>
  <si>
    <t>logis</t>
  </si>
  <si>
    <t>man_bio</t>
  </si>
  <si>
    <t>man_hvy</t>
  </si>
  <si>
    <t>man_lgt</t>
  </si>
  <si>
    <t>man_tech</t>
  </si>
  <si>
    <t>natres</t>
  </si>
  <si>
    <t>prof</t>
  </si>
  <si>
    <t>ret_loc</t>
  </si>
  <si>
    <t>ret_reg</t>
  </si>
  <si>
    <t>serv_bus</t>
  </si>
  <si>
    <t>serv_per</t>
  </si>
  <si>
    <t>serv_soc</t>
  </si>
  <si>
    <t>transp</t>
  </si>
  <si>
    <t>util</t>
  </si>
  <si>
    <t>Category</t>
  </si>
  <si>
    <t>Units</t>
  </si>
  <si>
    <t>Billions of Fixed (2009) Dollars</t>
  </si>
  <si>
    <t>Billions of Current Dollars</t>
  </si>
  <si>
    <t>year</t>
  </si>
  <si>
    <t>hhworkers</t>
  </si>
  <si>
    <t>hhsize</t>
  </si>
  <si>
    <t>inc_cat_mtc_int</t>
  </si>
  <si>
    <t>total</t>
  </si>
  <si>
    <t>w0</t>
  </si>
  <si>
    <t>s1</t>
  </si>
  <si>
    <t>q1</t>
  </si>
  <si>
    <t>q2</t>
  </si>
  <si>
    <t>q3</t>
  </si>
  <si>
    <t>q4</t>
  </si>
  <si>
    <t>w1</t>
  </si>
  <si>
    <t>s2</t>
  </si>
  <si>
    <t>w2</t>
  </si>
  <si>
    <t>s3</t>
  </si>
  <si>
    <t>w3</t>
  </si>
  <si>
    <t>s4</t>
  </si>
  <si>
    <t>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</si>
  <si>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</si>
  <si>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</si>
  <si>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</si>
  <si>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</si>
  <si>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</si>
  <si>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</si>
  <si>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</si>
  <si>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</si>
  <si>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</si>
  <si>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</si>
  <si>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</si>
  <si>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</si>
  <si>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</si>
  <si>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</si>
  <si>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</si>
  <si>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</si>
  <si>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</si>
  <si>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</si>
  <si>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</si>
  <si>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</si>
  <si>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</si>
  <si>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</si>
  <si>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</si>
  <si>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</si>
  <si>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</si>
  <si>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</si>
  <si>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</si>
  <si>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</si>
  <si>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</si>
  <si>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</si>
  <si>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age31</t>
  </si>
  <si>
    <t>age32</t>
  </si>
  <si>
    <t>age33</t>
  </si>
  <si>
    <t>age34</t>
  </si>
  <si>
    <t>age35</t>
  </si>
  <si>
    <t>age36</t>
  </si>
  <si>
    <t>age37</t>
  </si>
  <si>
    <t>age38</t>
  </si>
  <si>
    <t>age39</t>
  </si>
  <si>
    <t>age40</t>
  </si>
  <si>
    <t>age41</t>
  </si>
  <si>
    <t>age42</t>
  </si>
  <si>
    <t>age43</t>
  </si>
  <si>
    <t>age44</t>
  </si>
  <si>
    <t>age45</t>
  </si>
  <si>
    <t>age46</t>
  </si>
  <si>
    <t>age47</t>
  </si>
  <si>
    <t>age48</t>
  </si>
  <si>
    <t>age49</t>
  </si>
  <si>
    <t>age50</t>
  </si>
  <si>
    <t>age51</t>
  </si>
  <si>
    <t>age52</t>
  </si>
  <si>
    <t>age53</t>
  </si>
  <si>
    <t>age54</t>
  </si>
  <si>
    <t>age55</t>
  </si>
  <si>
    <t>age56</t>
  </si>
  <si>
    <t>age57</t>
  </si>
  <si>
    <t>age58</t>
  </si>
  <si>
    <t>age59</t>
  </si>
  <si>
    <t>age60</t>
  </si>
  <si>
    <t>age61</t>
  </si>
  <si>
    <t>age62</t>
  </si>
  <si>
    <t>age63</t>
  </si>
  <si>
    <t>age64</t>
  </si>
  <si>
    <t>age65</t>
  </si>
  <si>
    <t>age66</t>
  </si>
  <si>
    <t>age67</t>
  </si>
  <si>
    <t>age68</t>
  </si>
  <si>
    <t>age69</t>
  </si>
  <si>
    <t>age70</t>
  </si>
  <si>
    <t>age71</t>
  </si>
  <si>
    <t>age72</t>
  </si>
  <si>
    <t>age73</t>
  </si>
  <si>
    <t>age74</t>
  </si>
  <si>
    <t>age75</t>
  </si>
  <si>
    <t>age76</t>
  </si>
  <si>
    <t>age77</t>
  </si>
  <si>
    <t>age78</t>
  </si>
  <si>
    <t>age79</t>
  </si>
  <si>
    <t>age80</t>
  </si>
  <si>
    <t>age81</t>
  </si>
  <si>
    <t>age82</t>
  </si>
  <si>
    <t>age83</t>
  </si>
  <si>
    <t>age84</t>
  </si>
  <si>
    <t>age85</t>
  </si>
  <si>
    <t>age86</t>
  </si>
  <si>
    <t>age87</t>
  </si>
  <si>
    <t>age88</t>
  </si>
  <si>
    <t>age89</t>
  </si>
  <si>
    <t>age90</t>
  </si>
  <si>
    <t>age91</t>
  </si>
  <si>
    <t>age92</t>
  </si>
  <si>
    <t>age93</t>
  </si>
  <si>
    <t>age94</t>
  </si>
  <si>
    <t>age95</t>
  </si>
  <si>
    <t>age96</t>
  </si>
  <si>
    <t>age97</t>
  </si>
  <si>
    <t>age98</t>
  </si>
  <si>
    <t>age99</t>
  </si>
  <si>
    <t>age100p</t>
  </si>
  <si>
    <t>q1_households</t>
  </si>
  <si>
    <t>q2_households</t>
  </si>
  <si>
    <t>q3_households</t>
  </si>
  <si>
    <t>q4_households</t>
  </si>
  <si>
    <t>Sum of total</t>
  </si>
  <si>
    <t>Column Labels</t>
  </si>
  <si>
    <t>Grand Total</t>
  </si>
  <si>
    <t>Row Labels</t>
  </si>
  <si>
    <t>AGREMPN</t>
  </si>
  <si>
    <t>MWTEMPN</t>
  </si>
  <si>
    <t>RETEMPN</t>
  </si>
  <si>
    <t>FPSEMPN</t>
  </si>
  <si>
    <t>HEREMPN</t>
  </si>
  <si>
    <t>OTHEMPN</t>
  </si>
  <si>
    <t>REMI</t>
  </si>
  <si>
    <t>BTF</t>
  </si>
  <si>
    <t>jobs 2050</t>
  </si>
  <si>
    <t>hh2050</t>
  </si>
  <si>
    <t>hh2010</t>
  </si>
  <si>
    <t>jobs2010</t>
  </si>
  <si>
    <t>jobs per hh 2010</t>
  </si>
  <si>
    <t>shrs1</t>
  </si>
  <si>
    <t>shrs2</t>
  </si>
  <si>
    <t>shrs3</t>
  </si>
  <si>
    <t>shrs4</t>
  </si>
  <si>
    <t>shrq1</t>
  </si>
  <si>
    <t>shrq2</t>
  </si>
  <si>
    <t>shrq3</t>
  </si>
  <si>
    <t>shrq4</t>
  </si>
  <si>
    <t>shrw0</t>
  </si>
  <si>
    <t>shrw1</t>
  </si>
  <si>
    <t>shrw2</t>
  </si>
  <si>
    <t>shrw3</t>
  </si>
  <si>
    <t>shra1</t>
  </si>
  <si>
    <t>shra2</t>
  </si>
  <si>
    <t>shra3</t>
  </si>
  <si>
    <t>shra4</t>
  </si>
  <si>
    <t>shrn</t>
  </si>
  <si>
    <t>shry</t>
  </si>
  <si>
    <t>jobs</t>
  </si>
  <si>
    <t>unclass</t>
  </si>
  <si>
    <t>Real Gross Domestic Product in Fixed Dollars</t>
  </si>
  <si>
    <t>Personal Consumption Expenditures</t>
  </si>
  <si>
    <t>Gross Private Domestic Fixed Investment</t>
  </si>
  <si>
    <t>Change in Private Inventories</t>
  </si>
  <si>
    <t>Exports of Goods and Services</t>
  </si>
  <si>
    <t>Imports of Goods and Services</t>
  </si>
  <si>
    <t>Government Consumption Expenditures and Gross Investment</t>
  </si>
  <si>
    <t>Exogenous Final Demand</t>
  </si>
  <si>
    <t>Total Earnings by Place of Work</t>
  </si>
  <si>
    <t>  Total Wages and Salaries</t>
  </si>
  <si>
    <t>  Supplements to Wages and Salaries</t>
  </si>
  <si>
    <t>   Employer contributions for employee pension and insurance funds</t>
  </si>
  <si>
    <t>   Employer contributions for government social insurance</t>
  </si>
  <si>
    <t>  Proprietors' income with inventory valuation and capital consumption adjustments</t>
  </si>
  <si>
    <t>Less: Contributions for Government Social Insurance</t>
  </si>
  <si>
    <t> Employee and Self-Employed Contributions for Government Social Insurance</t>
  </si>
  <si>
    <t> Employer contributions for government social insurance</t>
  </si>
  <si>
    <t>Plus: Adjustment for Residence</t>
  </si>
  <si>
    <t> Gross Inflow</t>
  </si>
  <si>
    <t> Gross Outflow</t>
  </si>
  <si>
    <t>Equals: Net Earnings by Place of Residence</t>
  </si>
  <si>
    <t>Plus: Property Income</t>
  </si>
  <si>
    <t>  Personal Dividend Income</t>
  </si>
  <si>
    <t>  Personal Interest Income</t>
  </si>
  <si>
    <t>  Rental Income of Persons</t>
  </si>
  <si>
    <t>Plus: Personal Current Transfer Receipts</t>
  </si>
  <si>
    <t>Equals: Personal Income</t>
  </si>
  <si>
    <t>Less: Personal current taxes</t>
  </si>
  <si>
    <t>Equals: Disposable personal income</t>
  </si>
  <si>
    <t>PCE-Price Index</t>
  </si>
  <si>
    <t>2009=100 (Nation)</t>
  </si>
  <si>
    <t>a0019</t>
  </si>
  <si>
    <t>a2034</t>
  </si>
  <si>
    <t>a3564</t>
  </si>
  <si>
    <t>a65p</t>
  </si>
  <si>
    <t>children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</si>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</sst>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00"/>
    <numFmt numFmtId="167" formatCode="0.0000"/>
    <numFmt numFmtId="168" formatCode="0.000"/>
    <numFmt numFmtId="169" formatCode="0.000%"/>
    <numFmt numFmtId="170" formatCode="0.00000000"/>
    <numFmt numFmtId="171" formatCode="0.0000000"/>
    <numFmt numFmtId="172" formatCode="0.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5" fontId="0" fillId="0" borderId="0" xfId="2" applyNumberFormat="1" applyFont="1"/>
    <xf numFmtId="164" fontId="0" fillId="0" borderId="0" xfId="0" applyNumberFormat="1"/>
    <xf numFmtId="166" fontId="0" fillId="0" borderId="0" xfId="0" applyNumberFormat="1"/>
    <xf numFmtId="168" fontId="0" fillId="0" borderId="0" xfId="0" applyNumberFormat="1"/>
    <xf numFmtId="9" fontId="0" fillId="0" borderId="0" xfId="2" applyFont="1"/>
    <xf numFmtId="0" fontId="3" fillId="0" borderId="0" xfId="0" applyFont="1"/>
    <xf numFmtId="0" fontId="2" fillId="0" borderId="0" xfId="0" applyFont="1"/>
    <xf numFmtId="169" fontId="0" fillId="0" borderId="0" xfId="2" applyNumberFormat="1" applyFont="1"/>
    <xf numFmtId="167" fontId="4" fillId="0" borderId="0" xfId="0" applyNumberFormat="1" applyFont="1"/>
    <xf numFmtId="43" fontId="0" fillId="0" borderId="0" xfId="0" applyNumberFormat="1"/>
    <xf numFmtId="170" fontId="0" fillId="0" borderId="0" xfId="0" applyNumberFormat="1"/>
    <xf numFmtId="3" fontId="2" fillId="0" borderId="0" xfId="0" applyNumberFormat="1" applyFont="1"/>
    <xf numFmtId="0" fontId="5" fillId="0" borderId="0" xfId="0" applyFont="1"/>
    <xf numFmtId="1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2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Reilly" refreshedDate="43294.627967939814" createdVersion="6" refreshedVersion="6" minRefreshableVersion="3" recordCount="416" xr:uid="{DD153CB1-FA9F-3142-91B7-D4BF26A635E7}">
  <cacheSource type="worksheet">
    <worksheetSource ref="A1:E417" sheet="rBh"/>
  </cacheSource>
  <cacheFields count="5">
    <cacheField name="year" numFmtId="0">
      <sharedItems containsSemiMixedTypes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hhworkers" numFmtId="0">
      <sharedItems count="4">
        <s v="w0"/>
        <s v="w1"/>
        <s v="w2"/>
        <s v="w3"/>
      </sharedItems>
    </cacheField>
    <cacheField name="hhsize" numFmtId="0">
      <sharedItems count="4">
        <s v="s1"/>
        <s v="s2"/>
        <s v="s3"/>
        <s v="s4"/>
      </sharedItems>
    </cacheField>
    <cacheField name="inc_cat_mtc_int" numFmtId="0">
      <sharedItems count="4">
        <s v="q1"/>
        <s v="q2"/>
        <s v="q3"/>
        <s v="q4"/>
      </sharedItems>
    </cacheField>
    <cacheField name="total" numFmtId="0">
      <sharedItems containsSemiMixedTypes="0" containsString="0" containsNumber="1" minValue="282.55328259999999" maxValue="350761.93949999998" count="416">
        <n v="207343.81890000001"/>
        <n v="127646.0289"/>
        <n v="84151.063880000002"/>
        <n v="72162.748829999997"/>
        <n v="43122.76539"/>
        <n v="13186.80689"/>
        <n v="43378.782570000003"/>
        <n v="27212.57862"/>
        <n v="5342.3365180000001"/>
        <n v="5946.2117529999996"/>
        <n v="59536.616820000003"/>
        <n v="43268.34"/>
        <n v="13182.53557"/>
        <n v="44025.546240000003"/>
        <n v="128324.4764"/>
        <n v="50245.073100000001"/>
        <n v="76409.973819999999"/>
        <n v="89154.487829999998"/>
        <n v="4654.2033369999999"/>
        <n v="35358.878400000001"/>
        <n v="51269.159189999998"/>
        <n v="21317.70636"/>
        <n v="2508.68037"/>
        <n v="36428.907500000001"/>
        <n v="71958.929199999999"/>
        <n v="53419.64918"/>
        <n v="14838.90148"/>
        <n v="79230.006720000005"/>
        <n v="29577.740399999999"/>
        <n v="56142.239690000002"/>
        <n v="110247.4694"/>
        <n v="1960.4137800000001"/>
        <n v="34160.621879999999"/>
        <n v="56146.270729999997"/>
        <n v="25121.41027"/>
        <n v="282.55328259999999"/>
        <n v="34518.579619999997"/>
        <n v="70183.148060000007"/>
        <n v="67354.021819999994"/>
        <n v="8118.2842270000001"/>
        <n v="47623.945310000003"/>
        <n v="22212.461070000001"/>
        <n v="53617.96269"/>
        <n v="154444.91620000001"/>
        <n v="1808.8079990000001"/>
        <n v="28324.102139999999"/>
        <n v="78118.523270000005"/>
        <n v="37315.722419999998"/>
        <n v="555.64200849999997"/>
        <n v="42115.11694"/>
        <n v="124968.2797"/>
        <n v="86496.553419999997"/>
        <n v="225848.68290000001"/>
        <n v="135694.4442"/>
        <n v="90124.183569999994"/>
        <n v="75426.349600000001"/>
        <n v="43879.42007"/>
        <n v="14165.356519999999"/>
        <n v="45477.17841"/>
        <n v="27773.467379999998"/>
        <n v="5422.4159760000002"/>
        <n v="6379.0027440000003"/>
        <n v="62333.98027"/>
        <n v="44101.686179999997"/>
        <n v="13362.41934"/>
        <n v="48198.068859999999"/>
        <n v="137107.96179999999"/>
        <n v="54084.601069999997"/>
        <n v="80270.965779999999"/>
        <n v="91179.225860000006"/>
        <n v="5024.948695"/>
        <n v="37257.443229999997"/>
        <n v="52591.434480000004"/>
        <n v="21747.056420000001"/>
        <n v="2704.9308380000002"/>
        <n v="38334.099849999999"/>
        <n v="73717.070590000003"/>
        <n v="54423.390229999997"/>
        <n v="17450.69097"/>
        <n v="90934.536649999995"/>
        <n v="34200.395850000001"/>
        <n v="63355.476710000003"/>
        <n v="121117.6156"/>
        <n v="2273.631183"/>
        <n v="38665.740120000002"/>
        <n v="61867.950409999998"/>
        <n v="27528.973239999999"/>
        <n v="327.2632074"/>
        <n v="39019.170389999999"/>
        <n v="77232.876940000002"/>
        <n v="73711.302509999994"/>
        <n v="10198.92728"/>
        <n v="58390.729720000003"/>
        <n v="27437.351439999999"/>
        <n v="64637.433449999997"/>
        <n v="181255.6974"/>
        <n v="2241.0116119999998"/>
        <n v="34248.068050000002"/>
        <n v="91955.604699999996"/>
        <n v="43683.478880000002"/>
        <n v="687.49772329999996"/>
        <n v="50856.034350000002"/>
        <n v="146909.04180000001"/>
        <n v="101122.715"/>
        <n v="246652.0281"/>
        <n v="149029.3363"/>
        <n v="98527.567190000002"/>
        <n v="82924.350359999997"/>
        <n v="48154.202839999998"/>
        <n v="15467.951279999999"/>
        <n v="49939.175719999999"/>
        <n v="30443.339540000001"/>
        <n v="5959.3599530000001"/>
        <n v="6955.7346450000005"/>
        <n v="68353.010670000003"/>
        <n v="48272.780420000003"/>
        <n v="14664.822630000001"/>
        <n v="51384.48848"/>
        <n v="146996.72080000001"/>
        <n v="57719.866459999997"/>
        <n v="86149.497279999996"/>
        <n v="97679.738970000006"/>
        <n v="5356.3899799999999"/>
        <n v="39938.907200000001"/>
        <n v="56274.607750000003"/>
        <n v="23331.493480000001"/>
        <n v="2879.2650990000002"/>
        <n v="41034.89531"/>
        <n v="78768.116219999996"/>
        <n v="58305.91042"/>
        <n v="18371.095580000001"/>
        <n v="96270.640050000002"/>
        <n v="36041.49929"/>
        <n v="67142.645869999993"/>
        <n v="128125.6056"/>
        <n v="2393.2088659999999"/>
        <n v="40928.844700000001"/>
        <n v="65370.712350000002"/>
        <n v="29164.336520000001"/>
        <n v="343.98753019999998"/>
        <n v="41244.507339999996"/>
        <n v="81490.059009999997"/>
        <n v="77979.618010000006"/>
        <n v="11223.6083"/>
        <n v="64619.632149999998"/>
        <n v="30225.22064"/>
        <n v="71606.751099999994"/>
        <n v="200436.06280000001"/>
        <n v="2465.8137539999998"/>
        <n v="37896.125829999997"/>
        <n v="101566.68339999999"/>
        <n v="48376.54881"/>
        <n v="755.39196119999997"/>
        <n v="56193.509789999996"/>
        <n v="162034.13810000001"/>
        <n v="111828.1955"/>
        <n v="266173.50380000001"/>
        <n v="160461.69140000001"/>
        <n v="105962.5439"/>
        <n v="88980.770510000002"/>
        <n v="51303.298719999999"/>
        <n v="16633.690050000001"/>
        <n v="53581.719510000003"/>
        <n v="32431.316360000001"/>
        <n v="6349.3462840000002"/>
        <n v="7472.5052299999998"/>
        <n v="73265.638330000002"/>
        <n v="51373.838020000003"/>
        <n v="15608.9476"/>
        <n v="54345.00389"/>
        <n v="155115.32279999999"/>
        <n v="60836.944000000003"/>
        <n v="90597.098199999993"/>
        <n v="101991.2792"/>
        <n v="5645.149582"/>
        <n v="41997.062100000003"/>
        <n v="58753.29365"/>
        <n v="24362.361919999999"/>
        <n v="3031.4634110000002"/>
        <n v="43106.570780000002"/>
        <n v="82155.683489999996"/>
        <n v="60821.46054"/>
        <n v="19870.89086"/>
        <n v="103895.22990000001"/>
        <n v="38850.768700000001"/>
        <n v="72212.883379999999"/>
        <n v="136819.87030000001"/>
        <n v="2579.5180009999999"/>
        <n v="44015.629110000002"/>
        <n v="69800.358550000004"/>
        <n v="31144.663779999999"/>
        <n v="370.39752149999998"/>
        <n v="44310.939749999998"/>
        <n v="86925.356599999999"/>
        <n v="83191.712079999998"/>
        <n v="12518.130209999999"/>
        <n v="71910.268790000002"/>
        <n v="33596.259619999997"/>
        <n v="79413.600380000003"/>
        <n v="220705.82130000001"/>
        <n v="2740.5827020000002"/>
        <n v="42023.955020000001"/>
        <n v="111827.9565"/>
        <n v="53271.03198"/>
        <n v="838.73045530000002"/>
        <n v="62252.339950000001"/>
        <n v="178226.8181"/>
        <n v="123019.78320000001"/>
        <n v="286806.72899999999"/>
        <n v="176977.11850000001"/>
        <n v="115548.2862"/>
        <n v="99318.129939999999"/>
        <n v="58064.440670000004"/>
        <n v="18073.303550000001"/>
        <n v="59591.843930000003"/>
        <n v="36573.56869"/>
        <n v="7211.0763459999998"/>
        <n v="8110.1604139999999"/>
        <n v="81392.575970000005"/>
        <n v="57870.742270000002"/>
        <n v="17707.57057"/>
        <n v="56150.024069999999"/>
        <n v="164046.23319999999"/>
        <n v="63612.773399999998"/>
        <n v="96964.434039999993"/>
        <n v="110686.28290000001"/>
        <n v="5881.5284240000001"/>
        <n v="44787.301420000003"/>
        <n v="63533.208429999999"/>
        <n v="26531.16244"/>
        <n v="3154.8691789999998"/>
        <n v="45919.13927"/>
        <n v="88740.211949999997"/>
        <n v="66161.906520000004"/>
        <n v="19449.52621"/>
        <n v="104089.8867"/>
        <n v="38483.797619999998"/>
        <n v="73217.387959999993"/>
        <n v="140663.46280000001"/>
        <n v="2545.978165"/>
        <n v="44467.658770000002"/>
        <n v="71503.547560000006"/>
        <n v="32130.82675"/>
        <n v="365.17283420000001"/>
        <n v="44715.963199999998"/>
        <n v="88946.875159999996"/>
        <n v="85729.954710000005"/>
        <n v="12504.828170000001"/>
        <n v="73527.604149999999"/>
        <n v="33963.763659999997"/>
        <n v="82175.244829999996"/>
        <n v="231575.43770000001"/>
        <n v="2760.6134489999999"/>
        <n v="43329.217830000001"/>
        <n v="116914.10249999999"/>
        <n v="56088.772980000002"/>
        <n v="843.91630699999996"/>
        <n v="64114.149460000001"/>
        <n v="186124.62830000001"/>
        <n v="129382.061"/>
        <n v="298863.4803"/>
        <n v="173497.01560000001"/>
        <n v="116019.21120000001"/>
        <n v="93818.030079999997"/>
        <n v="52224.056709999997"/>
        <n v="18296.179680000001"/>
        <n v="56754.600850000003"/>
        <n v="33165.318319999998"/>
        <n v="6438.2677610000001"/>
        <n v="8210.2784699999993"/>
        <n v="77518.366540000003"/>
        <n v="52478.504869999997"/>
        <n v="15810.05904"/>
        <n v="61407.315979999999"/>
        <n v="168782.65239999999"/>
        <n v="67034.347429999994"/>
        <n v="96129.547619999998"/>
        <n v="104481.8409"/>
        <n v="6248.8446700000004"/>
        <n v="44766.774169999997"/>
        <n v="60465.03024"/>
        <n v="24860.615409999999"/>
        <n v="3351.9416809999998"/>
        <n v="45898.68187"/>
        <n v="84455.807310000004"/>
        <n v="61996.786229999998"/>
        <n v="25437.95854"/>
        <n v="128077.58809999999"/>
        <n v="48499.140019999999"/>
        <n v="86808.394279999993"/>
        <n v="158793.00870000001"/>
        <n v="3234.9477019999999"/>
        <n v="53155.502710000001"/>
        <n v="81383.082630000004"/>
        <n v="36006.4709"/>
        <n v="463.99854740000001"/>
        <n v="53453.004950000002"/>
        <n v="101237.8262"/>
        <n v="96071.997449999995"/>
        <n v="16844.302780000002"/>
        <n v="93178.797630000001"/>
        <n v="44083.290910000003"/>
        <n v="100343.8085"/>
        <n v="269243.14130000002"/>
        <n v="3612.6032719999998"/>
        <n v="53344.161979999997"/>
        <n v="137048.8921"/>
        <n v="64734.63119"/>
        <n v="1104.3827630000001"/>
        <n v="78934.252810000005"/>
        <n v="218181.55960000001"/>
        <n v="149327.6991"/>
        <n v="313976.83429999999"/>
        <n v="173338.60649999999"/>
        <n v="118085.0318"/>
        <n v="90809.187009999994"/>
        <n v="48658.151330000001"/>
        <n v="18741.283390000001"/>
        <n v="55286.426570000003"/>
        <n v="31098.764759999998"/>
        <n v="5976.2347"/>
        <n v="8401.9641680000004"/>
        <n v="75440.765350000001"/>
        <n v="49161.423410000003"/>
        <n v="14661.423150000001"/>
        <n v="67087.089930000002"/>
        <n v="175357.83739999999"/>
        <n v="70950.655129999999"/>
        <n v="96759.687659999996"/>
        <n v="101232.485"/>
        <n v="6656.297466"/>
        <n v="45348.959699999999"/>
        <n v="58959.979659999997"/>
        <n v="23997.42079"/>
        <n v="3567.0851210000001"/>
        <n v="46451.074860000001"/>
        <n v="82274.754419999997"/>
        <n v="59786.880700000002"/>
        <n v="31442.624500000002"/>
        <n v="150552.58259999999"/>
        <n v="58077.880340000003"/>
        <n v="98859.174159999995"/>
        <n v="174071.69380000001"/>
        <n v="3898.683254"/>
        <n v="60922.463109999997"/>
        <n v="89785.226490000001"/>
        <n v="39323.389459999999"/>
        <n v="558.66483519999997"/>
        <n v="61204.784769999998"/>
        <n v="111582.8845"/>
        <n v="104821.70849999999"/>
        <n v="21909.186310000001"/>
        <n v="115257.4075"/>
        <n v="55550.427170000003"/>
        <n v="120249.28720000001"/>
        <n v="310583.30109999998"/>
        <n v="4581.4994059999999"/>
        <n v="64335.81336"/>
        <n v="159104.67860000001"/>
        <n v="74394.998730000007"/>
        <n v="1399.2361269999999"/>
        <n v="95107.644889999996"/>
        <n v="253051.83429999999"/>
        <n v="171447.62059999999"/>
        <n v="328106.78820000001"/>
        <n v="173237.94390000001"/>
        <n v="119944.2764"/>
        <n v="88215.434169999993"/>
        <n v="45846.8295"/>
        <n v="19141.715380000001"/>
        <n v="54004.525840000002"/>
        <n v="29464.134669999999"/>
        <n v="5617.6278270000003"/>
        <n v="8573.5283899999995"/>
        <n v="73623.246010000003"/>
        <n v="46534.198620000003"/>
        <n v="13768.882229999999"/>
        <n v="72423.371669999993"/>
        <n v="181048.56099999999"/>
        <n v="74449.753540000005"/>
        <n v="97102.726139999999"/>
        <n v="98536.192660000001"/>
        <n v="7023.2224669999996"/>
        <n v="45761.59388"/>
        <n v="57707.206749999998"/>
        <n v="23303.012170000002"/>
        <n v="3760.2300409999998"/>
        <n v="46830.287089999998"/>
        <n v="80451.947499999995"/>
        <n v="58003.023050000003"/>
        <n v="37838.112990000001"/>
        <n v="173272.2445"/>
        <n v="67934.206460000001"/>
        <n v="110592.2867"/>
        <n v="188875.1967"/>
        <n v="4585.5617970000003"/>
        <n v="68530.225690000007"/>
        <n v="97959.938890000005"/>
        <n v="42566.636469999998"/>
        <n v="656.48252849999994"/>
        <n v="68783.983259999994"/>
        <n v="121629.3668"/>
        <n v="113361.83379999999"/>
        <n v="27442.55327"/>
        <n v="138069.3322"/>
        <n v="67632.079180000001"/>
        <n v="140016.0938"/>
        <n v="350761.93949999998"/>
        <n v="5608.7982590000001"/>
        <n v="75326.03211"/>
        <n v="180681.69680000001"/>
        <n v="83820.397760000007"/>
        <n v="1711.395687"/>
        <n v="111251.2659"/>
        <n v="287103.1372"/>
        <n v="192989.9427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Reilly" refreshedDate="43297.655102083336" createdVersion="6" refreshedVersion="6" minRefreshableVersion="3" recordCount="416" xr:uid="{2FF9B155-30F6-A146-8FD2-AE5B5536D8FB}">
  <cacheSource type="worksheet">
    <worksheetSource ref="A1:E417" sheet="rRh"/>
  </cacheSource>
  <cacheFields count="5">
    <cacheField name="year" numFmtId="0">
      <sharedItems containsSemiMixedTypes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hhworkers" numFmtId="0">
      <sharedItems count="4">
        <s v="w0"/>
        <s v="w1"/>
        <s v="w2"/>
        <s v="w3"/>
      </sharedItems>
    </cacheField>
    <cacheField name="hhsize" numFmtId="0">
      <sharedItems count="4">
        <s v="s1"/>
        <s v="s2"/>
        <s v="s3"/>
        <s v="s4"/>
      </sharedItems>
    </cacheField>
    <cacheField name="inc_cat_mtc_int" numFmtId="0">
      <sharedItems count="4">
        <s v="q1"/>
        <s v="q2"/>
        <s v="q3"/>
        <s v="q4"/>
      </sharedItems>
    </cacheField>
    <cacheField name="total" numFmtId="0">
      <sharedItems containsSemiMixedTypes="0" containsString="0" containsNumber="1" minValue="177.04966640000001" maxValue="264398.04330000002" count="416">
        <n v="207343.81890000001"/>
        <n v="44025.546240000003"/>
        <n v="14838.90148"/>
        <n v="8118.2842270000001"/>
        <n v="127646.0289"/>
        <n v="128324.4764"/>
        <n v="79230.006720000005"/>
        <n v="47623.945310000003"/>
        <n v="84151.063880000002"/>
        <n v="50245.073100000001"/>
        <n v="29577.740399999999"/>
        <n v="22212.461070000001"/>
        <n v="72162.748829999997"/>
        <n v="76409.973819999999"/>
        <n v="56142.239690000002"/>
        <n v="53617.96269"/>
        <n v="43122.76539"/>
        <n v="89154.487829999998"/>
        <n v="110247.4694"/>
        <n v="154444.91620000001"/>
        <n v="13186.80689"/>
        <n v="4654.2033369999999"/>
        <n v="1960.4137800000001"/>
        <n v="1808.8079990000001"/>
        <n v="43378.782570000003"/>
        <n v="35358.878400000001"/>
        <n v="34160.621879999999"/>
        <n v="28324.102139999999"/>
        <n v="27212.57862"/>
        <n v="51269.159189999998"/>
        <n v="56146.270729999997"/>
        <n v="78118.523270000005"/>
        <n v="5342.3365180000001"/>
        <n v="21317.70636"/>
        <n v="25121.41027"/>
        <n v="37315.722419999998"/>
        <n v="5946.2117529999996"/>
        <n v="2508.68037"/>
        <n v="282.55328259999999"/>
        <n v="555.64200849999997"/>
        <n v="59536.616820000003"/>
        <n v="36428.907500000001"/>
        <n v="34518.579619999997"/>
        <n v="42115.11694"/>
        <n v="43268.34"/>
        <n v="71958.929199999999"/>
        <n v="70183.148060000007"/>
        <n v="124968.2797"/>
        <n v="13182.53557"/>
        <n v="53419.64918"/>
        <n v="67354.021819999994"/>
        <n v="86496.553419999997"/>
        <n v="219958.4504"/>
        <n v="43143.206330000001"/>
        <n v="12458.04535"/>
        <n v="7211.5863550000004"/>
        <n v="142571.93359999999"/>
        <n v="132401.93700000001"/>
        <n v="70034.982040000003"/>
        <n v="44541.93705"/>
        <n v="91693.649479999993"/>
        <n v="50574.457920000001"/>
        <n v="25506.05184"/>
        <n v="20267.18001"/>
        <n v="82788.476070000004"/>
        <n v="80977.614319999993"/>
        <n v="50973.581859999998"/>
        <n v="51509.119530000004"/>
        <n v="51245.788950000002"/>
        <n v="97870.745429999995"/>
        <n v="103685.68640000001"/>
        <n v="153688.79139999999"/>
        <n v="14252.891750000001"/>
        <n v="4646.937167"/>
        <n v="1676.9097300000001"/>
        <n v="1637.090952"/>
        <n v="49364.855799999998"/>
        <n v="37170.38852"/>
        <n v="30765.563870000002"/>
        <n v="26990.669849999998"/>
        <n v="32077.829140000002"/>
        <n v="55827.679270000001"/>
        <n v="52378.70854"/>
        <n v="77109.217470000003"/>
        <n v="6410.1521970000003"/>
        <n v="23628.474429999998"/>
        <n v="23855.016100000001"/>
        <n v="37492.633950000003"/>
        <n v="6408.8129929999996"/>
        <n v="2497.7022579999998"/>
        <n v="241.0106217"/>
        <n v="501.4750133"/>
        <n v="67561.386450000005"/>
        <n v="38187.273780000003"/>
        <n v="31000.301370000001"/>
        <n v="40019.292809999999"/>
        <n v="50860.355869999999"/>
        <n v="78136.141220000005"/>
        <n v="65289.088129999996"/>
        <n v="123005.902"/>
        <n v="15772.84152"/>
        <n v="59043.232470000003"/>
        <n v="63778.326390000002"/>
        <n v="86661.617039999997"/>
        <n v="229239.32519999999"/>
        <n v="43490.58064"/>
        <n v="12403.881649999999"/>
        <n v="7292.8393340000002"/>
        <n v="150263.67129999999"/>
        <n v="134973.53200000001"/>
        <n v="70517.062699999995"/>
        <n v="45551.892339999999"/>
        <n v="96019.002729999993"/>
        <n v="51225.17929"/>
        <n v="25516.459070000001"/>
        <n v="20593.427029999999"/>
        <n v="87671.675610000006"/>
        <n v="82944.714089999994"/>
        <n v="51569.605259999997"/>
        <n v="52928.661639999998"/>
        <n v="54575.563119999999"/>
        <n v="100815.4878"/>
        <n v="105491.6501"/>
        <n v="158817.95689999999"/>
        <n v="14895.06264"/>
        <n v="4697.2152859999997"/>
        <n v="1674.2035880000001"/>
        <n v="1660.0819329999999"/>
        <n v="52170.945299999999"/>
        <n v="37996.382570000002"/>
        <n v="31062.395769999999"/>
        <n v="27678.45624"/>
        <n v="34093.094810000002"/>
        <n v="57391.20577"/>
        <n v="53183.324180000003"/>
        <n v="79521.601859999995"/>
        <n v="6840.9914239999998"/>
        <n v="24390.500100000001"/>
        <n v="24321.460749999998"/>
        <n v="38825.22883"/>
        <n v="6691.561874"/>
        <n v="2522.463456"/>
        <n v="240.4060088"/>
        <n v="508.06182619999998"/>
        <n v="71337.837150000007"/>
        <n v="39000.875610000003"/>
        <n v="31271.343280000001"/>
        <n v="41002.294650000003"/>
        <n v="54007.167759999997"/>
        <n v="80252.447390000001"/>
        <n v="66232.606650000002"/>
        <n v="126740.4736"/>
        <n v="16817.877939999998"/>
        <n v="60892.765780000002"/>
        <n v="64967.119509999997"/>
        <n v="89661.378639999995"/>
        <n v="238208.84049999999"/>
        <n v="42478.251669999998"/>
        <n v="11027.191570000001"/>
        <n v="6596.3690759999999"/>
        <n v="161790.69039999999"/>
        <n v="136600.03779999999"/>
        <n v="64957.948239999998"/>
        <n v="42691.901980000002"/>
        <n v="101639.15700000001"/>
        <n v="50967.111900000004"/>
        <n v="23108.024669999999"/>
        <n v="18974.574079999999"/>
        <n v="96159.888170000006"/>
        <n v="85511.796610000005"/>
        <n v="48391.267950000001"/>
        <n v="50531.838860000003"/>
        <n v="61589.377130000001"/>
        <n v="106939.34420000001"/>
        <n v="101850.74830000001"/>
        <n v="156007.95310000001"/>
        <n v="15674.439329999999"/>
        <n v="4646.1456550000003"/>
        <n v="1507.288902"/>
        <n v="1520.613184"/>
        <n v="56886.493710000002"/>
        <n v="38942.639649999997"/>
        <n v="28977.036049999999"/>
        <n v="26270.108800000002"/>
        <n v="38248.977550000003"/>
        <n v="60520.349499999997"/>
        <n v="51046.672200000001"/>
        <n v="77656.546220000004"/>
        <n v="7778.3118539999996"/>
        <n v="26066.91792"/>
        <n v="23658.89803"/>
        <n v="38425.530919999997"/>
        <n v="7030.2318610000002"/>
        <n v="2490.9769430000001"/>
        <n v="216.0856967"/>
        <n v="464.62038769999998"/>
        <n v="77659.192020000002"/>
        <n v="39907.080880000001"/>
        <n v="29124.46918"/>
        <n v="38852.649420000002"/>
        <n v="60491.907050000002"/>
        <n v="84490.296300000002"/>
        <n v="63468.213349999998"/>
        <n v="123566.5003"/>
        <n v="19091.056850000001"/>
        <n v="64972.136659999996"/>
        <n v="63094.417939999999"/>
        <n v="88593.882509999996"/>
        <n v="243080.35500000001"/>
        <n v="40253.492530000003"/>
        <n v="8917.3508989999991"/>
        <n v="5632.72649"/>
        <n v="172850.5741"/>
        <n v="135523.01790000001"/>
        <n v="54995.67628"/>
        <n v="38166.692969999996"/>
        <n v="106207.7028"/>
        <n v="49457.246339999998"/>
        <n v="19135.364249999999"/>
        <n v="16591.617490000001"/>
        <n v="105199.6323"/>
        <n v="86874.286319999999"/>
        <n v="41953.309309999997"/>
        <n v="46260.157220000001"/>
        <n v="70098.034459999995"/>
        <n v="113027.07580000001"/>
        <n v="91863.545410000006"/>
        <n v="148582.78580000001"/>
        <n v="16250.14349"/>
        <n v="4473.0417539999999"/>
        <n v="1238.3420960000001"/>
        <n v="1319.184884"/>
        <n v="61744.696779999998"/>
        <n v="39251.913099999998"/>
        <n v="24924.325099999998"/>
        <n v="23860.200959999998"/>
        <n v="43190.684090000002"/>
        <n v="63462.419629999997"/>
        <n v="45679.005250000002"/>
        <n v="73378.706779999993"/>
        <n v="8959.5188589999998"/>
        <n v="27882.644899999999"/>
        <n v="21595.974170000001"/>
        <n v="37037.43849"/>
        <n v="7268.750978"/>
        <n v="2391.689496"/>
        <n v="177.04966640000001"/>
        <n v="401.9852654"/>
        <n v="84063.665080000006"/>
        <n v="40115.329230000003"/>
        <n v="24983.450649999999"/>
        <n v="35193.124190000002"/>
        <n v="68122.799289999995"/>
        <n v="88358.226290000006"/>
        <n v="56640.937449999998"/>
        <n v="116444.1529"/>
        <n v="21930.789410000001"/>
        <n v="69310.078290000005"/>
        <n v="57437.321900000003"/>
        <n v="85162.765889999995"/>
        <n v="247290.62700000001"/>
        <n v="41797.390420000003"/>
        <n v="11017.98366"/>
        <n v="6879.157346"/>
        <n v="169532.41589999999"/>
        <n v="135669.6784"/>
        <n v="65511.711470000002"/>
        <n v="44939.190139999999"/>
        <n v="105693.89230000001"/>
        <n v="50235.602480000001"/>
        <n v="23128.053510000002"/>
        <n v="19821.72235"/>
        <n v="100932.7784"/>
        <n v="85074.041280000005"/>
        <n v="48886.923170000002"/>
        <n v="53282.414530000002"/>
        <n v="64584.922879999998"/>
        <n v="106290.78230000001"/>
        <n v="102796.18120000001"/>
        <n v="164343.52100000001"/>
        <n v="16265.8619"/>
        <n v="4569.9414919999999"/>
        <n v="1505.459204"/>
        <n v="1585.2009820000001"/>
        <n v="59585.923369999997"/>
        <n v="38662.741620000001"/>
        <n v="29212.982100000001"/>
        <n v="27642.473030000001"/>
        <n v="40025.926390000001"/>
        <n v="60028.25834"/>
        <n v="51413.411370000002"/>
        <n v="81635.70521"/>
        <n v="8172.7729829999998"/>
        <n v="25960.109639999999"/>
        <n v="23925.77536"/>
        <n v="40558.742039999997"/>
        <n v="7283.1570959999999"/>
        <n v="2445.977684"/>
        <n v="215.45842160000001"/>
        <n v="483.53599329999997"/>
        <n v="81206.789080000002"/>
        <n v="39553.251049999999"/>
        <n v="29311.963670000001"/>
        <n v="40813.197970000001"/>
        <n v="63195.157639999998"/>
        <n v="83661.589609999995"/>
        <n v="63816.094530000002"/>
        <n v="129678.443"/>
        <n v="20025.299429999999"/>
        <n v="64596.494500000001"/>
        <n v="63698.236660000002"/>
        <n v="93354.07879"/>
        <n v="256651.38209999999"/>
        <n v="44098.870560000003"/>
        <n v="12723.740669999999"/>
        <n v="8273.2296889999998"/>
        <n v="171317.97339999999"/>
        <n v="139371.9319"/>
        <n v="73662.398549999998"/>
        <n v="52623.448660000002"/>
        <n v="107853.33689999999"/>
        <n v="52111.98992"/>
        <n v="26260.289629999999"/>
        <n v="23438.454450000001"/>
        <n v="100283.6539"/>
        <n v="85928.519920000006"/>
        <n v="54046.473100000003"/>
        <n v="61345.922930000001"/>
        <n v="62235.328710000002"/>
        <n v="104122.30959999999"/>
        <n v="110219.7843"/>
        <n v="183511.09080000001"/>
        <n v="16664.083869999999"/>
        <n v="4759.456357"/>
        <n v="1716.1296159999999"/>
        <n v="1881.882838"/>
        <n v="59437.736360000003"/>
        <n v="39206.094449999997"/>
        <n v="32424.345130000002"/>
        <n v="31952.097229999999"/>
        <n v="38722.902410000002"/>
        <n v="59037.043339999997"/>
        <n v="55345.162080000002"/>
        <n v="91518.848069999993"/>
        <n v="7832.4134720000002"/>
        <n v="25291.526330000001"/>
        <n v="25513.434440000001"/>
        <n v="45041.67512"/>
        <n v="7459.1992010000004"/>
        <n v="2546.6388790000001"/>
        <n v="245.53461949999999"/>
        <n v="573.85903299999995"/>
        <n v="80980.246069999994"/>
        <n v="40096.94513"/>
        <n v="32524.3331"/>
        <n v="47161.897080000002"/>
        <n v="61119.314780000001"/>
        <n v="82255.156740000006"/>
        <n v="68675.468479999996"/>
        <n v="145333.7065"/>
        <n v="19185.510269999999"/>
        <n v="62913.758869999998"/>
        <n v="67904.488039999997"/>
        <n v="103640.9823"/>
        <n v="264398.04330000002"/>
        <n v="45691.244299999998"/>
        <n v="13936.145329999999"/>
        <n v="9414.9460749999998"/>
        <n v="173474.48680000001"/>
        <n v="141938.06890000001"/>
        <n v="79303.392670000001"/>
        <n v="58862.691279999999"/>
        <n v="109832.764"/>
        <n v="53373.646269999997"/>
        <n v="28432.23936"/>
        <n v="26366.678449999999"/>
        <n v="100379.84699999999"/>
        <n v="86505.675310000006"/>
        <n v="57517.098160000001"/>
        <n v="67831.310949999999"/>
        <n v="61028.15004"/>
        <n v="102689.9399"/>
        <n v="114912.1639"/>
        <n v="198785.02290000001"/>
        <n v="17010.367149999998"/>
        <n v="4886.3040000000001"/>
        <n v="1862.496903"/>
        <n v="2122.0370010000001"/>
        <n v="59636.556660000002"/>
        <n v="39563.505920000003"/>
        <n v="34588.739880000001"/>
        <n v="35414.229169999999"/>
        <n v="38062.300840000004"/>
        <n v="58363.674200000001"/>
        <n v="57838.900390000003"/>
        <n v="99372.406369999997"/>
        <n v="7657.7892529999999"/>
        <n v="24869.88249"/>
        <n v="26521.00374"/>
        <n v="48646.372819999997"/>
        <n v="7609.6158079999996"/>
        <n v="2612.9360449999999"/>
        <n v="266.31552740000001"/>
        <n v="646.70150760000001"/>
        <n v="81202.176739999995"/>
        <n v="40438.101190000001"/>
        <n v="34674.500019999999"/>
        <n v="52240.577720000001"/>
        <n v="60040.44371"/>
        <n v="81267.975319999998"/>
        <n v="71726.605060000002"/>
        <n v="157710.23970000001"/>
        <n v="18746.467339999999"/>
        <n v="61827.631200000003"/>
        <n v="70543.62818"/>
        <n v="111867.96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Reilly" refreshedDate="43312.486279050929" createdVersion="6" refreshedVersion="6" minRefreshableVersion="3" recordCount="416" xr:uid="{7236D90C-4BCD-6A43-AF8A-4B68F01F1DC1}">
  <cacheSource type="worksheet">
    <worksheetSource ref="A1:E417" sheet="rCh"/>
  </cacheSource>
  <cacheFields count="5">
    <cacheField name="year" numFmtId="0">
      <sharedItems containsSemiMixedTypes="0" containsString="0" containsNumber="1" containsInteger="1" minValue="2015" maxValue="2050" count="8">
        <n v="2015"/>
        <n v="2020"/>
        <n v="2025"/>
        <n v="2030"/>
        <n v="2035"/>
        <n v="2040"/>
        <n v="2045"/>
        <n v="2050"/>
      </sharedItems>
    </cacheField>
    <cacheField name="hhworkers" numFmtId="0">
      <sharedItems count="4">
        <s v="w0"/>
        <s v="w1"/>
        <s v="w2"/>
        <s v="w3"/>
      </sharedItems>
    </cacheField>
    <cacheField name="hhsize" numFmtId="0">
      <sharedItems count="4">
        <s v="s1"/>
        <s v="s2"/>
        <s v="s3"/>
        <s v="s4"/>
      </sharedItems>
    </cacheField>
    <cacheField name="inc_cat_mtc_int" numFmtId="0">
      <sharedItems count="4">
        <s v="q1"/>
        <s v="q2"/>
        <s v="q3"/>
        <s v="q4"/>
      </sharedItems>
    </cacheField>
    <cacheField name="total" numFmtId="0">
      <sharedItems containsSemiMixedTypes="0" containsString="0" containsNumber="1" minValue="289.91435319999999" maxValue="310260.16279999999" count="416">
        <n v="212850.3376"/>
        <n v="45187.007369999999"/>
        <n v="15223.63862"/>
        <n v="8323.6210019999999"/>
        <n v="131063.57249999999"/>
        <n v="131737.6072"/>
        <n v="81301.367459999994"/>
        <n v="48838.785880000003"/>
        <n v="86397.925600000002"/>
        <n v="51577.794009999998"/>
        <n v="30348.844580000001"/>
        <n v="22777.454030000001"/>
        <n v="74105.120089999997"/>
        <n v="78453.220289999997"/>
        <n v="57618.022080000002"/>
        <n v="54993.359400000001"/>
        <n v="44293.369270000003"/>
        <n v="91558.970239999995"/>
        <n v="113170.7534"/>
        <n v="158442.0766"/>
        <n v="13538.517019999999"/>
        <n v="4777.5185140000003"/>
        <n v="2011.465831"/>
        <n v="1854.764238"/>
        <n v="44545.132100000003"/>
        <n v="36303.370589999999"/>
        <n v="35057.595379999999"/>
        <n v="29049.846269999998"/>
        <n v="27950.49829"/>
        <n v="52650.394509999998"/>
        <n v="57633.399570000001"/>
        <n v="80138.032869999995"/>
        <n v="5487.476909"/>
        <n v="21893.11292"/>
        <n v="25788.076219999999"/>
        <n v="38282.30803"/>
        <n v="6104.8678410000002"/>
        <n v="2575.175334"/>
        <n v="289.91435319999999"/>
        <n v="569.76499420000005"/>
        <n v="61138.037069999998"/>
        <n v="37402.364860000001"/>
        <n v="35425.31495"/>
        <n v="43194.668420000002"/>
        <n v="44442.096550000002"/>
        <n v="73898.321419999993"/>
        <n v="72042.804969999997"/>
        <n v="128200.2556"/>
        <n v="13540.81684"/>
        <n v="54862.111669999998"/>
        <n v="69142.154639999993"/>
        <n v="88737.974029999998"/>
        <n v="223025.57680000001"/>
        <n v="47866.34173"/>
        <n v="18217.08683"/>
        <n v="10963.40603"/>
        <n v="131800.8205"/>
        <n v="133931.3395"/>
        <n v="93371.448699999994"/>
        <n v="61738.183109999998"/>
        <n v="88021.406959999993"/>
        <n v="53123.182339999999"/>
        <n v="35310.778039999997"/>
        <n v="29170.444230000001"/>
        <n v="72458.441869999995"/>
        <n v="77551.085219999994"/>
        <n v="64339.733189999999"/>
        <n v="67593.338780000005"/>
        <n v="41482.333250000003"/>
        <n v="86688.539829999994"/>
        <n v="121042.7552"/>
        <n v="186529.64249999999"/>
        <n v="13863.397440000001"/>
        <n v="4945.8083850000003"/>
        <n v="2352.2927650000001"/>
        <n v="2387.4823280000001"/>
        <n v="43777.868699999999"/>
        <n v="36069.293969999999"/>
        <n v="39347.452689999998"/>
        <n v="35888.150280000002"/>
        <n v="26310.40913"/>
        <n v="50104.416140000001"/>
        <n v="61957.290760000004"/>
        <n v="94826.473020000005"/>
        <n v="5117.5335750000004"/>
        <n v="20641.052619999999"/>
        <n v="27465.47249"/>
        <n v="44878.567029999998"/>
        <n v="6239.4351450000004"/>
        <n v="2660.7994440000002"/>
        <n v="338.39104359999999"/>
        <n v="732.01106259999995"/>
        <n v="59970.308579999997"/>
        <n v="37090.286180000003"/>
        <n v="39684.292959999999"/>
        <n v="53260.815320000002"/>
        <n v="41754.47378"/>
        <n v="70190.668560000006"/>
        <n v="77299.952019999997"/>
        <n v="151408.49429999999"/>
        <n v="12603.8518"/>
        <n v="51625.856910000002"/>
        <n v="73499.006370000003"/>
        <n v="103829.5105"/>
        <n v="235723.83540000001"/>
        <n v="49613.524069999999"/>
        <n v="19989.11838"/>
        <n v="12304.72675"/>
        <n v="137923.90590000001"/>
        <n v="137443.64300000001"/>
        <n v="101438.1721"/>
        <n v="68604.550919999994"/>
        <n v="92284.960139999996"/>
        <n v="54619.499730000003"/>
        <n v="38434.018409999997"/>
        <n v="32476.058389999998"/>
        <n v="75214.958410000007"/>
        <n v="78944.907479999994"/>
        <n v="69336.253070000006"/>
        <n v="74506.948300000004"/>
        <n v="42521.238490000003"/>
        <n v="87141.579759999993"/>
        <n v="128809.3576"/>
        <n v="203033.74960000001"/>
        <n v="14547.659320000001"/>
        <n v="5089.577671"/>
        <n v="2562.5993109999999"/>
        <n v="2660.3652200000001"/>
        <n v="45483.164019999997"/>
        <n v="36749.776940000003"/>
        <n v="42440.311260000002"/>
        <n v="39593.580459999997"/>
        <n v="26993.000090000001"/>
        <n v="50410.44975"/>
        <n v="65990.566680000004"/>
        <n v="103307.24980000001"/>
        <n v="5240.0745059999999"/>
        <n v="20726.673879999998"/>
        <n v="29196.427909999999"/>
        <n v="48797.030100000004"/>
        <n v="6542.3402409999999"/>
        <n v="2736.030941"/>
        <n v="368.36011120000001"/>
        <n v="815.04792039999995"/>
        <n v="62258.225919999997"/>
        <n v="37760.84059"/>
        <n v="42770.565150000002"/>
        <n v="58714.574200000003"/>
        <n v="42804.652220000004"/>
        <n v="70564.838000000003"/>
        <n v="82268.402950000003"/>
        <n v="164822.253"/>
        <n v="12895.686079999999"/>
        <n v="51799.963020000003"/>
        <n v="78070.779720000006"/>
        <n v="112807.92720000001"/>
        <n v="248344.0722"/>
        <n v="51063.79782"/>
        <n v="21621.006259999998"/>
        <n v="13551.78953"/>
        <n v="144321.62940000001"/>
        <n v="140500.95300000001"/>
        <n v="108974.5926"/>
        <n v="75044.553339999999"/>
        <n v="96632.846879999997"/>
        <n v="55873.297059999997"/>
        <n v="41318.219879999997"/>
        <n v="35549.339339999999"/>
        <n v="78223.931890000007"/>
        <n v="80208.847930000004"/>
        <n v="74033.410059999995"/>
        <n v="81004.020130000004"/>
        <n v="43791.387739999998"/>
        <n v="87674.029609999998"/>
        <n v="136195.3186"/>
        <n v="218587.54519999999"/>
        <n v="15239.813039999999"/>
        <n v="5208.7198520000002"/>
        <n v="2756.126745"/>
        <n v="2913.4136709999998"/>
        <n v="47323.707609999998"/>
        <n v="37354.724470000001"/>
        <n v="45335.521659999999"/>
        <n v="43065.277090000003"/>
        <n v="27811.64201"/>
        <n v="50740.972040000001"/>
        <n v="69805.44425"/>
        <n v="111270.6563"/>
        <n v="5392.7080770000002"/>
        <n v="20838.27666"/>
        <n v="30848.292669999999"/>
        <n v="52497.329899999997"/>
        <n v="6848.6714620000002"/>
        <n v="2798.0595130000002"/>
        <n v="395.89294769999998"/>
        <n v="891.92990569999995"/>
        <n v="64730.881999999998"/>
        <n v="38354.751499999998"/>
        <n v="45655.356209999998"/>
        <n v="63816.807500000003"/>
        <n v="44071.023529999999"/>
        <n v="70976.282569999996"/>
        <n v="86961.534350000002"/>
        <n v="177399.4976"/>
        <n v="13261.74251"/>
        <n v="52041.322549999997"/>
        <n v="82428.352369999993"/>
        <n v="121274.6789"/>
        <n v="261651.9129"/>
        <n v="51295.99192"/>
        <n v="21273.990239999999"/>
        <n v="13433.500019999999"/>
        <n v="155022.64129999999"/>
        <n v="143894.1648"/>
        <n v="109318.056"/>
        <n v="75841.218429999994"/>
        <n v="102781.6703"/>
        <n v="56662.45678"/>
        <n v="41042.654000000002"/>
        <n v="35574.994930000001"/>
        <n v="84825.051319999999"/>
        <n v="82929.103810000001"/>
        <n v="74974.776599999997"/>
        <n v="82644.408970000004"/>
        <n v="47941.386129999999"/>
        <n v="91515.161550000004"/>
        <n v="139247.3683"/>
        <n v="225148.83670000001"/>
        <n v="16159.900159999999"/>
        <n v="5266.113781"/>
        <n v="2729.3621010000002"/>
        <n v="2906.5888540000001"/>
        <n v="51160.100509999997"/>
        <n v="38503.336819999997"/>
        <n v="45771.398410000002"/>
        <n v="43802.841939999998"/>
        <n v="30354.050090000001"/>
        <n v="52801.833469999998"/>
        <n v="71151.20319"/>
        <n v="114259.7006"/>
        <n v="5916.2447840000004"/>
        <n v="21797.226009999998"/>
        <n v="31606.273440000001"/>
        <n v="54187.467490000003"/>
        <n v="7256.1825820000004"/>
        <n v="2826.5652850000001"/>
        <n v="391.72615660000002"/>
        <n v="889.10900839999999"/>
        <n v="69920.896170000007"/>
        <n v="39501.613830000002"/>
        <n v="46056.41547"/>
        <n v="64856.41691"/>
        <n v="48060.245799999997"/>
        <n v="73798.290919999999"/>
        <n v="88565.174310000002"/>
        <n v="182015.1979"/>
        <n v="14537.263070000001"/>
        <n v="54391.44382"/>
        <n v="84384.292629999996"/>
        <n v="125076.1796"/>
        <n v="266609.18599999999"/>
        <n v="54368.879139999997"/>
        <n v="27357.990330000001"/>
        <n v="17660.735509999999"/>
        <n v="148139.08970000001"/>
        <n v="143032.08689999999"/>
        <n v="131840.9976"/>
        <n v="93507.889009999999"/>
        <n v="100699.2616"/>
        <n v="57745.981619999999"/>
        <n v="50749.304230000002"/>
        <n v="44970.102059999997"/>
        <n v="77939.585290000003"/>
        <n v="79260.477490000005"/>
        <n v="86942.711639999994"/>
        <n v="97975.1302"/>
        <n v="42040.401460000001"/>
        <n v="83476.661399999997"/>
        <n v="154108.75260000001"/>
        <n v="254738.38260000001"/>
        <n v="15963.82309"/>
        <n v="5411.3325519999999"/>
        <n v="3402.854902"/>
        <n v="3704.6761430000001"/>
        <n v="47397.230620000002"/>
        <n v="37105.2788"/>
        <n v="53517.99078"/>
        <n v="52359.112679999998"/>
        <n v="26838.64172"/>
        <n v="48563.3505"/>
        <n v="79398.112110000002"/>
        <n v="130348.3024"/>
        <n v="5154.7978750000002"/>
        <n v="19755.248009999999"/>
        <n v="34755.443959999997"/>
        <n v="60916.195540000001"/>
        <n v="7168.4574549999998"/>
        <n v="2904.6397969999998"/>
        <n v="488.40952249999998"/>
        <n v="1133.289675"/>
        <n v="64781.028789999997"/>
        <n v="38068.998039999999"/>
        <n v="53853.635950000004"/>
        <n v="77528.649350000007"/>
        <n v="42496.107389999997"/>
        <n v="67877.403359999997"/>
        <n v="98834.867910000001"/>
        <n v="207653.48639999999"/>
        <n v="12666.815140000001"/>
        <n v="49298.206890000001"/>
        <n v="92796.252609999996"/>
        <n v="140613.7537"/>
        <n v="274460.23229999997"/>
        <n v="57486.890090000001"/>
        <n v="32904.453999999998"/>
        <n v="22022.459060000001"/>
        <n v="145378.51509999999"/>
        <n v="144171.07920000001"/>
        <n v="151163.59669999999"/>
        <n v="111155.6433"/>
        <n v="100577.662"/>
        <n v="59239.466110000001"/>
        <n v="59220.42527"/>
        <n v="54406.630519999999"/>
        <n v="74209.512709999995"/>
        <n v="77512.597569999998"/>
        <n v="96716.561879999994"/>
        <n v="112997.8149"/>
        <n v="38744.029519999996"/>
        <n v="79016.378509999995"/>
        <n v="165932.48480000001"/>
        <n v="284370.8174"/>
        <n v="16038.74711"/>
        <n v="5584.0831289999996"/>
        <n v="3994.3226559999998"/>
        <n v="4508.5458319999998"/>
        <n v="45395.493260000003"/>
        <n v="36501.405630000001"/>
        <n v="59886.061520000003"/>
        <n v="60744.19169"/>
        <n v="24880.36506"/>
        <n v="46240.122410000004"/>
        <n v="85994.875270000004"/>
        <n v="146370.7513"/>
        <n v="4736.6974389999996"/>
        <n v="18644.923579999999"/>
        <n v="37312.386180000001"/>
        <n v="67803.089439999996"/>
        <n v="7196.8616270000002"/>
        <n v="2995.1863060000001"/>
        <n v="572.88538459999995"/>
        <n v="1378.1963000000001"/>
        <n v="61999.975879999998"/>
        <n v="37422.19382"/>
        <n v="60217.800600000002"/>
        <n v="89879.0772"/>
        <n v="39366.723850000002"/>
        <n v="64583.185219999999"/>
        <n v="106968.64350000001"/>
        <n v="233008.65710000001"/>
        <n v="11630.95415"/>
        <n v="46493.597529999999"/>
        <n v="99550.748340000006"/>
        <n v="156397.0007"/>
        <n v="281400.84139999998"/>
        <n v="60015.047760000001"/>
        <n v="38130.906649999997"/>
        <n v="26201.66992"/>
        <n v="143452.63800000001"/>
        <n v="144854.44820000001"/>
        <n v="168590.07550000001"/>
        <n v="127279.0784"/>
        <n v="100628.53049999999"/>
        <n v="60349.837729999999"/>
        <n v="66968.040959999998"/>
        <n v="63166.762730000002"/>
        <n v="71456.463749999995"/>
        <n v="75997.5527"/>
        <n v="105259.0068"/>
        <n v="126260.9872"/>
        <n v="36427.434150000001"/>
        <n v="75646.056370000006"/>
        <n v="176332.22579999999"/>
        <n v="310260.16279999999"/>
        <n v="16121.271059999999"/>
        <n v="5715.1297080000004"/>
        <n v="4537.8325089999998"/>
        <n v="5258.7499900000003"/>
        <n v="43914.093789999999"/>
        <n v="35953.911970000001"/>
        <n v="65477.699990000001"/>
        <n v="68188.814180000001"/>
        <n v="23501.18649"/>
        <n v="44473.098830000003"/>
        <n v="91808.33034"/>
        <n v="160437.0018"/>
        <n v="4445.935888"/>
        <n v="17819.41879"/>
        <n v="39583.760710000002"/>
        <n v="73850.634139999995"/>
        <n v="7229.1955989999997"/>
        <n v="3063.4869910000002"/>
        <n v="650.41574130000004"/>
        <n v="1606.479165"/>
        <n v="59937.784890000003"/>
        <n v="36836.960460000002"/>
        <n v="65797.6731"/>
        <n v="100828.8858"/>
        <n v="37160.392849999997"/>
        <n v="62074.875809999998"/>
        <n v="114125.84050000001"/>
        <n v="255235.02729999999"/>
        <n v="10909.902700000001"/>
        <n v="44406.246079999997"/>
        <n v="105542.2966"/>
        <n v="170235.8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x v="0"/>
    <x v="0"/>
    <x v="0"/>
    <x v="0"/>
  </r>
  <r>
    <x v="0"/>
    <x v="1"/>
    <x v="0"/>
    <x v="0"/>
    <x v="1"/>
  </r>
  <r>
    <x v="0"/>
    <x v="0"/>
    <x v="1"/>
    <x v="0"/>
    <x v="2"/>
  </r>
  <r>
    <x v="0"/>
    <x v="1"/>
    <x v="1"/>
    <x v="0"/>
    <x v="3"/>
  </r>
  <r>
    <x v="0"/>
    <x v="2"/>
    <x v="1"/>
    <x v="0"/>
    <x v="4"/>
  </r>
  <r>
    <x v="0"/>
    <x v="0"/>
    <x v="2"/>
    <x v="0"/>
    <x v="5"/>
  </r>
  <r>
    <x v="0"/>
    <x v="1"/>
    <x v="2"/>
    <x v="0"/>
    <x v="6"/>
  </r>
  <r>
    <x v="0"/>
    <x v="2"/>
    <x v="2"/>
    <x v="0"/>
    <x v="7"/>
  </r>
  <r>
    <x v="0"/>
    <x v="3"/>
    <x v="2"/>
    <x v="0"/>
    <x v="8"/>
  </r>
  <r>
    <x v="0"/>
    <x v="0"/>
    <x v="3"/>
    <x v="0"/>
    <x v="9"/>
  </r>
  <r>
    <x v="0"/>
    <x v="1"/>
    <x v="3"/>
    <x v="0"/>
    <x v="10"/>
  </r>
  <r>
    <x v="0"/>
    <x v="2"/>
    <x v="3"/>
    <x v="0"/>
    <x v="11"/>
  </r>
  <r>
    <x v="0"/>
    <x v="3"/>
    <x v="3"/>
    <x v="0"/>
    <x v="12"/>
  </r>
  <r>
    <x v="0"/>
    <x v="0"/>
    <x v="0"/>
    <x v="1"/>
    <x v="13"/>
  </r>
  <r>
    <x v="0"/>
    <x v="1"/>
    <x v="0"/>
    <x v="1"/>
    <x v="14"/>
  </r>
  <r>
    <x v="0"/>
    <x v="0"/>
    <x v="1"/>
    <x v="1"/>
    <x v="15"/>
  </r>
  <r>
    <x v="0"/>
    <x v="1"/>
    <x v="1"/>
    <x v="1"/>
    <x v="16"/>
  </r>
  <r>
    <x v="0"/>
    <x v="2"/>
    <x v="1"/>
    <x v="1"/>
    <x v="17"/>
  </r>
  <r>
    <x v="0"/>
    <x v="0"/>
    <x v="2"/>
    <x v="1"/>
    <x v="18"/>
  </r>
  <r>
    <x v="0"/>
    <x v="1"/>
    <x v="2"/>
    <x v="1"/>
    <x v="19"/>
  </r>
  <r>
    <x v="0"/>
    <x v="2"/>
    <x v="2"/>
    <x v="1"/>
    <x v="20"/>
  </r>
  <r>
    <x v="0"/>
    <x v="3"/>
    <x v="2"/>
    <x v="1"/>
    <x v="21"/>
  </r>
  <r>
    <x v="0"/>
    <x v="0"/>
    <x v="3"/>
    <x v="1"/>
    <x v="22"/>
  </r>
  <r>
    <x v="0"/>
    <x v="1"/>
    <x v="3"/>
    <x v="1"/>
    <x v="23"/>
  </r>
  <r>
    <x v="0"/>
    <x v="2"/>
    <x v="3"/>
    <x v="1"/>
    <x v="24"/>
  </r>
  <r>
    <x v="0"/>
    <x v="3"/>
    <x v="3"/>
    <x v="1"/>
    <x v="25"/>
  </r>
  <r>
    <x v="0"/>
    <x v="0"/>
    <x v="0"/>
    <x v="2"/>
    <x v="26"/>
  </r>
  <r>
    <x v="0"/>
    <x v="1"/>
    <x v="0"/>
    <x v="2"/>
    <x v="27"/>
  </r>
  <r>
    <x v="0"/>
    <x v="0"/>
    <x v="1"/>
    <x v="2"/>
    <x v="28"/>
  </r>
  <r>
    <x v="0"/>
    <x v="1"/>
    <x v="1"/>
    <x v="2"/>
    <x v="29"/>
  </r>
  <r>
    <x v="0"/>
    <x v="2"/>
    <x v="1"/>
    <x v="2"/>
    <x v="30"/>
  </r>
  <r>
    <x v="0"/>
    <x v="0"/>
    <x v="2"/>
    <x v="2"/>
    <x v="31"/>
  </r>
  <r>
    <x v="0"/>
    <x v="1"/>
    <x v="2"/>
    <x v="2"/>
    <x v="32"/>
  </r>
  <r>
    <x v="0"/>
    <x v="2"/>
    <x v="2"/>
    <x v="2"/>
    <x v="33"/>
  </r>
  <r>
    <x v="0"/>
    <x v="3"/>
    <x v="2"/>
    <x v="2"/>
    <x v="34"/>
  </r>
  <r>
    <x v="0"/>
    <x v="0"/>
    <x v="3"/>
    <x v="2"/>
    <x v="35"/>
  </r>
  <r>
    <x v="0"/>
    <x v="1"/>
    <x v="3"/>
    <x v="2"/>
    <x v="36"/>
  </r>
  <r>
    <x v="0"/>
    <x v="2"/>
    <x v="3"/>
    <x v="2"/>
    <x v="37"/>
  </r>
  <r>
    <x v="0"/>
    <x v="3"/>
    <x v="3"/>
    <x v="2"/>
    <x v="38"/>
  </r>
  <r>
    <x v="0"/>
    <x v="0"/>
    <x v="0"/>
    <x v="3"/>
    <x v="39"/>
  </r>
  <r>
    <x v="0"/>
    <x v="1"/>
    <x v="0"/>
    <x v="3"/>
    <x v="40"/>
  </r>
  <r>
    <x v="0"/>
    <x v="0"/>
    <x v="1"/>
    <x v="3"/>
    <x v="41"/>
  </r>
  <r>
    <x v="0"/>
    <x v="1"/>
    <x v="1"/>
    <x v="3"/>
    <x v="42"/>
  </r>
  <r>
    <x v="0"/>
    <x v="2"/>
    <x v="1"/>
    <x v="3"/>
    <x v="43"/>
  </r>
  <r>
    <x v="0"/>
    <x v="0"/>
    <x v="2"/>
    <x v="3"/>
    <x v="44"/>
  </r>
  <r>
    <x v="0"/>
    <x v="1"/>
    <x v="2"/>
    <x v="3"/>
    <x v="45"/>
  </r>
  <r>
    <x v="0"/>
    <x v="2"/>
    <x v="2"/>
    <x v="3"/>
    <x v="46"/>
  </r>
  <r>
    <x v="0"/>
    <x v="3"/>
    <x v="2"/>
    <x v="3"/>
    <x v="47"/>
  </r>
  <r>
    <x v="0"/>
    <x v="0"/>
    <x v="3"/>
    <x v="3"/>
    <x v="48"/>
  </r>
  <r>
    <x v="0"/>
    <x v="1"/>
    <x v="3"/>
    <x v="3"/>
    <x v="49"/>
  </r>
  <r>
    <x v="0"/>
    <x v="2"/>
    <x v="3"/>
    <x v="3"/>
    <x v="50"/>
  </r>
  <r>
    <x v="0"/>
    <x v="3"/>
    <x v="3"/>
    <x v="3"/>
    <x v="51"/>
  </r>
  <r>
    <x v="1"/>
    <x v="0"/>
    <x v="0"/>
    <x v="0"/>
    <x v="52"/>
  </r>
  <r>
    <x v="1"/>
    <x v="1"/>
    <x v="0"/>
    <x v="0"/>
    <x v="53"/>
  </r>
  <r>
    <x v="1"/>
    <x v="0"/>
    <x v="1"/>
    <x v="0"/>
    <x v="54"/>
  </r>
  <r>
    <x v="1"/>
    <x v="1"/>
    <x v="1"/>
    <x v="0"/>
    <x v="55"/>
  </r>
  <r>
    <x v="1"/>
    <x v="2"/>
    <x v="1"/>
    <x v="0"/>
    <x v="56"/>
  </r>
  <r>
    <x v="1"/>
    <x v="0"/>
    <x v="2"/>
    <x v="0"/>
    <x v="57"/>
  </r>
  <r>
    <x v="1"/>
    <x v="1"/>
    <x v="2"/>
    <x v="0"/>
    <x v="58"/>
  </r>
  <r>
    <x v="1"/>
    <x v="2"/>
    <x v="2"/>
    <x v="0"/>
    <x v="59"/>
  </r>
  <r>
    <x v="1"/>
    <x v="3"/>
    <x v="2"/>
    <x v="0"/>
    <x v="60"/>
  </r>
  <r>
    <x v="1"/>
    <x v="0"/>
    <x v="3"/>
    <x v="0"/>
    <x v="61"/>
  </r>
  <r>
    <x v="1"/>
    <x v="1"/>
    <x v="3"/>
    <x v="0"/>
    <x v="62"/>
  </r>
  <r>
    <x v="1"/>
    <x v="2"/>
    <x v="3"/>
    <x v="0"/>
    <x v="63"/>
  </r>
  <r>
    <x v="1"/>
    <x v="3"/>
    <x v="3"/>
    <x v="0"/>
    <x v="64"/>
  </r>
  <r>
    <x v="1"/>
    <x v="0"/>
    <x v="0"/>
    <x v="1"/>
    <x v="65"/>
  </r>
  <r>
    <x v="1"/>
    <x v="1"/>
    <x v="0"/>
    <x v="1"/>
    <x v="66"/>
  </r>
  <r>
    <x v="1"/>
    <x v="0"/>
    <x v="1"/>
    <x v="1"/>
    <x v="67"/>
  </r>
  <r>
    <x v="1"/>
    <x v="1"/>
    <x v="1"/>
    <x v="1"/>
    <x v="68"/>
  </r>
  <r>
    <x v="1"/>
    <x v="2"/>
    <x v="1"/>
    <x v="1"/>
    <x v="69"/>
  </r>
  <r>
    <x v="1"/>
    <x v="0"/>
    <x v="2"/>
    <x v="1"/>
    <x v="70"/>
  </r>
  <r>
    <x v="1"/>
    <x v="1"/>
    <x v="2"/>
    <x v="1"/>
    <x v="71"/>
  </r>
  <r>
    <x v="1"/>
    <x v="2"/>
    <x v="2"/>
    <x v="1"/>
    <x v="72"/>
  </r>
  <r>
    <x v="1"/>
    <x v="3"/>
    <x v="2"/>
    <x v="1"/>
    <x v="73"/>
  </r>
  <r>
    <x v="1"/>
    <x v="0"/>
    <x v="3"/>
    <x v="1"/>
    <x v="74"/>
  </r>
  <r>
    <x v="1"/>
    <x v="1"/>
    <x v="3"/>
    <x v="1"/>
    <x v="75"/>
  </r>
  <r>
    <x v="1"/>
    <x v="2"/>
    <x v="3"/>
    <x v="1"/>
    <x v="76"/>
  </r>
  <r>
    <x v="1"/>
    <x v="3"/>
    <x v="3"/>
    <x v="1"/>
    <x v="77"/>
  </r>
  <r>
    <x v="1"/>
    <x v="0"/>
    <x v="0"/>
    <x v="2"/>
    <x v="78"/>
  </r>
  <r>
    <x v="1"/>
    <x v="1"/>
    <x v="0"/>
    <x v="2"/>
    <x v="79"/>
  </r>
  <r>
    <x v="1"/>
    <x v="0"/>
    <x v="1"/>
    <x v="2"/>
    <x v="80"/>
  </r>
  <r>
    <x v="1"/>
    <x v="1"/>
    <x v="1"/>
    <x v="2"/>
    <x v="81"/>
  </r>
  <r>
    <x v="1"/>
    <x v="2"/>
    <x v="1"/>
    <x v="2"/>
    <x v="82"/>
  </r>
  <r>
    <x v="1"/>
    <x v="0"/>
    <x v="2"/>
    <x v="2"/>
    <x v="83"/>
  </r>
  <r>
    <x v="1"/>
    <x v="1"/>
    <x v="2"/>
    <x v="2"/>
    <x v="84"/>
  </r>
  <r>
    <x v="1"/>
    <x v="2"/>
    <x v="2"/>
    <x v="2"/>
    <x v="85"/>
  </r>
  <r>
    <x v="1"/>
    <x v="3"/>
    <x v="2"/>
    <x v="2"/>
    <x v="86"/>
  </r>
  <r>
    <x v="1"/>
    <x v="0"/>
    <x v="3"/>
    <x v="2"/>
    <x v="87"/>
  </r>
  <r>
    <x v="1"/>
    <x v="1"/>
    <x v="3"/>
    <x v="2"/>
    <x v="88"/>
  </r>
  <r>
    <x v="1"/>
    <x v="2"/>
    <x v="3"/>
    <x v="2"/>
    <x v="89"/>
  </r>
  <r>
    <x v="1"/>
    <x v="3"/>
    <x v="3"/>
    <x v="2"/>
    <x v="90"/>
  </r>
  <r>
    <x v="1"/>
    <x v="0"/>
    <x v="0"/>
    <x v="3"/>
    <x v="91"/>
  </r>
  <r>
    <x v="1"/>
    <x v="1"/>
    <x v="0"/>
    <x v="3"/>
    <x v="92"/>
  </r>
  <r>
    <x v="1"/>
    <x v="0"/>
    <x v="1"/>
    <x v="3"/>
    <x v="93"/>
  </r>
  <r>
    <x v="1"/>
    <x v="1"/>
    <x v="1"/>
    <x v="3"/>
    <x v="94"/>
  </r>
  <r>
    <x v="1"/>
    <x v="2"/>
    <x v="1"/>
    <x v="3"/>
    <x v="95"/>
  </r>
  <r>
    <x v="1"/>
    <x v="0"/>
    <x v="2"/>
    <x v="3"/>
    <x v="96"/>
  </r>
  <r>
    <x v="1"/>
    <x v="1"/>
    <x v="2"/>
    <x v="3"/>
    <x v="97"/>
  </r>
  <r>
    <x v="1"/>
    <x v="2"/>
    <x v="2"/>
    <x v="3"/>
    <x v="98"/>
  </r>
  <r>
    <x v="1"/>
    <x v="3"/>
    <x v="2"/>
    <x v="3"/>
    <x v="99"/>
  </r>
  <r>
    <x v="1"/>
    <x v="0"/>
    <x v="3"/>
    <x v="3"/>
    <x v="100"/>
  </r>
  <r>
    <x v="1"/>
    <x v="1"/>
    <x v="3"/>
    <x v="3"/>
    <x v="101"/>
  </r>
  <r>
    <x v="1"/>
    <x v="2"/>
    <x v="3"/>
    <x v="3"/>
    <x v="102"/>
  </r>
  <r>
    <x v="1"/>
    <x v="3"/>
    <x v="3"/>
    <x v="3"/>
    <x v="103"/>
  </r>
  <r>
    <x v="2"/>
    <x v="0"/>
    <x v="0"/>
    <x v="0"/>
    <x v="104"/>
  </r>
  <r>
    <x v="2"/>
    <x v="1"/>
    <x v="0"/>
    <x v="0"/>
    <x v="105"/>
  </r>
  <r>
    <x v="2"/>
    <x v="0"/>
    <x v="1"/>
    <x v="0"/>
    <x v="106"/>
  </r>
  <r>
    <x v="2"/>
    <x v="1"/>
    <x v="1"/>
    <x v="0"/>
    <x v="107"/>
  </r>
  <r>
    <x v="2"/>
    <x v="2"/>
    <x v="1"/>
    <x v="0"/>
    <x v="108"/>
  </r>
  <r>
    <x v="2"/>
    <x v="0"/>
    <x v="2"/>
    <x v="0"/>
    <x v="109"/>
  </r>
  <r>
    <x v="2"/>
    <x v="1"/>
    <x v="2"/>
    <x v="0"/>
    <x v="110"/>
  </r>
  <r>
    <x v="2"/>
    <x v="2"/>
    <x v="2"/>
    <x v="0"/>
    <x v="111"/>
  </r>
  <r>
    <x v="2"/>
    <x v="3"/>
    <x v="2"/>
    <x v="0"/>
    <x v="112"/>
  </r>
  <r>
    <x v="2"/>
    <x v="0"/>
    <x v="3"/>
    <x v="0"/>
    <x v="113"/>
  </r>
  <r>
    <x v="2"/>
    <x v="1"/>
    <x v="3"/>
    <x v="0"/>
    <x v="114"/>
  </r>
  <r>
    <x v="2"/>
    <x v="2"/>
    <x v="3"/>
    <x v="0"/>
    <x v="115"/>
  </r>
  <r>
    <x v="2"/>
    <x v="3"/>
    <x v="3"/>
    <x v="0"/>
    <x v="116"/>
  </r>
  <r>
    <x v="2"/>
    <x v="0"/>
    <x v="0"/>
    <x v="1"/>
    <x v="117"/>
  </r>
  <r>
    <x v="2"/>
    <x v="1"/>
    <x v="0"/>
    <x v="1"/>
    <x v="118"/>
  </r>
  <r>
    <x v="2"/>
    <x v="0"/>
    <x v="1"/>
    <x v="1"/>
    <x v="119"/>
  </r>
  <r>
    <x v="2"/>
    <x v="1"/>
    <x v="1"/>
    <x v="1"/>
    <x v="120"/>
  </r>
  <r>
    <x v="2"/>
    <x v="2"/>
    <x v="1"/>
    <x v="1"/>
    <x v="121"/>
  </r>
  <r>
    <x v="2"/>
    <x v="0"/>
    <x v="2"/>
    <x v="1"/>
    <x v="122"/>
  </r>
  <r>
    <x v="2"/>
    <x v="1"/>
    <x v="2"/>
    <x v="1"/>
    <x v="123"/>
  </r>
  <r>
    <x v="2"/>
    <x v="2"/>
    <x v="2"/>
    <x v="1"/>
    <x v="124"/>
  </r>
  <r>
    <x v="2"/>
    <x v="3"/>
    <x v="2"/>
    <x v="1"/>
    <x v="125"/>
  </r>
  <r>
    <x v="2"/>
    <x v="0"/>
    <x v="3"/>
    <x v="1"/>
    <x v="126"/>
  </r>
  <r>
    <x v="2"/>
    <x v="1"/>
    <x v="3"/>
    <x v="1"/>
    <x v="127"/>
  </r>
  <r>
    <x v="2"/>
    <x v="2"/>
    <x v="3"/>
    <x v="1"/>
    <x v="128"/>
  </r>
  <r>
    <x v="2"/>
    <x v="3"/>
    <x v="3"/>
    <x v="1"/>
    <x v="129"/>
  </r>
  <r>
    <x v="2"/>
    <x v="0"/>
    <x v="0"/>
    <x v="2"/>
    <x v="130"/>
  </r>
  <r>
    <x v="2"/>
    <x v="1"/>
    <x v="0"/>
    <x v="2"/>
    <x v="131"/>
  </r>
  <r>
    <x v="2"/>
    <x v="0"/>
    <x v="1"/>
    <x v="2"/>
    <x v="132"/>
  </r>
  <r>
    <x v="2"/>
    <x v="1"/>
    <x v="1"/>
    <x v="2"/>
    <x v="133"/>
  </r>
  <r>
    <x v="2"/>
    <x v="2"/>
    <x v="1"/>
    <x v="2"/>
    <x v="134"/>
  </r>
  <r>
    <x v="2"/>
    <x v="0"/>
    <x v="2"/>
    <x v="2"/>
    <x v="135"/>
  </r>
  <r>
    <x v="2"/>
    <x v="1"/>
    <x v="2"/>
    <x v="2"/>
    <x v="136"/>
  </r>
  <r>
    <x v="2"/>
    <x v="2"/>
    <x v="2"/>
    <x v="2"/>
    <x v="137"/>
  </r>
  <r>
    <x v="2"/>
    <x v="3"/>
    <x v="2"/>
    <x v="2"/>
    <x v="138"/>
  </r>
  <r>
    <x v="2"/>
    <x v="0"/>
    <x v="3"/>
    <x v="2"/>
    <x v="139"/>
  </r>
  <r>
    <x v="2"/>
    <x v="1"/>
    <x v="3"/>
    <x v="2"/>
    <x v="140"/>
  </r>
  <r>
    <x v="2"/>
    <x v="2"/>
    <x v="3"/>
    <x v="2"/>
    <x v="141"/>
  </r>
  <r>
    <x v="2"/>
    <x v="3"/>
    <x v="3"/>
    <x v="2"/>
    <x v="142"/>
  </r>
  <r>
    <x v="2"/>
    <x v="0"/>
    <x v="0"/>
    <x v="3"/>
    <x v="143"/>
  </r>
  <r>
    <x v="2"/>
    <x v="1"/>
    <x v="0"/>
    <x v="3"/>
    <x v="144"/>
  </r>
  <r>
    <x v="2"/>
    <x v="0"/>
    <x v="1"/>
    <x v="3"/>
    <x v="145"/>
  </r>
  <r>
    <x v="2"/>
    <x v="1"/>
    <x v="1"/>
    <x v="3"/>
    <x v="146"/>
  </r>
  <r>
    <x v="2"/>
    <x v="2"/>
    <x v="1"/>
    <x v="3"/>
    <x v="147"/>
  </r>
  <r>
    <x v="2"/>
    <x v="0"/>
    <x v="2"/>
    <x v="3"/>
    <x v="148"/>
  </r>
  <r>
    <x v="2"/>
    <x v="1"/>
    <x v="2"/>
    <x v="3"/>
    <x v="149"/>
  </r>
  <r>
    <x v="2"/>
    <x v="2"/>
    <x v="2"/>
    <x v="3"/>
    <x v="150"/>
  </r>
  <r>
    <x v="2"/>
    <x v="3"/>
    <x v="2"/>
    <x v="3"/>
    <x v="151"/>
  </r>
  <r>
    <x v="2"/>
    <x v="0"/>
    <x v="3"/>
    <x v="3"/>
    <x v="152"/>
  </r>
  <r>
    <x v="2"/>
    <x v="1"/>
    <x v="3"/>
    <x v="3"/>
    <x v="153"/>
  </r>
  <r>
    <x v="2"/>
    <x v="2"/>
    <x v="3"/>
    <x v="3"/>
    <x v="154"/>
  </r>
  <r>
    <x v="2"/>
    <x v="3"/>
    <x v="3"/>
    <x v="3"/>
    <x v="155"/>
  </r>
  <r>
    <x v="3"/>
    <x v="0"/>
    <x v="0"/>
    <x v="0"/>
    <x v="156"/>
  </r>
  <r>
    <x v="3"/>
    <x v="1"/>
    <x v="0"/>
    <x v="0"/>
    <x v="157"/>
  </r>
  <r>
    <x v="3"/>
    <x v="0"/>
    <x v="1"/>
    <x v="0"/>
    <x v="158"/>
  </r>
  <r>
    <x v="3"/>
    <x v="1"/>
    <x v="1"/>
    <x v="0"/>
    <x v="159"/>
  </r>
  <r>
    <x v="3"/>
    <x v="2"/>
    <x v="1"/>
    <x v="0"/>
    <x v="160"/>
  </r>
  <r>
    <x v="3"/>
    <x v="0"/>
    <x v="2"/>
    <x v="0"/>
    <x v="161"/>
  </r>
  <r>
    <x v="3"/>
    <x v="1"/>
    <x v="2"/>
    <x v="0"/>
    <x v="162"/>
  </r>
  <r>
    <x v="3"/>
    <x v="2"/>
    <x v="2"/>
    <x v="0"/>
    <x v="163"/>
  </r>
  <r>
    <x v="3"/>
    <x v="3"/>
    <x v="2"/>
    <x v="0"/>
    <x v="164"/>
  </r>
  <r>
    <x v="3"/>
    <x v="0"/>
    <x v="3"/>
    <x v="0"/>
    <x v="165"/>
  </r>
  <r>
    <x v="3"/>
    <x v="1"/>
    <x v="3"/>
    <x v="0"/>
    <x v="166"/>
  </r>
  <r>
    <x v="3"/>
    <x v="2"/>
    <x v="3"/>
    <x v="0"/>
    <x v="167"/>
  </r>
  <r>
    <x v="3"/>
    <x v="3"/>
    <x v="3"/>
    <x v="0"/>
    <x v="168"/>
  </r>
  <r>
    <x v="3"/>
    <x v="0"/>
    <x v="0"/>
    <x v="1"/>
    <x v="169"/>
  </r>
  <r>
    <x v="3"/>
    <x v="1"/>
    <x v="0"/>
    <x v="1"/>
    <x v="170"/>
  </r>
  <r>
    <x v="3"/>
    <x v="0"/>
    <x v="1"/>
    <x v="1"/>
    <x v="171"/>
  </r>
  <r>
    <x v="3"/>
    <x v="1"/>
    <x v="1"/>
    <x v="1"/>
    <x v="172"/>
  </r>
  <r>
    <x v="3"/>
    <x v="2"/>
    <x v="1"/>
    <x v="1"/>
    <x v="173"/>
  </r>
  <r>
    <x v="3"/>
    <x v="0"/>
    <x v="2"/>
    <x v="1"/>
    <x v="174"/>
  </r>
  <r>
    <x v="3"/>
    <x v="1"/>
    <x v="2"/>
    <x v="1"/>
    <x v="175"/>
  </r>
  <r>
    <x v="3"/>
    <x v="2"/>
    <x v="2"/>
    <x v="1"/>
    <x v="176"/>
  </r>
  <r>
    <x v="3"/>
    <x v="3"/>
    <x v="2"/>
    <x v="1"/>
    <x v="177"/>
  </r>
  <r>
    <x v="3"/>
    <x v="0"/>
    <x v="3"/>
    <x v="1"/>
    <x v="178"/>
  </r>
  <r>
    <x v="3"/>
    <x v="1"/>
    <x v="3"/>
    <x v="1"/>
    <x v="179"/>
  </r>
  <r>
    <x v="3"/>
    <x v="2"/>
    <x v="3"/>
    <x v="1"/>
    <x v="180"/>
  </r>
  <r>
    <x v="3"/>
    <x v="3"/>
    <x v="3"/>
    <x v="1"/>
    <x v="181"/>
  </r>
  <r>
    <x v="3"/>
    <x v="0"/>
    <x v="0"/>
    <x v="2"/>
    <x v="182"/>
  </r>
  <r>
    <x v="3"/>
    <x v="1"/>
    <x v="0"/>
    <x v="2"/>
    <x v="183"/>
  </r>
  <r>
    <x v="3"/>
    <x v="0"/>
    <x v="1"/>
    <x v="2"/>
    <x v="184"/>
  </r>
  <r>
    <x v="3"/>
    <x v="1"/>
    <x v="1"/>
    <x v="2"/>
    <x v="185"/>
  </r>
  <r>
    <x v="3"/>
    <x v="2"/>
    <x v="1"/>
    <x v="2"/>
    <x v="186"/>
  </r>
  <r>
    <x v="3"/>
    <x v="0"/>
    <x v="2"/>
    <x v="2"/>
    <x v="187"/>
  </r>
  <r>
    <x v="3"/>
    <x v="1"/>
    <x v="2"/>
    <x v="2"/>
    <x v="188"/>
  </r>
  <r>
    <x v="3"/>
    <x v="2"/>
    <x v="2"/>
    <x v="2"/>
    <x v="189"/>
  </r>
  <r>
    <x v="3"/>
    <x v="3"/>
    <x v="2"/>
    <x v="2"/>
    <x v="190"/>
  </r>
  <r>
    <x v="3"/>
    <x v="0"/>
    <x v="3"/>
    <x v="2"/>
    <x v="191"/>
  </r>
  <r>
    <x v="3"/>
    <x v="1"/>
    <x v="3"/>
    <x v="2"/>
    <x v="192"/>
  </r>
  <r>
    <x v="3"/>
    <x v="2"/>
    <x v="3"/>
    <x v="2"/>
    <x v="193"/>
  </r>
  <r>
    <x v="3"/>
    <x v="3"/>
    <x v="3"/>
    <x v="2"/>
    <x v="194"/>
  </r>
  <r>
    <x v="3"/>
    <x v="0"/>
    <x v="0"/>
    <x v="3"/>
    <x v="195"/>
  </r>
  <r>
    <x v="3"/>
    <x v="1"/>
    <x v="0"/>
    <x v="3"/>
    <x v="196"/>
  </r>
  <r>
    <x v="3"/>
    <x v="0"/>
    <x v="1"/>
    <x v="3"/>
    <x v="197"/>
  </r>
  <r>
    <x v="3"/>
    <x v="1"/>
    <x v="1"/>
    <x v="3"/>
    <x v="198"/>
  </r>
  <r>
    <x v="3"/>
    <x v="2"/>
    <x v="1"/>
    <x v="3"/>
    <x v="199"/>
  </r>
  <r>
    <x v="3"/>
    <x v="0"/>
    <x v="2"/>
    <x v="3"/>
    <x v="200"/>
  </r>
  <r>
    <x v="3"/>
    <x v="1"/>
    <x v="2"/>
    <x v="3"/>
    <x v="201"/>
  </r>
  <r>
    <x v="3"/>
    <x v="2"/>
    <x v="2"/>
    <x v="3"/>
    <x v="202"/>
  </r>
  <r>
    <x v="3"/>
    <x v="3"/>
    <x v="2"/>
    <x v="3"/>
    <x v="203"/>
  </r>
  <r>
    <x v="3"/>
    <x v="0"/>
    <x v="3"/>
    <x v="3"/>
    <x v="204"/>
  </r>
  <r>
    <x v="3"/>
    <x v="1"/>
    <x v="3"/>
    <x v="3"/>
    <x v="205"/>
  </r>
  <r>
    <x v="3"/>
    <x v="2"/>
    <x v="3"/>
    <x v="3"/>
    <x v="206"/>
  </r>
  <r>
    <x v="3"/>
    <x v="3"/>
    <x v="3"/>
    <x v="3"/>
    <x v="207"/>
  </r>
  <r>
    <x v="4"/>
    <x v="0"/>
    <x v="0"/>
    <x v="0"/>
    <x v="208"/>
  </r>
  <r>
    <x v="4"/>
    <x v="1"/>
    <x v="0"/>
    <x v="0"/>
    <x v="209"/>
  </r>
  <r>
    <x v="4"/>
    <x v="0"/>
    <x v="1"/>
    <x v="0"/>
    <x v="210"/>
  </r>
  <r>
    <x v="4"/>
    <x v="1"/>
    <x v="1"/>
    <x v="0"/>
    <x v="211"/>
  </r>
  <r>
    <x v="4"/>
    <x v="2"/>
    <x v="1"/>
    <x v="0"/>
    <x v="212"/>
  </r>
  <r>
    <x v="4"/>
    <x v="0"/>
    <x v="2"/>
    <x v="0"/>
    <x v="213"/>
  </r>
  <r>
    <x v="4"/>
    <x v="1"/>
    <x v="2"/>
    <x v="0"/>
    <x v="214"/>
  </r>
  <r>
    <x v="4"/>
    <x v="2"/>
    <x v="2"/>
    <x v="0"/>
    <x v="215"/>
  </r>
  <r>
    <x v="4"/>
    <x v="3"/>
    <x v="2"/>
    <x v="0"/>
    <x v="216"/>
  </r>
  <r>
    <x v="4"/>
    <x v="0"/>
    <x v="3"/>
    <x v="0"/>
    <x v="217"/>
  </r>
  <r>
    <x v="4"/>
    <x v="1"/>
    <x v="3"/>
    <x v="0"/>
    <x v="218"/>
  </r>
  <r>
    <x v="4"/>
    <x v="2"/>
    <x v="3"/>
    <x v="0"/>
    <x v="219"/>
  </r>
  <r>
    <x v="4"/>
    <x v="3"/>
    <x v="3"/>
    <x v="0"/>
    <x v="220"/>
  </r>
  <r>
    <x v="4"/>
    <x v="0"/>
    <x v="0"/>
    <x v="1"/>
    <x v="221"/>
  </r>
  <r>
    <x v="4"/>
    <x v="1"/>
    <x v="0"/>
    <x v="1"/>
    <x v="222"/>
  </r>
  <r>
    <x v="4"/>
    <x v="0"/>
    <x v="1"/>
    <x v="1"/>
    <x v="223"/>
  </r>
  <r>
    <x v="4"/>
    <x v="1"/>
    <x v="1"/>
    <x v="1"/>
    <x v="224"/>
  </r>
  <r>
    <x v="4"/>
    <x v="2"/>
    <x v="1"/>
    <x v="1"/>
    <x v="225"/>
  </r>
  <r>
    <x v="4"/>
    <x v="0"/>
    <x v="2"/>
    <x v="1"/>
    <x v="226"/>
  </r>
  <r>
    <x v="4"/>
    <x v="1"/>
    <x v="2"/>
    <x v="1"/>
    <x v="227"/>
  </r>
  <r>
    <x v="4"/>
    <x v="2"/>
    <x v="2"/>
    <x v="1"/>
    <x v="228"/>
  </r>
  <r>
    <x v="4"/>
    <x v="3"/>
    <x v="2"/>
    <x v="1"/>
    <x v="229"/>
  </r>
  <r>
    <x v="4"/>
    <x v="0"/>
    <x v="3"/>
    <x v="1"/>
    <x v="230"/>
  </r>
  <r>
    <x v="4"/>
    <x v="1"/>
    <x v="3"/>
    <x v="1"/>
    <x v="231"/>
  </r>
  <r>
    <x v="4"/>
    <x v="2"/>
    <x v="3"/>
    <x v="1"/>
    <x v="232"/>
  </r>
  <r>
    <x v="4"/>
    <x v="3"/>
    <x v="3"/>
    <x v="1"/>
    <x v="233"/>
  </r>
  <r>
    <x v="4"/>
    <x v="0"/>
    <x v="0"/>
    <x v="2"/>
    <x v="234"/>
  </r>
  <r>
    <x v="4"/>
    <x v="1"/>
    <x v="0"/>
    <x v="2"/>
    <x v="235"/>
  </r>
  <r>
    <x v="4"/>
    <x v="0"/>
    <x v="1"/>
    <x v="2"/>
    <x v="236"/>
  </r>
  <r>
    <x v="4"/>
    <x v="1"/>
    <x v="1"/>
    <x v="2"/>
    <x v="237"/>
  </r>
  <r>
    <x v="4"/>
    <x v="2"/>
    <x v="1"/>
    <x v="2"/>
    <x v="238"/>
  </r>
  <r>
    <x v="4"/>
    <x v="0"/>
    <x v="2"/>
    <x v="2"/>
    <x v="239"/>
  </r>
  <r>
    <x v="4"/>
    <x v="1"/>
    <x v="2"/>
    <x v="2"/>
    <x v="240"/>
  </r>
  <r>
    <x v="4"/>
    <x v="2"/>
    <x v="2"/>
    <x v="2"/>
    <x v="241"/>
  </r>
  <r>
    <x v="4"/>
    <x v="3"/>
    <x v="2"/>
    <x v="2"/>
    <x v="242"/>
  </r>
  <r>
    <x v="4"/>
    <x v="0"/>
    <x v="3"/>
    <x v="2"/>
    <x v="243"/>
  </r>
  <r>
    <x v="4"/>
    <x v="1"/>
    <x v="3"/>
    <x v="2"/>
    <x v="244"/>
  </r>
  <r>
    <x v="4"/>
    <x v="2"/>
    <x v="3"/>
    <x v="2"/>
    <x v="245"/>
  </r>
  <r>
    <x v="4"/>
    <x v="3"/>
    <x v="3"/>
    <x v="2"/>
    <x v="246"/>
  </r>
  <r>
    <x v="4"/>
    <x v="0"/>
    <x v="0"/>
    <x v="3"/>
    <x v="247"/>
  </r>
  <r>
    <x v="4"/>
    <x v="1"/>
    <x v="0"/>
    <x v="3"/>
    <x v="248"/>
  </r>
  <r>
    <x v="4"/>
    <x v="0"/>
    <x v="1"/>
    <x v="3"/>
    <x v="249"/>
  </r>
  <r>
    <x v="4"/>
    <x v="1"/>
    <x v="1"/>
    <x v="3"/>
    <x v="250"/>
  </r>
  <r>
    <x v="4"/>
    <x v="2"/>
    <x v="1"/>
    <x v="3"/>
    <x v="251"/>
  </r>
  <r>
    <x v="4"/>
    <x v="0"/>
    <x v="2"/>
    <x v="3"/>
    <x v="252"/>
  </r>
  <r>
    <x v="4"/>
    <x v="1"/>
    <x v="2"/>
    <x v="3"/>
    <x v="253"/>
  </r>
  <r>
    <x v="4"/>
    <x v="2"/>
    <x v="2"/>
    <x v="3"/>
    <x v="254"/>
  </r>
  <r>
    <x v="4"/>
    <x v="3"/>
    <x v="2"/>
    <x v="3"/>
    <x v="255"/>
  </r>
  <r>
    <x v="4"/>
    <x v="0"/>
    <x v="3"/>
    <x v="3"/>
    <x v="256"/>
  </r>
  <r>
    <x v="4"/>
    <x v="1"/>
    <x v="3"/>
    <x v="3"/>
    <x v="257"/>
  </r>
  <r>
    <x v="4"/>
    <x v="2"/>
    <x v="3"/>
    <x v="3"/>
    <x v="258"/>
  </r>
  <r>
    <x v="4"/>
    <x v="3"/>
    <x v="3"/>
    <x v="3"/>
    <x v="259"/>
  </r>
  <r>
    <x v="5"/>
    <x v="0"/>
    <x v="0"/>
    <x v="0"/>
    <x v="260"/>
  </r>
  <r>
    <x v="5"/>
    <x v="1"/>
    <x v="0"/>
    <x v="0"/>
    <x v="261"/>
  </r>
  <r>
    <x v="5"/>
    <x v="0"/>
    <x v="1"/>
    <x v="0"/>
    <x v="262"/>
  </r>
  <r>
    <x v="5"/>
    <x v="1"/>
    <x v="1"/>
    <x v="0"/>
    <x v="263"/>
  </r>
  <r>
    <x v="5"/>
    <x v="2"/>
    <x v="1"/>
    <x v="0"/>
    <x v="264"/>
  </r>
  <r>
    <x v="5"/>
    <x v="0"/>
    <x v="2"/>
    <x v="0"/>
    <x v="265"/>
  </r>
  <r>
    <x v="5"/>
    <x v="1"/>
    <x v="2"/>
    <x v="0"/>
    <x v="266"/>
  </r>
  <r>
    <x v="5"/>
    <x v="2"/>
    <x v="2"/>
    <x v="0"/>
    <x v="267"/>
  </r>
  <r>
    <x v="5"/>
    <x v="3"/>
    <x v="2"/>
    <x v="0"/>
    <x v="268"/>
  </r>
  <r>
    <x v="5"/>
    <x v="0"/>
    <x v="3"/>
    <x v="0"/>
    <x v="269"/>
  </r>
  <r>
    <x v="5"/>
    <x v="1"/>
    <x v="3"/>
    <x v="0"/>
    <x v="270"/>
  </r>
  <r>
    <x v="5"/>
    <x v="2"/>
    <x v="3"/>
    <x v="0"/>
    <x v="271"/>
  </r>
  <r>
    <x v="5"/>
    <x v="3"/>
    <x v="3"/>
    <x v="0"/>
    <x v="272"/>
  </r>
  <r>
    <x v="5"/>
    <x v="0"/>
    <x v="0"/>
    <x v="1"/>
    <x v="273"/>
  </r>
  <r>
    <x v="5"/>
    <x v="1"/>
    <x v="0"/>
    <x v="1"/>
    <x v="274"/>
  </r>
  <r>
    <x v="5"/>
    <x v="0"/>
    <x v="1"/>
    <x v="1"/>
    <x v="275"/>
  </r>
  <r>
    <x v="5"/>
    <x v="1"/>
    <x v="1"/>
    <x v="1"/>
    <x v="276"/>
  </r>
  <r>
    <x v="5"/>
    <x v="2"/>
    <x v="1"/>
    <x v="1"/>
    <x v="277"/>
  </r>
  <r>
    <x v="5"/>
    <x v="0"/>
    <x v="2"/>
    <x v="1"/>
    <x v="278"/>
  </r>
  <r>
    <x v="5"/>
    <x v="1"/>
    <x v="2"/>
    <x v="1"/>
    <x v="279"/>
  </r>
  <r>
    <x v="5"/>
    <x v="2"/>
    <x v="2"/>
    <x v="1"/>
    <x v="280"/>
  </r>
  <r>
    <x v="5"/>
    <x v="3"/>
    <x v="2"/>
    <x v="1"/>
    <x v="281"/>
  </r>
  <r>
    <x v="5"/>
    <x v="0"/>
    <x v="3"/>
    <x v="1"/>
    <x v="282"/>
  </r>
  <r>
    <x v="5"/>
    <x v="1"/>
    <x v="3"/>
    <x v="1"/>
    <x v="283"/>
  </r>
  <r>
    <x v="5"/>
    <x v="2"/>
    <x v="3"/>
    <x v="1"/>
    <x v="284"/>
  </r>
  <r>
    <x v="5"/>
    <x v="3"/>
    <x v="3"/>
    <x v="1"/>
    <x v="285"/>
  </r>
  <r>
    <x v="5"/>
    <x v="0"/>
    <x v="0"/>
    <x v="2"/>
    <x v="286"/>
  </r>
  <r>
    <x v="5"/>
    <x v="1"/>
    <x v="0"/>
    <x v="2"/>
    <x v="287"/>
  </r>
  <r>
    <x v="5"/>
    <x v="0"/>
    <x v="1"/>
    <x v="2"/>
    <x v="288"/>
  </r>
  <r>
    <x v="5"/>
    <x v="1"/>
    <x v="1"/>
    <x v="2"/>
    <x v="289"/>
  </r>
  <r>
    <x v="5"/>
    <x v="2"/>
    <x v="1"/>
    <x v="2"/>
    <x v="290"/>
  </r>
  <r>
    <x v="5"/>
    <x v="0"/>
    <x v="2"/>
    <x v="2"/>
    <x v="291"/>
  </r>
  <r>
    <x v="5"/>
    <x v="1"/>
    <x v="2"/>
    <x v="2"/>
    <x v="292"/>
  </r>
  <r>
    <x v="5"/>
    <x v="2"/>
    <x v="2"/>
    <x v="2"/>
    <x v="293"/>
  </r>
  <r>
    <x v="5"/>
    <x v="3"/>
    <x v="2"/>
    <x v="2"/>
    <x v="294"/>
  </r>
  <r>
    <x v="5"/>
    <x v="0"/>
    <x v="3"/>
    <x v="2"/>
    <x v="295"/>
  </r>
  <r>
    <x v="5"/>
    <x v="1"/>
    <x v="3"/>
    <x v="2"/>
    <x v="296"/>
  </r>
  <r>
    <x v="5"/>
    <x v="2"/>
    <x v="3"/>
    <x v="2"/>
    <x v="297"/>
  </r>
  <r>
    <x v="5"/>
    <x v="3"/>
    <x v="3"/>
    <x v="2"/>
    <x v="298"/>
  </r>
  <r>
    <x v="5"/>
    <x v="0"/>
    <x v="0"/>
    <x v="3"/>
    <x v="299"/>
  </r>
  <r>
    <x v="5"/>
    <x v="1"/>
    <x v="0"/>
    <x v="3"/>
    <x v="300"/>
  </r>
  <r>
    <x v="5"/>
    <x v="0"/>
    <x v="1"/>
    <x v="3"/>
    <x v="301"/>
  </r>
  <r>
    <x v="5"/>
    <x v="1"/>
    <x v="1"/>
    <x v="3"/>
    <x v="302"/>
  </r>
  <r>
    <x v="5"/>
    <x v="2"/>
    <x v="1"/>
    <x v="3"/>
    <x v="303"/>
  </r>
  <r>
    <x v="5"/>
    <x v="0"/>
    <x v="2"/>
    <x v="3"/>
    <x v="304"/>
  </r>
  <r>
    <x v="5"/>
    <x v="1"/>
    <x v="2"/>
    <x v="3"/>
    <x v="305"/>
  </r>
  <r>
    <x v="5"/>
    <x v="2"/>
    <x v="2"/>
    <x v="3"/>
    <x v="306"/>
  </r>
  <r>
    <x v="5"/>
    <x v="3"/>
    <x v="2"/>
    <x v="3"/>
    <x v="307"/>
  </r>
  <r>
    <x v="5"/>
    <x v="0"/>
    <x v="3"/>
    <x v="3"/>
    <x v="308"/>
  </r>
  <r>
    <x v="5"/>
    <x v="1"/>
    <x v="3"/>
    <x v="3"/>
    <x v="309"/>
  </r>
  <r>
    <x v="5"/>
    <x v="2"/>
    <x v="3"/>
    <x v="3"/>
    <x v="310"/>
  </r>
  <r>
    <x v="5"/>
    <x v="3"/>
    <x v="3"/>
    <x v="3"/>
    <x v="311"/>
  </r>
  <r>
    <x v="6"/>
    <x v="0"/>
    <x v="0"/>
    <x v="0"/>
    <x v="312"/>
  </r>
  <r>
    <x v="6"/>
    <x v="1"/>
    <x v="0"/>
    <x v="0"/>
    <x v="313"/>
  </r>
  <r>
    <x v="6"/>
    <x v="0"/>
    <x v="1"/>
    <x v="0"/>
    <x v="314"/>
  </r>
  <r>
    <x v="6"/>
    <x v="1"/>
    <x v="1"/>
    <x v="0"/>
    <x v="315"/>
  </r>
  <r>
    <x v="6"/>
    <x v="2"/>
    <x v="1"/>
    <x v="0"/>
    <x v="316"/>
  </r>
  <r>
    <x v="6"/>
    <x v="0"/>
    <x v="2"/>
    <x v="0"/>
    <x v="317"/>
  </r>
  <r>
    <x v="6"/>
    <x v="1"/>
    <x v="2"/>
    <x v="0"/>
    <x v="318"/>
  </r>
  <r>
    <x v="6"/>
    <x v="2"/>
    <x v="2"/>
    <x v="0"/>
    <x v="319"/>
  </r>
  <r>
    <x v="6"/>
    <x v="3"/>
    <x v="2"/>
    <x v="0"/>
    <x v="320"/>
  </r>
  <r>
    <x v="6"/>
    <x v="0"/>
    <x v="3"/>
    <x v="0"/>
    <x v="321"/>
  </r>
  <r>
    <x v="6"/>
    <x v="1"/>
    <x v="3"/>
    <x v="0"/>
    <x v="322"/>
  </r>
  <r>
    <x v="6"/>
    <x v="2"/>
    <x v="3"/>
    <x v="0"/>
    <x v="323"/>
  </r>
  <r>
    <x v="6"/>
    <x v="3"/>
    <x v="3"/>
    <x v="0"/>
    <x v="324"/>
  </r>
  <r>
    <x v="6"/>
    <x v="0"/>
    <x v="0"/>
    <x v="1"/>
    <x v="325"/>
  </r>
  <r>
    <x v="6"/>
    <x v="1"/>
    <x v="0"/>
    <x v="1"/>
    <x v="326"/>
  </r>
  <r>
    <x v="6"/>
    <x v="0"/>
    <x v="1"/>
    <x v="1"/>
    <x v="327"/>
  </r>
  <r>
    <x v="6"/>
    <x v="1"/>
    <x v="1"/>
    <x v="1"/>
    <x v="328"/>
  </r>
  <r>
    <x v="6"/>
    <x v="2"/>
    <x v="1"/>
    <x v="1"/>
    <x v="329"/>
  </r>
  <r>
    <x v="6"/>
    <x v="0"/>
    <x v="2"/>
    <x v="1"/>
    <x v="330"/>
  </r>
  <r>
    <x v="6"/>
    <x v="1"/>
    <x v="2"/>
    <x v="1"/>
    <x v="331"/>
  </r>
  <r>
    <x v="6"/>
    <x v="2"/>
    <x v="2"/>
    <x v="1"/>
    <x v="332"/>
  </r>
  <r>
    <x v="6"/>
    <x v="3"/>
    <x v="2"/>
    <x v="1"/>
    <x v="333"/>
  </r>
  <r>
    <x v="6"/>
    <x v="0"/>
    <x v="3"/>
    <x v="1"/>
    <x v="334"/>
  </r>
  <r>
    <x v="6"/>
    <x v="1"/>
    <x v="3"/>
    <x v="1"/>
    <x v="335"/>
  </r>
  <r>
    <x v="6"/>
    <x v="2"/>
    <x v="3"/>
    <x v="1"/>
    <x v="336"/>
  </r>
  <r>
    <x v="6"/>
    <x v="3"/>
    <x v="3"/>
    <x v="1"/>
    <x v="337"/>
  </r>
  <r>
    <x v="6"/>
    <x v="0"/>
    <x v="0"/>
    <x v="2"/>
    <x v="338"/>
  </r>
  <r>
    <x v="6"/>
    <x v="1"/>
    <x v="0"/>
    <x v="2"/>
    <x v="339"/>
  </r>
  <r>
    <x v="6"/>
    <x v="0"/>
    <x v="1"/>
    <x v="2"/>
    <x v="340"/>
  </r>
  <r>
    <x v="6"/>
    <x v="1"/>
    <x v="1"/>
    <x v="2"/>
    <x v="341"/>
  </r>
  <r>
    <x v="6"/>
    <x v="2"/>
    <x v="1"/>
    <x v="2"/>
    <x v="342"/>
  </r>
  <r>
    <x v="6"/>
    <x v="0"/>
    <x v="2"/>
    <x v="2"/>
    <x v="343"/>
  </r>
  <r>
    <x v="6"/>
    <x v="1"/>
    <x v="2"/>
    <x v="2"/>
    <x v="344"/>
  </r>
  <r>
    <x v="6"/>
    <x v="2"/>
    <x v="2"/>
    <x v="2"/>
    <x v="345"/>
  </r>
  <r>
    <x v="6"/>
    <x v="3"/>
    <x v="2"/>
    <x v="2"/>
    <x v="346"/>
  </r>
  <r>
    <x v="6"/>
    <x v="0"/>
    <x v="3"/>
    <x v="2"/>
    <x v="347"/>
  </r>
  <r>
    <x v="6"/>
    <x v="1"/>
    <x v="3"/>
    <x v="2"/>
    <x v="348"/>
  </r>
  <r>
    <x v="6"/>
    <x v="2"/>
    <x v="3"/>
    <x v="2"/>
    <x v="349"/>
  </r>
  <r>
    <x v="6"/>
    <x v="3"/>
    <x v="3"/>
    <x v="2"/>
    <x v="350"/>
  </r>
  <r>
    <x v="6"/>
    <x v="0"/>
    <x v="0"/>
    <x v="3"/>
    <x v="351"/>
  </r>
  <r>
    <x v="6"/>
    <x v="1"/>
    <x v="0"/>
    <x v="3"/>
    <x v="352"/>
  </r>
  <r>
    <x v="6"/>
    <x v="0"/>
    <x v="1"/>
    <x v="3"/>
    <x v="353"/>
  </r>
  <r>
    <x v="6"/>
    <x v="1"/>
    <x v="1"/>
    <x v="3"/>
    <x v="354"/>
  </r>
  <r>
    <x v="6"/>
    <x v="2"/>
    <x v="1"/>
    <x v="3"/>
    <x v="355"/>
  </r>
  <r>
    <x v="6"/>
    <x v="0"/>
    <x v="2"/>
    <x v="3"/>
    <x v="356"/>
  </r>
  <r>
    <x v="6"/>
    <x v="1"/>
    <x v="2"/>
    <x v="3"/>
    <x v="357"/>
  </r>
  <r>
    <x v="6"/>
    <x v="2"/>
    <x v="2"/>
    <x v="3"/>
    <x v="358"/>
  </r>
  <r>
    <x v="6"/>
    <x v="3"/>
    <x v="2"/>
    <x v="3"/>
    <x v="359"/>
  </r>
  <r>
    <x v="6"/>
    <x v="0"/>
    <x v="3"/>
    <x v="3"/>
    <x v="360"/>
  </r>
  <r>
    <x v="6"/>
    <x v="1"/>
    <x v="3"/>
    <x v="3"/>
    <x v="361"/>
  </r>
  <r>
    <x v="6"/>
    <x v="2"/>
    <x v="3"/>
    <x v="3"/>
    <x v="362"/>
  </r>
  <r>
    <x v="6"/>
    <x v="3"/>
    <x v="3"/>
    <x v="3"/>
    <x v="363"/>
  </r>
  <r>
    <x v="7"/>
    <x v="0"/>
    <x v="0"/>
    <x v="0"/>
    <x v="364"/>
  </r>
  <r>
    <x v="7"/>
    <x v="1"/>
    <x v="0"/>
    <x v="0"/>
    <x v="365"/>
  </r>
  <r>
    <x v="7"/>
    <x v="0"/>
    <x v="1"/>
    <x v="0"/>
    <x v="366"/>
  </r>
  <r>
    <x v="7"/>
    <x v="1"/>
    <x v="1"/>
    <x v="0"/>
    <x v="367"/>
  </r>
  <r>
    <x v="7"/>
    <x v="2"/>
    <x v="1"/>
    <x v="0"/>
    <x v="368"/>
  </r>
  <r>
    <x v="7"/>
    <x v="0"/>
    <x v="2"/>
    <x v="0"/>
    <x v="369"/>
  </r>
  <r>
    <x v="7"/>
    <x v="1"/>
    <x v="2"/>
    <x v="0"/>
    <x v="370"/>
  </r>
  <r>
    <x v="7"/>
    <x v="2"/>
    <x v="2"/>
    <x v="0"/>
    <x v="371"/>
  </r>
  <r>
    <x v="7"/>
    <x v="3"/>
    <x v="2"/>
    <x v="0"/>
    <x v="372"/>
  </r>
  <r>
    <x v="7"/>
    <x v="0"/>
    <x v="3"/>
    <x v="0"/>
    <x v="373"/>
  </r>
  <r>
    <x v="7"/>
    <x v="1"/>
    <x v="3"/>
    <x v="0"/>
    <x v="374"/>
  </r>
  <r>
    <x v="7"/>
    <x v="2"/>
    <x v="3"/>
    <x v="0"/>
    <x v="375"/>
  </r>
  <r>
    <x v="7"/>
    <x v="3"/>
    <x v="3"/>
    <x v="0"/>
    <x v="376"/>
  </r>
  <r>
    <x v="7"/>
    <x v="0"/>
    <x v="0"/>
    <x v="1"/>
    <x v="377"/>
  </r>
  <r>
    <x v="7"/>
    <x v="1"/>
    <x v="0"/>
    <x v="1"/>
    <x v="378"/>
  </r>
  <r>
    <x v="7"/>
    <x v="0"/>
    <x v="1"/>
    <x v="1"/>
    <x v="379"/>
  </r>
  <r>
    <x v="7"/>
    <x v="1"/>
    <x v="1"/>
    <x v="1"/>
    <x v="380"/>
  </r>
  <r>
    <x v="7"/>
    <x v="2"/>
    <x v="1"/>
    <x v="1"/>
    <x v="381"/>
  </r>
  <r>
    <x v="7"/>
    <x v="0"/>
    <x v="2"/>
    <x v="1"/>
    <x v="382"/>
  </r>
  <r>
    <x v="7"/>
    <x v="1"/>
    <x v="2"/>
    <x v="1"/>
    <x v="383"/>
  </r>
  <r>
    <x v="7"/>
    <x v="2"/>
    <x v="2"/>
    <x v="1"/>
    <x v="384"/>
  </r>
  <r>
    <x v="7"/>
    <x v="3"/>
    <x v="2"/>
    <x v="1"/>
    <x v="385"/>
  </r>
  <r>
    <x v="7"/>
    <x v="0"/>
    <x v="3"/>
    <x v="1"/>
    <x v="386"/>
  </r>
  <r>
    <x v="7"/>
    <x v="1"/>
    <x v="3"/>
    <x v="1"/>
    <x v="387"/>
  </r>
  <r>
    <x v="7"/>
    <x v="2"/>
    <x v="3"/>
    <x v="1"/>
    <x v="388"/>
  </r>
  <r>
    <x v="7"/>
    <x v="3"/>
    <x v="3"/>
    <x v="1"/>
    <x v="389"/>
  </r>
  <r>
    <x v="7"/>
    <x v="0"/>
    <x v="0"/>
    <x v="2"/>
    <x v="390"/>
  </r>
  <r>
    <x v="7"/>
    <x v="1"/>
    <x v="0"/>
    <x v="2"/>
    <x v="391"/>
  </r>
  <r>
    <x v="7"/>
    <x v="0"/>
    <x v="1"/>
    <x v="2"/>
    <x v="392"/>
  </r>
  <r>
    <x v="7"/>
    <x v="1"/>
    <x v="1"/>
    <x v="2"/>
    <x v="393"/>
  </r>
  <r>
    <x v="7"/>
    <x v="2"/>
    <x v="1"/>
    <x v="2"/>
    <x v="394"/>
  </r>
  <r>
    <x v="7"/>
    <x v="0"/>
    <x v="2"/>
    <x v="2"/>
    <x v="395"/>
  </r>
  <r>
    <x v="7"/>
    <x v="1"/>
    <x v="2"/>
    <x v="2"/>
    <x v="396"/>
  </r>
  <r>
    <x v="7"/>
    <x v="2"/>
    <x v="2"/>
    <x v="2"/>
    <x v="397"/>
  </r>
  <r>
    <x v="7"/>
    <x v="3"/>
    <x v="2"/>
    <x v="2"/>
    <x v="398"/>
  </r>
  <r>
    <x v="7"/>
    <x v="0"/>
    <x v="3"/>
    <x v="2"/>
    <x v="399"/>
  </r>
  <r>
    <x v="7"/>
    <x v="1"/>
    <x v="3"/>
    <x v="2"/>
    <x v="400"/>
  </r>
  <r>
    <x v="7"/>
    <x v="2"/>
    <x v="3"/>
    <x v="2"/>
    <x v="401"/>
  </r>
  <r>
    <x v="7"/>
    <x v="3"/>
    <x v="3"/>
    <x v="2"/>
    <x v="402"/>
  </r>
  <r>
    <x v="7"/>
    <x v="0"/>
    <x v="0"/>
    <x v="3"/>
    <x v="403"/>
  </r>
  <r>
    <x v="7"/>
    <x v="1"/>
    <x v="0"/>
    <x v="3"/>
    <x v="404"/>
  </r>
  <r>
    <x v="7"/>
    <x v="0"/>
    <x v="1"/>
    <x v="3"/>
    <x v="405"/>
  </r>
  <r>
    <x v="7"/>
    <x v="1"/>
    <x v="1"/>
    <x v="3"/>
    <x v="406"/>
  </r>
  <r>
    <x v="7"/>
    <x v="2"/>
    <x v="1"/>
    <x v="3"/>
    <x v="407"/>
  </r>
  <r>
    <x v="7"/>
    <x v="0"/>
    <x v="2"/>
    <x v="3"/>
    <x v="408"/>
  </r>
  <r>
    <x v="7"/>
    <x v="1"/>
    <x v="2"/>
    <x v="3"/>
    <x v="409"/>
  </r>
  <r>
    <x v="7"/>
    <x v="2"/>
    <x v="2"/>
    <x v="3"/>
    <x v="410"/>
  </r>
  <r>
    <x v="7"/>
    <x v="3"/>
    <x v="2"/>
    <x v="3"/>
    <x v="411"/>
  </r>
  <r>
    <x v="7"/>
    <x v="0"/>
    <x v="3"/>
    <x v="3"/>
    <x v="412"/>
  </r>
  <r>
    <x v="7"/>
    <x v="1"/>
    <x v="3"/>
    <x v="3"/>
    <x v="413"/>
  </r>
  <r>
    <x v="7"/>
    <x v="2"/>
    <x v="3"/>
    <x v="3"/>
    <x v="414"/>
  </r>
  <r>
    <x v="7"/>
    <x v="3"/>
    <x v="3"/>
    <x v="3"/>
    <x v="4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1"/>
    <x v="0"/>
    <x v="0"/>
    <x v="4"/>
  </r>
  <r>
    <x v="0"/>
    <x v="1"/>
    <x v="0"/>
    <x v="1"/>
    <x v="5"/>
  </r>
  <r>
    <x v="0"/>
    <x v="1"/>
    <x v="0"/>
    <x v="2"/>
    <x v="6"/>
  </r>
  <r>
    <x v="0"/>
    <x v="1"/>
    <x v="0"/>
    <x v="3"/>
    <x v="7"/>
  </r>
  <r>
    <x v="0"/>
    <x v="0"/>
    <x v="1"/>
    <x v="0"/>
    <x v="8"/>
  </r>
  <r>
    <x v="0"/>
    <x v="0"/>
    <x v="1"/>
    <x v="1"/>
    <x v="9"/>
  </r>
  <r>
    <x v="0"/>
    <x v="0"/>
    <x v="1"/>
    <x v="2"/>
    <x v="10"/>
  </r>
  <r>
    <x v="0"/>
    <x v="0"/>
    <x v="1"/>
    <x v="3"/>
    <x v="11"/>
  </r>
  <r>
    <x v="0"/>
    <x v="1"/>
    <x v="1"/>
    <x v="0"/>
    <x v="12"/>
  </r>
  <r>
    <x v="0"/>
    <x v="1"/>
    <x v="1"/>
    <x v="1"/>
    <x v="13"/>
  </r>
  <r>
    <x v="0"/>
    <x v="1"/>
    <x v="1"/>
    <x v="2"/>
    <x v="14"/>
  </r>
  <r>
    <x v="0"/>
    <x v="1"/>
    <x v="1"/>
    <x v="3"/>
    <x v="15"/>
  </r>
  <r>
    <x v="0"/>
    <x v="2"/>
    <x v="1"/>
    <x v="0"/>
    <x v="16"/>
  </r>
  <r>
    <x v="0"/>
    <x v="2"/>
    <x v="1"/>
    <x v="1"/>
    <x v="17"/>
  </r>
  <r>
    <x v="0"/>
    <x v="2"/>
    <x v="1"/>
    <x v="2"/>
    <x v="18"/>
  </r>
  <r>
    <x v="0"/>
    <x v="2"/>
    <x v="1"/>
    <x v="3"/>
    <x v="19"/>
  </r>
  <r>
    <x v="0"/>
    <x v="0"/>
    <x v="2"/>
    <x v="0"/>
    <x v="20"/>
  </r>
  <r>
    <x v="0"/>
    <x v="0"/>
    <x v="2"/>
    <x v="1"/>
    <x v="21"/>
  </r>
  <r>
    <x v="0"/>
    <x v="0"/>
    <x v="2"/>
    <x v="2"/>
    <x v="22"/>
  </r>
  <r>
    <x v="0"/>
    <x v="0"/>
    <x v="2"/>
    <x v="3"/>
    <x v="23"/>
  </r>
  <r>
    <x v="0"/>
    <x v="1"/>
    <x v="2"/>
    <x v="0"/>
    <x v="24"/>
  </r>
  <r>
    <x v="0"/>
    <x v="1"/>
    <x v="2"/>
    <x v="1"/>
    <x v="25"/>
  </r>
  <r>
    <x v="0"/>
    <x v="1"/>
    <x v="2"/>
    <x v="2"/>
    <x v="26"/>
  </r>
  <r>
    <x v="0"/>
    <x v="1"/>
    <x v="2"/>
    <x v="3"/>
    <x v="27"/>
  </r>
  <r>
    <x v="0"/>
    <x v="2"/>
    <x v="2"/>
    <x v="0"/>
    <x v="28"/>
  </r>
  <r>
    <x v="0"/>
    <x v="2"/>
    <x v="2"/>
    <x v="1"/>
    <x v="29"/>
  </r>
  <r>
    <x v="0"/>
    <x v="2"/>
    <x v="2"/>
    <x v="2"/>
    <x v="30"/>
  </r>
  <r>
    <x v="0"/>
    <x v="2"/>
    <x v="2"/>
    <x v="3"/>
    <x v="31"/>
  </r>
  <r>
    <x v="0"/>
    <x v="3"/>
    <x v="2"/>
    <x v="0"/>
    <x v="32"/>
  </r>
  <r>
    <x v="0"/>
    <x v="3"/>
    <x v="2"/>
    <x v="1"/>
    <x v="33"/>
  </r>
  <r>
    <x v="0"/>
    <x v="3"/>
    <x v="2"/>
    <x v="2"/>
    <x v="34"/>
  </r>
  <r>
    <x v="0"/>
    <x v="3"/>
    <x v="2"/>
    <x v="3"/>
    <x v="35"/>
  </r>
  <r>
    <x v="0"/>
    <x v="0"/>
    <x v="3"/>
    <x v="0"/>
    <x v="36"/>
  </r>
  <r>
    <x v="0"/>
    <x v="0"/>
    <x v="3"/>
    <x v="1"/>
    <x v="37"/>
  </r>
  <r>
    <x v="0"/>
    <x v="0"/>
    <x v="3"/>
    <x v="2"/>
    <x v="38"/>
  </r>
  <r>
    <x v="0"/>
    <x v="0"/>
    <x v="3"/>
    <x v="3"/>
    <x v="39"/>
  </r>
  <r>
    <x v="0"/>
    <x v="1"/>
    <x v="3"/>
    <x v="0"/>
    <x v="40"/>
  </r>
  <r>
    <x v="0"/>
    <x v="1"/>
    <x v="3"/>
    <x v="1"/>
    <x v="41"/>
  </r>
  <r>
    <x v="0"/>
    <x v="1"/>
    <x v="3"/>
    <x v="2"/>
    <x v="42"/>
  </r>
  <r>
    <x v="0"/>
    <x v="1"/>
    <x v="3"/>
    <x v="3"/>
    <x v="43"/>
  </r>
  <r>
    <x v="0"/>
    <x v="2"/>
    <x v="3"/>
    <x v="0"/>
    <x v="44"/>
  </r>
  <r>
    <x v="0"/>
    <x v="2"/>
    <x v="3"/>
    <x v="1"/>
    <x v="45"/>
  </r>
  <r>
    <x v="0"/>
    <x v="2"/>
    <x v="3"/>
    <x v="2"/>
    <x v="46"/>
  </r>
  <r>
    <x v="0"/>
    <x v="2"/>
    <x v="3"/>
    <x v="3"/>
    <x v="47"/>
  </r>
  <r>
    <x v="0"/>
    <x v="3"/>
    <x v="3"/>
    <x v="0"/>
    <x v="48"/>
  </r>
  <r>
    <x v="0"/>
    <x v="3"/>
    <x v="3"/>
    <x v="1"/>
    <x v="49"/>
  </r>
  <r>
    <x v="0"/>
    <x v="3"/>
    <x v="3"/>
    <x v="2"/>
    <x v="50"/>
  </r>
  <r>
    <x v="0"/>
    <x v="3"/>
    <x v="3"/>
    <x v="3"/>
    <x v="51"/>
  </r>
  <r>
    <x v="1"/>
    <x v="0"/>
    <x v="0"/>
    <x v="0"/>
    <x v="52"/>
  </r>
  <r>
    <x v="1"/>
    <x v="0"/>
    <x v="0"/>
    <x v="1"/>
    <x v="53"/>
  </r>
  <r>
    <x v="1"/>
    <x v="0"/>
    <x v="0"/>
    <x v="2"/>
    <x v="54"/>
  </r>
  <r>
    <x v="1"/>
    <x v="0"/>
    <x v="0"/>
    <x v="3"/>
    <x v="55"/>
  </r>
  <r>
    <x v="1"/>
    <x v="1"/>
    <x v="0"/>
    <x v="0"/>
    <x v="56"/>
  </r>
  <r>
    <x v="1"/>
    <x v="1"/>
    <x v="0"/>
    <x v="1"/>
    <x v="57"/>
  </r>
  <r>
    <x v="1"/>
    <x v="1"/>
    <x v="0"/>
    <x v="2"/>
    <x v="58"/>
  </r>
  <r>
    <x v="1"/>
    <x v="1"/>
    <x v="0"/>
    <x v="3"/>
    <x v="59"/>
  </r>
  <r>
    <x v="1"/>
    <x v="0"/>
    <x v="1"/>
    <x v="0"/>
    <x v="60"/>
  </r>
  <r>
    <x v="1"/>
    <x v="0"/>
    <x v="1"/>
    <x v="1"/>
    <x v="61"/>
  </r>
  <r>
    <x v="1"/>
    <x v="0"/>
    <x v="1"/>
    <x v="2"/>
    <x v="62"/>
  </r>
  <r>
    <x v="1"/>
    <x v="0"/>
    <x v="1"/>
    <x v="3"/>
    <x v="63"/>
  </r>
  <r>
    <x v="1"/>
    <x v="1"/>
    <x v="1"/>
    <x v="0"/>
    <x v="64"/>
  </r>
  <r>
    <x v="1"/>
    <x v="1"/>
    <x v="1"/>
    <x v="1"/>
    <x v="65"/>
  </r>
  <r>
    <x v="1"/>
    <x v="1"/>
    <x v="1"/>
    <x v="2"/>
    <x v="66"/>
  </r>
  <r>
    <x v="1"/>
    <x v="1"/>
    <x v="1"/>
    <x v="3"/>
    <x v="67"/>
  </r>
  <r>
    <x v="1"/>
    <x v="2"/>
    <x v="1"/>
    <x v="0"/>
    <x v="68"/>
  </r>
  <r>
    <x v="1"/>
    <x v="2"/>
    <x v="1"/>
    <x v="1"/>
    <x v="69"/>
  </r>
  <r>
    <x v="1"/>
    <x v="2"/>
    <x v="1"/>
    <x v="2"/>
    <x v="70"/>
  </r>
  <r>
    <x v="1"/>
    <x v="2"/>
    <x v="1"/>
    <x v="3"/>
    <x v="71"/>
  </r>
  <r>
    <x v="1"/>
    <x v="0"/>
    <x v="2"/>
    <x v="0"/>
    <x v="72"/>
  </r>
  <r>
    <x v="1"/>
    <x v="0"/>
    <x v="2"/>
    <x v="1"/>
    <x v="73"/>
  </r>
  <r>
    <x v="1"/>
    <x v="0"/>
    <x v="2"/>
    <x v="2"/>
    <x v="74"/>
  </r>
  <r>
    <x v="1"/>
    <x v="0"/>
    <x v="2"/>
    <x v="3"/>
    <x v="75"/>
  </r>
  <r>
    <x v="1"/>
    <x v="1"/>
    <x v="2"/>
    <x v="0"/>
    <x v="76"/>
  </r>
  <r>
    <x v="1"/>
    <x v="1"/>
    <x v="2"/>
    <x v="1"/>
    <x v="77"/>
  </r>
  <r>
    <x v="1"/>
    <x v="1"/>
    <x v="2"/>
    <x v="2"/>
    <x v="78"/>
  </r>
  <r>
    <x v="1"/>
    <x v="1"/>
    <x v="2"/>
    <x v="3"/>
    <x v="79"/>
  </r>
  <r>
    <x v="1"/>
    <x v="2"/>
    <x v="2"/>
    <x v="0"/>
    <x v="80"/>
  </r>
  <r>
    <x v="1"/>
    <x v="2"/>
    <x v="2"/>
    <x v="1"/>
    <x v="81"/>
  </r>
  <r>
    <x v="1"/>
    <x v="2"/>
    <x v="2"/>
    <x v="2"/>
    <x v="82"/>
  </r>
  <r>
    <x v="1"/>
    <x v="2"/>
    <x v="2"/>
    <x v="3"/>
    <x v="83"/>
  </r>
  <r>
    <x v="1"/>
    <x v="3"/>
    <x v="2"/>
    <x v="0"/>
    <x v="84"/>
  </r>
  <r>
    <x v="1"/>
    <x v="3"/>
    <x v="2"/>
    <x v="1"/>
    <x v="85"/>
  </r>
  <r>
    <x v="1"/>
    <x v="3"/>
    <x v="2"/>
    <x v="2"/>
    <x v="86"/>
  </r>
  <r>
    <x v="1"/>
    <x v="3"/>
    <x v="2"/>
    <x v="3"/>
    <x v="87"/>
  </r>
  <r>
    <x v="1"/>
    <x v="0"/>
    <x v="3"/>
    <x v="0"/>
    <x v="88"/>
  </r>
  <r>
    <x v="1"/>
    <x v="0"/>
    <x v="3"/>
    <x v="1"/>
    <x v="89"/>
  </r>
  <r>
    <x v="1"/>
    <x v="0"/>
    <x v="3"/>
    <x v="2"/>
    <x v="90"/>
  </r>
  <r>
    <x v="1"/>
    <x v="0"/>
    <x v="3"/>
    <x v="3"/>
    <x v="91"/>
  </r>
  <r>
    <x v="1"/>
    <x v="1"/>
    <x v="3"/>
    <x v="0"/>
    <x v="92"/>
  </r>
  <r>
    <x v="1"/>
    <x v="1"/>
    <x v="3"/>
    <x v="1"/>
    <x v="93"/>
  </r>
  <r>
    <x v="1"/>
    <x v="1"/>
    <x v="3"/>
    <x v="2"/>
    <x v="94"/>
  </r>
  <r>
    <x v="1"/>
    <x v="1"/>
    <x v="3"/>
    <x v="3"/>
    <x v="95"/>
  </r>
  <r>
    <x v="1"/>
    <x v="2"/>
    <x v="3"/>
    <x v="0"/>
    <x v="96"/>
  </r>
  <r>
    <x v="1"/>
    <x v="2"/>
    <x v="3"/>
    <x v="1"/>
    <x v="97"/>
  </r>
  <r>
    <x v="1"/>
    <x v="2"/>
    <x v="3"/>
    <x v="2"/>
    <x v="98"/>
  </r>
  <r>
    <x v="1"/>
    <x v="2"/>
    <x v="3"/>
    <x v="3"/>
    <x v="99"/>
  </r>
  <r>
    <x v="1"/>
    <x v="3"/>
    <x v="3"/>
    <x v="0"/>
    <x v="100"/>
  </r>
  <r>
    <x v="1"/>
    <x v="3"/>
    <x v="3"/>
    <x v="1"/>
    <x v="101"/>
  </r>
  <r>
    <x v="1"/>
    <x v="3"/>
    <x v="3"/>
    <x v="2"/>
    <x v="102"/>
  </r>
  <r>
    <x v="1"/>
    <x v="3"/>
    <x v="3"/>
    <x v="3"/>
    <x v="103"/>
  </r>
  <r>
    <x v="2"/>
    <x v="0"/>
    <x v="0"/>
    <x v="0"/>
    <x v="104"/>
  </r>
  <r>
    <x v="2"/>
    <x v="0"/>
    <x v="0"/>
    <x v="1"/>
    <x v="105"/>
  </r>
  <r>
    <x v="2"/>
    <x v="0"/>
    <x v="0"/>
    <x v="2"/>
    <x v="106"/>
  </r>
  <r>
    <x v="2"/>
    <x v="0"/>
    <x v="0"/>
    <x v="3"/>
    <x v="107"/>
  </r>
  <r>
    <x v="2"/>
    <x v="1"/>
    <x v="0"/>
    <x v="0"/>
    <x v="108"/>
  </r>
  <r>
    <x v="2"/>
    <x v="1"/>
    <x v="0"/>
    <x v="1"/>
    <x v="109"/>
  </r>
  <r>
    <x v="2"/>
    <x v="1"/>
    <x v="0"/>
    <x v="2"/>
    <x v="110"/>
  </r>
  <r>
    <x v="2"/>
    <x v="1"/>
    <x v="0"/>
    <x v="3"/>
    <x v="111"/>
  </r>
  <r>
    <x v="2"/>
    <x v="0"/>
    <x v="1"/>
    <x v="0"/>
    <x v="112"/>
  </r>
  <r>
    <x v="2"/>
    <x v="0"/>
    <x v="1"/>
    <x v="1"/>
    <x v="113"/>
  </r>
  <r>
    <x v="2"/>
    <x v="0"/>
    <x v="1"/>
    <x v="2"/>
    <x v="114"/>
  </r>
  <r>
    <x v="2"/>
    <x v="0"/>
    <x v="1"/>
    <x v="3"/>
    <x v="115"/>
  </r>
  <r>
    <x v="2"/>
    <x v="1"/>
    <x v="1"/>
    <x v="0"/>
    <x v="116"/>
  </r>
  <r>
    <x v="2"/>
    <x v="1"/>
    <x v="1"/>
    <x v="1"/>
    <x v="117"/>
  </r>
  <r>
    <x v="2"/>
    <x v="1"/>
    <x v="1"/>
    <x v="2"/>
    <x v="118"/>
  </r>
  <r>
    <x v="2"/>
    <x v="1"/>
    <x v="1"/>
    <x v="3"/>
    <x v="119"/>
  </r>
  <r>
    <x v="2"/>
    <x v="2"/>
    <x v="1"/>
    <x v="0"/>
    <x v="120"/>
  </r>
  <r>
    <x v="2"/>
    <x v="2"/>
    <x v="1"/>
    <x v="1"/>
    <x v="121"/>
  </r>
  <r>
    <x v="2"/>
    <x v="2"/>
    <x v="1"/>
    <x v="2"/>
    <x v="122"/>
  </r>
  <r>
    <x v="2"/>
    <x v="2"/>
    <x v="1"/>
    <x v="3"/>
    <x v="123"/>
  </r>
  <r>
    <x v="2"/>
    <x v="0"/>
    <x v="2"/>
    <x v="0"/>
    <x v="124"/>
  </r>
  <r>
    <x v="2"/>
    <x v="0"/>
    <x v="2"/>
    <x v="1"/>
    <x v="125"/>
  </r>
  <r>
    <x v="2"/>
    <x v="0"/>
    <x v="2"/>
    <x v="2"/>
    <x v="126"/>
  </r>
  <r>
    <x v="2"/>
    <x v="0"/>
    <x v="2"/>
    <x v="3"/>
    <x v="127"/>
  </r>
  <r>
    <x v="2"/>
    <x v="1"/>
    <x v="2"/>
    <x v="0"/>
    <x v="128"/>
  </r>
  <r>
    <x v="2"/>
    <x v="1"/>
    <x v="2"/>
    <x v="1"/>
    <x v="129"/>
  </r>
  <r>
    <x v="2"/>
    <x v="1"/>
    <x v="2"/>
    <x v="2"/>
    <x v="130"/>
  </r>
  <r>
    <x v="2"/>
    <x v="1"/>
    <x v="2"/>
    <x v="3"/>
    <x v="131"/>
  </r>
  <r>
    <x v="2"/>
    <x v="2"/>
    <x v="2"/>
    <x v="0"/>
    <x v="132"/>
  </r>
  <r>
    <x v="2"/>
    <x v="2"/>
    <x v="2"/>
    <x v="1"/>
    <x v="133"/>
  </r>
  <r>
    <x v="2"/>
    <x v="2"/>
    <x v="2"/>
    <x v="2"/>
    <x v="134"/>
  </r>
  <r>
    <x v="2"/>
    <x v="2"/>
    <x v="2"/>
    <x v="3"/>
    <x v="135"/>
  </r>
  <r>
    <x v="2"/>
    <x v="3"/>
    <x v="2"/>
    <x v="0"/>
    <x v="136"/>
  </r>
  <r>
    <x v="2"/>
    <x v="3"/>
    <x v="2"/>
    <x v="1"/>
    <x v="137"/>
  </r>
  <r>
    <x v="2"/>
    <x v="3"/>
    <x v="2"/>
    <x v="2"/>
    <x v="138"/>
  </r>
  <r>
    <x v="2"/>
    <x v="3"/>
    <x v="2"/>
    <x v="3"/>
    <x v="139"/>
  </r>
  <r>
    <x v="2"/>
    <x v="0"/>
    <x v="3"/>
    <x v="0"/>
    <x v="140"/>
  </r>
  <r>
    <x v="2"/>
    <x v="0"/>
    <x v="3"/>
    <x v="1"/>
    <x v="141"/>
  </r>
  <r>
    <x v="2"/>
    <x v="0"/>
    <x v="3"/>
    <x v="2"/>
    <x v="142"/>
  </r>
  <r>
    <x v="2"/>
    <x v="0"/>
    <x v="3"/>
    <x v="3"/>
    <x v="143"/>
  </r>
  <r>
    <x v="2"/>
    <x v="1"/>
    <x v="3"/>
    <x v="0"/>
    <x v="144"/>
  </r>
  <r>
    <x v="2"/>
    <x v="1"/>
    <x v="3"/>
    <x v="1"/>
    <x v="145"/>
  </r>
  <r>
    <x v="2"/>
    <x v="1"/>
    <x v="3"/>
    <x v="2"/>
    <x v="146"/>
  </r>
  <r>
    <x v="2"/>
    <x v="1"/>
    <x v="3"/>
    <x v="3"/>
    <x v="147"/>
  </r>
  <r>
    <x v="2"/>
    <x v="2"/>
    <x v="3"/>
    <x v="0"/>
    <x v="148"/>
  </r>
  <r>
    <x v="2"/>
    <x v="2"/>
    <x v="3"/>
    <x v="1"/>
    <x v="149"/>
  </r>
  <r>
    <x v="2"/>
    <x v="2"/>
    <x v="3"/>
    <x v="2"/>
    <x v="150"/>
  </r>
  <r>
    <x v="2"/>
    <x v="2"/>
    <x v="3"/>
    <x v="3"/>
    <x v="151"/>
  </r>
  <r>
    <x v="2"/>
    <x v="3"/>
    <x v="3"/>
    <x v="0"/>
    <x v="152"/>
  </r>
  <r>
    <x v="2"/>
    <x v="3"/>
    <x v="3"/>
    <x v="1"/>
    <x v="153"/>
  </r>
  <r>
    <x v="2"/>
    <x v="3"/>
    <x v="3"/>
    <x v="2"/>
    <x v="154"/>
  </r>
  <r>
    <x v="2"/>
    <x v="3"/>
    <x v="3"/>
    <x v="3"/>
    <x v="155"/>
  </r>
  <r>
    <x v="3"/>
    <x v="0"/>
    <x v="0"/>
    <x v="0"/>
    <x v="156"/>
  </r>
  <r>
    <x v="3"/>
    <x v="0"/>
    <x v="0"/>
    <x v="1"/>
    <x v="157"/>
  </r>
  <r>
    <x v="3"/>
    <x v="0"/>
    <x v="0"/>
    <x v="2"/>
    <x v="158"/>
  </r>
  <r>
    <x v="3"/>
    <x v="0"/>
    <x v="0"/>
    <x v="3"/>
    <x v="159"/>
  </r>
  <r>
    <x v="3"/>
    <x v="1"/>
    <x v="0"/>
    <x v="0"/>
    <x v="160"/>
  </r>
  <r>
    <x v="3"/>
    <x v="1"/>
    <x v="0"/>
    <x v="1"/>
    <x v="161"/>
  </r>
  <r>
    <x v="3"/>
    <x v="1"/>
    <x v="0"/>
    <x v="2"/>
    <x v="162"/>
  </r>
  <r>
    <x v="3"/>
    <x v="1"/>
    <x v="0"/>
    <x v="3"/>
    <x v="163"/>
  </r>
  <r>
    <x v="3"/>
    <x v="0"/>
    <x v="1"/>
    <x v="0"/>
    <x v="164"/>
  </r>
  <r>
    <x v="3"/>
    <x v="0"/>
    <x v="1"/>
    <x v="1"/>
    <x v="165"/>
  </r>
  <r>
    <x v="3"/>
    <x v="0"/>
    <x v="1"/>
    <x v="2"/>
    <x v="166"/>
  </r>
  <r>
    <x v="3"/>
    <x v="0"/>
    <x v="1"/>
    <x v="3"/>
    <x v="167"/>
  </r>
  <r>
    <x v="3"/>
    <x v="1"/>
    <x v="1"/>
    <x v="0"/>
    <x v="168"/>
  </r>
  <r>
    <x v="3"/>
    <x v="1"/>
    <x v="1"/>
    <x v="1"/>
    <x v="169"/>
  </r>
  <r>
    <x v="3"/>
    <x v="1"/>
    <x v="1"/>
    <x v="2"/>
    <x v="170"/>
  </r>
  <r>
    <x v="3"/>
    <x v="1"/>
    <x v="1"/>
    <x v="3"/>
    <x v="171"/>
  </r>
  <r>
    <x v="3"/>
    <x v="2"/>
    <x v="1"/>
    <x v="0"/>
    <x v="172"/>
  </r>
  <r>
    <x v="3"/>
    <x v="2"/>
    <x v="1"/>
    <x v="1"/>
    <x v="173"/>
  </r>
  <r>
    <x v="3"/>
    <x v="2"/>
    <x v="1"/>
    <x v="2"/>
    <x v="174"/>
  </r>
  <r>
    <x v="3"/>
    <x v="2"/>
    <x v="1"/>
    <x v="3"/>
    <x v="175"/>
  </r>
  <r>
    <x v="3"/>
    <x v="0"/>
    <x v="2"/>
    <x v="0"/>
    <x v="176"/>
  </r>
  <r>
    <x v="3"/>
    <x v="0"/>
    <x v="2"/>
    <x v="1"/>
    <x v="177"/>
  </r>
  <r>
    <x v="3"/>
    <x v="0"/>
    <x v="2"/>
    <x v="2"/>
    <x v="178"/>
  </r>
  <r>
    <x v="3"/>
    <x v="0"/>
    <x v="2"/>
    <x v="3"/>
    <x v="179"/>
  </r>
  <r>
    <x v="3"/>
    <x v="1"/>
    <x v="2"/>
    <x v="0"/>
    <x v="180"/>
  </r>
  <r>
    <x v="3"/>
    <x v="1"/>
    <x v="2"/>
    <x v="1"/>
    <x v="181"/>
  </r>
  <r>
    <x v="3"/>
    <x v="1"/>
    <x v="2"/>
    <x v="2"/>
    <x v="182"/>
  </r>
  <r>
    <x v="3"/>
    <x v="1"/>
    <x v="2"/>
    <x v="3"/>
    <x v="183"/>
  </r>
  <r>
    <x v="3"/>
    <x v="2"/>
    <x v="2"/>
    <x v="0"/>
    <x v="184"/>
  </r>
  <r>
    <x v="3"/>
    <x v="2"/>
    <x v="2"/>
    <x v="1"/>
    <x v="185"/>
  </r>
  <r>
    <x v="3"/>
    <x v="2"/>
    <x v="2"/>
    <x v="2"/>
    <x v="186"/>
  </r>
  <r>
    <x v="3"/>
    <x v="2"/>
    <x v="2"/>
    <x v="3"/>
    <x v="187"/>
  </r>
  <r>
    <x v="3"/>
    <x v="3"/>
    <x v="2"/>
    <x v="0"/>
    <x v="188"/>
  </r>
  <r>
    <x v="3"/>
    <x v="3"/>
    <x v="2"/>
    <x v="1"/>
    <x v="189"/>
  </r>
  <r>
    <x v="3"/>
    <x v="3"/>
    <x v="2"/>
    <x v="2"/>
    <x v="190"/>
  </r>
  <r>
    <x v="3"/>
    <x v="3"/>
    <x v="2"/>
    <x v="3"/>
    <x v="191"/>
  </r>
  <r>
    <x v="3"/>
    <x v="0"/>
    <x v="3"/>
    <x v="0"/>
    <x v="192"/>
  </r>
  <r>
    <x v="3"/>
    <x v="0"/>
    <x v="3"/>
    <x v="1"/>
    <x v="193"/>
  </r>
  <r>
    <x v="3"/>
    <x v="0"/>
    <x v="3"/>
    <x v="2"/>
    <x v="194"/>
  </r>
  <r>
    <x v="3"/>
    <x v="0"/>
    <x v="3"/>
    <x v="3"/>
    <x v="195"/>
  </r>
  <r>
    <x v="3"/>
    <x v="1"/>
    <x v="3"/>
    <x v="0"/>
    <x v="196"/>
  </r>
  <r>
    <x v="3"/>
    <x v="1"/>
    <x v="3"/>
    <x v="1"/>
    <x v="197"/>
  </r>
  <r>
    <x v="3"/>
    <x v="1"/>
    <x v="3"/>
    <x v="2"/>
    <x v="198"/>
  </r>
  <r>
    <x v="3"/>
    <x v="1"/>
    <x v="3"/>
    <x v="3"/>
    <x v="199"/>
  </r>
  <r>
    <x v="3"/>
    <x v="2"/>
    <x v="3"/>
    <x v="0"/>
    <x v="200"/>
  </r>
  <r>
    <x v="3"/>
    <x v="2"/>
    <x v="3"/>
    <x v="1"/>
    <x v="201"/>
  </r>
  <r>
    <x v="3"/>
    <x v="2"/>
    <x v="3"/>
    <x v="2"/>
    <x v="202"/>
  </r>
  <r>
    <x v="3"/>
    <x v="2"/>
    <x v="3"/>
    <x v="3"/>
    <x v="203"/>
  </r>
  <r>
    <x v="3"/>
    <x v="3"/>
    <x v="3"/>
    <x v="0"/>
    <x v="204"/>
  </r>
  <r>
    <x v="3"/>
    <x v="3"/>
    <x v="3"/>
    <x v="1"/>
    <x v="205"/>
  </r>
  <r>
    <x v="3"/>
    <x v="3"/>
    <x v="3"/>
    <x v="2"/>
    <x v="206"/>
  </r>
  <r>
    <x v="3"/>
    <x v="3"/>
    <x v="3"/>
    <x v="3"/>
    <x v="207"/>
  </r>
  <r>
    <x v="4"/>
    <x v="0"/>
    <x v="0"/>
    <x v="0"/>
    <x v="208"/>
  </r>
  <r>
    <x v="4"/>
    <x v="0"/>
    <x v="0"/>
    <x v="1"/>
    <x v="209"/>
  </r>
  <r>
    <x v="4"/>
    <x v="0"/>
    <x v="0"/>
    <x v="2"/>
    <x v="210"/>
  </r>
  <r>
    <x v="4"/>
    <x v="0"/>
    <x v="0"/>
    <x v="3"/>
    <x v="211"/>
  </r>
  <r>
    <x v="4"/>
    <x v="1"/>
    <x v="0"/>
    <x v="0"/>
    <x v="212"/>
  </r>
  <r>
    <x v="4"/>
    <x v="1"/>
    <x v="0"/>
    <x v="1"/>
    <x v="213"/>
  </r>
  <r>
    <x v="4"/>
    <x v="1"/>
    <x v="0"/>
    <x v="2"/>
    <x v="214"/>
  </r>
  <r>
    <x v="4"/>
    <x v="1"/>
    <x v="0"/>
    <x v="3"/>
    <x v="215"/>
  </r>
  <r>
    <x v="4"/>
    <x v="0"/>
    <x v="1"/>
    <x v="0"/>
    <x v="216"/>
  </r>
  <r>
    <x v="4"/>
    <x v="0"/>
    <x v="1"/>
    <x v="1"/>
    <x v="217"/>
  </r>
  <r>
    <x v="4"/>
    <x v="0"/>
    <x v="1"/>
    <x v="2"/>
    <x v="218"/>
  </r>
  <r>
    <x v="4"/>
    <x v="0"/>
    <x v="1"/>
    <x v="3"/>
    <x v="219"/>
  </r>
  <r>
    <x v="4"/>
    <x v="1"/>
    <x v="1"/>
    <x v="0"/>
    <x v="220"/>
  </r>
  <r>
    <x v="4"/>
    <x v="1"/>
    <x v="1"/>
    <x v="1"/>
    <x v="221"/>
  </r>
  <r>
    <x v="4"/>
    <x v="1"/>
    <x v="1"/>
    <x v="2"/>
    <x v="222"/>
  </r>
  <r>
    <x v="4"/>
    <x v="1"/>
    <x v="1"/>
    <x v="3"/>
    <x v="223"/>
  </r>
  <r>
    <x v="4"/>
    <x v="2"/>
    <x v="1"/>
    <x v="0"/>
    <x v="224"/>
  </r>
  <r>
    <x v="4"/>
    <x v="2"/>
    <x v="1"/>
    <x v="1"/>
    <x v="225"/>
  </r>
  <r>
    <x v="4"/>
    <x v="2"/>
    <x v="1"/>
    <x v="2"/>
    <x v="226"/>
  </r>
  <r>
    <x v="4"/>
    <x v="2"/>
    <x v="1"/>
    <x v="3"/>
    <x v="227"/>
  </r>
  <r>
    <x v="4"/>
    <x v="0"/>
    <x v="2"/>
    <x v="0"/>
    <x v="228"/>
  </r>
  <r>
    <x v="4"/>
    <x v="0"/>
    <x v="2"/>
    <x v="1"/>
    <x v="229"/>
  </r>
  <r>
    <x v="4"/>
    <x v="0"/>
    <x v="2"/>
    <x v="2"/>
    <x v="230"/>
  </r>
  <r>
    <x v="4"/>
    <x v="0"/>
    <x v="2"/>
    <x v="3"/>
    <x v="231"/>
  </r>
  <r>
    <x v="4"/>
    <x v="1"/>
    <x v="2"/>
    <x v="0"/>
    <x v="232"/>
  </r>
  <r>
    <x v="4"/>
    <x v="1"/>
    <x v="2"/>
    <x v="1"/>
    <x v="233"/>
  </r>
  <r>
    <x v="4"/>
    <x v="1"/>
    <x v="2"/>
    <x v="2"/>
    <x v="234"/>
  </r>
  <r>
    <x v="4"/>
    <x v="1"/>
    <x v="2"/>
    <x v="3"/>
    <x v="235"/>
  </r>
  <r>
    <x v="4"/>
    <x v="2"/>
    <x v="2"/>
    <x v="0"/>
    <x v="236"/>
  </r>
  <r>
    <x v="4"/>
    <x v="2"/>
    <x v="2"/>
    <x v="1"/>
    <x v="237"/>
  </r>
  <r>
    <x v="4"/>
    <x v="2"/>
    <x v="2"/>
    <x v="2"/>
    <x v="238"/>
  </r>
  <r>
    <x v="4"/>
    <x v="2"/>
    <x v="2"/>
    <x v="3"/>
    <x v="239"/>
  </r>
  <r>
    <x v="4"/>
    <x v="3"/>
    <x v="2"/>
    <x v="0"/>
    <x v="240"/>
  </r>
  <r>
    <x v="4"/>
    <x v="3"/>
    <x v="2"/>
    <x v="1"/>
    <x v="241"/>
  </r>
  <r>
    <x v="4"/>
    <x v="3"/>
    <x v="2"/>
    <x v="2"/>
    <x v="242"/>
  </r>
  <r>
    <x v="4"/>
    <x v="3"/>
    <x v="2"/>
    <x v="3"/>
    <x v="243"/>
  </r>
  <r>
    <x v="4"/>
    <x v="0"/>
    <x v="3"/>
    <x v="0"/>
    <x v="244"/>
  </r>
  <r>
    <x v="4"/>
    <x v="0"/>
    <x v="3"/>
    <x v="1"/>
    <x v="245"/>
  </r>
  <r>
    <x v="4"/>
    <x v="0"/>
    <x v="3"/>
    <x v="2"/>
    <x v="246"/>
  </r>
  <r>
    <x v="4"/>
    <x v="0"/>
    <x v="3"/>
    <x v="3"/>
    <x v="247"/>
  </r>
  <r>
    <x v="4"/>
    <x v="1"/>
    <x v="3"/>
    <x v="0"/>
    <x v="248"/>
  </r>
  <r>
    <x v="4"/>
    <x v="1"/>
    <x v="3"/>
    <x v="1"/>
    <x v="249"/>
  </r>
  <r>
    <x v="4"/>
    <x v="1"/>
    <x v="3"/>
    <x v="2"/>
    <x v="250"/>
  </r>
  <r>
    <x v="4"/>
    <x v="1"/>
    <x v="3"/>
    <x v="3"/>
    <x v="251"/>
  </r>
  <r>
    <x v="4"/>
    <x v="2"/>
    <x v="3"/>
    <x v="0"/>
    <x v="252"/>
  </r>
  <r>
    <x v="4"/>
    <x v="2"/>
    <x v="3"/>
    <x v="1"/>
    <x v="253"/>
  </r>
  <r>
    <x v="4"/>
    <x v="2"/>
    <x v="3"/>
    <x v="2"/>
    <x v="254"/>
  </r>
  <r>
    <x v="4"/>
    <x v="2"/>
    <x v="3"/>
    <x v="3"/>
    <x v="255"/>
  </r>
  <r>
    <x v="4"/>
    <x v="3"/>
    <x v="3"/>
    <x v="0"/>
    <x v="256"/>
  </r>
  <r>
    <x v="4"/>
    <x v="3"/>
    <x v="3"/>
    <x v="1"/>
    <x v="257"/>
  </r>
  <r>
    <x v="4"/>
    <x v="3"/>
    <x v="3"/>
    <x v="2"/>
    <x v="258"/>
  </r>
  <r>
    <x v="4"/>
    <x v="3"/>
    <x v="3"/>
    <x v="3"/>
    <x v="259"/>
  </r>
  <r>
    <x v="5"/>
    <x v="0"/>
    <x v="0"/>
    <x v="0"/>
    <x v="260"/>
  </r>
  <r>
    <x v="5"/>
    <x v="0"/>
    <x v="0"/>
    <x v="1"/>
    <x v="261"/>
  </r>
  <r>
    <x v="5"/>
    <x v="0"/>
    <x v="0"/>
    <x v="2"/>
    <x v="262"/>
  </r>
  <r>
    <x v="5"/>
    <x v="0"/>
    <x v="0"/>
    <x v="3"/>
    <x v="263"/>
  </r>
  <r>
    <x v="5"/>
    <x v="1"/>
    <x v="0"/>
    <x v="0"/>
    <x v="264"/>
  </r>
  <r>
    <x v="5"/>
    <x v="1"/>
    <x v="0"/>
    <x v="1"/>
    <x v="265"/>
  </r>
  <r>
    <x v="5"/>
    <x v="1"/>
    <x v="0"/>
    <x v="2"/>
    <x v="266"/>
  </r>
  <r>
    <x v="5"/>
    <x v="1"/>
    <x v="0"/>
    <x v="3"/>
    <x v="267"/>
  </r>
  <r>
    <x v="5"/>
    <x v="0"/>
    <x v="1"/>
    <x v="0"/>
    <x v="268"/>
  </r>
  <r>
    <x v="5"/>
    <x v="0"/>
    <x v="1"/>
    <x v="1"/>
    <x v="269"/>
  </r>
  <r>
    <x v="5"/>
    <x v="0"/>
    <x v="1"/>
    <x v="2"/>
    <x v="270"/>
  </r>
  <r>
    <x v="5"/>
    <x v="0"/>
    <x v="1"/>
    <x v="3"/>
    <x v="271"/>
  </r>
  <r>
    <x v="5"/>
    <x v="1"/>
    <x v="1"/>
    <x v="0"/>
    <x v="272"/>
  </r>
  <r>
    <x v="5"/>
    <x v="1"/>
    <x v="1"/>
    <x v="1"/>
    <x v="273"/>
  </r>
  <r>
    <x v="5"/>
    <x v="1"/>
    <x v="1"/>
    <x v="2"/>
    <x v="274"/>
  </r>
  <r>
    <x v="5"/>
    <x v="1"/>
    <x v="1"/>
    <x v="3"/>
    <x v="275"/>
  </r>
  <r>
    <x v="5"/>
    <x v="2"/>
    <x v="1"/>
    <x v="0"/>
    <x v="276"/>
  </r>
  <r>
    <x v="5"/>
    <x v="2"/>
    <x v="1"/>
    <x v="1"/>
    <x v="277"/>
  </r>
  <r>
    <x v="5"/>
    <x v="2"/>
    <x v="1"/>
    <x v="2"/>
    <x v="278"/>
  </r>
  <r>
    <x v="5"/>
    <x v="2"/>
    <x v="1"/>
    <x v="3"/>
    <x v="279"/>
  </r>
  <r>
    <x v="5"/>
    <x v="0"/>
    <x v="2"/>
    <x v="0"/>
    <x v="280"/>
  </r>
  <r>
    <x v="5"/>
    <x v="0"/>
    <x v="2"/>
    <x v="1"/>
    <x v="281"/>
  </r>
  <r>
    <x v="5"/>
    <x v="0"/>
    <x v="2"/>
    <x v="2"/>
    <x v="282"/>
  </r>
  <r>
    <x v="5"/>
    <x v="0"/>
    <x v="2"/>
    <x v="3"/>
    <x v="283"/>
  </r>
  <r>
    <x v="5"/>
    <x v="1"/>
    <x v="2"/>
    <x v="0"/>
    <x v="284"/>
  </r>
  <r>
    <x v="5"/>
    <x v="1"/>
    <x v="2"/>
    <x v="1"/>
    <x v="285"/>
  </r>
  <r>
    <x v="5"/>
    <x v="1"/>
    <x v="2"/>
    <x v="2"/>
    <x v="286"/>
  </r>
  <r>
    <x v="5"/>
    <x v="1"/>
    <x v="2"/>
    <x v="3"/>
    <x v="287"/>
  </r>
  <r>
    <x v="5"/>
    <x v="2"/>
    <x v="2"/>
    <x v="0"/>
    <x v="288"/>
  </r>
  <r>
    <x v="5"/>
    <x v="2"/>
    <x v="2"/>
    <x v="1"/>
    <x v="289"/>
  </r>
  <r>
    <x v="5"/>
    <x v="2"/>
    <x v="2"/>
    <x v="2"/>
    <x v="290"/>
  </r>
  <r>
    <x v="5"/>
    <x v="2"/>
    <x v="2"/>
    <x v="3"/>
    <x v="291"/>
  </r>
  <r>
    <x v="5"/>
    <x v="3"/>
    <x v="2"/>
    <x v="0"/>
    <x v="292"/>
  </r>
  <r>
    <x v="5"/>
    <x v="3"/>
    <x v="2"/>
    <x v="1"/>
    <x v="293"/>
  </r>
  <r>
    <x v="5"/>
    <x v="3"/>
    <x v="2"/>
    <x v="2"/>
    <x v="294"/>
  </r>
  <r>
    <x v="5"/>
    <x v="3"/>
    <x v="2"/>
    <x v="3"/>
    <x v="295"/>
  </r>
  <r>
    <x v="5"/>
    <x v="0"/>
    <x v="3"/>
    <x v="0"/>
    <x v="296"/>
  </r>
  <r>
    <x v="5"/>
    <x v="0"/>
    <x v="3"/>
    <x v="1"/>
    <x v="297"/>
  </r>
  <r>
    <x v="5"/>
    <x v="0"/>
    <x v="3"/>
    <x v="2"/>
    <x v="298"/>
  </r>
  <r>
    <x v="5"/>
    <x v="0"/>
    <x v="3"/>
    <x v="3"/>
    <x v="299"/>
  </r>
  <r>
    <x v="5"/>
    <x v="1"/>
    <x v="3"/>
    <x v="0"/>
    <x v="300"/>
  </r>
  <r>
    <x v="5"/>
    <x v="1"/>
    <x v="3"/>
    <x v="1"/>
    <x v="301"/>
  </r>
  <r>
    <x v="5"/>
    <x v="1"/>
    <x v="3"/>
    <x v="2"/>
    <x v="302"/>
  </r>
  <r>
    <x v="5"/>
    <x v="1"/>
    <x v="3"/>
    <x v="3"/>
    <x v="303"/>
  </r>
  <r>
    <x v="5"/>
    <x v="2"/>
    <x v="3"/>
    <x v="0"/>
    <x v="304"/>
  </r>
  <r>
    <x v="5"/>
    <x v="2"/>
    <x v="3"/>
    <x v="1"/>
    <x v="305"/>
  </r>
  <r>
    <x v="5"/>
    <x v="2"/>
    <x v="3"/>
    <x v="2"/>
    <x v="306"/>
  </r>
  <r>
    <x v="5"/>
    <x v="2"/>
    <x v="3"/>
    <x v="3"/>
    <x v="307"/>
  </r>
  <r>
    <x v="5"/>
    <x v="3"/>
    <x v="3"/>
    <x v="0"/>
    <x v="308"/>
  </r>
  <r>
    <x v="5"/>
    <x v="3"/>
    <x v="3"/>
    <x v="1"/>
    <x v="309"/>
  </r>
  <r>
    <x v="5"/>
    <x v="3"/>
    <x v="3"/>
    <x v="2"/>
    <x v="310"/>
  </r>
  <r>
    <x v="5"/>
    <x v="3"/>
    <x v="3"/>
    <x v="3"/>
    <x v="311"/>
  </r>
  <r>
    <x v="6"/>
    <x v="0"/>
    <x v="0"/>
    <x v="0"/>
    <x v="312"/>
  </r>
  <r>
    <x v="6"/>
    <x v="0"/>
    <x v="0"/>
    <x v="1"/>
    <x v="313"/>
  </r>
  <r>
    <x v="6"/>
    <x v="0"/>
    <x v="0"/>
    <x v="2"/>
    <x v="314"/>
  </r>
  <r>
    <x v="6"/>
    <x v="0"/>
    <x v="0"/>
    <x v="3"/>
    <x v="315"/>
  </r>
  <r>
    <x v="6"/>
    <x v="1"/>
    <x v="0"/>
    <x v="0"/>
    <x v="316"/>
  </r>
  <r>
    <x v="6"/>
    <x v="1"/>
    <x v="0"/>
    <x v="1"/>
    <x v="317"/>
  </r>
  <r>
    <x v="6"/>
    <x v="1"/>
    <x v="0"/>
    <x v="2"/>
    <x v="318"/>
  </r>
  <r>
    <x v="6"/>
    <x v="1"/>
    <x v="0"/>
    <x v="3"/>
    <x v="319"/>
  </r>
  <r>
    <x v="6"/>
    <x v="0"/>
    <x v="1"/>
    <x v="0"/>
    <x v="320"/>
  </r>
  <r>
    <x v="6"/>
    <x v="0"/>
    <x v="1"/>
    <x v="1"/>
    <x v="321"/>
  </r>
  <r>
    <x v="6"/>
    <x v="0"/>
    <x v="1"/>
    <x v="2"/>
    <x v="322"/>
  </r>
  <r>
    <x v="6"/>
    <x v="0"/>
    <x v="1"/>
    <x v="3"/>
    <x v="323"/>
  </r>
  <r>
    <x v="6"/>
    <x v="1"/>
    <x v="1"/>
    <x v="0"/>
    <x v="324"/>
  </r>
  <r>
    <x v="6"/>
    <x v="1"/>
    <x v="1"/>
    <x v="1"/>
    <x v="325"/>
  </r>
  <r>
    <x v="6"/>
    <x v="1"/>
    <x v="1"/>
    <x v="2"/>
    <x v="326"/>
  </r>
  <r>
    <x v="6"/>
    <x v="1"/>
    <x v="1"/>
    <x v="3"/>
    <x v="327"/>
  </r>
  <r>
    <x v="6"/>
    <x v="2"/>
    <x v="1"/>
    <x v="0"/>
    <x v="328"/>
  </r>
  <r>
    <x v="6"/>
    <x v="2"/>
    <x v="1"/>
    <x v="1"/>
    <x v="329"/>
  </r>
  <r>
    <x v="6"/>
    <x v="2"/>
    <x v="1"/>
    <x v="2"/>
    <x v="330"/>
  </r>
  <r>
    <x v="6"/>
    <x v="2"/>
    <x v="1"/>
    <x v="3"/>
    <x v="331"/>
  </r>
  <r>
    <x v="6"/>
    <x v="0"/>
    <x v="2"/>
    <x v="0"/>
    <x v="332"/>
  </r>
  <r>
    <x v="6"/>
    <x v="0"/>
    <x v="2"/>
    <x v="1"/>
    <x v="333"/>
  </r>
  <r>
    <x v="6"/>
    <x v="0"/>
    <x v="2"/>
    <x v="2"/>
    <x v="334"/>
  </r>
  <r>
    <x v="6"/>
    <x v="0"/>
    <x v="2"/>
    <x v="3"/>
    <x v="335"/>
  </r>
  <r>
    <x v="6"/>
    <x v="1"/>
    <x v="2"/>
    <x v="0"/>
    <x v="336"/>
  </r>
  <r>
    <x v="6"/>
    <x v="1"/>
    <x v="2"/>
    <x v="1"/>
    <x v="337"/>
  </r>
  <r>
    <x v="6"/>
    <x v="1"/>
    <x v="2"/>
    <x v="2"/>
    <x v="338"/>
  </r>
  <r>
    <x v="6"/>
    <x v="1"/>
    <x v="2"/>
    <x v="3"/>
    <x v="339"/>
  </r>
  <r>
    <x v="6"/>
    <x v="2"/>
    <x v="2"/>
    <x v="0"/>
    <x v="340"/>
  </r>
  <r>
    <x v="6"/>
    <x v="2"/>
    <x v="2"/>
    <x v="1"/>
    <x v="341"/>
  </r>
  <r>
    <x v="6"/>
    <x v="2"/>
    <x v="2"/>
    <x v="2"/>
    <x v="342"/>
  </r>
  <r>
    <x v="6"/>
    <x v="2"/>
    <x v="2"/>
    <x v="3"/>
    <x v="343"/>
  </r>
  <r>
    <x v="6"/>
    <x v="3"/>
    <x v="2"/>
    <x v="0"/>
    <x v="344"/>
  </r>
  <r>
    <x v="6"/>
    <x v="3"/>
    <x v="2"/>
    <x v="1"/>
    <x v="345"/>
  </r>
  <r>
    <x v="6"/>
    <x v="3"/>
    <x v="2"/>
    <x v="2"/>
    <x v="346"/>
  </r>
  <r>
    <x v="6"/>
    <x v="3"/>
    <x v="2"/>
    <x v="3"/>
    <x v="347"/>
  </r>
  <r>
    <x v="6"/>
    <x v="0"/>
    <x v="3"/>
    <x v="0"/>
    <x v="348"/>
  </r>
  <r>
    <x v="6"/>
    <x v="0"/>
    <x v="3"/>
    <x v="1"/>
    <x v="349"/>
  </r>
  <r>
    <x v="6"/>
    <x v="0"/>
    <x v="3"/>
    <x v="2"/>
    <x v="350"/>
  </r>
  <r>
    <x v="6"/>
    <x v="0"/>
    <x v="3"/>
    <x v="3"/>
    <x v="351"/>
  </r>
  <r>
    <x v="6"/>
    <x v="1"/>
    <x v="3"/>
    <x v="0"/>
    <x v="352"/>
  </r>
  <r>
    <x v="6"/>
    <x v="1"/>
    <x v="3"/>
    <x v="1"/>
    <x v="353"/>
  </r>
  <r>
    <x v="6"/>
    <x v="1"/>
    <x v="3"/>
    <x v="2"/>
    <x v="354"/>
  </r>
  <r>
    <x v="6"/>
    <x v="1"/>
    <x v="3"/>
    <x v="3"/>
    <x v="355"/>
  </r>
  <r>
    <x v="6"/>
    <x v="2"/>
    <x v="3"/>
    <x v="0"/>
    <x v="356"/>
  </r>
  <r>
    <x v="6"/>
    <x v="2"/>
    <x v="3"/>
    <x v="1"/>
    <x v="357"/>
  </r>
  <r>
    <x v="6"/>
    <x v="2"/>
    <x v="3"/>
    <x v="2"/>
    <x v="358"/>
  </r>
  <r>
    <x v="6"/>
    <x v="2"/>
    <x v="3"/>
    <x v="3"/>
    <x v="359"/>
  </r>
  <r>
    <x v="6"/>
    <x v="3"/>
    <x v="3"/>
    <x v="0"/>
    <x v="360"/>
  </r>
  <r>
    <x v="6"/>
    <x v="3"/>
    <x v="3"/>
    <x v="1"/>
    <x v="361"/>
  </r>
  <r>
    <x v="6"/>
    <x v="3"/>
    <x v="3"/>
    <x v="2"/>
    <x v="362"/>
  </r>
  <r>
    <x v="6"/>
    <x v="3"/>
    <x v="3"/>
    <x v="3"/>
    <x v="363"/>
  </r>
  <r>
    <x v="7"/>
    <x v="0"/>
    <x v="0"/>
    <x v="0"/>
    <x v="364"/>
  </r>
  <r>
    <x v="7"/>
    <x v="0"/>
    <x v="0"/>
    <x v="1"/>
    <x v="365"/>
  </r>
  <r>
    <x v="7"/>
    <x v="0"/>
    <x v="0"/>
    <x v="2"/>
    <x v="366"/>
  </r>
  <r>
    <x v="7"/>
    <x v="0"/>
    <x v="0"/>
    <x v="3"/>
    <x v="367"/>
  </r>
  <r>
    <x v="7"/>
    <x v="1"/>
    <x v="0"/>
    <x v="0"/>
    <x v="368"/>
  </r>
  <r>
    <x v="7"/>
    <x v="1"/>
    <x v="0"/>
    <x v="1"/>
    <x v="369"/>
  </r>
  <r>
    <x v="7"/>
    <x v="1"/>
    <x v="0"/>
    <x v="2"/>
    <x v="370"/>
  </r>
  <r>
    <x v="7"/>
    <x v="1"/>
    <x v="0"/>
    <x v="3"/>
    <x v="371"/>
  </r>
  <r>
    <x v="7"/>
    <x v="0"/>
    <x v="1"/>
    <x v="0"/>
    <x v="372"/>
  </r>
  <r>
    <x v="7"/>
    <x v="0"/>
    <x v="1"/>
    <x v="1"/>
    <x v="373"/>
  </r>
  <r>
    <x v="7"/>
    <x v="0"/>
    <x v="1"/>
    <x v="2"/>
    <x v="374"/>
  </r>
  <r>
    <x v="7"/>
    <x v="0"/>
    <x v="1"/>
    <x v="3"/>
    <x v="375"/>
  </r>
  <r>
    <x v="7"/>
    <x v="1"/>
    <x v="1"/>
    <x v="0"/>
    <x v="376"/>
  </r>
  <r>
    <x v="7"/>
    <x v="1"/>
    <x v="1"/>
    <x v="1"/>
    <x v="377"/>
  </r>
  <r>
    <x v="7"/>
    <x v="1"/>
    <x v="1"/>
    <x v="2"/>
    <x v="378"/>
  </r>
  <r>
    <x v="7"/>
    <x v="1"/>
    <x v="1"/>
    <x v="3"/>
    <x v="379"/>
  </r>
  <r>
    <x v="7"/>
    <x v="2"/>
    <x v="1"/>
    <x v="0"/>
    <x v="380"/>
  </r>
  <r>
    <x v="7"/>
    <x v="2"/>
    <x v="1"/>
    <x v="1"/>
    <x v="381"/>
  </r>
  <r>
    <x v="7"/>
    <x v="2"/>
    <x v="1"/>
    <x v="2"/>
    <x v="382"/>
  </r>
  <r>
    <x v="7"/>
    <x v="2"/>
    <x v="1"/>
    <x v="3"/>
    <x v="383"/>
  </r>
  <r>
    <x v="7"/>
    <x v="0"/>
    <x v="2"/>
    <x v="0"/>
    <x v="384"/>
  </r>
  <r>
    <x v="7"/>
    <x v="0"/>
    <x v="2"/>
    <x v="1"/>
    <x v="385"/>
  </r>
  <r>
    <x v="7"/>
    <x v="0"/>
    <x v="2"/>
    <x v="2"/>
    <x v="386"/>
  </r>
  <r>
    <x v="7"/>
    <x v="0"/>
    <x v="2"/>
    <x v="3"/>
    <x v="387"/>
  </r>
  <r>
    <x v="7"/>
    <x v="1"/>
    <x v="2"/>
    <x v="0"/>
    <x v="388"/>
  </r>
  <r>
    <x v="7"/>
    <x v="1"/>
    <x v="2"/>
    <x v="1"/>
    <x v="389"/>
  </r>
  <r>
    <x v="7"/>
    <x v="1"/>
    <x v="2"/>
    <x v="2"/>
    <x v="390"/>
  </r>
  <r>
    <x v="7"/>
    <x v="1"/>
    <x v="2"/>
    <x v="3"/>
    <x v="391"/>
  </r>
  <r>
    <x v="7"/>
    <x v="2"/>
    <x v="2"/>
    <x v="0"/>
    <x v="392"/>
  </r>
  <r>
    <x v="7"/>
    <x v="2"/>
    <x v="2"/>
    <x v="1"/>
    <x v="393"/>
  </r>
  <r>
    <x v="7"/>
    <x v="2"/>
    <x v="2"/>
    <x v="2"/>
    <x v="394"/>
  </r>
  <r>
    <x v="7"/>
    <x v="2"/>
    <x v="2"/>
    <x v="3"/>
    <x v="395"/>
  </r>
  <r>
    <x v="7"/>
    <x v="3"/>
    <x v="2"/>
    <x v="0"/>
    <x v="396"/>
  </r>
  <r>
    <x v="7"/>
    <x v="3"/>
    <x v="2"/>
    <x v="1"/>
    <x v="397"/>
  </r>
  <r>
    <x v="7"/>
    <x v="3"/>
    <x v="2"/>
    <x v="2"/>
    <x v="398"/>
  </r>
  <r>
    <x v="7"/>
    <x v="3"/>
    <x v="2"/>
    <x v="3"/>
    <x v="399"/>
  </r>
  <r>
    <x v="7"/>
    <x v="0"/>
    <x v="3"/>
    <x v="0"/>
    <x v="400"/>
  </r>
  <r>
    <x v="7"/>
    <x v="0"/>
    <x v="3"/>
    <x v="1"/>
    <x v="401"/>
  </r>
  <r>
    <x v="7"/>
    <x v="0"/>
    <x v="3"/>
    <x v="2"/>
    <x v="402"/>
  </r>
  <r>
    <x v="7"/>
    <x v="0"/>
    <x v="3"/>
    <x v="3"/>
    <x v="403"/>
  </r>
  <r>
    <x v="7"/>
    <x v="1"/>
    <x v="3"/>
    <x v="0"/>
    <x v="404"/>
  </r>
  <r>
    <x v="7"/>
    <x v="1"/>
    <x v="3"/>
    <x v="1"/>
    <x v="405"/>
  </r>
  <r>
    <x v="7"/>
    <x v="1"/>
    <x v="3"/>
    <x v="2"/>
    <x v="406"/>
  </r>
  <r>
    <x v="7"/>
    <x v="1"/>
    <x v="3"/>
    <x v="3"/>
    <x v="407"/>
  </r>
  <r>
    <x v="7"/>
    <x v="2"/>
    <x v="3"/>
    <x v="0"/>
    <x v="408"/>
  </r>
  <r>
    <x v="7"/>
    <x v="2"/>
    <x v="3"/>
    <x v="1"/>
    <x v="409"/>
  </r>
  <r>
    <x v="7"/>
    <x v="2"/>
    <x v="3"/>
    <x v="2"/>
    <x v="410"/>
  </r>
  <r>
    <x v="7"/>
    <x v="2"/>
    <x v="3"/>
    <x v="3"/>
    <x v="411"/>
  </r>
  <r>
    <x v="7"/>
    <x v="3"/>
    <x v="3"/>
    <x v="0"/>
    <x v="412"/>
  </r>
  <r>
    <x v="7"/>
    <x v="3"/>
    <x v="3"/>
    <x v="1"/>
    <x v="413"/>
  </r>
  <r>
    <x v="7"/>
    <x v="3"/>
    <x v="3"/>
    <x v="2"/>
    <x v="414"/>
  </r>
  <r>
    <x v="7"/>
    <x v="3"/>
    <x v="3"/>
    <x v="3"/>
    <x v="4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">
  <r>
    <x v="0"/>
    <x v="0"/>
    <x v="0"/>
    <x v="0"/>
    <x v="0"/>
  </r>
  <r>
    <x v="0"/>
    <x v="0"/>
    <x v="0"/>
    <x v="1"/>
    <x v="1"/>
  </r>
  <r>
    <x v="0"/>
    <x v="0"/>
    <x v="0"/>
    <x v="2"/>
    <x v="2"/>
  </r>
  <r>
    <x v="0"/>
    <x v="0"/>
    <x v="0"/>
    <x v="3"/>
    <x v="3"/>
  </r>
  <r>
    <x v="0"/>
    <x v="1"/>
    <x v="0"/>
    <x v="0"/>
    <x v="4"/>
  </r>
  <r>
    <x v="0"/>
    <x v="1"/>
    <x v="0"/>
    <x v="1"/>
    <x v="5"/>
  </r>
  <r>
    <x v="0"/>
    <x v="1"/>
    <x v="0"/>
    <x v="2"/>
    <x v="6"/>
  </r>
  <r>
    <x v="0"/>
    <x v="1"/>
    <x v="0"/>
    <x v="3"/>
    <x v="7"/>
  </r>
  <r>
    <x v="0"/>
    <x v="0"/>
    <x v="1"/>
    <x v="0"/>
    <x v="8"/>
  </r>
  <r>
    <x v="0"/>
    <x v="0"/>
    <x v="1"/>
    <x v="1"/>
    <x v="9"/>
  </r>
  <r>
    <x v="0"/>
    <x v="0"/>
    <x v="1"/>
    <x v="2"/>
    <x v="10"/>
  </r>
  <r>
    <x v="0"/>
    <x v="0"/>
    <x v="1"/>
    <x v="3"/>
    <x v="11"/>
  </r>
  <r>
    <x v="0"/>
    <x v="1"/>
    <x v="1"/>
    <x v="0"/>
    <x v="12"/>
  </r>
  <r>
    <x v="0"/>
    <x v="1"/>
    <x v="1"/>
    <x v="1"/>
    <x v="13"/>
  </r>
  <r>
    <x v="0"/>
    <x v="1"/>
    <x v="1"/>
    <x v="2"/>
    <x v="14"/>
  </r>
  <r>
    <x v="0"/>
    <x v="1"/>
    <x v="1"/>
    <x v="3"/>
    <x v="15"/>
  </r>
  <r>
    <x v="0"/>
    <x v="2"/>
    <x v="1"/>
    <x v="0"/>
    <x v="16"/>
  </r>
  <r>
    <x v="0"/>
    <x v="2"/>
    <x v="1"/>
    <x v="1"/>
    <x v="17"/>
  </r>
  <r>
    <x v="0"/>
    <x v="2"/>
    <x v="1"/>
    <x v="2"/>
    <x v="18"/>
  </r>
  <r>
    <x v="0"/>
    <x v="2"/>
    <x v="1"/>
    <x v="3"/>
    <x v="19"/>
  </r>
  <r>
    <x v="0"/>
    <x v="0"/>
    <x v="2"/>
    <x v="0"/>
    <x v="20"/>
  </r>
  <r>
    <x v="0"/>
    <x v="0"/>
    <x v="2"/>
    <x v="1"/>
    <x v="21"/>
  </r>
  <r>
    <x v="0"/>
    <x v="0"/>
    <x v="2"/>
    <x v="2"/>
    <x v="22"/>
  </r>
  <r>
    <x v="0"/>
    <x v="0"/>
    <x v="2"/>
    <x v="3"/>
    <x v="23"/>
  </r>
  <r>
    <x v="0"/>
    <x v="1"/>
    <x v="2"/>
    <x v="0"/>
    <x v="24"/>
  </r>
  <r>
    <x v="0"/>
    <x v="1"/>
    <x v="2"/>
    <x v="1"/>
    <x v="25"/>
  </r>
  <r>
    <x v="0"/>
    <x v="1"/>
    <x v="2"/>
    <x v="2"/>
    <x v="26"/>
  </r>
  <r>
    <x v="0"/>
    <x v="1"/>
    <x v="2"/>
    <x v="3"/>
    <x v="27"/>
  </r>
  <r>
    <x v="0"/>
    <x v="2"/>
    <x v="2"/>
    <x v="0"/>
    <x v="28"/>
  </r>
  <r>
    <x v="0"/>
    <x v="2"/>
    <x v="2"/>
    <x v="1"/>
    <x v="29"/>
  </r>
  <r>
    <x v="0"/>
    <x v="2"/>
    <x v="2"/>
    <x v="2"/>
    <x v="30"/>
  </r>
  <r>
    <x v="0"/>
    <x v="2"/>
    <x v="2"/>
    <x v="3"/>
    <x v="31"/>
  </r>
  <r>
    <x v="0"/>
    <x v="3"/>
    <x v="2"/>
    <x v="0"/>
    <x v="32"/>
  </r>
  <r>
    <x v="0"/>
    <x v="3"/>
    <x v="2"/>
    <x v="1"/>
    <x v="33"/>
  </r>
  <r>
    <x v="0"/>
    <x v="3"/>
    <x v="2"/>
    <x v="2"/>
    <x v="34"/>
  </r>
  <r>
    <x v="0"/>
    <x v="3"/>
    <x v="2"/>
    <x v="3"/>
    <x v="35"/>
  </r>
  <r>
    <x v="0"/>
    <x v="0"/>
    <x v="3"/>
    <x v="0"/>
    <x v="36"/>
  </r>
  <r>
    <x v="0"/>
    <x v="0"/>
    <x v="3"/>
    <x v="1"/>
    <x v="37"/>
  </r>
  <r>
    <x v="0"/>
    <x v="0"/>
    <x v="3"/>
    <x v="2"/>
    <x v="38"/>
  </r>
  <r>
    <x v="0"/>
    <x v="0"/>
    <x v="3"/>
    <x v="3"/>
    <x v="39"/>
  </r>
  <r>
    <x v="0"/>
    <x v="1"/>
    <x v="3"/>
    <x v="0"/>
    <x v="40"/>
  </r>
  <r>
    <x v="0"/>
    <x v="1"/>
    <x v="3"/>
    <x v="1"/>
    <x v="41"/>
  </r>
  <r>
    <x v="0"/>
    <x v="1"/>
    <x v="3"/>
    <x v="2"/>
    <x v="42"/>
  </r>
  <r>
    <x v="0"/>
    <x v="1"/>
    <x v="3"/>
    <x v="3"/>
    <x v="43"/>
  </r>
  <r>
    <x v="0"/>
    <x v="2"/>
    <x v="3"/>
    <x v="0"/>
    <x v="44"/>
  </r>
  <r>
    <x v="0"/>
    <x v="2"/>
    <x v="3"/>
    <x v="1"/>
    <x v="45"/>
  </r>
  <r>
    <x v="0"/>
    <x v="2"/>
    <x v="3"/>
    <x v="2"/>
    <x v="46"/>
  </r>
  <r>
    <x v="0"/>
    <x v="2"/>
    <x v="3"/>
    <x v="3"/>
    <x v="47"/>
  </r>
  <r>
    <x v="0"/>
    <x v="3"/>
    <x v="3"/>
    <x v="0"/>
    <x v="48"/>
  </r>
  <r>
    <x v="0"/>
    <x v="3"/>
    <x v="3"/>
    <x v="1"/>
    <x v="49"/>
  </r>
  <r>
    <x v="0"/>
    <x v="3"/>
    <x v="3"/>
    <x v="2"/>
    <x v="50"/>
  </r>
  <r>
    <x v="0"/>
    <x v="3"/>
    <x v="3"/>
    <x v="3"/>
    <x v="51"/>
  </r>
  <r>
    <x v="1"/>
    <x v="0"/>
    <x v="0"/>
    <x v="0"/>
    <x v="52"/>
  </r>
  <r>
    <x v="1"/>
    <x v="0"/>
    <x v="0"/>
    <x v="1"/>
    <x v="53"/>
  </r>
  <r>
    <x v="1"/>
    <x v="0"/>
    <x v="0"/>
    <x v="2"/>
    <x v="54"/>
  </r>
  <r>
    <x v="1"/>
    <x v="0"/>
    <x v="0"/>
    <x v="3"/>
    <x v="55"/>
  </r>
  <r>
    <x v="1"/>
    <x v="1"/>
    <x v="0"/>
    <x v="0"/>
    <x v="56"/>
  </r>
  <r>
    <x v="1"/>
    <x v="1"/>
    <x v="0"/>
    <x v="1"/>
    <x v="57"/>
  </r>
  <r>
    <x v="1"/>
    <x v="1"/>
    <x v="0"/>
    <x v="2"/>
    <x v="58"/>
  </r>
  <r>
    <x v="1"/>
    <x v="1"/>
    <x v="0"/>
    <x v="3"/>
    <x v="59"/>
  </r>
  <r>
    <x v="1"/>
    <x v="0"/>
    <x v="1"/>
    <x v="0"/>
    <x v="60"/>
  </r>
  <r>
    <x v="1"/>
    <x v="0"/>
    <x v="1"/>
    <x v="1"/>
    <x v="61"/>
  </r>
  <r>
    <x v="1"/>
    <x v="0"/>
    <x v="1"/>
    <x v="2"/>
    <x v="62"/>
  </r>
  <r>
    <x v="1"/>
    <x v="0"/>
    <x v="1"/>
    <x v="3"/>
    <x v="63"/>
  </r>
  <r>
    <x v="1"/>
    <x v="1"/>
    <x v="1"/>
    <x v="0"/>
    <x v="64"/>
  </r>
  <r>
    <x v="1"/>
    <x v="1"/>
    <x v="1"/>
    <x v="1"/>
    <x v="65"/>
  </r>
  <r>
    <x v="1"/>
    <x v="1"/>
    <x v="1"/>
    <x v="2"/>
    <x v="66"/>
  </r>
  <r>
    <x v="1"/>
    <x v="1"/>
    <x v="1"/>
    <x v="3"/>
    <x v="67"/>
  </r>
  <r>
    <x v="1"/>
    <x v="2"/>
    <x v="1"/>
    <x v="0"/>
    <x v="68"/>
  </r>
  <r>
    <x v="1"/>
    <x v="2"/>
    <x v="1"/>
    <x v="1"/>
    <x v="69"/>
  </r>
  <r>
    <x v="1"/>
    <x v="2"/>
    <x v="1"/>
    <x v="2"/>
    <x v="70"/>
  </r>
  <r>
    <x v="1"/>
    <x v="2"/>
    <x v="1"/>
    <x v="3"/>
    <x v="71"/>
  </r>
  <r>
    <x v="1"/>
    <x v="0"/>
    <x v="2"/>
    <x v="0"/>
    <x v="72"/>
  </r>
  <r>
    <x v="1"/>
    <x v="0"/>
    <x v="2"/>
    <x v="1"/>
    <x v="73"/>
  </r>
  <r>
    <x v="1"/>
    <x v="0"/>
    <x v="2"/>
    <x v="2"/>
    <x v="74"/>
  </r>
  <r>
    <x v="1"/>
    <x v="0"/>
    <x v="2"/>
    <x v="3"/>
    <x v="75"/>
  </r>
  <r>
    <x v="1"/>
    <x v="1"/>
    <x v="2"/>
    <x v="0"/>
    <x v="76"/>
  </r>
  <r>
    <x v="1"/>
    <x v="1"/>
    <x v="2"/>
    <x v="1"/>
    <x v="77"/>
  </r>
  <r>
    <x v="1"/>
    <x v="1"/>
    <x v="2"/>
    <x v="2"/>
    <x v="78"/>
  </r>
  <r>
    <x v="1"/>
    <x v="1"/>
    <x v="2"/>
    <x v="3"/>
    <x v="79"/>
  </r>
  <r>
    <x v="1"/>
    <x v="2"/>
    <x v="2"/>
    <x v="0"/>
    <x v="80"/>
  </r>
  <r>
    <x v="1"/>
    <x v="2"/>
    <x v="2"/>
    <x v="1"/>
    <x v="81"/>
  </r>
  <r>
    <x v="1"/>
    <x v="2"/>
    <x v="2"/>
    <x v="2"/>
    <x v="82"/>
  </r>
  <r>
    <x v="1"/>
    <x v="2"/>
    <x v="2"/>
    <x v="3"/>
    <x v="83"/>
  </r>
  <r>
    <x v="1"/>
    <x v="3"/>
    <x v="2"/>
    <x v="0"/>
    <x v="84"/>
  </r>
  <r>
    <x v="1"/>
    <x v="3"/>
    <x v="2"/>
    <x v="1"/>
    <x v="85"/>
  </r>
  <r>
    <x v="1"/>
    <x v="3"/>
    <x v="2"/>
    <x v="2"/>
    <x v="86"/>
  </r>
  <r>
    <x v="1"/>
    <x v="3"/>
    <x v="2"/>
    <x v="3"/>
    <x v="87"/>
  </r>
  <r>
    <x v="1"/>
    <x v="0"/>
    <x v="3"/>
    <x v="0"/>
    <x v="88"/>
  </r>
  <r>
    <x v="1"/>
    <x v="0"/>
    <x v="3"/>
    <x v="1"/>
    <x v="89"/>
  </r>
  <r>
    <x v="1"/>
    <x v="0"/>
    <x v="3"/>
    <x v="2"/>
    <x v="90"/>
  </r>
  <r>
    <x v="1"/>
    <x v="0"/>
    <x v="3"/>
    <x v="3"/>
    <x v="91"/>
  </r>
  <r>
    <x v="1"/>
    <x v="1"/>
    <x v="3"/>
    <x v="0"/>
    <x v="92"/>
  </r>
  <r>
    <x v="1"/>
    <x v="1"/>
    <x v="3"/>
    <x v="1"/>
    <x v="93"/>
  </r>
  <r>
    <x v="1"/>
    <x v="1"/>
    <x v="3"/>
    <x v="2"/>
    <x v="94"/>
  </r>
  <r>
    <x v="1"/>
    <x v="1"/>
    <x v="3"/>
    <x v="3"/>
    <x v="95"/>
  </r>
  <r>
    <x v="1"/>
    <x v="2"/>
    <x v="3"/>
    <x v="0"/>
    <x v="96"/>
  </r>
  <r>
    <x v="1"/>
    <x v="2"/>
    <x v="3"/>
    <x v="1"/>
    <x v="97"/>
  </r>
  <r>
    <x v="1"/>
    <x v="2"/>
    <x v="3"/>
    <x v="2"/>
    <x v="98"/>
  </r>
  <r>
    <x v="1"/>
    <x v="2"/>
    <x v="3"/>
    <x v="3"/>
    <x v="99"/>
  </r>
  <r>
    <x v="1"/>
    <x v="3"/>
    <x v="3"/>
    <x v="0"/>
    <x v="100"/>
  </r>
  <r>
    <x v="1"/>
    <x v="3"/>
    <x v="3"/>
    <x v="1"/>
    <x v="101"/>
  </r>
  <r>
    <x v="1"/>
    <x v="3"/>
    <x v="3"/>
    <x v="2"/>
    <x v="102"/>
  </r>
  <r>
    <x v="1"/>
    <x v="3"/>
    <x v="3"/>
    <x v="3"/>
    <x v="103"/>
  </r>
  <r>
    <x v="2"/>
    <x v="0"/>
    <x v="0"/>
    <x v="0"/>
    <x v="104"/>
  </r>
  <r>
    <x v="2"/>
    <x v="0"/>
    <x v="0"/>
    <x v="1"/>
    <x v="105"/>
  </r>
  <r>
    <x v="2"/>
    <x v="0"/>
    <x v="0"/>
    <x v="2"/>
    <x v="106"/>
  </r>
  <r>
    <x v="2"/>
    <x v="0"/>
    <x v="0"/>
    <x v="3"/>
    <x v="107"/>
  </r>
  <r>
    <x v="2"/>
    <x v="1"/>
    <x v="0"/>
    <x v="0"/>
    <x v="108"/>
  </r>
  <r>
    <x v="2"/>
    <x v="1"/>
    <x v="0"/>
    <x v="1"/>
    <x v="109"/>
  </r>
  <r>
    <x v="2"/>
    <x v="1"/>
    <x v="0"/>
    <x v="2"/>
    <x v="110"/>
  </r>
  <r>
    <x v="2"/>
    <x v="1"/>
    <x v="0"/>
    <x v="3"/>
    <x v="111"/>
  </r>
  <r>
    <x v="2"/>
    <x v="0"/>
    <x v="1"/>
    <x v="0"/>
    <x v="112"/>
  </r>
  <r>
    <x v="2"/>
    <x v="0"/>
    <x v="1"/>
    <x v="1"/>
    <x v="113"/>
  </r>
  <r>
    <x v="2"/>
    <x v="0"/>
    <x v="1"/>
    <x v="2"/>
    <x v="114"/>
  </r>
  <r>
    <x v="2"/>
    <x v="0"/>
    <x v="1"/>
    <x v="3"/>
    <x v="115"/>
  </r>
  <r>
    <x v="2"/>
    <x v="1"/>
    <x v="1"/>
    <x v="0"/>
    <x v="116"/>
  </r>
  <r>
    <x v="2"/>
    <x v="1"/>
    <x v="1"/>
    <x v="1"/>
    <x v="117"/>
  </r>
  <r>
    <x v="2"/>
    <x v="1"/>
    <x v="1"/>
    <x v="2"/>
    <x v="118"/>
  </r>
  <r>
    <x v="2"/>
    <x v="1"/>
    <x v="1"/>
    <x v="3"/>
    <x v="119"/>
  </r>
  <r>
    <x v="2"/>
    <x v="2"/>
    <x v="1"/>
    <x v="0"/>
    <x v="120"/>
  </r>
  <r>
    <x v="2"/>
    <x v="2"/>
    <x v="1"/>
    <x v="1"/>
    <x v="121"/>
  </r>
  <r>
    <x v="2"/>
    <x v="2"/>
    <x v="1"/>
    <x v="2"/>
    <x v="122"/>
  </r>
  <r>
    <x v="2"/>
    <x v="2"/>
    <x v="1"/>
    <x v="3"/>
    <x v="123"/>
  </r>
  <r>
    <x v="2"/>
    <x v="0"/>
    <x v="2"/>
    <x v="0"/>
    <x v="124"/>
  </r>
  <r>
    <x v="2"/>
    <x v="0"/>
    <x v="2"/>
    <x v="1"/>
    <x v="125"/>
  </r>
  <r>
    <x v="2"/>
    <x v="0"/>
    <x v="2"/>
    <x v="2"/>
    <x v="126"/>
  </r>
  <r>
    <x v="2"/>
    <x v="0"/>
    <x v="2"/>
    <x v="3"/>
    <x v="127"/>
  </r>
  <r>
    <x v="2"/>
    <x v="1"/>
    <x v="2"/>
    <x v="0"/>
    <x v="128"/>
  </r>
  <r>
    <x v="2"/>
    <x v="1"/>
    <x v="2"/>
    <x v="1"/>
    <x v="129"/>
  </r>
  <r>
    <x v="2"/>
    <x v="1"/>
    <x v="2"/>
    <x v="2"/>
    <x v="130"/>
  </r>
  <r>
    <x v="2"/>
    <x v="1"/>
    <x v="2"/>
    <x v="3"/>
    <x v="131"/>
  </r>
  <r>
    <x v="2"/>
    <x v="2"/>
    <x v="2"/>
    <x v="0"/>
    <x v="132"/>
  </r>
  <r>
    <x v="2"/>
    <x v="2"/>
    <x v="2"/>
    <x v="1"/>
    <x v="133"/>
  </r>
  <r>
    <x v="2"/>
    <x v="2"/>
    <x v="2"/>
    <x v="2"/>
    <x v="134"/>
  </r>
  <r>
    <x v="2"/>
    <x v="2"/>
    <x v="2"/>
    <x v="3"/>
    <x v="135"/>
  </r>
  <r>
    <x v="2"/>
    <x v="3"/>
    <x v="2"/>
    <x v="0"/>
    <x v="136"/>
  </r>
  <r>
    <x v="2"/>
    <x v="3"/>
    <x v="2"/>
    <x v="1"/>
    <x v="137"/>
  </r>
  <r>
    <x v="2"/>
    <x v="3"/>
    <x v="2"/>
    <x v="2"/>
    <x v="138"/>
  </r>
  <r>
    <x v="2"/>
    <x v="3"/>
    <x v="2"/>
    <x v="3"/>
    <x v="139"/>
  </r>
  <r>
    <x v="2"/>
    <x v="0"/>
    <x v="3"/>
    <x v="0"/>
    <x v="140"/>
  </r>
  <r>
    <x v="2"/>
    <x v="0"/>
    <x v="3"/>
    <x v="1"/>
    <x v="141"/>
  </r>
  <r>
    <x v="2"/>
    <x v="0"/>
    <x v="3"/>
    <x v="2"/>
    <x v="142"/>
  </r>
  <r>
    <x v="2"/>
    <x v="0"/>
    <x v="3"/>
    <x v="3"/>
    <x v="143"/>
  </r>
  <r>
    <x v="2"/>
    <x v="1"/>
    <x v="3"/>
    <x v="0"/>
    <x v="144"/>
  </r>
  <r>
    <x v="2"/>
    <x v="1"/>
    <x v="3"/>
    <x v="1"/>
    <x v="145"/>
  </r>
  <r>
    <x v="2"/>
    <x v="1"/>
    <x v="3"/>
    <x v="2"/>
    <x v="146"/>
  </r>
  <r>
    <x v="2"/>
    <x v="1"/>
    <x v="3"/>
    <x v="3"/>
    <x v="147"/>
  </r>
  <r>
    <x v="2"/>
    <x v="2"/>
    <x v="3"/>
    <x v="0"/>
    <x v="148"/>
  </r>
  <r>
    <x v="2"/>
    <x v="2"/>
    <x v="3"/>
    <x v="1"/>
    <x v="149"/>
  </r>
  <r>
    <x v="2"/>
    <x v="2"/>
    <x v="3"/>
    <x v="2"/>
    <x v="150"/>
  </r>
  <r>
    <x v="2"/>
    <x v="2"/>
    <x v="3"/>
    <x v="3"/>
    <x v="151"/>
  </r>
  <r>
    <x v="2"/>
    <x v="3"/>
    <x v="3"/>
    <x v="0"/>
    <x v="152"/>
  </r>
  <r>
    <x v="2"/>
    <x v="3"/>
    <x v="3"/>
    <x v="1"/>
    <x v="153"/>
  </r>
  <r>
    <x v="2"/>
    <x v="3"/>
    <x v="3"/>
    <x v="2"/>
    <x v="154"/>
  </r>
  <r>
    <x v="2"/>
    <x v="3"/>
    <x v="3"/>
    <x v="3"/>
    <x v="155"/>
  </r>
  <r>
    <x v="3"/>
    <x v="0"/>
    <x v="0"/>
    <x v="0"/>
    <x v="156"/>
  </r>
  <r>
    <x v="3"/>
    <x v="0"/>
    <x v="0"/>
    <x v="1"/>
    <x v="157"/>
  </r>
  <r>
    <x v="3"/>
    <x v="0"/>
    <x v="0"/>
    <x v="2"/>
    <x v="158"/>
  </r>
  <r>
    <x v="3"/>
    <x v="0"/>
    <x v="0"/>
    <x v="3"/>
    <x v="159"/>
  </r>
  <r>
    <x v="3"/>
    <x v="1"/>
    <x v="0"/>
    <x v="0"/>
    <x v="160"/>
  </r>
  <r>
    <x v="3"/>
    <x v="1"/>
    <x v="0"/>
    <x v="1"/>
    <x v="161"/>
  </r>
  <r>
    <x v="3"/>
    <x v="1"/>
    <x v="0"/>
    <x v="2"/>
    <x v="162"/>
  </r>
  <r>
    <x v="3"/>
    <x v="1"/>
    <x v="0"/>
    <x v="3"/>
    <x v="163"/>
  </r>
  <r>
    <x v="3"/>
    <x v="0"/>
    <x v="1"/>
    <x v="0"/>
    <x v="164"/>
  </r>
  <r>
    <x v="3"/>
    <x v="0"/>
    <x v="1"/>
    <x v="1"/>
    <x v="165"/>
  </r>
  <r>
    <x v="3"/>
    <x v="0"/>
    <x v="1"/>
    <x v="2"/>
    <x v="166"/>
  </r>
  <r>
    <x v="3"/>
    <x v="0"/>
    <x v="1"/>
    <x v="3"/>
    <x v="167"/>
  </r>
  <r>
    <x v="3"/>
    <x v="1"/>
    <x v="1"/>
    <x v="0"/>
    <x v="168"/>
  </r>
  <r>
    <x v="3"/>
    <x v="1"/>
    <x v="1"/>
    <x v="1"/>
    <x v="169"/>
  </r>
  <r>
    <x v="3"/>
    <x v="1"/>
    <x v="1"/>
    <x v="2"/>
    <x v="170"/>
  </r>
  <r>
    <x v="3"/>
    <x v="1"/>
    <x v="1"/>
    <x v="3"/>
    <x v="171"/>
  </r>
  <r>
    <x v="3"/>
    <x v="2"/>
    <x v="1"/>
    <x v="0"/>
    <x v="172"/>
  </r>
  <r>
    <x v="3"/>
    <x v="2"/>
    <x v="1"/>
    <x v="1"/>
    <x v="173"/>
  </r>
  <r>
    <x v="3"/>
    <x v="2"/>
    <x v="1"/>
    <x v="2"/>
    <x v="174"/>
  </r>
  <r>
    <x v="3"/>
    <x v="2"/>
    <x v="1"/>
    <x v="3"/>
    <x v="175"/>
  </r>
  <r>
    <x v="3"/>
    <x v="0"/>
    <x v="2"/>
    <x v="0"/>
    <x v="176"/>
  </r>
  <r>
    <x v="3"/>
    <x v="0"/>
    <x v="2"/>
    <x v="1"/>
    <x v="177"/>
  </r>
  <r>
    <x v="3"/>
    <x v="0"/>
    <x v="2"/>
    <x v="2"/>
    <x v="178"/>
  </r>
  <r>
    <x v="3"/>
    <x v="0"/>
    <x v="2"/>
    <x v="3"/>
    <x v="179"/>
  </r>
  <r>
    <x v="3"/>
    <x v="1"/>
    <x v="2"/>
    <x v="0"/>
    <x v="180"/>
  </r>
  <r>
    <x v="3"/>
    <x v="1"/>
    <x v="2"/>
    <x v="1"/>
    <x v="181"/>
  </r>
  <r>
    <x v="3"/>
    <x v="1"/>
    <x v="2"/>
    <x v="2"/>
    <x v="182"/>
  </r>
  <r>
    <x v="3"/>
    <x v="1"/>
    <x v="2"/>
    <x v="3"/>
    <x v="183"/>
  </r>
  <r>
    <x v="3"/>
    <x v="2"/>
    <x v="2"/>
    <x v="0"/>
    <x v="184"/>
  </r>
  <r>
    <x v="3"/>
    <x v="2"/>
    <x v="2"/>
    <x v="1"/>
    <x v="185"/>
  </r>
  <r>
    <x v="3"/>
    <x v="2"/>
    <x v="2"/>
    <x v="2"/>
    <x v="186"/>
  </r>
  <r>
    <x v="3"/>
    <x v="2"/>
    <x v="2"/>
    <x v="3"/>
    <x v="187"/>
  </r>
  <r>
    <x v="3"/>
    <x v="3"/>
    <x v="2"/>
    <x v="0"/>
    <x v="188"/>
  </r>
  <r>
    <x v="3"/>
    <x v="3"/>
    <x v="2"/>
    <x v="1"/>
    <x v="189"/>
  </r>
  <r>
    <x v="3"/>
    <x v="3"/>
    <x v="2"/>
    <x v="2"/>
    <x v="190"/>
  </r>
  <r>
    <x v="3"/>
    <x v="3"/>
    <x v="2"/>
    <x v="3"/>
    <x v="191"/>
  </r>
  <r>
    <x v="3"/>
    <x v="0"/>
    <x v="3"/>
    <x v="0"/>
    <x v="192"/>
  </r>
  <r>
    <x v="3"/>
    <x v="0"/>
    <x v="3"/>
    <x v="1"/>
    <x v="193"/>
  </r>
  <r>
    <x v="3"/>
    <x v="0"/>
    <x v="3"/>
    <x v="2"/>
    <x v="194"/>
  </r>
  <r>
    <x v="3"/>
    <x v="0"/>
    <x v="3"/>
    <x v="3"/>
    <x v="195"/>
  </r>
  <r>
    <x v="3"/>
    <x v="1"/>
    <x v="3"/>
    <x v="0"/>
    <x v="196"/>
  </r>
  <r>
    <x v="3"/>
    <x v="1"/>
    <x v="3"/>
    <x v="1"/>
    <x v="197"/>
  </r>
  <r>
    <x v="3"/>
    <x v="1"/>
    <x v="3"/>
    <x v="2"/>
    <x v="198"/>
  </r>
  <r>
    <x v="3"/>
    <x v="1"/>
    <x v="3"/>
    <x v="3"/>
    <x v="199"/>
  </r>
  <r>
    <x v="3"/>
    <x v="2"/>
    <x v="3"/>
    <x v="0"/>
    <x v="200"/>
  </r>
  <r>
    <x v="3"/>
    <x v="2"/>
    <x v="3"/>
    <x v="1"/>
    <x v="201"/>
  </r>
  <r>
    <x v="3"/>
    <x v="2"/>
    <x v="3"/>
    <x v="2"/>
    <x v="202"/>
  </r>
  <r>
    <x v="3"/>
    <x v="2"/>
    <x v="3"/>
    <x v="3"/>
    <x v="203"/>
  </r>
  <r>
    <x v="3"/>
    <x v="3"/>
    <x v="3"/>
    <x v="0"/>
    <x v="204"/>
  </r>
  <r>
    <x v="3"/>
    <x v="3"/>
    <x v="3"/>
    <x v="1"/>
    <x v="205"/>
  </r>
  <r>
    <x v="3"/>
    <x v="3"/>
    <x v="3"/>
    <x v="2"/>
    <x v="206"/>
  </r>
  <r>
    <x v="3"/>
    <x v="3"/>
    <x v="3"/>
    <x v="3"/>
    <x v="207"/>
  </r>
  <r>
    <x v="4"/>
    <x v="0"/>
    <x v="0"/>
    <x v="0"/>
    <x v="208"/>
  </r>
  <r>
    <x v="4"/>
    <x v="0"/>
    <x v="0"/>
    <x v="1"/>
    <x v="209"/>
  </r>
  <r>
    <x v="4"/>
    <x v="0"/>
    <x v="0"/>
    <x v="2"/>
    <x v="210"/>
  </r>
  <r>
    <x v="4"/>
    <x v="0"/>
    <x v="0"/>
    <x v="3"/>
    <x v="211"/>
  </r>
  <r>
    <x v="4"/>
    <x v="1"/>
    <x v="0"/>
    <x v="0"/>
    <x v="212"/>
  </r>
  <r>
    <x v="4"/>
    <x v="1"/>
    <x v="0"/>
    <x v="1"/>
    <x v="213"/>
  </r>
  <r>
    <x v="4"/>
    <x v="1"/>
    <x v="0"/>
    <x v="2"/>
    <x v="214"/>
  </r>
  <r>
    <x v="4"/>
    <x v="1"/>
    <x v="0"/>
    <x v="3"/>
    <x v="215"/>
  </r>
  <r>
    <x v="4"/>
    <x v="0"/>
    <x v="1"/>
    <x v="0"/>
    <x v="216"/>
  </r>
  <r>
    <x v="4"/>
    <x v="0"/>
    <x v="1"/>
    <x v="1"/>
    <x v="217"/>
  </r>
  <r>
    <x v="4"/>
    <x v="0"/>
    <x v="1"/>
    <x v="2"/>
    <x v="218"/>
  </r>
  <r>
    <x v="4"/>
    <x v="0"/>
    <x v="1"/>
    <x v="3"/>
    <x v="219"/>
  </r>
  <r>
    <x v="4"/>
    <x v="1"/>
    <x v="1"/>
    <x v="0"/>
    <x v="220"/>
  </r>
  <r>
    <x v="4"/>
    <x v="1"/>
    <x v="1"/>
    <x v="1"/>
    <x v="221"/>
  </r>
  <r>
    <x v="4"/>
    <x v="1"/>
    <x v="1"/>
    <x v="2"/>
    <x v="222"/>
  </r>
  <r>
    <x v="4"/>
    <x v="1"/>
    <x v="1"/>
    <x v="3"/>
    <x v="223"/>
  </r>
  <r>
    <x v="4"/>
    <x v="2"/>
    <x v="1"/>
    <x v="0"/>
    <x v="224"/>
  </r>
  <r>
    <x v="4"/>
    <x v="2"/>
    <x v="1"/>
    <x v="1"/>
    <x v="225"/>
  </r>
  <r>
    <x v="4"/>
    <x v="2"/>
    <x v="1"/>
    <x v="2"/>
    <x v="226"/>
  </r>
  <r>
    <x v="4"/>
    <x v="2"/>
    <x v="1"/>
    <x v="3"/>
    <x v="227"/>
  </r>
  <r>
    <x v="4"/>
    <x v="0"/>
    <x v="2"/>
    <x v="0"/>
    <x v="228"/>
  </r>
  <r>
    <x v="4"/>
    <x v="0"/>
    <x v="2"/>
    <x v="1"/>
    <x v="229"/>
  </r>
  <r>
    <x v="4"/>
    <x v="0"/>
    <x v="2"/>
    <x v="2"/>
    <x v="230"/>
  </r>
  <r>
    <x v="4"/>
    <x v="0"/>
    <x v="2"/>
    <x v="3"/>
    <x v="231"/>
  </r>
  <r>
    <x v="4"/>
    <x v="1"/>
    <x v="2"/>
    <x v="0"/>
    <x v="232"/>
  </r>
  <r>
    <x v="4"/>
    <x v="1"/>
    <x v="2"/>
    <x v="1"/>
    <x v="233"/>
  </r>
  <r>
    <x v="4"/>
    <x v="1"/>
    <x v="2"/>
    <x v="2"/>
    <x v="234"/>
  </r>
  <r>
    <x v="4"/>
    <x v="1"/>
    <x v="2"/>
    <x v="3"/>
    <x v="235"/>
  </r>
  <r>
    <x v="4"/>
    <x v="2"/>
    <x v="2"/>
    <x v="0"/>
    <x v="236"/>
  </r>
  <r>
    <x v="4"/>
    <x v="2"/>
    <x v="2"/>
    <x v="1"/>
    <x v="237"/>
  </r>
  <r>
    <x v="4"/>
    <x v="2"/>
    <x v="2"/>
    <x v="2"/>
    <x v="238"/>
  </r>
  <r>
    <x v="4"/>
    <x v="2"/>
    <x v="2"/>
    <x v="3"/>
    <x v="239"/>
  </r>
  <r>
    <x v="4"/>
    <x v="3"/>
    <x v="2"/>
    <x v="0"/>
    <x v="240"/>
  </r>
  <r>
    <x v="4"/>
    <x v="3"/>
    <x v="2"/>
    <x v="1"/>
    <x v="241"/>
  </r>
  <r>
    <x v="4"/>
    <x v="3"/>
    <x v="2"/>
    <x v="2"/>
    <x v="242"/>
  </r>
  <r>
    <x v="4"/>
    <x v="3"/>
    <x v="2"/>
    <x v="3"/>
    <x v="243"/>
  </r>
  <r>
    <x v="4"/>
    <x v="0"/>
    <x v="3"/>
    <x v="0"/>
    <x v="244"/>
  </r>
  <r>
    <x v="4"/>
    <x v="0"/>
    <x v="3"/>
    <x v="1"/>
    <x v="245"/>
  </r>
  <r>
    <x v="4"/>
    <x v="0"/>
    <x v="3"/>
    <x v="2"/>
    <x v="246"/>
  </r>
  <r>
    <x v="4"/>
    <x v="0"/>
    <x v="3"/>
    <x v="3"/>
    <x v="247"/>
  </r>
  <r>
    <x v="4"/>
    <x v="1"/>
    <x v="3"/>
    <x v="0"/>
    <x v="248"/>
  </r>
  <r>
    <x v="4"/>
    <x v="1"/>
    <x v="3"/>
    <x v="1"/>
    <x v="249"/>
  </r>
  <r>
    <x v="4"/>
    <x v="1"/>
    <x v="3"/>
    <x v="2"/>
    <x v="250"/>
  </r>
  <r>
    <x v="4"/>
    <x v="1"/>
    <x v="3"/>
    <x v="3"/>
    <x v="251"/>
  </r>
  <r>
    <x v="4"/>
    <x v="2"/>
    <x v="3"/>
    <x v="0"/>
    <x v="252"/>
  </r>
  <r>
    <x v="4"/>
    <x v="2"/>
    <x v="3"/>
    <x v="1"/>
    <x v="253"/>
  </r>
  <r>
    <x v="4"/>
    <x v="2"/>
    <x v="3"/>
    <x v="2"/>
    <x v="254"/>
  </r>
  <r>
    <x v="4"/>
    <x v="2"/>
    <x v="3"/>
    <x v="3"/>
    <x v="255"/>
  </r>
  <r>
    <x v="4"/>
    <x v="3"/>
    <x v="3"/>
    <x v="0"/>
    <x v="256"/>
  </r>
  <r>
    <x v="4"/>
    <x v="3"/>
    <x v="3"/>
    <x v="1"/>
    <x v="257"/>
  </r>
  <r>
    <x v="4"/>
    <x v="3"/>
    <x v="3"/>
    <x v="2"/>
    <x v="258"/>
  </r>
  <r>
    <x v="4"/>
    <x v="3"/>
    <x v="3"/>
    <x v="3"/>
    <x v="259"/>
  </r>
  <r>
    <x v="5"/>
    <x v="0"/>
    <x v="0"/>
    <x v="0"/>
    <x v="260"/>
  </r>
  <r>
    <x v="5"/>
    <x v="0"/>
    <x v="0"/>
    <x v="1"/>
    <x v="261"/>
  </r>
  <r>
    <x v="5"/>
    <x v="0"/>
    <x v="0"/>
    <x v="2"/>
    <x v="262"/>
  </r>
  <r>
    <x v="5"/>
    <x v="0"/>
    <x v="0"/>
    <x v="3"/>
    <x v="263"/>
  </r>
  <r>
    <x v="5"/>
    <x v="1"/>
    <x v="0"/>
    <x v="0"/>
    <x v="264"/>
  </r>
  <r>
    <x v="5"/>
    <x v="1"/>
    <x v="0"/>
    <x v="1"/>
    <x v="265"/>
  </r>
  <r>
    <x v="5"/>
    <x v="1"/>
    <x v="0"/>
    <x v="2"/>
    <x v="266"/>
  </r>
  <r>
    <x v="5"/>
    <x v="1"/>
    <x v="0"/>
    <x v="3"/>
    <x v="267"/>
  </r>
  <r>
    <x v="5"/>
    <x v="0"/>
    <x v="1"/>
    <x v="0"/>
    <x v="268"/>
  </r>
  <r>
    <x v="5"/>
    <x v="0"/>
    <x v="1"/>
    <x v="1"/>
    <x v="269"/>
  </r>
  <r>
    <x v="5"/>
    <x v="0"/>
    <x v="1"/>
    <x v="2"/>
    <x v="270"/>
  </r>
  <r>
    <x v="5"/>
    <x v="0"/>
    <x v="1"/>
    <x v="3"/>
    <x v="271"/>
  </r>
  <r>
    <x v="5"/>
    <x v="1"/>
    <x v="1"/>
    <x v="0"/>
    <x v="272"/>
  </r>
  <r>
    <x v="5"/>
    <x v="1"/>
    <x v="1"/>
    <x v="1"/>
    <x v="273"/>
  </r>
  <r>
    <x v="5"/>
    <x v="1"/>
    <x v="1"/>
    <x v="2"/>
    <x v="274"/>
  </r>
  <r>
    <x v="5"/>
    <x v="1"/>
    <x v="1"/>
    <x v="3"/>
    <x v="275"/>
  </r>
  <r>
    <x v="5"/>
    <x v="2"/>
    <x v="1"/>
    <x v="0"/>
    <x v="276"/>
  </r>
  <r>
    <x v="5"/>
    <x v="2"/>
    <x v="1"/>
    <x v="1"/>
    <x v="277"/>
  </r>
  <r>
    <x v="5"/>
    <x v="2"/>
    <x v="1"/>
    <x v="2"/>
    <x v="278"/>
  </r>
  <r>
    <x v="5"/>
    <x v="2"/>
    <x v="1"/>
    <x v="3"/>
    <x v="279"/>
  </r>
  <r>
    <x v="5"/>
    <x v="0"/>
    <x v="2"/>
    <x v="0"/>
    <x v="280"/>
  </r>
  <r>
    <x v="5"/>
    <x v="0"/>
    <x v="2"/>
    <x v="1"/>
    <x v="281"/>
  </r>
  <r>
    <x v="5"/>
    <x v="0"/>
    <x v="2"/>
    <x v="2"/>
    <x v="282"/>
  </r>
  <r>
    <x v="5"/>
    <x v="0"/>
    <x v="2"/>
    <x v="3"/>
    <x v="283"/>
  </r>
  <r>
    <x v="5"/>
    <x v="1"/>
    <x v="2"/>
    <x v="0"/>
    <x v="284"/>
  </r>
  <r>
    <x v="5"/>
    <x v="1"/>
    <x v="2"/>
    <x v="1"/>
    <x v="285"/>
  </r>
  <r>
    <x v="5"/>
    <x v="1"/>
    <x v="2"/>
    <x v="2"/>
    <x v="286"/>
  </r>
  <r>
    <x v="5"/>
    <x v="1"/>
    <x v="2"/>
    <x v="3"/>
    <x v="287"/>
  </r>
  <r>
    <x v="5"/>
    <x v="2"/>
    <x v="2"/>
    <x v="0"/>
    <x v="288"/>
  </r>
  <r>
    <x v="5"/>
    <x v="2"/>
    <x v="2"/>
    <x v="1"/>
    <x v="289"/>
  </r>
  <r>
    <x v="5"/>
    <x v="2"/>
    <x v="2"/>
    <x v="2"/>
    <x v="290"/>
  </r>
  <r>
    <x v="5"/>
    <x v="2"/>
    <x v="2"/>
    <x v="3"/>
    <x v="291"/>
  </r>
  <r>
    <x v="5"/>
    <x v="3"/>
    <x v="2"/>
    <x v="0"/>
    <x v="292"/>
  </r>
  <r>
    <x v="5"/>
    <x v="3"/>
    <x v="2"/>
    <x v="1"/>
    <x v="293"/>
  </r>
  <r>
    <x v="5"/>
    <x v="3"/>
    <x v="2"/>
    <x v="2"/>
    <x v="294"/>
  </r>
  <r>
    <x v="5"/>
    <x v="3"/>
    <x v="2"/>
    <x v="3"/>
    <x v="295"/>
  </r>
  <r>
    <x v="5"/>
    <x v="0"/>
    <x v="3"/>
    <x v="0"/>
    <x v="296"/>
  </r>
  <r>
    <x v="5"/>
    <x v="0"/>
    <x v="3"/>
    <x v="1"/>
    <x v="297"/>
  </r>
  <r>
    <x v="5"/>
    <x v="0"/>
    <x v="3"/>
    <x v="2"/>
    <x v="298"/>
  </r>
  <r>
    <x v="5"/>
    <x v="0"/>
    <x v="3"/>
    <x v="3"/>
    <x v="299"/>
  </r>
  <r>
    <x v="5"/>
    <x v="1"/>
    <x v="3"/>
    <x v="0"/>
    <x v="300"/>
  </r>
  <r>
    <x v="5"/>
    <x v="1"/>
    <x v="3"/>
    <x v="1"/>
    <x v="301"/>
  </r>
  <r>
    <x v="5"/>
    <x v="1"/>
    <x v="3"/>
    <x v="2"/>
    <x v="302"/>
  </r>
  <r>
    <x v="5"/>
    <x v="1"/>
    <x v="3"/>
    <x v="3"/>
    <x v="303"/>
  </r>
  <r>
    <x v="5"/>
    <x v="2"/>
    <x v="3"/>
    <x v="0"/>
    <x v="304"/>
  </r>
  <r>
    <x v="5"/>
    <x v="2"/>
    <x v="3"/>
    <x v="1"/>
    <x v="305"/>
  </r>
  <r>
    <x v="5"/>
    <x v="2"/>
    <x v="3"/>
    <x v="2"/>
    <x v="306"/>
  </r>
  <r>
    <x v="5"/>
    <x v="2"/>
    <x v="3"/>
    <x v="3"/>
    <x v="307"/>
  </r>
  <r>
    <x v="5"/>
    <x v="3"/>
    <x v="3"/>
    <x v="0"/>
    <x v="308"/>
  </r>
  <r>
    <x v="5"/>
    <x v="3"/>
    <x v="3"/>
    <x v="1"/>
    <x v="309"/>
  </r>
  <r>
    <x v="5"/>
    <x v="3"/>
    <x v="3"/>
    <x v="2"/>
    <x v="310"/>
  </r>
  <r>
    <x v="5"/>
    <x v="3"/>
    <x v="3"/>
    <x v="3"/>
    <x v="311"/>
  </r>
  <r>
    <x v="6"/>
    <x v="0"/>
    <x v="0"/>
    <x v="0"/>
    <x v="312"/>
  </r>
  <r>
    <x v="6"/>
    <x v="0"/>
    <x v="0"/>
    <x v="1"/>
    <x v="313"/>
  </r>
  <r>
    <x v="6"/>
    <x v="0"/>
    <x v="0"/>
    <x v="2"/>
    <x v="314"/>
  </r>
  <r>
    <x v="6"/>
    <x v="0"/>
    <x v="0"/>
    <x v="3"/>
    <x v="315"/>
  </r>
  <r>
    <x v="6"/>
    <x v="1"/>
    <x v="0"/>
    <x v="0"/>
    <x v="316"/>
  </r>
  <r>
    <x v="6"/>
    <x v="1"/>
    <x v="0"/>
    <x v="1"/>
    <x v="317"/>
  </r>
  <r>
    <x v="6"/>
    <x v="1"/>
    <x v="0"/>
    <x v="2"/>
    <x v="318"/>
  </r>
  <r>
    <x v="6"/>
    <x v="1"/>
    <x v="0"/>
    <x v="3"/>
    <x v="319"/>
  </r>
  <r>
    <x v="6"/>
    <x v="0"/>
    <x v="1"/>
    <x v="0"/>
    <x v="320"/>
  </r>
  <r>
    <x v="6"/>
    <x v="0"/>
    <x v="1"/>
    <x v="1"/>
    <x v="321"/>
  </r>
  <r>
    <x v="6"/>
    <x v="0"/>
    <x v="1"/>
    <x v="2"/>
    <x v="322"/>
  </r>
  <r>
    <x v="6"/>
    <x v="0"/>
    <x v="1"/>
    <x v="3"/>
    <x v="323"/>
  </r>
  <r>
    <x v="6"/>
    <x v="1"/>
    <x v="1"/>
    <x v="0"/>
    <x v="324"/>
  </r>
  <r>
    <x v="6"/>
    <x v="1"/>
    <x v="1"/>
    <x v="1"/>
    <x v="325"/>
  </r>
  <r>
    <x v="6"/>
    <x v="1"/>
    <x v="1"/>
    <x v="2"/>
    <x v="326"/>
  </r>
  <r>
    <x v="6"/>
    <x v="1"/>
    <x v="1"/>
    <x v="3"/>
    <x v="327"/>
  </r>
  <r>
    <x v="6"/>
    <x v="2"/>
    <x v="1"/>
    <x v="0"/>
    <x v="328"/>
  </r>
  <r>
    <x v="6"/>
    <x v="2"/>
    <x v="1"/>
    <x v="1"/>
    <x v="329"/>
  </r>
  <r>
    <x v="6"/>
    <x v="2"/>
    <x v="1"/>
    <x v="2"/>
    <x v="330"/>
  </r>
  <r>
    <x v="6"/>
    <x v="2"/>
    <x v="1"/>
    <x v="3"/>
    <x v="331"/>
  </r>
  <r>
    <x v="6"/>
    <x v="0"/>
    <x v="2"/>
    <x v="0"/>
    <x v="332"/>
  </r>
  <r>
    <x v="6"/>
    <x v="0"/>
    <x v="2"/>
    <x v="1"/>
    <x v="333"/>
  </r>
  <r>
    <x v="6"/>
    <x v="0"/>
    <x v="2"/>
    <x v="2"/>
    <x v="334"/>
  </r>
  <r>
    <x v="6"/>
    <x v="0"/>
    <x v="2"/>
    <x v="3"/>
    <x v="335"/>
  </r>
  <r>
    <x v="6"/>
    <x v="1"/>
    <x v="2"/>
    <x v="0"/>
    <x v="336"/>
  </r>
  <r>
    <x v="6"/>
    <x v="1"/>
    <x v="2"/>
    <x v="1"/>
    <x v="337"/>
  </r>
  <r>
    <x v="6"/>
    <x v="1"/>
    <x v="2"/>
    <x v="2"/>
    <x v="338"/>
  </r>
  <r>
    <x v="6"/>
    <x v="1"/>
    <x v="2"/>
    <x v="3"/>
    <x v="339"/>
  </r>
  <r>
    <x v="6"/>
    <x v="2"/>
    <x v="2"/>
    <x v="0"/>
    <x v="340"/>
  </r>
  <r>
    <x v="6"/>
    <x v="2"/>
    <x v="2"/>
    <x v="1"/>
    <x v="341"/>
  </r>
  <r>
    <x v="6"/>
    <x v="2"/>
    <x v="2"/>
    <x v="2"/>
    <x v="342"/>
  </r>
  <r>
    <x v="6"/>
    <x v="2"/>
    <x v="2"/>
    <x v="3"/>
    <x v="343"/>
  </r>
  <r>
    <x v="6"/>
    <x v="3"/>
    <x v="2"/>
    <x v="0"/>
    <x v="344"/>
  </r>
  <r>
    <x v="6"/>
    <x v="3"/>
    <x v="2"/>
    <x v="1"/>
    <x v="345"/>
  </r>
  <r>
    <x v="6"/>
    <x v="3"/>
    <x v="2"/>
    <x v="2"/>
    <x v="346"/>
  </r>
  <r>
    <x v="6"/>
    <x v="3"/>
    <x v="2"/>
    <x v="3"/>
    <x v="347"/>
  </r>
  <r>
    <x v="6"/>
    <x v="0"/>
    <x v="3"/>
    <x v="0"/>
    <x v="348"/>
  </r>
  <r>
    <x v="6"/>
    <x v="0"/>
    <x v="3"/>
    <x v="1"/>
    <x v="349"/>
  </r>
  <r>
    <x v="6"/>
    <x v="0"/>
    <x v="3"/>
    <x v="2"/>
    <x v="350"/>
  </r>
  <r>
    <x v="6"/>
    <x v="0"/>
    <x v="3"/>
    <x v="3"/>
    <x v="351"/>
  </r>
  <r>
    <x v="6"/>
    <x v="1"/>
    <x v="3"/>
    <x v="0"/>
    <x v="352"/>
  </r>
  <r>
    <x v="6"/>
    <x v="1"/>
    <x v="3"/>
    <x v="1"/>
    <x v="353"/>
  </r>
  <r>
    <x v="6"/>
    <x v="1"/>
    <x v="3"/>
    <x v="2"/>
    <x v="354"/>
  </r>
  <r>
    <x v="6"/>
    <x v="1"/>
    <x v="3"/>
    <x v="3"/>
    <x v="355"/>
  </r>
  <r>
    <x v="6"/>
    <x v="2"/>
    <x v="3"/>
    <x v="0"/>
    <x v="356"/>
  </r>
  <r>
    <x v="6"/>
    <x v="2"/>
    <x v="3"/>
    <x v="1"/>
    <x v="357"/>
  </r>
  <r>
    <x v="6"/>
    <x v="2"/>
    <x v="3"/>
    <x v="2"/>
    <x v="358"/>
  </r>
  <r>
    <x v="6"/>
    <x v="2"/>
    <x v="3"/>
    <x v="3"/>
    <x v="359"/>
  </r>
  <r>
    <x v="6"/>
    <x v="3"/>
    <x v="3"/>
    <x v="0"/>
    <x v="360"/>
  </r>
  <r>
    <x v="6"/>
    <x v="3"/>
    <x v="3"/>
    <x v="1"/>
    <x v="361"/>
  </r>
  <r>
    <x v="6"/>
    <x v="3"/>
    <x v="3"/>
    <x v="2"/>
    <x v="362"/>
  </r>
  <r>
    <x v="6"/>
    <x v="3"/>
    <x v="3"/>
    <x v="3"/>
    <x v="363"/>
  </r>
  <r>
    <x v="7"/>
    <x v="0"/>
    <x v="0"/>
    <x v="0"/>
    <x v="364"/>
  </r>
  <r>
    <x v="7"/>
    <x v="0"/>
    <x v="0"/>
    <x v="1"/>
    <x v="365"/>
  </r>
  <r>
    <x v="7"/>
    <x v="0"/>
    <x v="0"/>
    <x v="2"/>
    <x v="366"/>
  </r>
  <r>
    <x v="7"/>
    <x v="0"/>
    <x v="0"/>
    <x v="3"/>
    <x v="367"/>
  </r>
  <r>
    <x v="7"/>
    <x v="1"/>
    <x v="0"/>
    <x v="0"/>
    <x v="368"/>
  </r>
  <r>
    <x v="7"/>
    <x v="1"/>
    <x v="0"/>
    <x v="1"/>
    <x v="369"/>
  </r>
  <r>
    <x v="7"/>
    <x v="1"/>
    <x v="0"/>
    <x v="2"/>
    <x v="370"/>
  </r>
  <r>
    <x v="7"/>
    <x v="1"/>
    <x v="0"/>
    <x v="3"/>
    <x v="371"/>
  </r>
  <r>
    <x v="7"/>
    <x v="0"/>
    <x v="1"/>
    <x v="0"/>
    <x v="372"/>
  </r>
  <r>
    <x v="7"/>
    <x v="0"/>
    <x v="1"/>
    <x v="1"/>
    <x v="373"/>
  </r>
  <r>
    <x v="7"/>
    <x v="0"/>
    <x v="1"/>
    <x v="2"/>
    <x v="374"/>
  </r>
  <r>
    <x v="7"/>
    <x v="0"/>
    <x v="1"/>
    <x v="3"/>
    <x v="375"/>
  </r>
  <r>
    <x v="7"/>
    <x v="1"/>
    <x v="1"/>
    <x v="0"/>
    <x v="376"/>
  </r>
  <r>
    <x v="7"/>
    <x v="1"/>
    <x v="1"/>
    <x v="1"/>
    <x v="377"/>
  </r>
  <r>
    <x v="7"/>
    <x v="1"/>
    <x v="1"/>
    <x v="2"/>
    <x v="378"/>
  </r>
  <r>
    <x v="7"/>
    <x v="1"/>
    <x v="1"/>
    <x v="3"/>
    <x v="379"/>
  </r>
  <r>
    <x v="7"/>
    <x v="2"/>
    <x v="1"/>
    <x v="0"/>
    <x v="380"/>
  </r>
  <r>
    <x v="7"/>
    <x v="2"/>
    <x v="1"/>
    <x v="1"/>
    <x v="381"/>
  </r>
  <r>
    <x v="7"/>
    <x v="2"/>
    <x v="1"/>
    <x v="2"/>
    <x v="382"/>
  </r>
  <r>
    <x v="7"/>
    <x v="2"/>
    <x v="1"/>
    <x v="3"/>
    <x v="383"/>
  </r>
  <r>
    <x v="7"/>
    <x v="0"/>
    <x v="2"/>
    <x v="0"/>
    <x v="384"/>
  </r>
  <r>
    <x v="7"/>
    <x v="0"/>
    <x v="2"/>
    <x v="1"/>
    <x v="385"/>
  </r>
  <r>
    <x v="7"/>
    <x v="0"/>
    <x v="2"/>
    <x v="2"/>
    <x v="386"/>
  </r>
  <r>
    <x v="7"/>
    <x v="0"/>
    <x v="2"/>
    <x v="3"/>
    <x v="387"/>
  </r>
  <r>
    <x v="7"/>
    <x v="1"/>
    <x v="2"/>
    <x v="0"/>
    <x v="388"/>
  </r>
  <r>
    <x v="7"/>
    <x v="1"/>
    <x v="2"/>
    <x v="1"/>
    <x v="389"/>
  </r>
  <r>
    <x v="7"/>
    <x v="1"/>
    <x v="2"/>
    <x v="2"/>
    <x v="390"/>
  </r>
  <r>
    <x v="7"/>
    <x v="1"/>
    <x v="2"/>
    <x v="3"/>
    <x v="391"/>
  </r>
  <r>
    <x v="7"/>
    <x v="2"/>
    <x v="2"/>
    <x v="0"/>
    <x v="392"/>
  </r>
  <r>
    <x v="7"/>
    <x v="2"/>
    <x v="2"/>
    <x v="1"/>
    <x v="393"/>
  </r>
  <r>
    <x v="7"/>
    <x v="2"/>
    <x v="2"/>
    <x v="2"/>
    <x v="394"/>
  </r>
  <r>
    <x v="7"/>
    <x v="2"/>
    <x v="2"/>
    <x v="3"/>
    <x v="395"/>
  </r>
  <r>
    <x v="7"/>
    <x v="3"/>
    <x v="2"/>
    <x v="0"/>
    <x v="396"/>
  </r>
  <r>
    <x v="7"/>
    <x v="3"/>
    <x v="2"/>
    <x v="1"/>
    <x v="397"/>
  </r>
  <r>
    <x v="7"/>
    <x v="3"/>
    <x v="2"/>
    <x v="2"/>
    <x v="398"/>
  </r>
  <r>
    <x v="7"/>
    <x v="3"/>
    <x v="2"/>
    <x v="3"/>
    <x v="399"/>
  </r>
  <r>
    <x v="7"/>
    <x v="0"/>
    <x v="3"/>
    <x v="0"/>
    <x v="400"/>
  </r>
  <r>
    <x v="7"/>
    <x v="0"/>
    <x v="3"/>
    <x v="1"/>
    <x v="401"/>
  </r>
  <r>
    <x v="7"/>
    <x v="0"/>
    <x v="3"/>
    <x v="2"/>
    <x v="402"/>
  </r>
  <r>
    <x v="7"/>
    <x v="0"/>
    <x v="3"/>
    <x v="3"/>
    <x v="403"/>
  </r>
  <r>
    <x v="7"/>
    <x v="1"/>
    <x v="3"/>
    <x v="0"/>
    <x v="404"/>
  </r>
  <r>
    <x v="7"/>
    <x v="1"/>
    <x v="3"/>
    <x v="1"/>
    <x v="405"/>
  </r>
  <r>
    <x v="7"/>
    <x v="1"/>
    <x v="3"/>
    <x v="2"/>
    <x v="406"/>
  </r>
  <r>
    <x v="7"/>
    <x v="1"/>
    <x v="3"/>
    <x v="3"/>
    <x v="407"/>
  </r>
  <r>
    <x v="7"/>
    <x v="2"/>
    <x v="3"/>
    <x v="0"/>
    <x v="408"/>
  </r>
  <r>
    <x v="7"/>
    <x v="2"/>
    <x v="3"/>
    <x v="1"/>
    <x v="409"/>
  </r>
  <r>
    <x v="7"/>
    <x v="2"/>
    <x v="3"/>
    <x v="2"/>
    <x v="410"/>
  </r>
  <r>
    <x v="7"/>
    <x v="2"/>
    <x v="3"/>
    <x v="3"/>
    <x v="411"/>
  </r>
  <r>
    <x v="7"/>
    <x v="3"/>
    <x v="3"/>
    <x v="0"/>
    <x v="412"/>
  </r>
  <r>
    <x v="7"/>
    <x v="3"/>
    <x v="3"/>
    <x v="1"/>
    <x v="413"/>
  </r>
  <r>
    <x v="7"/>
    <x v="3"/>
    <x v="3"/>
    <x v="2"/>
    <x v="414"/>
  </r>
  <r>
    <x v="7"/>
    <x v="3"/>
    <x v="3"/>
    <x v="3"/>
    <x v="4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ABB01-3799-0E4E-9DC7-1ACDCB000A7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M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417">
        <item x="35"/>
        <item x="87"/>
        <item x="139"/>
        <item x="243"/>
        <item x="191"/>
        <item x="295"/>
        <item x="48"/>
        <item x="347"/>
        <item x="399"/>
        <item x="100"/>
        <item x="152"/>
        <item x="204"/>
        <item x="256"/>
        <item x="308"/>
        <item x="360"/>
        <item x="412"/>
        <item x="44"/>
        <item x="31"/>
        <item x="96"/>
        <item x="83"/>
        <item x="135"/>
        <item x="148"/>
        <item x="22"/>
        <item x="239"/>
        <item x="187"/>
        <item x="74"/>
        <item x="200"/>
        <item x="252"/>
        <item x="126"/>
        <item x="178"/>
        <item x="230"/>
        <item x="291"/>
        <item x="282"/>
        <item x="334"/>
        <item x="304"/>
        <item x="386"/>
        <item x="343"/>
        <item x="356"/>
        <item x="395"/>
        <item x="18"/>
        <item x="70"/>
        <item x="8"/>
        <item x="122"/>
        <item x="60"/>
        <item x="408"/>
        <item x="372"/>
        <item x="174"/>
        <item x="226"/>
        <item x="9"/>
        <item x="112"/>
        <item x="320"/>
        <item x="278"/>
        <item x="164"/>
        <item x="61"/>
        <item x="268"/>
        <item x="330"/>
        <item x="113"/>
        <item x="382"/>
        <item x="216"/>
        <item x="165"/>
        <item x="217"/>
        <item x="39"/>
        <item x="269"/>
        <item x="321"/>
        <item x="373"/>
        <item x="91"/>
        <item x="143"/>
        <item x="247"/>
        <item x="195"/>
        <item x="12"/>
        <item x="5"/>
        <item x="64"/>
        <item x="376"/>
        <item x="57"/>
        <item x="324"/>
        <item x="116"/>
        <item x="26"/>
        <item x="109"/>
        <item x="168"/>
        <item x="272"/>
        <item x="161"/>
        <item x="299"/>
        <item x="78"/>
        <item x="220"/>
        <item x="213"/>
        <item x="265"/>
        <item x="130"/>
        <item x="317"/>
        <item x="369"/>
        <item x="234"/>
        <item x="182"/>
        <item x="21"/>
        <item x="73"/>
        <item x="351"/>
        <item x="41"/>
        <item x="385"/>
        <item x="125"/>
        <item x="333"/>
        <item x="177"/>
        <item x="281"/>
        <item x="34"/>
        <item x="286"/>
        <item x="229"/>
        <item x="7"/>
        <item x="93"/>
        <item x="403"/>
        <item x="86"/>
        <item x="59"/>
        <item x="45"/>
        <item x="138"/>
        <item x="371"/>
        <item x="28"/>
        <item x="145"/>
        <item x="111"/>
        <item x="319"/>
        <item x="190"/>
        <item x="338"/>
        <item x="242"/>
        <item x="163"/>
        <item x="267"/>
        <item x="197"/>
        <item x="249"/>
        <item x="32"/>
        <item x="80"/>
        <item x="97"/>
        <item x="36"/>
        <item x="19"/>
        <item x="294"/>
        <item x="132"/>
        <item x="23"/>
        <item x="215"/>
        <item x="71"/>
        <item x="47"/>
        <item x="390"/>
        <item x="149"/>
        <item x="75"/>
        <item x="236"/>
        <item x="84"/>
        <item x="184"/>
        <item x="88"/>
        <item x="346"/>
        <item x="123"/>
        <item x="136"/>
        <item x="127"/>
        <item x="140"/>
        <item x="175"/>
        <item x="201"/>
        <item x="49"/>
        <item x="398"/>
        <item x="179"/>
        <item x="4"/>
        <item x="11"/>
        <item x="253"/>
        <item x="6"/>
        <item x="99"/>
        <item x="56"/>
        <item x="188"/>
        <item x="13"/>
        <item x="301"/>
        <item x="63"/>
        <item x="192"/>
        <item x="240"/>
        <item x="244"/>
        <item x="279"/>
        <item x="227"/>
        <item x="331"/>
        <item x="58"/>
        <item x="383"/>
        <item x="368"/>
        <item x="283"/>
        <item x="231"/>
        <item x="335"/>
        <item x="375"/>
        <item x="387"/>
        <item x="40"/>
        <item x="108"/>
        <item x="65"/>
        <item x="115"/>
        <item x="151"/>
        <item x="288"/>
        <item x="316"/>
        <item x="323"/>
        <item x="110"/>
        <item x="15"/>
        <item x="101"/>
        <item x="20"/>
        <item x="160"/>
        <item x="167"/>
        <item x="117"/>
        <item x="264"/>
        <item x="271"/>
        <item x="72"/>
        <item x="292"/>
        <item x="203"/>
        <item x="305"/>
        <item x="25"/>
        <item x="296"/>
        <item x="162"/>
        <item x="42"/>
        <item x="370"/>
        <item x="67"/>
        <item x="169"/>
        <item x="77"/>
        <item x="318"/>
        <item x="353"/>
        <item x="255"/>
        <item x="29"/>
        <item x="33"/>
        <item x="221"/>
        <item x="153"/>
        <item x="124"/>
        <item x="266"/>
        <item x="384"/>
        <item x="119"/>
        <item x="219"/>
        <item x="389"/>
        <item x="212"/>
        <item x="340"/>
        <item x="129"/>
        <item x="92"/>
        <item x="176"/>
        <item x="332"/>
        <item x="10"/>
        <item x="214"/>
        <item x="337"/>
        <item x="280"/>
        <item x="181"/>
        <item x="171"/>
        <item x="344"/>
        <item x="348"/>
        <item x="273"/>
        <item x="85"/>
        <item x="285"/>
        <item x="205"/>
        <item x="62"/>
        <item x="81"/>
        <item x="228"/>
        <item x="223"/>
        <item x="257"/>
        <item x="357"/>
        <item x="144"/>
        <item x="94"/>
        <item x="307"/>
        <item x="137"/>
        <item x="233"/>
        <item x="275"/>
        <item x="325"/>
        <item x="133"/>
        <item x="38"/>
        <item x="405"/>
        <item x="392"/>
        <item x="114"/>
        <item x="396"/>
        <item x="400"/>
        <item x="189"/>
        <item x="37"/>
        <item x="327"/>
        <item x="241"/>
        <item x="146"/>
        <item x="196"/>
        <item x="24"/>
        <item x="3"/>
        <item x="185"/>
        <item x="377"/>
        <item x="237"/>
        <item x="166"/>
        <item x="248"/>
        <item x="374"/>
        <item x="90"/>
        <item x="76"/>
        <item x="359"/>
        <item x="379"/>
        <item x="409"/>
        <item x="55"/>
        <item x="322"/>
        <item x="16"/>
        <item x="89"/>
        <item x="270"/>
        <item x="142"/>
        <item x="46"/>
        <item x="128"/>
        <item x="309"/>
        <item x="27"/>
        <item x="198"/>
        <item x="68"/>
        <item x="388"/>
        <item x="293"/>
        <item x="218"/>
        <item x="141"/>
        <item x="180"/>
        <item x="250"/>
        <item x="336"/>
        <item x="107"/>
        <item x="194"/>
        <item x="411"/>
        <item x="2"/>
        <item x="284"/>
        <item x="246"/>
        <item x="120"/>
        <item x="51"/>
        <item x="289"/>
        <item x="193"/>
        <item x="367"/>
        <item x="232"/>
        <item x="245"/>
        <item x="159"/>
        <item x="17"/>
        <item x="345"/>
        <item x="54"/>
        <item x="172"/>
        <item x="315"/>
        <item x="79"/>
        <item x="69"/>
        <item x="98"/>
        <item x="300"/>
        <item x="263"/>
        <item x="361"/>
        <item x="298"/>
        <item x="276"/>
        <item x="131"/>
        <item x="328"/>
        <item x="224"/>
        <item x="380"/>
        <item x="121"/>
        <item x="397"/>
        <item x="106"/>
        <item x="381"/>
        <item x="341"/>
        <item x="211"/>
        <item x="302"/>
        <item x="103"/>
        <item x="329"/>
        <item x="297"/>
        <item x="150"/>
        <item x="173"/>
        <item x="183"/>
        <item x="235"/>
        <item x="277"/>
        <item x="350"/>
        <item x="158"/>
        <item x="30"/>
        <item x="393"/>
        <item x="225"/>
        <item x="413"/>
        <item x="349"/>
        <item x="202"/>
        <item x="155"/>
        <item x="402"/>
        <item x="352"/>
        <item x="210"/>
        <item x="262"/>
        <item x="254"/>
        <item x="314"/>
        <item x="366"/>
        <item x="354"/>
        <item x="82"/>
        <item x="401"/>
        <item x="207"/>
        <item x="50"/>
        <item x="1"/>
        <item x="287"/>
        <item x="134"/>
        <item x="14"/>
        <item x="259"/>
        <item x="53"/>
        <item x="186"/>
        <item x="306"/>
        <item x="66"/>
        <item x="404"/>
        <item x="406"/>
        <item x="238"/>
        <item x="102"/>
        <item x="118"/>
        <item x="105"/>
        <item x="311"/>
        <item x="339"/>
        <item x="43"/>
        <item x="170"/>
        <item x="290"/>
        <item x="358"/>
        <item x="157"/>
        <item x="154"/>
        <item x="222"/>
        <item x="274"/>
        <item x="363"/>
        <item x="365"/>
        <item x="391"/>
        <item x="313"/>
        <item x="261"/>
        <item x="342"/>
        <item x="326"/>
        <item x="209"/>
        <item x="206"/>
        <item x="410"/>
        <item x="378"/>
        <item x="95"/>
        <item x="258"/>
        <item x="394"/>
        <item x="415"/>
        <item x="147"/>
        <item x="0"/>
        <item x="310"/>
        <item x="199"/>
        <item x="52"/>
        <item x="251"/>
        <item x="104"/>
        <item x="362"/>
        <item x="156"/>
        <item x="303"/>
        <item x="208"/>
        <item x="414"/>
        <item x="260"/>
        <item x="355"/>
        <item x="312"/>
        <item x="364"/>
        <item x="40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064DF-8577-3C4E-9714-9B607BF6FA3C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4:N14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>
      <items count="417">
        <item x="246"/>
        <item x="298"/>
        <item x="194"/>
        <item x="142"/>
        <item x="90"/>
        <item x="350"/>
        <item x="402"/>
        <item x="38"/>
        <item x="247"/>
        <item x="195"/>
        <item x="299"/>
        <item x="91"/>
        <item x="143"/>
        <item x="39"/>
        <item x="351"/>
        <item x="403"/>
        <item x="230"/>
        <item x="231"/>
        <item x="282"/>
        <item x="178"/>
        <item x="179"/>
        <item x="283"/>
        <item x="75"/>
        <item x="127"/>
        <item x="126"/>
        <item x="74"/>
        <item x="334"/>
        <item x="23"/>
        <item x="386"/>
        <item x="335"/>
        <item x="22"/>
        <item x="387"/>
        <item x="245"/>
        <item x="297"/>
        <item x="193"/>
        <item x="89"/>
        <item x="37"/>
        <item x="141"/>
        <item x="349"/>
        <item x="401"/>
        <item x="229"/>
        <item x="281"/>
        <item x="177"/>
        <item x="73"/>
        <item x="21"/>
        <item x="125"/>
        <item x="333"/>
        <item x="385"/>
        <item x="32"/>
        <item x="211"/>
        <item x="36"/>
        <item x="88"/>
        <item x="84"/>
        <item x="159"/>
        <item x="140"/>
        <item x="136"/>
        <item x="263"/>
        <item x="192"/>
        <item x="55"/>
        <item x="244"/>
        <item x="296"/>
        <item x="107"/>
        <item x="348"/>
        <item x="400"/>
        <item x="396"/>
        <item x="188"/>
        <item x="344"/>
        <item x="3"/>
        <item x="292"/>
        <item x="315"/>
        <item x="210"/>
        <item x="240"/>
        <item x="367"/>
        <item x="262"/>
        <item x="158"/>
        <item x="106"/>
        <item x="54"/>
        <item x="314"/>
        <item x="48"/>
        <item x="20"/>
        <item x="366"/>
        <item x="72"/>
        <item x="2"/>
        <item x="124"/>
        <item x="176"/>
        <item x="100"/>
        <item x="228"/>
        <item x="280"/>
        <item x="219"/>
        <item x="332"/>
        <item x="152"/>
        <item x="384"/>
        <item x="412"/>
        <item x="167"/>
        <item x="204"/>
        <item x="218"/>
        <item x="360"/>
        <item x="271"/>
        <item x="308"/>
        <item x="63"/>
        <item x="115"/>
        <item x="33"/>
        <item x="242"/>
        <item x="256"/>
        <item x="11"/>
        <item x="166"/>
        <item x="270"/>
        <item x="323"/>
        <item x="85"/>
        <item x="190"/>
        <item x="86"/>
        <item x="235"/>
        <item x="294"/>
        <item x="138"/>
        <item x="137"/>
        <item x="397"/>
        <item x="234"/>
        <item x="250"/>
        <item x="34"/>
        <item x="345"/>
        <item x="62"/>
        <item x="346"/>
        <item x="114"/>
        <item x="293"/>
        <item x="189"/>
        <item x="322"/>
        <item x="183"/>
        <item x="375"/>
        <item x="398"/>
        <item x="79"/>
        <item x="28"/>
        <item x="287"/>
        <item x="131"/>
        <item x="241"/>
        <item x="27"/>
        <item x="374"/>
        <item x="182"/>
        <item x="198"/>
        <item x="286"/>
        <item x="302"/>
        <item x="10"/>
        <item x="78"/>
        <item x="94"/>
        <item x="130"/>
        <item x="146"/>
        <item x="339"/>
        <item x="80"/>
        <item x="338"/>
        <item x="354"/>
        <item x="132"/>
        <item x="26"/>
        <item x="42"/>
        <item x="390"/>
        <item x="406"/>
        <item x="251"/>
        <item x="25"/>
        <item x="391"/>
        <item x="41"/>
        <item x="243"/>
        <item x="77"/>
        <item x="35"/>
        <item x="87"/>
        <item x="129"/>
        <item x="392"/>
        <item x="215"/>
        <item x="93"/>
        <item x="184"/>
        <item x="191"/>
        <item x="285"/>
        <item x="340"/>
        <item x="139"/>
        <item x="199"/>
        <item x="181"/>
        <item x="145"/>
        <item x="337"/>
        <item x="233"/>
        <item x="301"/>
        <item x="389"/>
        <item x="197"/>
        <item x="95"/>
        <item x="288"/>
        <item x="353"/>
        <item x="249"/>
        <item x="209"/>
        <item x="405"/>
        <item x="295"/>
        <item x="303"/>
        <item x="147"/>
        <item x="261"/>
        <item x="222"/>
        <item x="43"/>
        <item x="157"/>
        <item x="163"/>
        <item x="16"/>
        <item x="53"/>
        <item x="236"/>
        <item x="44"/>
        <item x="24"/>
        <item x="105"/>
        <item x="1"/>
        <item x="313"/>
        <item x="59"/>
        <item x="267"/>
        <item x="347"/>
        <item x="111"/>
        <item x="238"/>
        <item x="365"/>
        <item x="223"/>
        <item x="355"/>
        <item x="7"/>
        <item x="170"/>
        <item x="399"/>
        <item x="274"/>
        <item x="76"/>
        <item x="217"/>
        <item x="269"/>
        <item x="9"/>
        <item x="171"/>
        <item x="61"/>
        <item x="96"/>
        <item x="165"/>
        <item x="66"/>
        <item x="186"/>
        <item x="113"/>
        <item x="68"/>
        <item x="29"/>
        <item x="290"/>
        <item x="67"/>
        <item x="118"/>
        <item x="321"/>
        <item x="128"/>
        <item x="407"/>
        <item x="82"/>
        <item x="319"/>
        <item x="119"/>
        <item x="134"/>
        <item x="275"/>
        <item x="373"/>
        <item x="49"/>
        <item x="15"/>
        <item x="148"/>
        <item x="326"/>
        <item x="120"/>
        <item x="214"/>
        <item x="342"/>
        <item x="81"/>
        <item x="14"/>
        <item x="30"/>
        <item x="254"/>
        <item x="180"/>
        <item x="133"/>
        <item x="258"/>
        <item x="378"/>
        <item x="394"/>
        <item x="393"/>
        <item x="371"/>
        <item x="341"/>
        <item x="101"/>
        <item x="336"/>
        <item x="40"/>
        <item x="284"/>
        <item x="388"/>
        <item x="289"/>
        <item x="408"/>
        <item x="200"/>
        <item x="185"/>
        <item x="153"/>
        <item x="380"/>
        <item x="356"/>
        <item x="327"/>
        <item x="172"/>
        <item x="232"/>
        <item x="413"/>
        <item x="328"/>
        <item x="361"/>
        <item x="206"/>
        <item x="304"/>
        <item x="237"/>
        <item x="202"/>
        <item x="310"/>
        <item x="102"/>
        <item x="306"/>
        <item x="276"/>
        <item x="309"/>
        <item x="162"/>
        <item x="154"/>
        <item x="205"/>
        <item x="98"/>
        <item x="266"/>
        <item x="150"/>
        <item x="50"/>
        <item x="92"/>
        <item x="379"/>
        <item x="362"/>
        <item x="252"/>
        <item x="358"/>
        <item x="257"/>
        <item x="58"/>
        <item x="224"/>
        <item x="46"/>
        <item x="110"/>
        <item x="414"/>
        <item x="144"/>
        <item x="410"/>
        <item x="45"/>
        <item x="12"/>
        <item x="239"/>
        <item x="318"/>
        <item x="13"/>
        <item x="83"/>
        <item x="187"/>
        <item x="196"/>
        <item x="31"/>
        <item x="97"/>
        <item x="6"/>
        <item x="370"/>
        <item x="135"/>
        <item x="149"/>
        <item x="65"/>
        <item x="352"/>
        <item x="404"/>
        <item x="300"/>
        <item x="409"/>
        <item x="291"/>
        <item x="357"/>
        <item x="64"/>
        <item x="117"/>
        <item x="305"/>
        <item x="248"/>
        <item x="8"/>
        <item x="201"/>
        <item x="273"/>
        <item x="259"/>
        <item x="169"/>
        <item x="325"/>
        <item x="51"/>
        <item x="377"/>
        <item x="103"/>
        <item x="221"/>
        <item x="116"/>
        <item x="253"/>
        <item x="207"/>
        <item x="17"/>
        <item x="155"/>
        <item x="343"/>
        <item x="60"/>
        <item x="226"/>
        <item x="311"/>
        <item x="112"/>
        <item x="168"/>
        <item x="69"/>
        <item x="395"/>
        <item x="324"/>
        <item x="376"/>
        <item x="121"/>
        <item x="272"/>
        <item x="164"/>
        <item x="174"/>
        <item x="381"/>
        <item x="278"/>
        <item x="363"/>
        <item x="70"/>
        <item x="329"/>
        <item x="220"/>
        <item x="122"/>
        <item x="268"/>
        <item x="216"/>
        <item x="277"/>
        <item x="173"/>
        <item x="320"/>
        <item x="372"/>
        <item x="330"/>
        <item x="18"/>
        <item x="415"/>
        <item x="225"/>
        <item x="382"/>
        <item x="255"/>
        <item x="99"/>
        <item x="203"/>
        <item x="47"/>
        <item x="151"/>
        <item x="4"/>
        <item x="5"/>
        <item x="307"/>
        <item x="57"/>
        <item x="109"/>
        <item x="213"/>
        <item x="265"/>
        <item x="161"/>
        <item x="317"/>
        <item x="369"/>
        <item x="56"/>
        <item x="359"/>
        <item x="227"/>
        <item x="108"/>
        <item x="71"/>
        <item x="19"/>
        <item x="175"/>
        <item x="411"/>
        <item x="123"/>
        <item x="160"/>
        <item x="279"/>
        <item x="264"/>
        <item x="316"/>
        <item x="212"/>
        <item x="368"/>
        <item x="331"/>
        <item x="383"/>
        <item x="0"/>
        <item x="52"/>
        <item x="104"/>
        <item x="156"/>
        <item x="208"/>
        <item x="260"/>
        <item x="312"/>
        <item x="364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41F7BC-E5FE-104B-9C0E-6A95013B34C1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0:Q20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>
      <items count="417">
        <item x="38"/>
        <item x="90"/>
        <item x="142"/>
        <item x="246"/>
        <item x="194"/>
        <item x="298"/>
        <item x="39"/>
        <item x="350"/>
        <item x="402"/>
        <item x="91"/>
        <item x="143"/>
        <item x="247"/>
        <item x="195"/>
        <item x="299"/>
        <item x="351"/>
        <item x="403"/>
        <item x="23"/>
        <item x="22"/>
        <item x="74"/>
        <item x="75"/>
        <item x="126"/>
        <item x="37"/>
        <item x="127"/>
        <item x="89"/>
        <item x="230"/>
        <item x="141"/>
        <item x="178"/>
        <item x="193"/>
        <item x="245"/>
        <item x="297"/>
        <item x="231"/>
        <item x="179"/>
        <item x="349"/>
        <item x="401"/>
        <item x="282"/>
        <item x="283"/>
        <item x="334"/>
        <item x="396"/>
        <item x="335"/>
        <item x="386"/>
        <item x="344"/>
        <item x="21"/>
        <item x="73"/>
        <item x="125"/>
        <item x="84"/>
        <item x="292"/>
        <item x="177"/>
        <item x="136"/>
        <item x="387"/>
        <item x="229"/>
        <item x="188"/>
        <item x="281"/>
        <item x="32"/>
        <item x="333"/>
        <item x="385"/>
        <item x="240"/>
        <item x="36"/>
        <item x="88"/>
        <item x="140"/>
        <item x="192"/>
        <item x="296"/>
        <item x="348"/>
        <item x="400"/>
        <item x="244"/>
        <item x="3"/>
        <item x="412"/>
        <item x="55"/>
        <item x="360"/>
        <item x="107"/>
        <item x="100"/>
        <item x="308"/>
        <item x="152"/>
        <item x="204"/>
        <item x="211"/>
        <item x="20"/>
        <item x="48"/>
        <item x="159"/>
        <item x="72"/>
        <item x="256"/>
        <item x="124"/>
        <item x="2"/>
        <item x="176"/>
        <item x="280"/>
        <item x="332"/>
        <item x="384"/>
        <item x="228"/>
        <item x="263"/>
        <item x="397"/>
        <item x="54"/>
        <item x="345"/>
        <item x="293"/>
        <item x="106"/>
        <item x="85"/>
        <item x="137"/>
        <item x="189"/>
        <item x="210"/>
        <item x="158"/>
        <item x="241"/>
        <item x="33"/>
        <item x="315"/>
        <item x="11"/>
        <item x="392"/>
        <item x="340"/>
        <item x="34"/>
        <item x="367"/>
        <item x="80"/>
        <item x="288"/>
        <item x="132"/>
        <item x="262"/>
        <item x="86"/>
        <item x="184"/>
        <item x="28"/>
        <item x="27"/>
        <item x="63"/>
        <item x="138"/>
        <item x="10"/>
        <item x="236"/>
        <item x="190"/>
        <item x="242"/>
        <item x="115"/>
        <item x="314"/>
        <item x="294"/>
        <item x="26"/>
        <item x="62"/>
        <item x="42"/>
        <item x="167"/>
        <item x="219"/>
        <item x="79"/>
        <item x="389"/>
        <item x="77"/>
        <item x="25"/>
        <item x="380"/>
        <item x="337"/>
        <item x="129"/>
        <item x="405"/>
        <item x="93"/>
        <item x="285"/>
        <item x="408"/>
        <item x="346"/>
        <item x="181"/>
        <item x="41"/>
        <item x="353"/>
        <item x="145"/>
        <item x="301"/>
        <item x="366"/>
        <item x="35"/>
        <item x="197"/>
        <item x="114"/>
        <item x="233"/>
        <item x="328"/>
        <item x="78"/>
        <item x="356"/>
        <item x="249"/>
        <item x="398"/>
        <item x="131"/>
        <item x="94"/>
        <item x="218"/>
        <item x="166"/>
        <item x="68"/>
        <item x="96"/>
        <item x="276"/>
        <item x="130"/>
        <item x="304"/>
        <item x="120"/>
        <item x="146"/>
        <item x="148"/>
        <item x="183"/>
        <item x="43"/>
        <item x="76"/>
        <item x="172"/>
        <item x="235"/>
        <item x="388"/>
        <item x="200"/>
        <item x="16"/>
        <item x="413"/>
        <item x="44"/>
        <item x="393"/>
        <item x="24"/>
        <item x="87"/>
        <item x="271"/>
        <item x="1"/>
        <item x="182"/>
        <item x="336"/>
        <item x="128"/>
        <item x="198"/>
        <item x="234"/>
        <item x="250"/>
        <item x="341"/>
        <item x="361"/>
        <item x="180"/>
        <item x="284"/>
        <item x="53"/>
        <item x="224"/>
        <item x="252"/>
        <item x="289"/>
        <item x="139"/>
        <item x="7"/>
        <item x="309"/>
        <item x="105"/>
        <item x="81"/>
        <item x="133"/>
        <item x="185"/>
        <item x="270"/>
        <item x="157"/>
        <item x="232"/>
        <item x="209"/>
        <item x="9"/>
        <item x="101"/>
        <item x="153"/>
        <item x="205"/>
        <item x="287"/>
        <item x="191"/>
        <item x="29"/>
        <item x="237"/>
        <item x="61"/>
        <item x="95"/>
        <item x="286"/>
        <item x="302"/>
        <item x="243"/>
        <item x="261"/>
        <item x="257"/>
        <item x="323"/>
        <item x="113"/>
        <item x="49"/>
        <item x="15"/>
        <item x="165"/>
        <item x="217"/>
        <item x="313"/>
        <item x="14"/>
        <item x="30"/>
        <item x="269"/>
        <item x="147"/>
        <item x="322"/>
        <item x="321"/>
        <item x="338"/>
        <item x="404"/>
        <item x="92"/>
        <item x="365"/>
        <item x="354"/>
        <item x="373"/>
        <item x="339"/>
        <item x="295"/>
        <item x="40"/>
        <item x="59"/>
        <item x="82"/>
        <item x="352"/>
        <item x="409"/>
        <item x="144"/>
        <item x="375"/>
        <item x="199"/>
        <item x="66"/>
        <item x="357"/>
        <item x="196"/>
        <item x="300"/>
        <item x="251"/>
        <item x="390"/>
        <item x="406"/>
        <item x="134"/>
        <item x="374"/>
        <item x="67"/>
        <item x="347"/>
        <item x="305"/>
        <item x="391"/>
        <item x="111"/>
        <item x="50"/>
        <item x="118"/>
        <item x="186"/>
        <item x="248"/>
        <item x="97"/>
        <item x="149"/>
        <item x="201"/>
        <item x="238"/>
        <item x="376"/>
        <item x="46"/>
        <item x="64"/>
        <item x="102"/>
        <item x="253"/>
        <item x="399"/>
        <item x="45"/>
        <item x="170"/>
        <item x="12"/>
        <item x="324"/>
        <item x="119"/>
        <item x="222"/>
        <item x="163"/>
        <item x="116"/>
        <item x="381"/>
        <item x="215"/>
        <item x="377"/>
        <item x="98"/>
        <item x="325"/>
        <item x="303"/>
        <item x="65"/>
        <item x="272"/>
        <item x="154"/>
        <item x="168"/>
        <item x="13"/>
        <item x="117"/>
        <item x="329"/>
        <item x="273"/>
        <item x="290"/>
        <item x="31"/>
        <item x="169"/>
        <item x="171"/>
        <item x="6"/>
        <item x="150"/>
        <item x="206"/>
        <item x="223"/>
        <item x="221"/>
        <item x="277"/>
        <item x="258"/>
        <item x="220"/>
        <item x="342"/>
        <item x="8"/>
        <item x="69"/>
        <item x="274"/>
        <item x="202"/>
        <item x="121"/>
        <item x="173"/>
        <item x="60"/>
        <item x="254"/>
        <item x="51"/>
        <item x="355"/>
        <item x="225"/>
        <item x="17"/>
        <item x="394"/>
        <item x="112"/>
        <item x="310"/>
        <item x="58"/>
        <item x="267"/>
        <item x="83"/>
        <item x="164"/>
        <item x="326"/>
        <item x="275"/>
        <item x="306"/>
        <item x="362"/>
        <item x="320"/>
        <item x="372"/>
        <item x="268"/>
        <item x="407"/>
        <item x="110"/>
        <item x="216"/>
        <item x="135"/>
        <item x="103"/>
        <item x="378"/>
        <item x="414"/>
        <item x="358"/>
        <item x="162"/>
        <item x="214"/>
        <item x="319"/>
        <item x="187"/>
        <item x="155"/>
        <item x="327"/>
        <item x="18"/>
        <item x="410"/>
        <item x="239"/>
        <item x="70"/>
        <item x="207"/>
        <item x="259"/>
        <item x="379"/>
        <item x="371"/>
        <item x="47"/>
        <item x="122"/>
        <item x="291"/>
        <item x="4"/>
        <item x="5"/>
        <item x="56"/>
        <item x="266"/>
        <item x="57"/>
        <item x="174"/>
        <item x="109"/>
        <item x="108"/>
        <item x="226"/>
        <item x="161"/>
        <item x="311"/>
        <item x="265"/>
        <item x="368"/>
        <item x="213"/>
        <item x="317"/>
        <item x="160"/>
        <item x="369"/>
        <item x="316"/>
        <item x="343"/>
        <item x="264"/>
        <item x="318"/>
        <item x="99"/>
        <item x="278"/>
        <item x="212"/>
        <item x="363"/>
        <item x="19"/>
        <item x="395"/>
        <item x="151"/>
        <item x="330"/>
        <item x="370"/>
        <item x="415"/>
        <item x="382"/>
        <item x="203"/>
        <item x="255"/>
        <item x="71"/>
        <item x="123"/>
        <item x="307"/>
        <item x="0"/>
        <item x="175"/>
        <item x="52"/>
        <item x="227"/>
        <item x="359"/>
        <item x="104"/>
        <item x="156"/>
        <item x="279"/>
        <item x="411"/>
        <item x="208"/>
        <item x="260"/>
        <item x="312"/>
        <item x="364"/>
        <item x="331"/>
        <item x="383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49817-F78A-1D46-8E14-C9B875999733}">
  <dimension ref="A1:AN29"/>
  <sheetViews>
    <sheetView workbookViewId="0">
      <selection activeCell="O25" sqref="O25"/>
    </sheetView>
  </sheetViews>
  <sheetFormatPr baseColWidth="10" defaultRowHeight="16" x14ac:dyDescent="0.2"/>
  <sheetData>
    <row r="1" spans="1:40" x14ac:dyDescent="0.2">
      <c r="A1" s="10" t="s">
        <v>0</v>
      </c>
      <c r="B1" s="10">
        <v>2010</v>
      </c>
      <c r="C1" s="10">
        <v>2015</v>
      </c>
      <c r="D1" s="10">
        <v>2020</v>
      </c>
      <c r="E1" s="10">
        <v>2025</v>
      </c>
      <c r="F1" s="10">
        <v>2030</v>
      </c>
      <c r="G1" s="10">
        <v>2035</v>
      </c>
      <c r="H1" s="10">
        <v>2040</v>
      </c>
      <c r="I1" s="10">
        <v>2045</v>
      </c>
      <c r="J1" s="10">
        <v>2050</v>
      </c>
      <c r="K1" s="10"/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26</v>
      </c>
      <c r="AM1" s="10" t="s">
        <v>27</v>
      </c>
      <c r="AN1" s="10" t="s">
        <v>190</v>
      </c>
    </row>
    <row r="2" spans="1:40" x14ac:dyDescent="0.2">
      <c r="A2" s="10" t="s">
        <v>1</v>
      </c>
      <c r="B2" s="16">
        <v>25186</v>
      </c>
      <c r="C2" s="16">
        <v>18990</v>
      </c>
      <c r="D2" s="16">
        <v>19980</v>
      </c>
      <c r="E2" s="16">
        <v>19950</v>
      </c>
      <c r="F2" s="16">
        <v>20291</v>
      </c>
      <c r="G2" s="16">
        <v>20099</v>
      </c>
      <c r="H2" s="16">
        <v>20975</v>
      </c>
      <c r="I2" s="16">
        <v>21310</v>
      </c>
      <c r="J2" s="16">
        <v>21637</v>
      </c>
      <c r="K2" s="11"/>
      <c r="L2" s="10">
        <v>2010</v>
      </c>
      <c r="M2" s="16">
        <v>25186</v>
      </c>
      <c r="N2" s="16">
        <v>75638</v>
      </c>
      <c r="O2" s="16">
        <v>171581</v>
      </c>
      <c r="P2" s="16">
        <v>261515</v>
      </c>
      <c r="Q2" s="16">
        <v>210637</v>
      </c>
      <c r="R2" s="16">
        <v>193185</v>
      </c>
      <c r="S2" s="16">
        <v>35728</v>
      </c>
      <c r="T2" s="16">
        <v>184694</v>
      </c>
      <c r="U2" s="16">
        <v>253418</v>
      </c>
      <c r="V2" s="16">
        <v>319459</v>
      </c>
      <c r="W2" s="16">
        <v>51654</v>
      </c>
      <c r="X2" s="16">
        <v>121145</v>
      </c>
      <c r="Y2" s="16">
        <v>13491</v>
      </c>
      <c r="Z2" s="16">
        <v>140749</v>
      </c>
      <c r="AA2" s="16">
        <v>16718</v>
      </c>
      <c r="AB2" s="16">
        <v>106451</v>
      </c>
      <c r="AC2" s="16">
        <v>56749</v>
      </c>
      <c r="AD2" s="16">
        <v>133774</v>
      </c>
      <c r="AE2" s="16">
        <v>2359</v>
      </c>
      <c r="AF2" s="16">
        <v>371859</v>
      </c>
      <c r="AG2" s="16">
        <v>205069</v>
      </c>
      <c r="AH2" s="16">
        <v>118697</v>
      </c>
      <c r="AI2" s="16">
        <v>248113</v>
      </c>
      <c r="AJ2" s="16">
        <v>177705</v>
      </c>
      <c r="AK2" s="16">
        <v>57230</v>
      </c>
      <c r="AL2" s="16">
        <v>73273</v>
      </c>
      <c r="AM2" s="16">
        <v>33820</v>
      </c>
      <c r="AN2" s="16">
        <v>5078</v>
      </c>
    </row>
    <row r="3" spans="1:40" x14ac:dyDescent="0.2">
      <c r="A3" s="10" t="s">
        <v>2</v>
      </c>
      <c r="B3" s="16">
        <v>75638</v>
      </c>
      <c r="C3" s="16">
        <v>111059</v>
      </c>
      <c r="D3" s="16">
        <v>121698</v>
      </c>
      <c r="E3" s="16">
        <v>123959</v>
      </c>
      <c r="F3" s="16">
        <v>129126</v>
      </c>
      <c r="G3" s="16">
        <v>106715</v>
      </c>
      <c r="H3" s="16">
        <v>142050</v>
      </c>
      <c r="I3" s="16">
        <v>149099</v>
      </c>
      <c r="J3" s="16">
        <v>157843</v>
      </c>
      <c r="K3" s="11"/>
      <c r="L3" s="10">
        <v>2015</v>
      </c>
      <c r="M3" s="11">
        <v>18990</v>
      </c>
      <c r="N3" s="11">
        <v>111059</v>
      </c>
      <c r="O3" s="11">
        <v>213857</v>
      </c>
      <c r="P3" s="11">
        <v>268083</v>
      </c>
      <c r="Q3" s="11">
        <v>171349</v>
      </c>
      <c r="R3" s="11">
        <v>230585</v>
      </c>
      <c r="S3" s="11">
        <v>36524</v>
      </c>
      <c r="T3" s="11">
        <v>195350</v>
      </c>
      <c r="U3" s="11">
        <v>261856</v>
      </c>
      <c r="V3" s="11">
        <v>392690</v>
      </c>
      <c r="W3" s="11">
        <v>56791</v>
      </c>
      <c r="X3" s="11">
        <v>171979</v>
      </c>
      <c r="Y3" s="11">
        <v>8371</v>
      </c>
      <c r="Z3" s="11">
        <v>171569</v>
      </c>
      <c r="AA3" s="11">
        <v>20777</v>
      </c>
      <c r="AB3" s="11">
        <v>139726</v>
      </c>
      <c r="AC3" s="11">
        <v>64356</v>
      </c>
      <c r="AD3" s="11">
        <v>106622</v>
      </c>
      <c r="AE3" s="11">
        <v>5836</v>
      </c>
      <c r="AF3" s="11">
        <v>496979</v>
      </c>
      <c r="AG3" s="11">
        <v>241838</v>
      </c>
      <c r="AH3" s="11">
        <v>117452</v>
      </c>
      <c r="AI3" s="11">
        <v>285281</v>
      </c>
      <c r="AJ3" s="11">
        <v>167687</v>
      </c>
      <c r="AK3" s="11">
        <v>234637</v>
      </c>
      <c r="AL3" s="11">
        <v>98760</v>
      </c>
      <c r="AM3" s="11">
        <v>26565</v>
      </c>
      <c r="AN3" s="11">
        <v>0</v>
      </c>
    </row>
    <row r="4" spans="1:40" x14ac:dyDescent="0.2">
      <c r="A4" s="10" t="s">
        <v>3</v>
      </c>
      <c r="B4" s="16">
        <v>171581</v>
      </c>
      <c r="C4" s="16">
        <v>213857</v>
      </c>
      <c r="D4" s="16">
        <v>267975</v>
      </c>
      <c r="E4" s="16">
        <v>268889</v>
      </c>
      <c r="F4" s="16">
        <v>292712</v>
      </c>
      <c r="G4" s="16">
        <v>279855</v>
      </c>
      <c r="H4" s="16">
        <v>374728</v>
      </c>
      <c r="I4" s="16">
        <v>431187</v>
      </c>
      <c r="J4" s="16">
        <v>472925</v>
      </c>
      <c r="K4" s="11"/>
      <c r="L4" s="10">
        <v>2020</v>
      </c>
      <c r="M4" s="11">
        <v>19980</v>
      </c>
      <c r="N4" s="11">
        <v>121698</v>
      </c>
      <c r="O4" s="11">
        <v>267975</v>
      </c>
      <c r="P4" s="11">
        <v>306493</v>
      </c>
      <c r="Q4" s="11">
        <v>191007</v>
      </c>
      <c r="R4" s="11">
        <v>257038</v>
      </c>
      <c r="S4" s="11">
        <v>40714</v>
      </c>
      <c r="T4" s="11">
        <v>211081</v>
      </c>
      <c r="U4" s="11">
        <v>278859</v>
      </c>
      <c r="V4" s="11">
        <v>481871</v>
      </c>
      <c r="W4" s="11">
        <v>63376</v>
      </c>
      <c r="X4" s="11">
        <v>197269</v>
      </c>
      <c r="Y4" s="11">
        <v>9373</v>
      </c>
      <c r="Z4" s="11">
        <v>186678</v>
      </c>
      <c r="AA4" s="11">
        <v>20580</v>
      </c>
      <c r="AB4" s="11">
        <v>144099</v>
      </c>
      <c r="AC4" s="11">
        <v>65829</v>
      </c>
      <c r="AD4" s="11">
        <v>110353</v>
      </c>
      <c r="AE4" s="11">
        <v>6325</v>
      </c>
      <c r="AF4" s="11">
        <v>574066</v>
      </c>
      <c r="AG4" s="11">
        <v>275487</v>
      </c>
      <c r="AH4" s="11">
        <v>133794</v>
      </c>
      <c r="AI4" s="11">
        <v>319898</v>
      </c>
      <c r="AJ4" s="11">
        <v>183901</v>
      </c>
      <c r="AK4" s="11">
        <v>265605</v>
      </c>
      <c r="AL4" s="11">
        <v>102510</v>
      </c>
      <c r="AM4" s="11">
        <v>27520</v>
      </c>
      <c r="AN4" s="11">
        <v>0</v>
      </c>
    </row>
    <row r="5" spans="1:40" x14ac:dyDescent="0.2">
      <c r="A5" s="10" t="s">
        <v>4</v>
      </c>
      <c r="B5" s="16">
        <v>261515</v>
      </c>
      <c r="C5" s="16">
        <v>268083</v>
      </c>
      <c r="D5" s="16">
        <v>306493</v>
      </c>
      <c r="E5" s="16">
        <v>315017</v>
      </c>
      <c r="F5" s="16">
        <v>326275</v>
      </c>
      <c r="G5" s="16">
        <v>271870</v>
      </c>
      <c r="H5" s="16">
        <v>352068</v>
      </c>
      <c r="I5" s="16">
        <v>370854</v>
      </c>
      <c r="J5" s="16">
        <v>392856</v>
      </c>
      <c r="K5" s="11"/>
      <c r="L5" s="10">
        <v>2025</v>
      </c>
      <c r="M5" s="11">
        <v>19950</v>
      </c>
      <c r="N5" s="11">
        <v>123959</v>
      </c>
      <c r="O5" s="11">
        <v>268889</v>
      </c>
      <c r="P5" s="11">
        <v>315017</v>
      </c>
      <c r="Q5" s="11">
        <v>197424</v>
      </c>
      <c r="R5" s="11">
        <v>265673</v>
      </c>
      <c r="S5" s="11">
        <v>42081</v>
      </c>
      <c r="T5" s="11">
        <v>216432</v>
      </c>
      <c r="U5" s="11">
        <v>282522</v>
      </c>
      <c r="V5" s="11">
        <v>525311</v>
      </c>
      <c r="W5" s="11">
        <v>65418</v>
      </c>
      <c r="X5" s="11">
        <v>211256</v>
      </c>
      <c r="Y5" s="11">
        <v>9936</v>
      </c>
      <c r="Z5" s="11">
        <v>191100</v>
      </c>
      <c r="AA5" s="11">
        <v>20426</v>
      </c>
      <c r="AB5" s="11">
        <v>142871</v>
      </c>
      <c r="AC5" s="11">
        <v>62378</v>
      </c>
      <c r="AD5" s="11">
        <v>104848</v>
      </c>
      <c r="AE5" s="11">
        <v>6279</v>
      </c>
      <c r="AF5" s="11">
        <v>613203</v>
      </c>
      <c r="AG5" s="11">
        <v>280278</v>
      </c>
      <c r="AH5" s="11">
        <v>136121</v>
      </c>
      <c r="AI5" s="11">
        <v>333435</v>
      </c>
      <c r="AJ5" s="11">
        <v>184275</v>
      </c>
      <c r="AK5" s="11">
        <v>275619</v>
      </c>
      <c r="AL5" s="11">
        <v>102221</v>
      </c>
      <c r="AM5" s="11">
        <v>26921</v>
      </c>
      <c r="AN5" s="11">
        <v>0</v>
      </c>
    </row>
    <row r="6" spans="1:40" x14ac:dyDescent="0.2">
      <c r="A6" s="10" t="s">
        <v>5</v>
      </c>
      <c r="B6" s="16">
        <v>210637</v>
      </c>
      <c r="C6" s="16">
        <v>171349</v>
      </c>
      <c r="D6" s="16">
        <v>191007</v>
      </c>
      <c r="E6" s="16">
        <v>197424</v>
      </c>
      <c r="F6" s="16">
        <v>208507</v>
      </c>
      <c r="G6" s="16">
        <v>209075</v>
      </c>
      <c r="H6" s="16">
        <v>230630</v>
      </c>
      <c r="I6" s="16">
        <v>246791</v>
      </c>
      <c r="J6" s="16">
        <v>264508</v>
      </c>
      <c r="K6" s="11"/>
      <c r="L6" s="10">
        <v>2030</v>
      </c>
      <c r="M6" s="11">
        <v>20291</v>
      </c>
      <c r="N6" s="11">
        <v>129126</v>
      </c>
      <c r="O6" s="11">
        <v>292712</v>
      </c>
      <c r="P6" s="11">
        <v>326275</v>
      </c>
      <c r="Q6" s="11">
        <v>208507</v>
      </c>
      <c r="R6" s="11">
        <v>280588</v>
      </c>
      <c r="S6" s="11">
        <v>44444</v>
      </c>
      <c r="T6" s="11">
        <v>228974</v>
      </c>
      <c r="U6" s="11">
        <v>295018</v>
      </c>
      <c r="V6" s="11">
        <v>577459</v>
      </c>
      <c r="W6" s="11">
        <v>68716</v>
      </c>
      <c r="X6" s="11">
        <v>229689</v>
      </c>
      <c r="Y6" s="11">
        <v>10635</v>
      </c>
      <c r="Z6" s="11">
        <v>200133</v>
      </c>
      <c r="AA6" s="11">
        <v>22207</v>
      </c>
      <c r="AB6" s="11">
        <v>148807</v>
      </c>
      <c r="AC6" s="11">
        <v>63563</v>
      </c>
      <c r="AD6" s="11">
        <v>107092</v>
      </c>
      <c r="AE6" s="11">
        <v>6629</v>
      </c>
      <c r="AF6" s="11">
        <v>663012</v>
      </c>
      <c r="AG6" s="11">
        <v>298756</v>
      </c>
      <c r="AH6" s="11">
        <v>145095</v>
      </c>
      <c r="AI6" s="11">
        <v>355872</v>
      </c>
      <c r="AJ6" s="11">
        <v>189217</v>
      </c>
      <c r="AK6" s="11">
        <v>291053</v>
      </c>
      <c r="AL6" s="11">
        <v>104113</v>
      </c>
      <c r="AM6" s="11">
        <v>26686</v>
      </c>
      <c r="AN6" s="11">
        <v>0</v>
      </c>
    </row>
    <row r="7" spans="1:40" x14ac:dyDescent="0.2">
      <c r="A7" s="10" t="s">
        <v>6</v>
      </c>
      <c r="B7" s="16">
        <v>193185</v>
      </c>
      <c r="C7" s="16">
        <v>230585</v>
      </c>
      <c r="D7" s="16">
        <v>257038</v>
      </c>
      <c r="E7" s="16">
        <v>265673</v>
      </c>
      <c r="F7" s="16">
        <v>280588</v>
      </c>
      <c r="G7" s="16">
        <v>281353</v>
      </c>
      <c r="H7" s="16">
        <v>310359</v>
      </c>
      <c r="I7" s="16">
        <v>332107</v>
      </c>
      <c r="J7" s="16">
        <v>355949</v>
      </c>
      <c r="K7" s="11"/>
      <c r="L7" s="10">
        <v>2035</v>
      </c>
      <c r="M7" s="11">
        <v>20099</v>
      </c>
      <c r="N7" s="11">
        <v>106715</v>
      </c>
      <c r="O7" s="11">
        <v>279855</v>
      </c>
      <c r="P7" s="11">
        <v>271870</v>
      </c>
      <c r="Q7" s="11">
        <v>209075</v>
      </c>
      <c r="R7" s="11">
        <v>281353</v>
      </c>
      <c r="S7" s="11">
        <v>44565</v>
      </c>
      <c r="T7" s="11">
        <v>219458</v>
      </c>
      <c r="U7" s="11">
        <v>298299</v>
      </c>
      <c r="V7" s="11">
        <v>565414</v>
      </c>
      <c r="W7" s="11">
        <v>61931</v>
      </c>
      <c r="X7" s="11">
        <v>240174</v>
      </c>
      <c r="Y7" s="11">
        <v>10473</v>
      </c>
      <c r="Z7" s="11">
        <v>190590</v>
      </c>
      <c r="AA7" s="11">
        <v>23141</v>
      </c>
      <c r="AB7" s="11">
        <v>130485</v>
      </c>
      <c r="AC7" s="11">
        <v>60615</v>
      </c>
      <c r="AD7" s="11">
        <v>109432</v>
      </c>
      <c r="AE7" s="11">
        <v>6166</v>
      </c>
      <c r="AF7" s="11">
        <v>677155</v>
      </c>
      <c r="AG7" s="11">
        <v>287429</v>
      </c>
      <c r="AH7" s="11">
        <v>139594</v>
      </c>
      <c r="AI7" s="11">
        <v>339780</v>
      </c>
      <c r="AJ7" s="11">
        <v>174944</v>
      </c>
      <c r="AK7" s="11">
        <v>281814</v>
      </c>
      <c r="AL7" s="11">
        <v>96931</v>
      </c>
      <c r="AM7" s="11">
        <v>23732</v>
      </c>
      <c r="AN7" s="11">
        <v>0</v>
      </c>
    </row>
    <row r="8" spans="1:40" x14ac:dyDescent="0.2">
      <c r="A8" s="10" t="s">
        <v>7</v>
      </c>
      <c r="B8" s="16">
        <v>35728</v>
      </c>
      <c r="C8" s="16">
        <v>36524</v>
      </c>
      <c r="D8" s="16">
        <v>40714</v>
      </c>
      <c r="E8" s="16">
        <v>42081</v>
      </c>
      <c r="F8" s="16">
        <v>44444</v>
      </c>
      <c r="G8" s="16">
        <v>44565</v>
      </c>
      <c r="H8" s="16">
        <v>49159</v>
      </c>
      <c r="I8" s="16">
        <v>52604</v>
      </c>
      <c r="J8" s="16">
        <v>56381</v>
      </c>
      <c r="K8" s="11"/>
      <c r="L8" s="10">
        <v>2040</v>
      </c>
      <c r="M8" s="11">
        <v>20975</v>
      </c>
      <c r="N8" s="11">
        <v>142050</v>
      </c>
      <c r="O8" s="11">
        <v>374728</v>
      </c>
      <c r="P8" s="11">
        <v>352068</v>
      </c>
      <c r="Q8" s="11">
        <v>230630</v>
      </c>
      <c r="R8" s="11">
        <v>310359</v>
      </c>
      <c r="S8" s="11">
        <v>49159</v>
      </c>
      <c r="T8" s="11">
        <v>257042</v>
      </c>
      <c r="U8" s="11">
        <v>323994</v>
      </c>
      <c r="V8" s="11">
        <v>698940</v>
      </c>
      <c r="W8" s="11">
        <v>76098</v>
      </c>
      <c r="X8" s="11">
        <v>278497</v>
      </c>
      <c r="Y8" s="11">
        <v>12416</v>
      </c>
      <c r="Z8" s="11">
        <v>225714</v>
      </c>
      <c r="AA8" s="11">
        <v>27577</v>
      </c>
      <c r="AB8" s="11">
        <v>170116</v>
      </c>
      <c r="AC8" s="11">
        <v>67833</v>
      </c>
      <c r="AD8" s="11">
        <v>122861</v>
      </c>
      <c r="AE8" s="11">
        <v>8015</v>
      </c>
      <c r="AF8" s="11">
        <v>791438</v>
      </c>
      <c r="AG8" s="11">
        <v>350653</v>
      </c>
      <c r="AH8" s="11">
        <v>170299</v>
      </c>
      <c r="AI8" s="11">
        <v>412698</v>
      </c>
      <c r="AJ8" s="11">
        <v>202899</v>
      </c>
      <c r="AK8" s="11">
        <v>324619</v>
      </c>
      <c r="AL8" s="11">
        <v>110842</v>
      </c>
      <c r="AM8" s="11">
        <v>26424</v>
      </c>
      <c r="AN8" s="11">
        <v>0</v>
      </c>
    </row>
    <row r="9" spans="1:40" x14ac:dyDescent="0.2">
      <c r="A9" s="10" t="s">
        <v>8</v>
      </c>
      <c r="B9" s="16">
        <v>184694</v>
      </c>
      <c r="C9" s="16">
        <v>195350</v>
      </c>
      <c r="D9" s="16">
        <v>211081</v>
      </c>
      <c r="E9" s="16">
        <v>216432</v>
      </c>
      <c r="F9" s="16">
        <v>228974</v>
      </c>
      <c r="G9" s="16">
        <v>219458</v>
      </c>
      <c r="H9" s="16">
        <v>257042</v>
      </c>
      <c r="I9" s="16">
        <v>278926</v>
      </c>
      <c r="J9" s="16">
        <v>299827</v>
      </c>
      <c r="K9" s="11"/>
      <c r="L9" s="10">
        <v>2045</v>
      </c>
      <c r="M9" s="11">
        <v>21310</v>
      </c>
      <c r="N9" s="11">
        <v>149099</v>
      </c>
      <c r="O9" s="11">
        <v>431187</v>
      </c>
      <c r="P9" s="11">
        <v>370854</v>
      </c>
      <c r="Q9" s="11">
        <v>246791</v>
      </c>
      <c r="R9" s="11">
        <v>332107</v>
      </c>
      <c r="S9" s="11">
        <v>52604</v>
      </c>
      <c r="T9" s="11">
        <v>278926</v>
      </c>
      <c r="U9" s="11">
        <v>349855</v>
      </c>
      <c r="V9" s="11">
        <v>772455</v>
      </c>
      <c r="W9" s="11">
        <v>80613</v>
      </c>
      <c r="X9" s="11">
        <v>308006</v>
      </c>
      <c r="Y9" s="11">
        <v>13383</v>
      </c>
      <c r="Z9" s="11">
        <v>240034</v>
      </c>
      <c r="AA9" s="11">
        <v>30699</v>
      </c>
      <c r="AB9" s="11">
        <v>182508</v>
      </c>
      <c r="AC9" s="11">
        <v>70336</v>
      </c>
      <c r="AD9" s="11">
        <v>131397</v>
      </c>
      <c r="AE9" s="11">
        <v>8865</v>
      </c>
      <c r="AF9" s="11">
        <v>869271</v>
      </c>
      <c r="AG9" s="11">
        <v>381582</v>
      </c>
      <c r="AH9" s="11">
        <v>185321</v>
      </c>
      <c r="AI9" s="11">
        <v>448512</v>
      </c>
      <c r="AJ9" s="11">
        <v>210210</v>
      </c>
      <c r="AK9" s="11">
        <v>344398</v>
      </c>
      <c r="AL9" s="11">
        <v>114630</v>
      </c>
      <c r="AM9" s="11">
        <v>26768</v>
      </c>
      <c r="AN9" s="11">
        <v>0</v>
      </c>
    </row>
    <row r="10" spans="1:40" x14ac:dyDescent="0.2">
      <c r="A10" s="10" t="s">
        <v>9</v>
      </c>
      <c r="B10" s="16">
        <v>253418</v>
      </c>
      <c r="C10" s="16">
        <v>261856</v>
      </c>
      <c r="D10" s="16">
        <v>278859</v>
      </c>
      <c r="E10" s="16">
        <v>282522</v>
      </c>
      <c r="F10" s="16">
        <v>295018</v>
      </c>
      <c r="G10" s="16">
        <v>298299</v>
      </c>
      <c r="H10" s="16">
        <v>323994</v>
      </c>
      <c r="I10" s="16">
        <v>349855</v>
      </c>
      <c r="J10" s="16">
        <v>375231</v>
      </c>
      <c r="K10" s="11"/>
      <c r="L10" s="10">
        <v>2050</v>
      </c>
      <c r="M10" s="11">
        <v>21637</v>
      </c>
      <c r="N10" s="11">
        <v>157843</v>
      </c>
      <c r="O10" s="11">
        <v>472925</v>
      </c>
      <c r="P10" s="11">
        <v>392856</v>
      </c>
      <c r="Q10" s="11">
        <v>264508</v>
      </c>
      <c r="R10" s="11">
        <v>355949</v>
      </c>
      <c r="S10" s="11">
        <v>56381</v>
      </c>
      <c r="T10" s="11">
        <v>299827</v>
      </c>
      <c r="U10" s="11">
        <v>375231</v>
      </c>
      <c r="V10" s="11">
        <v>859646</v>
      </c>
      <c r="W10" s="11">
        <v>86274</v>
      </c>
      <c r="X10" s="11">
        <v>342209</v>
      </c>
      <c r="Y10" s="11">
        <v>14381</v>
      </c>
      <c r="Z10" s="11">
        <v>255486</v>
      </c>
      <c r="AA10" s="11">
        <v>34407</v>
      </c>
      <c r="AB10" s="11">
        <v>195893</v>
      </c>
      <c r="AC10" s="11">
        <v>73808</v>
      </c>
      <c r="AD10" s="11">
        <v>142279</v>
      </c>
      <c r="AE10" s="11">
        <v>9884</v>
      </c>
      <c r="AF10" s="11">
        <v>954803</v>
      </c>
      <c r="AG10" s="11">
        <v>416226</v>
      </c>
      <c r="AH10" s="11">
        <v>202146</v>
      </c>
      <c r="AI10" s="11">
        <v>487727</v>
      </c>
      <c r="AJ10" s="11">
        <v>219817</v>
      </c>
      <c r="AK10" s="11">
        <v>367885</v>
      </c>
      <c r="AL10" s="11">
        <v>119164</v>
      </c>
      <c r="AM10" s="11">
        <v>27214</v>
      </c>
      <c r="AN10" s="11">
        <v>0</v>
      </c>
    </row>
    <row r="11" spans="1:40" x14ac:dyDescent="0.2">
      <c r="A11" s="10" t="s">
        <v>10</v>
      </c>
      <c r="B11" s="16">
        <v>319459</v>
      </c>
      <c r="C11" s="16">
        <v>392690</v>
      </c>
      <c r="D11" s="16">
        <v>481871</v>
      </c>
      <c r="E11" s="16">
        <v>525311</v>
      </c>
      <c r="F11" s="16">
        <v>577459</v>
      </c>
      <c r="G11" s="16">
        <v>565414</v>
      </c>
      <c r="H11" s="16">
        <v>698940</v>
      </c>
      <c r="I11" s="16">
        <v>772455</v>
      </c>
      <c r="J11" s="16">
        <v>859646</v>
      </c>
      <c r="K11" s="11"/>
    </row>
    <row r="12" spans="1:40" x14ac:dyDescent="0.2">
      <c r="A12" s="10" t="s">
        <v>11</v>
      </c>
      <c r="B12" s="16">
        <v>51654</v>
      </c>
      <c r="C12" s="16">
        <v>56791</v>
      </c>
      <c r="D12" s="16">
        <v>63376</v>
      </c>
      <c r="E12" s="16">
        <v>65418</v>
      </c>
      <c r="F12" s="16">
        <v>68716</v>
      </c>
      <c r="G12" s="16">
        <v>61931</v>
      </c>
      <c r="H12" s="16">
        <v>76098</v>
      </c>
      <c r="I12" s="16">
        <v>80613</v>
      </c>
      <c r="J12" s="16">
        <v>86274</v>
      </c>
      <c r="K12" s="11"/>
    </row>
    <row r="13" spans="1:40" x14ac:dyDescent="0.2">
      <c r="A13" s="10" t="s">
        <v>12</v>
      </c>
      <c r="B13" s="16">
        <v>121145</v>
      </c>
      <c r="C13" s="16">
        <v>171979</v>
      </c>
      <c r="D13" s="16">
        <v>197269</v>
      </c>
      <c r="E13" s="16">
        <v>211256</v>
      </c>
      <c r="F13" s="16">
        <v>229689</v>
      </c>
      <c r="G13" s="16">
        <v>240174</v>
      </c>
      <c r="H13" s="16">
        <v>278497</v>
      </c>
      <c r="I13" s="16">
        <v>308006</v>
      </c>
      <c r="J13" s="16">
        <v>342209</v>
      </c>
      <c r="K13" s="11"/>
    </row>
    <row r="14" spans="1:40" x14ac:dyDescent="0.2">
      <c r="A14" s="10" t="s">
        <v>13</v>
      </c>
      <c r="B14" s="16">
        <v>13491</v>
      </c>
      <c r="C14" s="16">
        <v>8371</v>
      </c>
      <c r="D14" s="16">
        <v>9373</v>
      </c>
      <c r="E14" s="16">
        <v>9936</v>
      </c>
      <c r="F14" s="16">
        <v>10635</v>
      </c>
      <c r="G14" s="16">
        <v>10473</v>
      </c>
      <c r="H14" s="16">
        <v>12416</v>
      </c>
      <c r="I14" s="16">
        <v>13383</v>
      </c>
      <c r="J14" s="16">
        <v>14381</v>
      </c>
      <c r="K14" s="11"/>
    </row>
    <row r="15" spans="1:40" x14ac:dyDescent="0.2">
      <c r="A15" s="10" t="s">
        <v>14</v>
      </c>
      <c r="B15" s="16">
        <v>140749</v>
      </c>
      <c r="C15" s="16">
        <v>171569</v>
      </c>
      <c r="D15" s="16">
        <v>186678</v>
      </c>
      <c r="E15" s="16">
        <v>191100</v>
      </c>
      <c r="F15" s="16">
        <v>200133</v>
      </c>
      <c r="G15" s="16">
        <v>190590</v>
      </c>
      <c r="H15" s="16">
        <v>225714</v>
      </c>
      <c r="I15" s="16">
        <v>240034</v>
      </c>
      <c r="J15" s="16">
        <v>255486</v>
      </c>
      <c r="K15" s="11"/>
    </row>
    <row r="16" spans="1:40" x14ac:dyDescent="0.2">
      <c r="A16" s="10" t="s">
        <v>15</v>
      </c>
      <c r="B16" s="16">
        <v>16718</v>
      </c>
      <c r="C16" s="16">
        <v>20777</v>
      </c>
      <c r="D16" s="16">
        <v>20580</v>
      </c>
      <c r="E16" s="16">
        <v>20426</v>
      </c>
      <c r="F16" s="16">
        <v>22207</v>
      </c>
      <c r="G16" s="16">
        <v>23141</v>
      </c>
      <c r="H16" s="16">
        <v>27577</v>
      </c>
      <c r="I16" s="16">
        <v>30699</v>
      </c>
      <c r="J16" s="16">
        <v>34407</v>
      </c>
      <c r="K16" s="11"/>
    </row>
    <row r="17" spans="1:11" x14ac:dyDescent="0.2">
      <c r="A17" s="10" t="s">
        <v>16</v>
      </c>
      <c r="B17" s="16">
        <v>106451</v>
      </c>
      <c r="C17" s="16">
        <v>139726</v>
      </c>
      <c r="D17" s="16">
        <v>144099</v>
      </c>
      <c r="E17" s="16">
        <v>142871</v>
      </c>
      <c r="F17" s="16">
        <v>148807</v>
      </c>
      <c r="G17" s="16">
        <v>130485</v>
      </c>
      <c r="H17" s="16">
        <v>170116</v>
      </c>
      <c r="I17" s="16">
        <v>182508</v>
      </c>
      <c r="J17" s="16">
        <v>195893</v>
      </c>
      <c r="K17" s="11"/>
    </row>
    <row r="18" spans="1:11" x14ac:dyDescent="0.2">
      <c r="A18" s="10" t="s">
        <v>17</v>
      </c>
      <c r="B18" s="16">
        <v>56749</v>
      </c>
      <c r="C18" s="16">
        <v>64356</v>
      </c>
      <c r="D18" s="16">
        <v>65829</v>
      </c>
      <c r="E18" s="16">
        <v>62378</v>
      </c>
      <c r="F18" s="16">
        <v>63563</v>
      </c>
      <c r="G18" s="16">
        <v>60615</v>
      </c>
      <c r="H18" s="16">
        <v>67833</v>
      </c>
      <c r="I18" s="16">
        <v>70336</v>
      </c>
      <c r="J18" s="16">
        <v>73808</v>
      </c>
      <c r="K18" s="11"/>
    </row>
    <row r="19" spans="1:11" x14ac:dyDescent="0.2">
      <c r="A19" s="10" t="s">
        <v>18</v>
      </c>
      <c r="B19" s="16">
        <v>133774</v>
      </c>
      <c r="C19" s="16">
        <v>106622</v>
      </c>
      <c r="D19" s="16">
        <v>110353</v>
      </c>
      <c r="E19" s="16">
        <v>104848</v>
      </c>
      <c r="F19" s="16">
        <v>107092</v>
      </c>
      <c r="G19" s="16">
        <v>109432</v>
      </c>
      <c r="H19" s="16">
        <v>122861</v>
      </c>
      <c r="I19" s="16">
        <v>131397</v>
      </c>
      <c r="J19" s="16">
        <v>142279</v>
      </c>
      <c r="K19" s="11"/>
    </row>
    <row r="20" spans="1:11" x14ac:dyDescent="0.2">
      <c r="A20" s="10" t="s">
        <v>19</v>
      </c>
      <c r="B20" s="16">
        <v>2359</v>
      </c>
      <c r="C20" s="16">
        <v>5836</v>
      </c>
      <c r="D20" s="16">
        <v>6325</v>
      </c>
      <c r="E20" s="16">
        <v>6279</v>
      </c>
      <c r="F20" s="16">
        <v>6629</v>
      </c>
      <c r="G20" s="16">
        <v>6166</v>
      </c>
      <c r="H20" s="16">
        <v>8015</v>
      </c>
      <c r="I20" s="16">
        <v>8865</v>
      </c>
      <c r="J20" s="16">
        <v>9884</v>
      </c>
      <c r="K20" s="11"/>
    </row>
    <row r="21" spans="1:11" x14ac:dyDescent="0.2">
      <c r="A21" s="10" t="s">
        <v>20</v>
      </c>
      <c r="B21" s="16">
        <v>371859</v>
      </c>
      <c r="C21" s="16">
        <v>496979</v>
      </c>
      <c r="D21" s="16">
        <v>574066</v>
      </c>
      <c r="E21" s="16">
        <v>613203</v>
      </c>
      <c r="F21" s="16">
        <v>663012</v>
      </c>
      <c r="G21" s="16">
        <v>677155</v>
      </c>
      <c r="H21" s="16">
        <v>791438</v>
      </c>
      <c r="I21" s="16">
        <v>869271</v>
      </c>
      <c r="J21" s="16">
        <v>954803</v>
      </c>
      <c r="K21" s="11"/>
    </row>
    <row r="22" spans="1:11" x14ac:dyDescent="0.2">
      <c r="A22" s="10" t="s">
        <v>21</v>
      </c>
      <c r="B22" s="16">
        <v>205069</v>
      </c>
      <c r="C22" s="16">
        <v>241838</v>
      </c>
      <c r="D22" s="16">
        <v>275487</v>
      </c>
      <c r="E22" s="16">
        <v>280278</v>
      </c>
      <c r="F22" s="16">
        <v>298756</v>
      </c>
      <c r="G22" s="16">
        <v>287429</v>
      </c>
      <c r="H22" s="16">
        <v>350653</v>
      </c>
      <c r="I22" s="16">
        <v>381582</v>
      </c>
      <c r="J22" s="16">
        <v>416226</v>
      </c>
      <c r="K22" s="11"/>
    </row>
    <row r="23" spans="1:11" x14ac:dyDescent="0.2">
      <c r="A23" s="10" t="s">
        <v>22</v>
      </c>
      <c r="B23" s="16">
        <v>118697</v>
      </c>
      <c r="C23" s="16">
        <v>117452</v>
      </c>
      <c r="D23" s="16">
        <v>133794</v>
      </c>
      <c r="E23" s="16">
        <v>136121</v>
      </c>
      <c r="F23" s="16">
        <v>145095</v>
      </c>
      <c r="G23" s="16">
        <v>139594</v>
      </c>
      <c r="H23" s="16">
        <v>170299</v>
      </c>
      <c r="I23" s="16">
        <v>185321</v>
      </c>
      <c r="J23" s="16">
        <v>202146</v>
      </c>
      <c r="K23" s="11"/>
    </row>
    <row r="24" spans="1:11" x14ac:dyDescent="0.2">
      <c r="A24" s="10" t="s">
        <v>23</v>
      </c>
      <c r="B24" s="16">
        <v>248113</v>
      </c>
      <c r="C24" s="16">
        <v>285281</v>
      </c>
      <c r="D24" s="16">
        <v>319898</v>
      </c>
      <c r="E24" s="16">
        <v>333435</v>
      </c>
      <c r="F24" s="16">
        <v>355872</v>
      </c>
      <c r="G24" s="16">
        <v>339780</v>
      </c>
      <c r="H24" s="16">
        <v>412698</v>
      </c>
      <c r="I24" s="16">
        <v>448512</v>
      </c>
      <c r="J24" s="16">
        <v>487727</v>
      </c>
      <c r="K24" s="11"/>
    </row>
    <row r="25" spans="1:11" x14ac:dyDescent="0.2">
      <c r="A25" s="10" t="s">
        <v>24</v>
      </c>
      <c r="B25" s="16">
        <v>177705</v>
      </c>
      <c r="C25" s="16">
        <v>167687</v>
      </c>
      <c r="D25" s="16">
        <v>183901</v>
      </c>
      <c r="E25" s="16">
        <v>184275</v>
      </c>
      <c r="F25" s="16">
        <v>189217</v>
      </c>
      <c r="G25" s="16">
        <v>174944</v>
      </c>
      <c r="H25" s="16">
        <v>202899</v>
      </c>
      <c r="I25" s="16">
        <v>210210</v>
      </c>
      <c r="J25" s="16">
        <v>219817</v>
      </c>
      <c r="K25" s="11"/>
    </row>
    <row r="26" spans="1:11" x14ac:dyDescent="0.2">
      <c r="A26" s="10" t="s">
        <v>25</v>
      </c>
      <c r="B26" s="16">
        <v>57230</v>
      </c>
      <c r="C26" s="16">
        <v>234637</v>
      </c>
      <c r="D26" s="16">
        <v>265605</v>
      </c>
      <c r="E26" s="16">
        <v>275619</v>
      </c>
      <c r="F26" s="16">
        <v>291053</v>
      </c>
      <c r="G26" s="16">
        <v>281814</v>
      </c>
      <c r="H26" s="16">
        <v>324619</v>
      </c>
      <c r="I26" s="16">
        <v>344398</v>
      </c>
      <c r="J26" s="16">
        <v>367885</v>
      </c>
      <c r="K26" s="11"/>
    </row>
    <row r="27" spans="1:11" x14ac:dyDescent="0.2">
      <c r="A27" s="10" t="s">
        <v>26</v>
      </c>
      <c r="B27" s="16">
        <v>73273</v>
      </c>
      <c r="C27" s="16">
        <v>98760</v>
      </c>
      <c r="D27" s="16">
        <v>102510</v>
      </c>
      <c r="E27" s="16">
        <v>102221</v>
      </c>
      <c r="F27" s="16">
        <v>104113</v>
      </c>
      <c r="G27" s="16">
        <v>96931</v>
      </c>
      <c r="H27" s="16">
        <v>110842</v>
      </c>
      <c r="I27" s="16">
        <v>114630</v>
      </c>
      <c r="J27" s="16">
        <v>119164</v>
      </c>
      <c r="K27" s="11"/>
    </row>
    <row r="28" spans="1:11" x14ac:dyDescent="0.2">
      <c r="A28" s="10" t="s">
        <v>27</v>
      </c>
      <c r="B28" s="16">
        <v>33820</v>
      </c>
      <c r="C28" s="16">
        <v>26565</v>
      </c>
      <c r="D28" s="16">
        <v>27520</v>
      </c>
      <c r="E28" s="16">
        <v>26921</v>
      </c>
      <c r="F28" s="16">
        <v>26686</v>
      </c>
      <c r="G28" s="16">
        <v>23732</v>
      </c>
      <c r="H28" s="16">
        <v>26424</v>
      </c>
      <c r="I28" s="16">
        <v>26768</v>
      </c>
      <c r="J28" s="16">
        <v>27214</v>
      </c>
      <c r="K28" s="11"/>
    </row>
    <row r="29" spans="1:11" x14ac:dyDescent="0.2">
      <c r="A29" s="10" t="s">
        <v>190</v>
      </c>
      <c r="B29" s="16">
        <v>5078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9FA5-E140-7246-90EF-7A5A330D6CDE}">
  <dimension ref="A1:AN29"/>
  <sheetViews>
    <sheetView workbookViewId="0">
      <selection activeCell="L1" sqref="L1:AN10"/>
    </sheetView>
  </sheetViews>
  <sheetFormatPr baseColWidth="10" defaultRowHeight="16" x14ac:dyDescent="0.2"/>
  <sheetData>
    <row r="1" spans="1:40" x14ac:dyDescent="0.2">
      <c r="A1" s="10" t="s">
        <v>0</v>
      </c>
      <c r="B1" s="10">
        <v>2010</v>
      </c>
      <c r="C1" s="10">
        <v>2015</v>
      </c>
      <c r="D1" s="10">
        <v>2020</v>
      </c>
      <c r="E1" s="10">
        <v>2025</v>
      </c>
      <c r="F1" s="10">
        <v>2030</v>
      </c>
      <c r="G1" s="10">
        <v>2035</v>
      </c>
      <c r="H1" s="10">
        <v>2040</v>
      </c>
      <c r="I1" s="10">
        <v>2045</v>
      </c>
      <c r="J1" s="10">
        <v>2050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26</v>
      </c>
      <c r="AM1" s="10" t="s">
        <v>27</v>
      </c>
      <c r="AN1" s="10" t="s">
        <v>190</v>
      </c>
    </row>
    <row r="2" spans="1:40" x14ac:dyDescent="0.2">
      <c r="A2" s="10" t="s">
        <v>1</v>
      </c>
      <c r="B2" s="11">
        <v>25186</v>
      </c>
      <c r="C2" s="11">
        <v>18990</v>
      </c>
      <c r="D2" s="11">
        <v>17679</v>
      </c>
      <c r="E2" s="11">
        <v>16836</v>
      </c>
      <c r="F2" s="11">
        <v>15725</v>
      </c>
      <c r="G2" s="11">
        <v>14446</v>
      </c>
      <c r="H2" s="11">
        <v>14136</v>
      </c>
      <c r="I2" s="11">
        <v>13544</v>
      </c>
      <c r="J2" s="11">
        <v>12941</v>
      </c>
      <c r="L2" s="10">
        <v>2010</v>
      </c>
      <c r="M2" s="11">
        <v>25186</v>
      </c>
      <c r="N2" s="11">
        <v>75638</v>
      </c>
      <c r="O2" s="11">
        <v>171581</v>
      </c>
      <c r="P2" s="11">
        <v>261515</v>
      </c>
      <c r="Q2" s="11">
        <v>210637</v>
      </c>
      <c r="R2" s="11">
        <v>193185</v>
      </c>
      <c r="S2" s="11">
        <v>35728</v>
      </c>
      <c r="T2" s="11">
        <v>184694</v>
      </c>
      <c r="U2" s="11">
        <v>253418</v>
      </c>
      <c r="V2" s="11">
        <v>319459</v>
      </c>
      <c r="W2" s="11">
        <v>51654</v>
      </c>
      <c r="X2" s="11">
        <v>121145</v>
      </c>
      <c r="Y2" s="11">
        <v>13491</v>
      </c>
      <c r="Z2" s="11">
        <v>140749</v>
      </c>
      <c r="AA2" s="11">
        <v>16718</v>
      </c>
      <c r="AB2" s="11">
        <v>106451</v>
      </c>
      <c r="AC2" s="11">
        <v>56749</v>
      </c>
      <c r="AD2" s="11">
        <v>133774</v>
      </c>
      <c r="AE2" s="11">
        <v>2359</v>
      </c>
      <c r="AF2" s="11">
        <v>371859</v>
      </c>
      <c r="AG2" s="11">
        <v>205069</v>
      </c>
      <c r="AH2" s="11">
        <v>118697</v>
      </c>
      <c r="AI2" s="11">
        <v>248113</v>
      </c>
      <c r="AJ2" s="11">
        <v>177705</v>
      </c>
      <c r="AK2" s="11">
        <v>57230</v>
      </c>
      <c r="AL2" s="11">
        <v>73273</v>
      </c>
      <c r="AM2" s="11">
        <v>33820</v>
      </c>
      <c r="AN2" s="11">
        <v>5078</v>
      </c>
    </row>
    <row r="3" spans="1:40" x14ac:dyDescent="0.2">
      <c r="A3" s="10" t="s">
        <v>2</v>
      </c>
      <c r="B3" s="11">
        <v>75638</v>
      </c>
      <c r="C3" s="11">
        <v>111059</v>
      </c>
      <c r="D3" s="11">
        <v>94398</v>
      </c>
      <c r="E3" s="11">
        <v>95562</v>
      </c>
      <c r="F3" s="11">
        <v>92079</v>
      </c>
      <c r="G3" s="11">
        <v>73946</v>
      </c>
      <c r="H3" s="11">
        <v>98422</v>
      </c>
      <c r="I3" s="11">
        <v>103015</v>
      </c>
      <c r="J3" s="11">
        <v>106966</v>
      </c>
      <c r="L3" s="10">
        <v>2015</v>
      </c>
      <c r="M3" s="11">
        <v>18990</v>
      </c>
      <c r="N3" s="11">
        <v>111059</v>
      </c>
      <c r="O3" s="11">
        <v>213857</v>
      </c>
      <c r="P3" s="11">
        <v>268083</v>
      </c>
      <c r="Q3" s="11">
        <v>171349</v>
      </c>
      <c r="R3" s="11">
        <v>230585</v>
      </c>
      <c r="S3" s="11">
        <v>36524</v>
      </c>
      <c r="T3" s="11">
        <v>195350</v>
      </c>
      <c r="U3" s="11">
        <v>261856</v>
      </c>
      <c r="V3" s="11">
        <v>392690</v>
      </c>
      <c r="W3" s="11">
        <v>56791</v>
      </c>
      <c r="X3" s="11">
        <v>171979</v>
      </c>
      <c r="Y3" s="11">
        <v>8371</v>
      </c>
      <c r="Z3" s="11">
        <v>171569</v>
      </c>
      <c r="AA3" s="11">
        <v>20777</v>
      </c>
      <c r="AB3" s="11">
        <v>139726</v>
      </c>
      <c r="AC3" s="11">
        <v>64356</v>
      </c>
      <c r="AD3" s="11">
        <v>106622</v>
      </c>
      <c r="AE3" s="11">
        <v>5836</v>
      </c>
      <c r="AF3" s="11">
        <v>496979</v>
      </c>
      <c r="AG3" s="11">
        <v>241838</v>
      </c>
      <c r="AH3" s="11">
        <v>117452</v>
      </c>
      <c r="AI3" s="11">
        <v>285281</v>
      </c>
      <c r="AJ3" s="11">
        <v>167687</v>
      </c>
      <c r="AK3" s="11">
        <v>234637</v>
      </c>
      <c r="AL3" s="11">
        <v>98760</v>
      </c>
      <c r="AM3" s="11">
        <v>26565</v>
      </c>
      <c r="AN3" s="11">
        <v>0</v>
      </c>
    </row>
    <row r="4" spans="1:40" x14ac:dyDescent="0.2">
      <c r="A4" s="10" t="s">
        <v>3</v>
      </c>
      <c r="B4" s="11">
        <v>171581</v>
      </c>
      <c r="C4" s="11">
        <v>213857</v>
      </c>
      <c r="D4" s="11">
        <v>154408</v>
      </c>
      <c r="E4" s="11">
        <v>183312</v>
      </c>
      <c r="F4" s="11">
        <v>201357</v>
      </c>
      <c r="G4" s="11">
        <v>157877</v>
      </c>
      <c r="H4" s="11">
        <v>238658</v>
      </c>
      <c r="I4" s="11">
        <v>285416</v>
      </c>
      <c r="J4" s="11">
        <v>300923</v>
      </c>
      <c r="L4" s="10">
        <v>2020</v>
      </c>
      <c r="M4" s="11">
        <v>17679</v>
      </c>
      <c r="N4" s="11">
        <v>94398</v>
      </c>
      <c r="O4" s="11">
        <v>154408</v>
      </c>
      <c r="P4" s="11">
        <v>253178</v>
      </c>
      <c r="Q4" s="11">
        <v>157247</v>
      </c>
      <c r="R4" s="11">
        <v>211608</v>
      </c>
      <c r="S4" s="11">
        <v>33518</v>
      </c>
      <c r="T4" s="11">
        <v>177023</v>
      </c>
      <c r="U4" s="11">
        <v>229081</v>
      </c>
      <c r="V4" s="11">
        <v>362159</v>
      </c>
      <c r="W4" s="11">
        <v>55409</v>
      </c>
      <c r="X4" s="11">
        <v>170474</v>
      </c>
      <c r="Y4" s="11">
        <v>7627</v>
      </c>
      <c r="Z4" s="11">
        <v>144047</v>
      </c>
      <c r="AA4" s="11">
        <v>18393</v>
      </c>
      <c r="AB4" s="11">
        <v>117645</v>
      </c>
      <c r="AC4" s="11">
        <v>64366</v>
      </c>
      <c r="AD4" s="11">
        <v>90319</v>
      </c>
      <c r="AE4" s="11">
        <v>5386</v>
      </c>
      <c r="AF4" s="11">
        <v>504897</v>
      </c>
      <c r="AG4" s="11">
        <v>184050</v>
      </c>
      <c r="AH4" s="11">
        <v>89387</v>
      </c>
      <c r="AI4" s="11">
        <v>279912</v>
      </c>
      <c r="AJ4" s="11">
        <v>131732</v>
      </c>
      <c r="AK4" s="11">
        <v>237345</v>
      </c>
      <c r="AL4" s="11">
        <v>84616</v>
      </c>
      <c r="AM4" s="11">
        <v>23938</v>
      </c>
      <c r="AN4" s="11">
        <v>0</v>
      </c>
    </row>
    <row r="5" spans="1:40" x14ac:dyDescent="0.2">
      <c r="A5" s="10" t="s">
        <v>4</v>
      </c>
      <c r="B5" s="11">
        <v>261515</v>
      </c>
      <c r="C5" s="11">
        <v>268083</v>
      </c>
      <c r="D5" s="11">
        <v>253178</v>
      </c>
      <c r="E5" s="11">
        <v>252206</v>
      </c>
      <c r="F5" s="11">
        <v>241057</v>
      </c>
      <c r="G5" s="11">
        <v>192818</v>
      </c>
      <c r="H5" s="11">
        <v>247764</v>
      </c>
      <c r="I5" s="11">
        <v>259351</v>
      </c>
      <c r="J5" s="11">
        <v>266864</v>
      </c>
      <c r="L5" s="10">
        <v>2025</v>
      </c>
      <c r="M5" s="11">
        <v>16836</v>
      </c>
      <c r="N5" s="11">
        <v>95562</v>
      </c>
      <c r="O5" s="11">
        <v>183312</v>
      </c>
      <c r="P5" s="11">
        <v>252206</v>
      </c>
      <c r="Q5" s="11">
        <v>154505</v>
      </c>
      <c r="R5" s="11">
        <v>207917</v>
      </c>
      <c r="S5" s="11">
        <v>32933</v>
      </c>
      <c r="T5" s="11">
        <v>179594</v>
      </c>
      <c r="U5" s="11">
        <v>214694</v>
      </c>
      <c r="V5" s="11">
        <v>389658</v>
      </c>
      <c r="W5" s="11">
        <v>57703</v>
      </c>
      <c r="X5" s="11">
        <v>164707</v>
      </c>
      <c r="Y5" s="11">
        <v>8607</v>
      </c>
      <c r="Z5" s="11">
        <v>150868</v>
      </c>
      <c r="AA5" s="11">
        <v>18096</v>
      </c>
      <c r="AB5" s="11">
        <v>120745</v>
      </c>
      <c r="AC5" s="11">
        <v>69438</v>
      </c>
      <c r="AD5" s="11">
        <v>79539</v>
      </c>
      <c r="AE5" s="11">
        <v>6359</v>
      </c>
      <c r="AF5" s="11">
        <v>551286</v>
      </c>
      <c r="AG5" s="11">
        <v>183389</v>
      </c>
      <c r="AH5" s="11">
        <v>89065</v>
      </c>
      <c r="AI5" s="11">
        <v>294099</v>
      </c>
      <c r="AJ5" s="11">
        <v>126430</v>
      </c>
      <c r="AK5" s="11">
        <v>252265</v>
      </c>
      <c r="AL5" s="11">
        <v>86572</v>
      </c>
      <c r="AM5" s="11">
        <v>23580</v>
      </c>
      <c r="AN5" s="11">
        <v>0</v>
      </c>
    </row>
    <row r="6" spans="1:40" x14ac:dyDescent="0.2">
      <c r="A6" s="10" t="s">
        <v>5</v>
      </c>
      <c r="B6" s="11">
        <v>210637</v>
      </c>
      <c r="C6" s="11">
        <v>171349</v>
      </c>
      <c r="D6" s="11">
        <v>157247</v>
      </c>
      <c r="E6" s="11">
        <v>154505</v>
      </c>
      <c r="F6" s="11">
        <v>146294</v>
      </c>
      <c r="G6" s="11">
        <v>132823</v>
      </c>
      <c r="H6" s="11">
        <v>136143</v>
      </c>
      <c r="I6" s="11">
        <v>135077</v>
      </c>
      <c r="J6" s="11">
        <v>131545</v>
      </c>
      <c r="L6" s="10">
        <v>2030</v>
      </c>
      <c r="M6" s="11">
        <v>15725</v>
      </c>
      <c r="N6" s="11">
        <v>92079</v>
      </c>
      <c r="O6" s="11">
        <v>201357</v>
      </c>
      <c r="P6" s="11">
        <v>241057</v>
      </c>
      <c r="Q6" s="11">
        <v>146294</v>
      </c>
      <c r="R6" s="11">
        <v>196868</v>
      </c>
      <c r="S6" s="11">
        <v>31183</v>
      </c>
      <c r="T6" s="11">
        <v>173129</v>
      </c>
      <c r="U6" s="11">
        <v>198666</v>
      </c>
      <c r="V6" s="11">
        <v>395780</v>
      </c>
      <c r="W6" s="11">
        <v>56396</v>
      </c>
      <c r="X6" s="11">
        <v>160197</v>
      </c>
      <c r="Y6" s="11">
        <v>8722</v>
      </c>
      <c r="Z6" s="11">
        <v>143061</v>
      </c>
      <c r="AA6" s="11">
        <v>17092</v>
      </c>
      <c r="AB6" s="11">
        <v>113811</v>
      </c>
      <c r="AC6" s="11">
        <v>63288</v>
      </c>
      <c r="AD6" s="11">
        <v>72429</v>
      </c>
      <c r="AE6" s="11">
        <v>6866</v>
      </c>
      <c r="AF6" s="11">
        <v>582156</v>
      </c>
      <c r="AG6" s="11">
        <v>173269</v>
      </c>
      <c r="AH6" s="11">
        <v>84150</v>
      </c>
      <c r="AI6" s="11">
        <v>292921</v>
      </c>
      <c r="AJ6" s="11">
        <v>117050</v>
      </c>
      <c r="AK6" s="11">
        <v>255224</v>
      </c>
      <c r="AL6" s="11">
        <v>82979</v>
      </c>
      <c r="AM6" s="11">
        <v>22225</v>
      </c>
      <c r="AN6" s="11">
        <v>0</v>
      </c>
    </row>
    <row r="7" spans="1:40" x14ac:dyDescent="0.2">
      <c r="A7" s="10" t="s">
        <v>6</v>
      </c>
      <c r="B7" s="11">
        <v>193185</v>
      </c>
      <c r="C7" s="11">
        <v>230585</v>
      </c>
      <c r="D7" s="11">
        <v>211608</v>
      </c>
      <c r="E7" s="11">
        <v>207917</v>
      </c>
      <c r="F7" s="11">
        <v>196868</v>
      </c>
      <c r="G7" s="11">
        <v>178740</v>
      </c>
      <c r="H7" s="11">
        <v>183207</v>
      </c>
      <c r="I7" s="11">
        <v>181773</v>
      </c>
      <c r="J7" s="11">
        <v>177021</v>
      </c>
      <c r="L7" s="10">
        <v>2035</v>
      </c>
      <c r="M7" s="11">
        <v>14446</v>
      </c>
      <c r="N7" s="11">
        <v>73946</v>
      </c>
      <c r="O7" s="11">
        <v>157877</v>
      </c>
      <c r="P7" s="11">
        <v>192818</v>
      </c>
      <c r="Q7" s="11">
        <v>132823</v>
      </c>
      <c r="R7" s="11">
        <v>178740</v>
      </c>
      <c r="S7" s="11">
        <v>28312</v>
      </c>
      <c r="T7" s="11">
        <v>158208</v>
      </c>
      <c r="U7" s="11">
        <v>173816</v>
      </c>
      <c r="V7" s="11">
        <v>383046</v>
      </c>
      <c r="W7" s="11">
        <v>48815</v>
      </c>
      <c r="X7" s="11">
        <v>155297</v>
      </c>
      <c r="Y7" s="11">
        <v>9106</v>
      </c>
      <c r="Z7" s="11">
        <v>128666</v>
      </c>
      <c r="AA7" s="11">
        <v>16145</v>
      </c>
      <c r="AB7" s="11">
        <v>92654</v>
      </c>
      <c r="AC7" s="11">
        <v>56457</v>
      </c>
      <c r="AD7" s="11">
        <v>62451</v>
      </c>
      <c r="AE7" s="11">
        <v>7055</v>
      </c>
      <c r="AF7" s="11">
        <v>600413</v>
      </c>
      <c r="AG7" s="11">
        <v>147368</v>
      </c>
      <c r="AH7" s="11">
        <v>71571</v>
      </c>
      <c r="AI7" s="11">
        <v>268510</v>
      </c>
      <c r="AJ7" s="11">
        <v>103141</v>
      </c>
      <c r="AK7" s="11">
        <v>252874</v>
      </c>
      <c r="AL7" s="11">
        <v>76853</v>
      </c>
      <c r="AM7" s="11">
        <v>19691</v>
      </c>
      <c r="AN7" s="11">
        <v>0</v>
      </c>
    </row>
    <row r="8" spans="1:40" x14ac:dyDescent="0.2">
      <c r="A8" s="10" t="s">
        <v>7</v>
      </c>
      <c r="B8" s="11">
        <v>35728</v>
      </c>
      <c r="C8" s="11">
        <v>36524</v>
      </c>
      <c r="D8" s="11">
        <v>33518</v>
      </c>
      <c r="E8" s="11">
        <v>32933</v>
      </c>
      <c r="F8" s="11">
        <v>31183</v>
      </c>
      <c r="G8" s="11">
        <v>28312</v>
      </c>
      <c r="H8" s="11">
        <v>29019</v>
      </c>
      <c r="I8" s="11">
        <v>28792</v>
      </c>
      <c r="J8" s="11">
        <v>28039</v>
      </c>
      <c r="L8" s="10">
        <v>2040</v>
      </c>
      <c r="M8" s="11">
        <v>14136</v>
      </c>
      <c r="N8" s="11">
        <v>98422</v>
      </c>
      <c r="O8" s="11">
        <v>238658</v>
      </c>
      <c r="P8" s="11">
        <v>247764</v>
      </c>
      <c r="Q8" s="11">
        <v>136143</v>
      </c>
      <c r="R8" s="11">
        <v>183207</v>
      </c>
      <c r="S8" s="11">
        <v>29019</v>
      </c>
      <c r="T8" s="11">
        <v>184082</v>
      </c>
      <c r="U8" s="11">
        <v>165622</v>
      </c>
      <c r="V8" s="11">
        <v>480284</v>
      </c>
      <c r="W8" s="11">
        <v>59166</v>
      </c>
      <c r="X8" s="11">
        <v>168402</v>
      </c>
      <c r="Y8" s="11">
        <v>11265</v>
      </c>
      <c r="Z8" s="11">
        <v>146237</v>
      </c>
      <c r="AA8" s="11">
        <v>17825</v>
      </c>
      <c r="AB8" s="11">
        <v>120453</v>
      </c>
      <c r="AC8" s="11">
        <v>60439</v>
      </c>
      <c r="AD8" s="11">
        <v>64947</v>
      </c>
      <c r="AE8" s="11">
        <v>10541</v>
      </c>
      <c r="AF8" s="11">
        <v>716301</v>
      </c>
      <c r="AG8" s="11">
        <v>167232</v>
      </c>
      <c r="AH8" s="11">
        <v>81218</v>
      </c>
      <c r="AI8" s="11">
        <v>324129</v>
      </c>
      <c r="AJ8" s="11">
        <v>117867</v>
      </c>
      <c r="AK8" s="11">
        <v>306659</v>
      </c>
      <c r="AL8" s="11">
        <v>89319</v>
      </c>
      <c r="AM8" s="11">
        <v>22621</v>
      </c>
      <c r="AN8" s="11">
        <v>0</v>
      </c>
    </row>
    <row r="9" spans="1:40" x14ac:dyDescent="0.2">
      <c r="A9" s="10" t="s">
        <v>8</v>
      </c>
      <c r="B9" s="11">
        <v>184694</v>
      </c>
      <c r="C9" s="11">
        <v>195350</v>
      </c>
      <c r="D9" s="11">
        <v>177023</v>
      </c>
      <c r="E9" s="11">
        <v>179594</v>
      </c>
      <c r="F9" s="11">
        <v>173129</v>
      </c>
      <c r="G9" s="11">
        <v>158208</v>
      </c>
      <c r="H9" s="11">
        <v>184082</v>
      </c>
      <c r="I9" s="11">
        <v>198505</v>
      </c>
      <c r="J9" s="11">
        <v>206961</v>
      </c>
      <c r="L9" s="10">
        <v>2045</v>
      </c>
      <c r="M9" s="11">
        <v>13544</v>
      </c>
      <c r="N9" s="11">
        <v>103015</v>
      </c>
      <c r="O9" s="11">
        <v>285416</v>
      </c>
      <c r="P9" s="11">
        <v>259351</v>
      </c>
      <c r="Q9" s="11">
        <v>135077</v>
      </c>
      <c r="R9" s="11">
        <v>181773</v>
      </c>
      <c r="S9" s="11">
        <v>28792</v>
      </c>
      <c r="T9" s="11">
        <v>198505</v>
      </c>
      <c r="U9" s="11">
        <v>156874</v>
      </c>
      <c r="V9" s="11">
        <v>536900</v>
      </c>
      <c r="W9" s="11">
        <v>61309</v>
      </c>
      <c r="X9" s="11">
        <v>174008</v>
      </c>
      <c r="Y9" s="11">
        <v>12648</v>
      </c>
      <c r="Z9" s="11">
        <v>147988</v>
      </c>
      <c r="AA9" s="11">
        <v>18190</v>
      </c>
      <c r="AB9" s="11">
        <v>122181</v>
      </c>
      <c r="AC9" s="11">
        <v>60982</v>
      </c>
      <c r="AD9" s="11">
        <v>63822</v>
      </c>
      <c r="AE9" s="11">
        <v>12995</v>
      </c>
      <c r="AF9" s="11">
        <v>794169</v>
      </c>
      <c r="AG9" s="11">
        <v>169786</v>
      </c>
      <c r="AH9" s="11">
        <v>82459</v>
      </c>
      <c r="AI9" s="11">
        <v>348146</v>
      </c>
      <c r="AJ9" s="11">
        <v>119025</v>
      </c>
      <c r="AK9" s="11">
        <v>341196</v>
      </c>
      <c r="AL9" s="11">
        <v>92424</v>
      </c>
      <c r="AM9" s="11">
        <v>23476</v>
      </c>
      <c r="AN9" s="11">
        <v>0</v>
      </c>
    </row>
    <row r="10" spans="1:40" x14ac:dyDescent="0.2">
      <c r="A10" s="10" t="s">
        <v>9</v>
      </c>
      <c r="B10" s="11">
        <v>253418</v>
      </c>
      <c r="C10" s="11">
        <v>261856</v>
      </c>
      <c r="D10" s="11">
        <v>229081</v>
      </c>
      <c r="E10" s="11">
        <v>214694</v>
      </c>
      <c r="F10" s="11">
        <v>198666</v>
      </c>
      <c r="G10" s="11">
        <v>173816</v>
      </c>
      <c r="H10" s="11">
        <v>165622</v>
      </c>
      <c r="I10" s="11">
        <v>156874</v>
      </c>
      <c r="J10" s="11">
        <v>143119</v>
      </c>
      <c r="L10" s="10">
        <v>2050</v>
      </c>
      <c r="M10" s="11">
        <v>12941</v>
      </c>
      <c r="N10" s="11">
        <v>106966</v>
      </c>
      <c r="O10" s="11">
        <v>300923</v>
      </c>
      <c r="P10" s="11">
        <v>266864</v>
      </c>
      <c r="Q10" s="11">
        <v>131545</v>
      </c>
      <c r="R10" s="11">
        <v>177021</v>
      </c>
      <c r="S10" s="11">
        <v>28039</v>
      </c>
      <c r="T10" s="11">
        <v>206961</v>
      </c>
      <c r="U10" s="11">
        <v>143119</v>
      </c>
      <c r="V10" s="11">
        <v>588073</v>
      </c>
      <c r="W10" s="11">
        <v>62808</v>
      </c>
      <c r="X10" s="11">
        <v>179485</v>
      </c>
      <c r="Y10" s="11">
        <v>14040</v>
      </c>
      <c r="Z10" s="11">
        <v>147928</v>
      </c>
      <c r="AA10" s="11">
        <v>18584</v>
      </c>
      <c r="AB10" s="11">
        <v>120719</v>
      </c>
      <c r="AC10" s="11">
        <v>61329</v>
      </c>
      <c r="AD10" s="11">
        <v>63545</v>
      </c>
      <c r="AE10" s="11">
        <v>15479</v>
      </c>
      <c r="AF10" s="11">
        <v>869343</v>
      </c>
      <c r="AG10" s="11">
        <v>169082</v>
      </c>
      <c r="AH10" s="11">
        <v>82117</v>
      </c>
      <c r="AI10" s="11">
        <v>366905</v>
      </c>
      <c r="AJ10" s="11">
        <v>118508</v>
      </c>
      <c r="AK10" s="11">
        <v>374570</v>
      </c>
      <c r="AL10" s="11">
        <v>94721</v>
      </c>
      <c r="AM10" s="11">
        <v>23911</v>
      </c>
      <c r="AN10" s="11">
        <v>0</v>
      </c>
    </row>
    <row r="11" spans="1:40" x14ac:dyDescent="0.2">
      <c r="A11" s="10" t="s">
        <v>10</v>
      </c>
      <c r="B11" s="11">
        <v>319459</v>
      </c>
      <c r="C11" s="11">
        <v>392690</v>
      </c>
      <c r="D11" s="11">
        <v>362159</v>
      </c>
      <c r="E11" s="11">
        <v>389658</v>
      </c>
      <c r="F11" s="11">
        <v>395780</v>
      </c>
      <c r="G11" s="11">
        <v>383046</v>
      </c>
      <c r="H11" s="11">
        <v>480284</v>
      </c>
      <c r="I11" s="11">
        <v>536900</v>
      </c>
      <c r="J11" s="11">
        <v>588073</v>
      </c>
    </row>
    <row r="12" spans="1:40" x14ac:dyDescent="0.2">
      <c r="A12" s="10" t="s">
        <v>11</v>
      </c>
      <c r="B12" s="11">
        <v>51654</v>
      </c>
      <c r="C12" s="11">
        <v>56791</v>
      </c>
      <c r="D12" s="11">
        <v>55409</v>
      </c>
      <c r="E12" s="11">
        <v>57703</v>
      </c>
      <c r="F12" s="11">
        <v>56396</v>
      </c>
      <c r="G12" s="11">
        <v>48815</v>
      </c>
      <c r="H12" s="11">
        <v>59166</v>
      </c>
      <c r="I12" s="11">
        <v>61309</v>
      </c>
      <c r="J12" s="11">
        <v>62808</v>
      </c>
    </row>
    <row r="13" spans="1:40" x14ac:dyDescent="0.2">
      <c r="A13" s="10" t="s">
        <v>12</v>
      </c>
      <c r="B13" s="11">
        <v>121145</v>
      </c>
      <c r="C13" s="11">
        <v>171979</v>
      </c>
      <c r="D13" s="11">
        <v>170474</v>
      </c>
      <c r="E13" s="11">
        <v>164707</v>
      </c>
      <c r="F13" s="11">
        <v>160197</v>
      </c>
      <c r="G13" s="11">
        <v>155297</v>
      </c>
      <c r="H13" s="11">
        <v>168402</v>
      </c>
      <c r="I13" s="11">
        <v>174008</v>
      </c>
      <c r="J13" s="11">
        <v>179485</v>
      </c>
    </row>
    <row r="14" spans="1:40" x14ac:dyDescent="0.2">
      <c r="A14" s="10" t="s">
        <v>13</v>
      </c>
      <c r="B14" s="11">
        <v>13491</v>
      </c>
      <c r="C14" s="11">
        <v>8371</v>
      </c>
      <c r="D14" s="11">
        <v>7627</v>
      </c>
      <c r="E14" s="11">
        <v>8607</v>
      </c>
      <c r="F14" s="11">
        <v>8722</v>
      </c>
      <c r="G14" s="11">
        <v>9106</v>
      </c>
      <c r="H14" s="11">
        <v>11265</v>
      </c>
      <c r="I14" s="11">
        <v>12648</v>
      </c>
      <c r="J14" s="11">
        <v>14040</v>
      </c>
    </row>
    <row r="15" spans="1:40" x14ac:dyDescent="0.2">
      <c r="A15" s="10" t="s">
        <v>14</v>
      </c>
      <c r="B15" s="11">
        <v>140749</v>
      </c>
      <c r="C15" s="11">
        <v>171569</v>
      </c>
      <c r="D15" s="11">
        <v>144047</v>
      </c>
      <c r="E15" s="11">
        <v>150868</v>
      </c>
      <c r="F15" s="11">
        <v>143061</v>
      </c>
      <c r="G15" s="11">
        <v>128666</v>
      </c>
      <c r="H15" s="11">
        <v>146237</v>
      </c>
      <c r="I15" s="11">
        <v>147988</v>
      </c>
      <c r="J15" s="11">
        <v>147928</v>
      </c>
    </row>
    <row r="16" spans="1:40" x14ac:dyDescent="0.2">
      <c r="A16" s="10" t="s">
        <v>15</v>
      </c>
      <c r="B16" s="11">
        <v>16718</v>
      </c>
      <c r="C16" s="11">
        <v>20777</v>
      </c>
      <c r="D16" s="11">
        <v>18393</v>
      </c>
      <c r="E16" s="11">
        <v>18096</v>
      </c>
      <c r="F16" s="11">
        <v>17092</v>
      </c>
      <c r="G16" s="11">
        <v>16145</v>
      </c>
      <c r="H16" s="11">
        <v>17825</v>
      </c>
      <c r="I16" s="11">
        <v>18190</v>
      </c>
      <c r="J16" s="11">
        <v>18584</v>
      </c>
    </row>
    <row r="17" spans="1:10" x14ac:dyDescent="0.2">
      <c r="A17" s="10" t="s">
        <v>16</v>
      </c>
      <c r="B17" s="11">
        <v>106451</v>
      </c>
      <c r="C17" s="11">
        <v>139726</v>
      </c>
      <c r="D17" s="11">
        <v>117645</v>
      </c>
      <c r="E17" s="11">
        <v>120745</v>
      </c>
      <c r="F17" s="11">
        <v>113811</v>
      </c>
      <c r="G17" s="11">
        <v>92654</v>
      </c>
      <c r="H17" s="11">
        <v>120453</v>
      </c>
      <c r="I17" s="11">
        <v>122181</v>
      </c>
      <c r="J17" s="11">
        <v>120719</v>
      </c>
    </row>
    <row r="18" spans="1:10" x14ac:dyDescent="0.2">
      <c r="A18" s="10" t="s">
        <v>17</v>
      </c>
      <c r="B18" s="11">
        <v>56749</v>
      </c>
      <c r="C18" s="11">
        <v>64356</v>
      </c>
      <c r="D18" s="11">
        <v>64366</v>
      </c>
      <c r="E18" s="11">
        <v>69438</v>
      </c>
      <c r="F18" s="11">
        <v>63288</v>
      </c>
      <c r="G18" s="11">
        <v>56457</v>
      </c>
      <c r="H18" s="11">
        <v>60439</v>
      </c>
      <c r="I18" s="11">
        <v>60982</v>
      </c>
      <c r="J18" s="11">
        <v>61329</v>
      </c>
    </row>
    <row r="19" spans="1:10" x14ac:dyDescent="0.2">
      <c r="A19" s="10" t="s">
        <v>18</v>
      </c>
      <c r="B19" s="11">
        <v>133774</v>
      </c>
      <c r="C19" s="11">
        <v>106622</v>
      </c>
      <c r="D19" s="11">
        <v>90319</v>
      </c>
      <c r="E19" s="11">
        <v>79539</v>
      </c>
      <c r="F19" s="11">
        <v>72429</v>
      </c>
      <c r="G19" s="11">
        <v>62451</v>
      </c>
      <c r="H19" s="11">
        <v>64947</v>
      </c>
      <c r="I19" s="11">
        <v>63822</v>
      </c>
      <c r="J19" s="11">
        <v>63545</v>
      </c>
    </row>
    <row r="20" spans="1:10" x14ac:dyDescent="0.2">
      <c r="A20" s="10" t="s">
        <v>19</v>
      </c>
      <c r="B20" s="11">
        <v>2359</v>
      </c>
      <c r="C20" s="11">
        <v>5836</v>
      </c>
      <c r="D20" s="11">
        <v>5386</v>
      </c>
      <c r="E20" s="11">
        <v>6359</v>
      </c>
      <c r="F20" s="11">
        <v>6866</v>
      </c>
      <c r="G20" s="11">
        <v>7055</v>
      </c>
      <c r="H20" s="11">
        <v>10541</v>
      </c>
      <c r="I20" s="11">
        <v>12995</v>
      </c>
      <c r="J20" s="11">
        <v>15479</v>
      </c>
    </row>
    <row r="21" spans="1:10" x14ac:dyDescent="0.2">
      <c r="A21" s="10" t="s">
        <v>20</v>
      </c>
      <c r="B21" s="11">
        <v>371859</v>
      </c>
      <c r="C21" s="11">
        <v>496979</v>
      </c>
      <c r="D21" s="11">
        <v>504897</v>
      </c>
      <c r="E21" s="11">
        <v>551286</v>
      </c>
      <c r="F21" s="11">
        <v>582156</v>
      </c>
      <c r="G21" s="11">
        <v>600413</v>
      </c>
      <c r="H21" s="11">
        <v>716301</v>
      </c>
      <c r="I21" s="11">
        <v>794169</v>
      </c>
      <c r="J21" s="11">
        <v>869343</v>
      </c>
    </row>
    <row r="22" spans="1:10" x14ac:dyDescent="0.2">
      <c r="A22" s="10" t="s">
        <v>21</v>
      </c>
      <c r="B22" s="11">
        <v>205069</v>
      </c>
      <c r="C22" s="11">
        <v>241838</v>
      </c>
      <c r="D22" s="11">
        <v>184050</v>
      </c>
      <c r="E22" s="11">
        <v>183389</v>
      </c>
      <c r="F22" s="11">
        <v>173269</v>
      </c>
      <c r="G22" s="11">
        <v>147368</v>
      </c>
      <c r="H22" s="11">
        <v>167232</v>
      </c>
      <c r="I22" s="11">
        <v>169786</v>
      </c>
      <c r="J22" s="11">
        <v>169082</v>
      </c>
    </row>
    <row r="23" spans="1:10" x14ac:dyDescent="0.2">
      <c r="A23" s="10" t="s">
        <v>22</v>
      </c>
      <c r="B23" s="11">
        <v>118697</v>
      </c>
      <c r="C23" s="11">
        <v>117452</v>
      </c>
      <c r="D23" s="11">
        <v>89387</v>
      </c>
      <c r="E23" s="11">
        <v>89065</v>
      </c>
      <c r="F23" s="11">
        <v>84150</v>
      </c>
      <c r="G23" s="11">
        <v>71571</v>
      </c>
      <c r="H23" s="11">
        <v>81218</v>
      </c>
      <c r="I23" s="11">
        <v>82459</v>
      </c>
      <c r="J23" s="11">
        <v>82117</v>
      </c>
    </row>
    <row r="24" spans="1:10" x14ac:dyDescent="0.2">
      <c r="A24" s="10" t="s">
        <v>23</v>
      </c>
      <c r="B24" s="11">
        <v>248113</v>
      </c>
      <c r="C24" s="11">
        <v>285281</v>
      </c>
      <c r="D24" s="11">
        <v>279912</v>
      </c>
      <c r="E24" s="11">
        <v>294099</v>
      </c>
      <c r="F24" s="11">
        <v>292921</v>
      </c>
      <c r="G24" s="11">
        <v>268510</v>
      </c>
      <c r="H24" s="11">
        <v>324129</v>
      </c>
      <c r="I24" s="11">
        <v>348146</v>
      </c>
      <c r="J24" s="11">
        <v>366905</v>
      </c>
    </row>
    <row r="25" spans="1:10" x14ac:dyDescent="0.2">
      <c r="A25" s="10" t="s">
        <v>24</v>
      </c>
      <c r="B25" s="11">
        <v>177705</v>
      </c>
      <c r="C25" s="11">
        <v>167687</v>
      </c>
      <c r="D25" s="11">
        <v>131732</v>
      </c>
      <c r="E25" s="11">
        <v>126430</v>
      </c>
      <c r="F25" s="11">
        <v>117050</v>
      </c>
      <c r="G25" s="11">
        <v>103141</v>
      </c>
      <c r="H25" s="11">
        <v>117867</v>
      </c>
      <c r="I25" s="11">
        <v>119025</v>
      </c>
      <c r="J25" s="11">
        <v>118508</v>
      </c>
    </row>
    <row r="26" spans="1:10" x14ac:dyDescent="0.2">
      <c r="A26" s="10" t="s">
        <v>25</v>
      </c>
      <c r="B26" s="11">
        <v>57230</v>
      </c>
      <c r="C26" s="11">
        <v>234637</v>
      </c>
      <c r="D26" s="11">
        <v>237345</v>
      </c>
      <c r="E26" s="11">
        <v>252265</v>
      </c>
      <c r="F26" s="11">
        <v>255224</v>
      </c>
      <c r="G26" s="11">
        <v>252874</v>
      </c>
      <c r="H26" s="11">
        <v>306659</v>
      </c>
      <c r="I26" s="11">
        <v>341196</v>
      </c>
      <c r="J26" s="11">
        <v>374570</v>
      </c>
    </row>
    <row r="27" spans="1:10" x14ac:dyDescent="0.2">
      <c r="A27" s="10" t="s">
        <v>26</v>
      </c>
      <c r="B27" s="11">
        <v>73273</v>
      </c>
      <c r="C27" s="11">
        <v>98760</v>
      </c>
      <c r="D27" s="11">
        <v>84616</v>
      </c>
      <c r="E27" s="11">
        <v>86572</v>
      </c>
      <c r="F27" s="11">
        <v>82979</v>
      </c>
      <c r="G27" s="11">
        <v>76853</v>
      </c>
      <c r="H27" s="11">
        <v>89319</v>
      </c>
      <c r="I27" s="11">
        <v>92424</v>
      </c>
      <c r="J27" s="11">
        <v>94721</v>
      </c>
    </row>
    <row r="28" spans="1:10" x14ac:dyDescent="0.2">
      <c r="A28" s="10" t="s">
        <v>27</v>
      </c>
      <c r="B28" s="11">
        <v>33820</v>
      </c>
      <c r="C28" s="11">
        <v>26565</v>
      </c>
      <c r="D28" s="11">
        <v>23938</v>
      </c>
      <c r="E28" s="11">
        <v>23580</v>
      </c>
      <c r="F28" s="11">
        <v>22225</v>
      </c>
      <c r="G28" s="11">
        <v>19691</v>
      </c>
      <c r="H28" s="11">
        <v>22621</v>
      </c>
      <c r="I28" s="11">
        <v>23476</v>
      </c>
      <c r="J28" s="11">
        <v>23911</v>
      </c>
    </row>
    <row r="29" spans="1:10" x14ac:dyDescent="0.2">
      <c r="A29" s="10" t="s">
        <v>190</v>
      </c>
      <c r="B29" s="11">
        <v>5078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7680-F437-7E4B-9602-7E305C27EE8C}">
  <dimension ref="A1:G10"/>
  <sheetViews>
    <sheetView workbookViewId="0">
      <selection activeCell="E10" sqref="A1:G10"/>
    </sheetView>
  </sheetViews>
  <sheetFormatPr baseColWidth="10" defaultRowHeight="16" x14ac:dyDescent="0.2"/>
  <sheetData>
    <row r="1" spans="1:7" x14ac:dyDescent="0.2">
      <c r="A1" t="s">
        <v>32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 x14ac:dyDescent="0.2">
      <c r="A2">
        <v>2010</v>
      </c>
      <c r="B2">
        <f>rRe!M2+rRe!AE2</f>
        <v>27545</v>
      </c>
      <c r="C2">
        <f>rRe!Z2+rRe!AA2+rRe!AB2+rRe!AC2+rRe!AD2+rRe!AL2+rRe!AM2</f>
        <v>561534</v>
      </c>
      <c r="D2">
        <f>rRe!P2+rRe!W2+rRe!AG2+rRe!AH2</f>
        <v>636935</v>
      </c>
      <c r="E2">
        <f>rRe!T2+rRe!AF2+rRe!Y2+rRe!AI2</f>
        <v>818157</v>
      </c>
      <c r="F2">
        <f>rRe!N2+rRe!Q2+rRe!R2+rRe!S2+rRe!V2+rRe!AJ2+rRe!AK2</f>
        <v>1069582</v>
      </c>
      <c r="G2">
        <f>rRe!O2+rRe!U2+rRe!X2</f>
        <v>546144</v>
      </c>
    </row>
    <row r="3" spans="1:7" x14ac:dyDescent="0.2">
      <c r="A3">
        <v>2015</v>
      </c>
      <c r="B3">
        <f>rRe!M3+rRe!AE3</f>
        <v>24826</v>
      </c>
      <c r="C3">
        <f>rRe!Z3+rRe!AA3+rRe!AB3+rRe!AC3+rRe!AD3+rRe!AL3+rRe!AM3</f>
        <v>628375</v>
      </c>
      <c r="D3">
        <f>rRe!P3+rRe!W3+rRe!AG3+rRe!AH3</f>
        <v>684164</v>
      </c>
      <c r="E3">
        <f>rRe!T3+rRe!AF3+rRe!Y3+rRe!AI3</f>
        <v>985981</v>
      </c>
      <c r="F3">
        <f>rRe!N3+rRe!Q3+rRe!R3+rRe!S3+rRe!V3+rRe!AJ3+rRe!AK3</f>
        <v>1344531</v>
      </c>
      <c r="G3">
        <f>rRe!O3+rRe!U3+rRe!X3</f>
        <v>647692</v>
      </c>
    </row>
    <row r="4" spans="1:7" x14ac:dyDescent="0.2">
      <c r="A4">
        <v>2020</v>
      </c>
      <c r="B4">
        <f>rRe!M4+rRe!AE4</f>
        <v>23065</v>
      </c>
      <c r="C4">
        <f>rRe!Z4+rRe!AA4+rRe!AB4+rRe!AC4+rRe!AD4+rRe!AL4+rRe!AM4</f>
        <v>543324</v>
      </c>
      <c r="D4">
        <f>rRe!P4+rRe!W4+rRe!AG4+rRe!AH4</f>
        <v>582024</v>
      </c>
      <c r="E4">
        <f>rRe!T4+rRe!AF4+rRe!Y4+rRe!AI4</f>
        <v>969459</v>
      </c>
      <c r="F4">
        <f>rRe!N4+rRe!Q4+rRe!R4+rRe!S4+rRe!V4+rRe!AJ4+rRe!AK4</f>
        <v>1228007</v>
      </c>
      <c r="G4">
        <f>rRe!O4+rRe!U4+rRe!X4</f>
        <v>553963</v>
      </c>
    </row>
    <row r="5" spans="1:7" x14ac:dyDescent="0.2">
      <c r="A5">
        <v>2025</v>
      </c>
      <c r="B5">
        <f>rRe!M5+rRe!AE5</f>
        <v>23195</v>
      </c>
      <c r="C5">
        <f>rRe!Z5+rRe!AA5+rRe!AB5+rRe!AC5+rRe!AD5+rRe!AL5+rRe!AM5</f>
        <v>548838</v>
      </c>
      <c r="D5">
        <f>rRe!P5+rRe!W5+rRe!AG5+rRe!AH5</f>
        <v>582363</v>
      </c>
      <c r="E5">
        <f>rRe!T5+rRe!AF5+rRe!Y5+rRe!AI5</f>
        <v>1033586</v>
      </c>
      <c r="F5">
        <f>rRe!N5+rRe!Q5+rRe!R5+rRe!S5+rRe!V5+rRe!AJ5+rRe!AK5</f>
        <v>1259270</v>
      </c>
      <c r="G5">
        <f>rRe!O5+rRe!U5+rRe!X5</f>
        <v>562713</v>
      </c>
    </row>
    <row r="6" spans="1:7" x14ac:dyDescent="0.2">
      <c r="A6">
        <v>2030</v>
      </c>
      <c r="B6">
        <f>rRe!M6+rRe!AE6</f>
        <v>22591</v>
      </c>
      <c r="C6">
        <f>rRe!Z6+rRe!AA6+rRe!AB6+rRe!AC6+rRe!AD6+rRe!AL6+rRe!AM6</f>
        <v>514885</v>
      </c>
      <c r="D6">
        <f>rRe!P6+rRe!W6+rRe!AG6+rRe!AH6</f>
        <v>554872</v>
      </c>
      <c r="E6">
        <f>rRe!T6+rRe!AF6+rRe!Y6+rRe!AI6</f>
        <v>1056928</v>
      </c>
      <c r="F6">
        <f>rRe!N6+rRe!Q6+rRe!R6+rRe!S6+rRe!V6+rRe!AJ6+rRe!AK6</f>
        <v>1234478</v>
      </c>
      <c r="G6">
        <f>rRe!O6+rRe!U6+rRe!X6</f>
        <v>560220</v>
      </c>
    </row>
    <row r="7" spans="1:7" x14ac:dyDescent="0.2">
      <c r="A7">
        <v>2035</v>
      </c>
      <c r="B7">
        <f>rRe!M7+rRe!AE7</f>
        <v>21501</v>
      </c>
      <c r="C7">
        <f>rRe!Z7+rRe!AA7+rRe!AB7+rRe!AC7+rRe!AD7+rRe!AL7+rRe!AM7</f>
        <v>452917</v>
      </c>
      <c r="D7">
        <f>rRe!P7+rRe!W7+rRe!AG7+rRe!AH7</f>
        <v>460572</v>
      </c>
      <c r="E7">
        <f>rRe!T7+rRe!AF7+rRe!Y7+rRe!AI7</f>
        <v>1036237</v>
      </c>
      <c r="F7">
        <f>rRe!N7+rRe!Q7+rRe!R7+rRe!S7+rRe!V7+rRe!AJ7+rRe!AK7</f>
        <v>1152882</v>
      </c>
      <c r="G7">
        <f>rRe!O7+rRe!U7+rRe!X7</f>
        <v>486990</v>
      </c>
    </row>
    <row r="8" spans="1:7" x14ac:dyDescent="0.2">
      <c r="A8">
        <v>2040</v>
      </c>
      <c r="B8">
        <f>rRe!M8+rRe!AE8</f>
        <v>24677</v>
      </c>
      <c r="C8">
        <f>rRe!Z8+rRe!AA8+rRe!AB8+rRe!AC8+rRe!AD8+rRe!AL8+rRe!AM8</f>
        <v>521841</v>
      </c>
      <c r="D8">
        <f>rRe!P8+rRe!W8+rRe!AG8+rRe!AH8</f>
        <v>555380</v>
      </c>
      <c r="E8">
        <f>rRe!T8+rRe!AF8+rRe!Y8+rRe!AI8</f>
        <v>1235777</v>
      </c>
      <c r="F8">
        <f>rRe!N8+rRe!Q8+rRe!R8+rRe!S8+rRe!V8+rRe!AJ8+rRe!AK8</f>
        <v>1351601</v>
      </c>
      <c r="G8">
        <f>rRe!O8+rRe!U8+rRe!X8</f>
        <v>572682</v>
      </c>
    </row>
    <row r="9" spans="1:7" x14ac:dyDescent="0.2">
      <c r="A9">
        <v>2045</v>
      </c>
      <c r="B9">
        <f>rRe!M9+rRe!AE9</f>
        <v>26539</v>
      </c>
      <c r="C9">
        <f>rRe!Z9+rRe!AA9+rRe!AB9+rRe!AC9+rRe!AD9+rRe!AL9+rRe!AM9</f>
        <v>529063</v>
      </c>
      <c r="D9">
        <f>rRe!P9+rRe!W9+rRe!AG9+rRe!AH9</f>
        <v>572905</v>
      </c>
      <c r="E9">
        <f>rRe!T9+rRe!AF9+rRe!Y9+rRe!AI9</f>
        <v>1353468</v>
      </c>
      <c r="F9">
        <f>rRe!N9+rRe!Q9+rRe!R9+rRe!S9+rRe!V9+rRe!AJ9+rRe!AK9</f>
        <v>1445778</v>
      </c>
      <c r="G9">
        <f>rRe!O9+rRe!U9+rRe!X9</f>
        <v>616298</v>
      </c>
    </row>
    <row r="10" spans="1:7" x14ac:dyDescent="0.2">
      <c r="A10">
        <v>2050</v>
      </c>
      <c r="B10">
        <f>rRe!M10+rRe!AE10</f>
        <v>28420</v>
      </c>
      <c r="C10">
        <f>rRe!Z10+rRe!AA10+rRe!AB10+rRe!AC10+rRe!AD10+rRe!AL10+rRe!AM10</f>
        <v>530737</v>
      </c>
      <c r="D10">
        <f>rRe!P10+rRe!W10+rRe!AG10+rRe!AH10</f>
        <v>580871</v>
      </c>
      <c r="E10">
        <f>rRe!T10+rRe!AF10+rRe!Y10+rRe!AI10</f>
        <v>1457249</v>
      </c>
      <c r="F10">
        <f>rRe!N10+rRe!Q10+rRe!R10+rRe!S10+rRe!V10+rRe!AJ10+rRe!AK10</f>
        <v>1524722</v>
      </c>
      <c r="G10">
        <f>rRe!O10+rRe!U10+rRe!X10</f>
        <v>623527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8F7A-DBB0-1F44-A21B-B636A858E5F0}">
  <dimension ref="A1:K34"/>
  <sheetViews>
    <sheetView workbookViewId="0">
      <selection activeCell="C34" sqref="C34"/>
    </sheetView>
  </sheetViews>
  <sheetFormatPr baseColWidth="10" defaultRowHeight="16" x14ac:dyDescent="0.2"/>
  <cols>
    <col min="1" max="1" width="24.5" bestFit="1" customWidth="1"/>
    <col min="2" max="2" width="24.33203125" bestFit="1" customWidth="1"/>
    <col min="3" max="6" width="8.1640625" bestFit="1" customWidth="1"/>
    <col min="7" max="10" width="9.1640625" bestFit="1" customWidth="1"/>
  </cols>
  <sheetData>
    <row r="1" spans="1:11" x14ac:dyDescent="0.2">
      <c r="A1" s="10" t="s">
        <v>28</v>
      </c>
      <c r="B1" s="10" t="s">
        <v>29</v>
      </c>
      <c r="C1" s="10">
        <v>2010</v>
      </c>
      <c r="D1" s="10">
        <v>2015</v>
      </c>
      <c r="E1" s="10">
        <v>2020</v>
      </c>
      <c r="F1" s="10">
        <v>2025</v>
      </c>
      <c r="G1" s="10">
        <v>2030</v>
      </c>
      <c r="H1" s="10">
        <v>2035</v>
      </c>
      <c r="I1" s="10">
        <v>2040</v>
      </c>
      <c r="J1" s="10">
        <v>2045</v>
      </c>
      <c r="K1" s="10">
        <v>2050</v>
      </c>
    </row>
    <row r="2" spans="1:11" x14ac:dyDescent="0.2">
      <c r="A2" s="10" t="s">
        <v>191</v>
      </c>
      <c r="B2" s="11" t="s">
        <v>30</v>
      </c>
      <c r="C2" s="11">
        <v>494.22800000000001</v>
      </c>
      <c r="D2" s="11">
        <v>612.72299999999996</v>
      </c>
      <c r="E2" s="11">
        <v>614.39499999999998</v>
      </c>
      <c r="F2" s="11">
        <v>674.35</v>
      </c>
      <c r="G2" s="11">
        <v>720.61800000000005</v>
      </c>
      <c r="H2" s="11">
        <v>714.29399999999998</v>
      </c>
      <c r="I2" s="11">
        <v>879.76800000000003</v>
      </c>
      <c r="J2" s="11">
        <v>1000.287</v>
      </c>
      <c r="K2" s="11">
        <v>1128.25</v>
      </c>
    </row>
    <row r="3" spans="1:11" x14ac:dyDescent="0.2">
      <c r="A3" s="10" t="s">
        <v>192</v>
      </c>
      <c r="B3" s="11" t="s">
        <v>30</v>
      </c>
      <c r="C3" s="11">
        <v>325.46199999999999</v>
      </c>
      <c r="D3" s="11">
        <v>400.45499999999998</v>
      </c>
      <c r="E3" s="11">
        <v>385.52199999999999</v>
      </c>
      <c r="F3" s="11">
        <v>418.96300000000002</v>
      </c>
      <c r="G3" s="11">
        <v>441.339</v>
      </c>
      <c r="H3" s="11">
        <v>453.09199999999998</v>
      </c>
      <c r="I3" s="11">
        <v>541.75800000000004</v>
      </c>
      <c r="J3" s="11">
        <v>620.53599999999994</v>
      </c>
      <c r="K3" s="11">
        <v>702.34199999999998</v>
      </c>
    </row>
    <row r="4" spans="1:11" x14ac:dyDescent="0.2">
      <c r="A4" s="10" t="s">
        <v>193</v>
      </c>
      <c r="B4" s="11" t="s">
        <v>30</v>
      </c>
      <c r="C4" s="11">
        <v>54.098999999999997</v>
      </c>
      <c r="D4" s="11">
        <v>76.742000000000004</v>
      </c>
      <c r="E4" s="11">
        <v>57.71</v>
      </c>
      <c r="F4" s="11">
        <v>67.510999999999996</v>
      </c>
      <c r="G4" s="11">
        <v>72.674000000000007</v>
      </c>
      <c r="H4" s="11">
        <v>64.787999999999997</v>
      </c>
      <c r="I4" s="11">
        <v>84.885000000000005</v>
      </c>
      <c r="J4" s="11">
        <v>104.601</v>
      </c>
      <c r="K4" s="11">
        <v>114.54900000000001</v>
      </c>
    </row>
    <row r="5" spans="1:11" x14ac:dyDescent="0.2">
      <c r="A5" s="10" t="s">
        <v>194</v>
      </c>
      <c r="B5" s="11" t="s">
        <v>30</v>
      </c>
      <c r="C5" s="11">
        <v>1.587</v>
      </c>
      <c r="D5" s="11">
        <v>1.8380000000000001</v>
      </c>
      <c r="E5" s="11">
        <v>0.995</v>
      </c>
      <c r="F5" s="11">
        <v>0.89300000000000002</v>
      </c>
      <c r="G5" s="11">
        <v>0.70299999999999996</v>
      </c>
      <c r="H5" s="11">
        <v>0.52700000000000002</v>
      </c>
      <c r="I5" s="11">
        <v>0.54</v>
      </c>
      <c r="J5" s="11">
        <v>0.51100000000000001</v>
      </c>
      <c r="K5" s="11">
        <v>0.499</v>
      </c>
    </row>
    <row r="6" spans="1:11" x14ac:dyDescent="0.2">
      <c r="A6" s="10" t="s">
        <v>195</v>
      </c>
      <c r="B6" s="11" t="s">
        <v>30</v>
      </c>
      <c r="C6" s="11">
        <v>285.57900000000001</v>
      </c>
      <c r="D6" s="11">
        <v>346.76499999999999</v>
      </c>
      <c r="E6" s="11">
        <v>355.86099999999999</v>
      </c>
      <c r="F6" s="11">
        <v>393.58100000000002</v>
      </c>
      <c r="G6" s="11">
        <v>426.08499999999998</v>
      </c>
      <c r="H6" s="11">
        <v>417.61599999999999</v>
      </c>
      <c r="I6" s="11">
        <v>531.71199999999999</v>
      </c>
      <c r="J6" s="11">
        <v>599.34</v>
      </c>
      <c r="K6" s="11">
        <v>685.83299999999997</v>
      </c>
    </row>
    <row r="7" spans="1:11" x14ac:dyDescent="0.2">
      <c r="A7" s="10" t="s">
        <v>196</v>
      </c>
      <c r="B7" s="11" t="s">
        <v>30</v>
      </c>
      <c r="C7" s="11">
        <v>248.78</v>
      </c>
      <c r="D7" s="11">
        <v>289.666</v>
      </c>
      <c r="E7" s="11">
        <v>256.71600000000001</v>
      </c>
      <c r="F7" s="11">
        <v>276.39</v>
      </c>
      <c r="G7" s="11">
        <v>290.13900000000001</v>
      </c>
      <c r="H7" s="11">
        <v>289.01299999999998</v>
      </c>
      <c r="I7" s="11">
        <v>350.08300000000003</v>
      </c>
      <c r="J7" s="11">
        <v>398.976</v>
      </c>
      <c r="K7" s="11">
        <v>451.27499999999998</v>
      </c>
    </row>
    <row r="8" spans="1:11" x14ac:dyDescent="0.2">
      <c r="A8" s="10" t="s">
        <v>197</v>
      </c>
      <c r="B8" s="11" t="s">
        <v>30</v>
      </c>
      <c r="C8" s="11">
        <v>76.281999999999996</v>
      </c>
      <c r="D8" s="11">
        <v>76.59</v>
      </c>
      <c r="E8" s="11">
        <v>71.024000000000001</v>
      </c>
      <c r="F8" s="11">
        <v>69.793000000000006</v>
      </c>
      <c r="G8" s="11">
        <v>69.956000000000003</v>
      </c>
      <c r="H8" s="11">
        <v>67.284000000000006</v>
      </c>
      <c r="I8" s="11">
        <v>70.956999999999994</v>
      </c>
      <c r="J8" s="11">
        <v>74.275000000000006</v>
      </c>
      <c r="K8" s="11">
        <v>76.301000000000002</v>
      </c>
    </row>
    <row r="9" spans="1:11" x14ac:dyDescent="0.2">
      <c r="A9" s="10" t="s">
        <v>198</v>
      </c>
      <c r="B9" s="11" t="s">
        <v>30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3" spans="1:11" x14ac:dyDescent="0.2">
      <c r="A13" s="10" t="s">
        <v>28</v>
      </c>
      <c r="B13" s="10" t="s">
        <v>29</v>
      </c>
      <c r="C13" s="10">
        <v>2010</v>
      </c>
      <c r="D13" s="10">
        <v>2015</v>
      </c>
      <c r="E13" s="10">
        <v>2020</v>
      </c>
      <c r="F13" s="10">
        <v>2025</v>
      </c>
      <c r="G13" s="10">
        <v>2030</v>
      </c>
      <c r="H13" s="10">
        <v>2035</v>
      </c>
      <c r="I13" s="10">
        <v>2040</v>
      </c>
      <c r="J13" s="10">
        <v>2045</v>
      </c>
      <c r="K13" s="10">
        <v>2050</v>
      </c>
    </row>
    <row r="14" spans="1:11" x14ac:dyDescent="0.2">
      <c r="A14" s="10" t="s">
        <v>200</v>
      </c>
      <c r="B14" s="11" t="s">
        <v>31</v>
      </c>
      <c r="C14" s="11">
        <v>235.07400000000001</v>
      </c>
      <c r="D14" s="11">
        <v>344.87700000000001</v>
      </c>
      <c r="E14" s="11">
        <v>373.279</v>
      </c>
      <c r="F14" s="11">
        <v>458.214</v>
      </c>
      <c r="G14" s="11">
        <v>533.67899999999997</v>
      </c>
      <c r="H14" s="11">
        <v>590.899</v>
      </c>
      <c r="I14" s="11">
        <v>825.76499999999999</v>
      </c>
      <c r="J14" s="11">
        <v>1069.1659999999999</v>
      </c>
      <c r="K14" s="11">
        <v>1354.54</v>
      </c>
    </row>
    <row r="15" spans="1:11" x14ac:dyDescent="0.2">
      <c r="A15" s="10" t="s">
        <v>201</v>
      </c>
      <c r="B15" s="11" t="s">
        <v>31</v>
      </c>
      <c r="C15" s="11">
        <v>49.69</v>
      </c>
      <c r="D15" s="11">
        <v>65.003</v>
      </c>
      <c r="E15" s="11">
        <v>69.436999999999998</v>
      </c>
      <c r="F15" s="11">
        <v>86.143000000000001</v>
      </c>
      <c r="G15" s="11">
        <v>101.309</v>
      </c>
      <c r="H15" s="11">
        <v>112.572</v>
      </c>
      <c r="I15" s="11">
        <v>164.376</v>
      </c>
      <c r="J15" s="11">
        <v>217.74</v>
      </c>
      <c r="K15" s="11">
        <v>281.19400000000002</v>
      </c>
    </row>
    <row r="16" spans="1:11" x14ac:dyDescent="0.2">
      <c r="A16" s="10" t="s">
        <v>202</v>
      </c>
      <c r="B16" s="11" t="s">
        <v>31</v>
      </c>
      <c r="C16" s="11">
        <v>34.860999999999997</v>
      </c>
      <c r="D16" s="11">
        <v>44.527999999999999</v>
      </c>
      <c r="E16" s="11">
        <v>47.628999999999998</v>
      </c>
      <c r="F16" s="11">
        <v>59.064</v>
      </c>
      <c r="G16" s="11">
        <v>69.399000000000001</v>
      </c>
      <c r="H16" s="11">
        <v>77.013000000000005</v>
      </c>
      <c r="I16" s="11">
        <v>112.31</v>
      </c>
      <c r="J16" s="11">
        <v>148.624</v>
      </c>
      <c r="K16" s="11">
        <v>191.708</v>
      </c>
    </row>
    <row r="17" spans="1:11" x14ac:dyDescent="0.2">
      <c r="A17" s="10" t="s">
        <v>203</v>
      </c>
      <c r="B17" s="11" t="s">
        <v>31</v>
      </c>
      <c r="C17" s="11">
        <v>14.83</v>
      </c>
      <c r="D17" s="11">
        <v>20.475000000000001</v>
      </c>
      <c r="E17" s="11">
        <v>21.808</v>
      </c>
      <c r="F17" s="11">
        <v>27.08</v>
      </c>
      <c r="G17" s="11">
        <v>31.91</v>
      </c>
      <c r="H17" s="11">
        <v>35.558999999999997</v>
      </c>
      <c r="I17" s="11">
        <v>52.064999999999998</v>
      </c>
      <c r="J17" s="11">
        <v>69.116</v>
      </c>
      <c r="K17" s="11">
        <v>89.486000000000004</v>
      </c>
    </row>
    <row r="18" spans="1:11" x14ac:dyDescent="0.2">
      <c r="A18" s="10" t="s">
        <v>204</v>
      </c>
      <c r="B18" s="11" t="s">
        <v>31</v>
      </c>
      <c r="C18" s="11">
        <v>42.94</v>
      </c>
      <c r="D18" s="11">
        <v>52.015000000000001</v>
      </c>
      <c r="E18" s="11">
        <v>49.076000000000001</v>
      </c>
      <c r="F18" s="11">
        <v>61.996000000000002</v>
      </c>
      <c r="G18" s="11">
        <v>73.804000000000002</v>
      </c>
      <c r="H18" s="11">
        <v>80.665000000000006</v>
      </c>
      <c r="I18" s="11">
        <v>119.97</v>
      </c>
      <c r="J18" s="11">
        <v>155.80799999999999</v>
      </c>
      <c r="K18" s="11">
        <v>193.16</v>
      </c>
    </row>
    <row r="19" spans="1:11" x14ac:dyDescent="0.2">
      <c r="A19" s="10" t="s">
        <v>205</v>
      </c>
      <c r="B19" s="11" t="s">
        <v>31</v>
      </c>
      <c r="C19" s="11">
        <v>33.238</v>
      </c>
      <c r="D19" s="11">
        <v>46.298000000000002</v>
      </c>
      <c r="E19" s="11">
        <v>49.593000000000004</v>
      </c>
      <c r="F19" s="11">
        <v>60.512</v>
      </c>
      <c r="G19" s="11">
        <v>69.468999999999994</v>
      </c>
      <c r="H19" s="11">
        <v>75.316999999999993</v>
      </c>
      <c r="I19" s="11">
        <v>105.188</v>
      </c>
      <c r="J19" s="11">
        <v>134.75899999999999</v>
      </c>
      <c r="K19" s="11">
        <v>168.68700000000001</v>
      </c>
    </row>
    <row r="20" spans="1:11" x14ac:dyDescent="0.2">
      <c r="A20" s="10" t="s">
        <v>206</v>
      </c>
      <c r="B20" s="11" t="s">
        <v>31</v>
      </c>
      <c r="C20" s="11">
        <v>18.408000000000001</v>
      </c>
      <c r="D20" s="11">
        <v>25.823</v>
      </c>
      <c r="E20" s="11">
        <v>27.783999999999999</v>
      </c>
      <c r="F20" s="11">
        <v>33.432000000000002</v>
      </c>
      <c r="G20" s="11">
        <v>37.558999999999997</v>
      </c>
      <c r="H20" s="11">
        <v>39.759</v>
      </c>
      <c r="I20" s="11">
        <v>53.122</v>
      </c>
      <c r="J20" s="11">
        <v>65.643000000000001</v>
      </c>
      <c r="K20" s="11">
        <v>79.200999999999993</v>
      </c>
    </row>
    <row r="21" spans="1:11" x14ac:dyDescent="0.2">
      <c r="A21" s="10" t="s">
        <v>207</v>
      </c>
      <c r="B21" s="11" t="s">
        <v>31</v>
      </c>
      <c r="C21" s="11">
        <v>14.83</v>
      </c>
      <c r="D21" s="11">
        <v>20.475000000000001</v>
      </c>
      <c r="E21" s="11">
        <v>21.808</v>
      </c>
      <c r="F21" s="11">
        <v>27.08</v>
      </c>
      <c r="G21" s="11">
        <v>31.91</v>
      </c>
      <c r="H21" s="11">
        <v>35.558999999999997</v>
      </c>
      <c r="I21" s="11">
        <v>52.064999999999998</v>
      </c>
      <c r="J21" s="11">
        <v>69.116</v>
      </c>
      <c r="K21" s="11">
        <v>89.486000000000004</v>
      </c>
    </row>
    <row r="22" spans="1:11" x14ac:dyDescent="0.2">
      <c r="A22" s="10" t="s">
        <v>208</v>
      </c>
      <c r="B22" s="11" t="s">
        <v>31</v>
      </c>
      <c r="C22" s="11">
        <v>-9.1869999999999994</v>
      </c>
      <c r="D22" s="11">
        <v>-13.304</v>
      </c>
      <c r="E22" s="11">
        <v>-15.028</v>
      </c>
      <c r="F22" s="11">
        <v>-18.632000000000001</v>
      </c>
      <c r="G22" s="11">
        <v>-21.960999999999999</v>
      </c>
      <c r="H22" s="11">
        <v>-24.016999999999999</v>
      </c>
      <c r="I22" s="11">
        <v>-34.987000000000002</v>
      </c>
      <c r="J22" s="11">
        <v>-46.649000000000001</v>
      </c>
      <c r="K22" s="11">
        <v>-59.883000000000003</v>
      </c>
    </row>
    <row r="23" spans="1:11" x14ac:dyDescent="0.2">
      <c r="A23" s="10" t="s">
        <v>209</v>
      </c>
      <c r="B23" s="11" t="s">
        <v>31</v>
      </c>
      <c r="C23" s="11">
        <v>61.564</v>
      </c>
      <c r="D23" s="11">
        <v>89.132000000000005</v>
      </c>
      <c r="E23" s="11">
        <v>93.703000000000003</v>
      </c>
      <c r="F23" s="11">
        <v>115.023</v>
      </c>
      <c r="G23" s="11">
        <v>134.66800000000001</v>
      </c>
      <c r="H23" s="11">
        <v>150.43299999999999</v>
      </c>
      <c r="I23" s="11">
        <v>211.57400000000001</v>
      </c>
      <c r="J23" s="11">
        <v>272.47800000000001</v>
      </c>
      <c r="K23" s="11">
        <v>348.339</v>
      </c>
    </row>
    <row r="24" spans="1:11" x14ac:dyDescent="0.2">
      <c r="A24" s="10" t="s">
        <v>210</v>
      </c>
      <c r="B24" s="11" t="s">
        <v>31</v>
      </c>
      <c r="C24" s="11">
        <v>70.751999999999995</v>
      </c>
      <c r="D24" s="11">
        <v>102.43600000000001</v>
      </c>
      <c r="E24" s="11">
        <v>108.73099999999999</v>
      </c>
      <c r="F24" s="11">
        <v>133.655</v>
      </c>
      <c r="G24" s="11">
        <v>156.62899999999999</v>
      </c>
      <c r="H24" s="11">
        <v>174.45</v>
      </c>
      <c r="I24" s="11">
        <v>246.56</v>
      </c>
      <c r="J24" s="11">
        <v>319.12799999999999</v>
      </c>
      <c r="K24" s="11">
        <v>408.221</v>
      </c>
    </row>
    <row r="25" spans="1:11" x14ac:dyDescent="0.2">
      <c r="A25" s="10" t="s">
        <v>211</v>
      </c>
      <c r="B25" s="11" t="s">
        <v>31</v>
      </c>
      <c r="C25" s="11">
        <v>285.279</v>
      </c>
      <c r="D25" s="11">
        <v>402.29300000000001</v>
      </c>
      <c r="E25" s="11">
        <v>427.17099999999999</v>
      </c>
      <c r="F25" s="11">
        <v>527.21</v>
      </c>
      <c r="G25" s="11">
        <v>617.36099999999999</v>
      </c>
      <c r="H25" s="11">
        <v>684.803</v>
      </c>
      <c r="I25" s="11">
        <v>969.93700000000001</v>
      </c>
      <c r="J25" s="11">
        <v>1261.306</v>
      </c>
      <c r="K25" s="11">
        <v>1600.3240000000001</v>
      </c>
    </row>
    <row r="26" spans="1:11" x14ac:dyDescent="0.2">
      <c r="A26" s="10" t="s">
        <v>212</v>
      </c>
      <c r="B26" s="11" t="s">
        <v>31</v>
      </c>
      <c r="C26" s="11">
        <v>81.682000000000002</v>
      </c>
      <c r="D26" s="11">
        <v>122.41</v>
      </c>
      <c r="E26" s="11">
        <v>147.81899999999999</v>
      </c>
      <c r="F26" s="11">
        <v>179.22900000000001</v>
      </c>
      <c r="G26" s="11">
        <v>219.34</v>
      </c>
      <c r="H26" s="11">
        <v>270.839</v>
      </c>
      <c r="I26" s="11">
        <v>348.93900000000002</v>
      </c>
      <c r="J26" s="11">
        <v>458.82499999999999</v>
      </c>
      <c r="K26" s="11">
        <v>602.98199999999997</v>
      </c>
    </row>
    <row r="27" spans="1:11" x14ac:dyDescent="0.2">
      <c r="A27" s="10" t="s">
        <v>213</v>
      </c>
      <c r="B27" s="11" t="s">
        <v>31</v>
      </c>
      <c r="C27" s="11">
        <v>18.741</v>
      </c>
      <c r="D27" s="11">
        <v>35.832000000000001</v>
      </c>
      <c r="E27" s="11">
        <v>42.412999999999997</v>
      </c>
      <c r="F27" s="11">
        <v>47.776000000000003</v>
      </c>
      <c r="G27" s="11">
        <v>59.238999999999997</v>
      </c>
      <c r="H27" s="11">
        <v>74.352000000000004</v>
      </c>
      <c r="I27" s="11">
        <v>97.43</v>
      </c>
      <c r="J27" s="11">
        <v>130.398</v>
      </c>
      <c r="K27" s="11">
        <v>174.56800000000001</v>
      </c>
    </row>
    <row r="28" spans="1:11" x14ac:dyDescent="0.2">
      <c r="A28" s="10" t="s">
        <v>214</v>
      </c>
      <c r="B28" s="11" t="s">
        <v>31</v>
      </c>
      <c r="C28" s="11">
        <v>41.176000000000002</v>
      </c>
      <c r="D28" s="11">
        <v>48.404000000000003</v>
      </c>
      <c r="E28" s="11">
        <v>62.011000000000003</v>
      </c>
      <c r="F28" s="11">
        <v>86.790999999999997</v>
      </c>
      <c r="G28" s="11">
        <v>109.86799999999999</v>
      </c>
      <c r="H28" s="11">
        <v>139.55799999999999</v>
      </c>
      <c r="I28" s="11">
        <v>184.36799999999999</v>
      </c>
      <c r="J28" s="11">
        <v>247.81399999999999</v>
      </c>
      <c r="K28" s="11">
        <v>331.91300000000001</v>
      </c>
    </row>
    <row r="29" spans="1:11" x14ac:dyDescent="0.2">
      <c r="A29" s="10" t="s">
        <v>215</v>
      </c>
      <c r="B29" s="11" t="s">
        <v>31</v>
      </c>
      <c r="C29" s="11">
        <v>21.765000000000001</v>
      </c>
      <c r="D29" s="11">
        <v>38.173999999999999</v>
      </c>
      <c r="E29" s="11">
        <v>43.395000000000003</v>
      </c>
      <c r="F29" s="11">
        <v>44.661999999999999</v>
      </c>
      <c r="G29" s="11">
        <v>50.232999999999997</v>
      </c>
      <c r="H29" s="11">
        <v>56.93</v>
      </c>
      <c r="I29" s="11">
        <v>67.141999999999996</v>
      </c>
      <c r="J29" s="11">
        <v>80.613</v>
      </c>
      <c r="K29" s="11">
        <v>96.5</v>
      </c>
    </row>
    <row r="30" spans="1:11" x14ac:dyDescent="0.2">
      <c r="A30" s="10" t="s">
        <v>216</v>
      </c>
      <c r="B30" s="11" t="s">
        <v>31</v>
      </c>
      <c r="C30" s="11">
        <v>48.908000000000001</v>
      </c>
      <c r="D30" s="11">
        <v>57.935000000000002</v>
      </c>
      <c r="E30" s="11">
        <v>71.632000000000005</v>
      </c>
      <c r="F30" s="11">
        <v>91.781000000000006</v>
      </c>
      <c r="G30" s="11">
        <v>119.944</v>
      </c>
      <c r="H30" s="11">
        <v>158.65899999999999</v>
      </c>
      <c r="I30" s="11">
        <v>214.47800000000001</v>
      </c>
      <c r="J30" s="11">
        <v>300.13600000000002</v>
      </c>
      <c r="K30" s="11">
        <v>418.21899999999999</v>
      </c>
    </row>
    <row r="31" spans="1:11" x14ac:dyDescent="0.2">
      <c r="A31" s="10" t="s">
        <v>217</v>
      </c>
      <c r="B31" s="11" t="s">
        <v>31</v>
      </c>
      <c r="C31" s="11">
        <v>415.86900000000003</v>
      </c>
      <c r="D31" s="11">
        <v>582.63900000000001</v>
      </c>
      <c r="E31" s="11">
        <v>646.62199999999996</v>
      </c>
      <c r="F31" s="11">
        <v>798.22</v>
      </c>
      <c r="G31" s="11">
        <v>956.64599999999996</v>
      </c>
      <c r="H31" s="11">
        <v>1114.3019999999999</v>
      </c>
      <c r="I31" s="11">
        <v>1533.354</v>
      </c>
      <c r="J31" s="11">
        <v>2020.2670000000001</v>
      </c>
      <c r="K31" s="11">
        <v>2621.5250000000001</v>
      </c>
    </row>
    <row r="32" spans="1:11" x14ac:dyDescent="0.2">
      <c r="A32" s="10" t="s">
        <v>218</v>
      </c>
      <c r="B32" s="11" t="s">
        <v>31</v>
      </c>
      <c r="C32" s="11">
        <v>45.945999999999998</v>
      </c>
      <c r="D32" s="11">
        <v>85.043999999999997</v>
      </c>
      <c r="E32" s="11">
        <v>77.906999999999996</v>
      </c>
      <c r="F32" s="11">
        <v>91.691999999999993</v>
      </c>
      <c r="G32" s="11">
        <v>103.804</v>
      </c>
      <c r="H32" s="11">
        <v>112.64400000000001</v>
      </c>
      <c r="I32" s="11">
        <v>147.05000000000001</v>
      </c>
      <c r="J32" s="11">
        <v>180.36199999999999</v>
      </c>
      <c r="K32" s="11">
        <v>215.721</v>
      </c>
    </row>
    <row r="33" spans="1:11" x14ac:dyDescent="0.2">
      <c r="A33" s="10" t="s">
        <v>219</v>
      </c>
      <c r="B33" s="11" t="s">
        <v>31</v>
      </c>
      <c r="C33" s="11">
        <v>369.92200000000003</v>
      </c>
      <c r="D33" s="11">
        <v>497.59399999999999</v>
      </c>
      <c r="E33" s="11">
        <v>568.71600000000001</v>
      </c>
      <c r="F33" s="11">
        <v>706.52800000000002</v>
      </c>
      <c r="G33" s="11">
        <v>852.84199999999998</v>
      </c>
      <c r="H33" s="11">
        <v>1001.658</v>
      </c>
      <c r="I33" s="11">
        <v>1386.3040000000001</v>
      </c>
      <c r="J33" s="11">
        <v>1839.905</v>
      </c>
      <c r="K33" s="11">
        <v>2405.8040000000001</v>
      </c>
    </row>
    <row r="34" spans="1:11" x14ac:dyDescent="0.2">
      <c r="A34" s="10" t="s">
        <v>220</v>
      </c>
      <c r="B34" s="11" t="s">
        <v>221</v>
      </c>
      <c r="C34" s="11">
        <v>109.232</v>
      </c>
      <c r="D34" s="11">
        <v>120.294</v>
      </c>
      <c r="E34" s="11">
        <v>149.965</v>
      </c>
      <c r="F34" s="11">
        <v>176.30199999999999</v>
      </c>
      <c r="G34" s="11">
        <v>204.773</v>
      </c>
      <c r="H34" s="11">
        <v>238.43100000000001</v>
      </c>
      <c r="I34" s="11">
        <v>277.34399999999999</v>
      </c>
      <c r="J34" s="11">
        <v>321.17500000000001</v>
      </c>
      <c r="K34" s="11">
        <v>373.71699999999998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980A-3D2E-9746-A5E8-A956CFFAAA96}">
  <dimension ref="A1:N417"/>
  <sheetViews>
    <sheetView workbookViewId="0">
      <selection activeCell="K9" sqref="K9"/>
    </sheetView>
  </sheetViews>
  <sheetFormatPr baseColWidth="10" defaultRowHeight="16" x14ac:dyDescent="0.2"/>
  <cols>
    <col min="9" max="9" width="13" bestFit="1" customWidth="1"/>
    <col min="10" max="10" width="15.5" bestFit="1" customWidth="1"/>
    <col min="11" max="13" width="12.1640625" bestFit="1" customWidth="1"/>
  </cols>
  <sheetData>
    <row r="1" spans="1:14" x14ac:dyDescent="0.2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</row>
    <row r="2" spans="1:14" x14ac:dyDescent="0.2">
      <c r="A2" s="10">
        <v>2015</v>
      </c>
      <c r="B2" s="11" t="s">
        <v>37</v>
      </c>
      <c r="C2" s="11" t="s">
        <v>38</v>
      </c>
      <c r="D2" s="11" t="s">
        <v>39</v>
      </c>
      <c r="E2" s="11">
        <v>212850.3376</v>
      </c>
    </row>
    <row r="3" spans="1:14" x14ac:dyDescent="0.2">
      <c r="A3" s="10">
        <v>2015</v>
      </c>
      <c r="B3" s="11" t="s">
        <v>37</v>
      </c>
      <c r="C3" s="11" t="s">
        <v>38</v>
      </c>
      <c r="D3" s="11" t="s">
        <v>40</v>
      </c>
      <c r="E3" s="11">
        <v>45187.007369999999</v>
      </c>
    </row>
    <row r="4" spans="1:14" x14ac:dyDescent="0.2">
      <c r="A4" s="10">
        <v>2015</v>
      </c>
      <c r="B4" s="11" t="s">
        <v>37</v>
      </c>
      <c r="C4" s="11" t="s">
        <v>38</v>
      </c>
      <c r="D4" s="11" t="s">
        <v>41</v>
      </c>
      <c r="E4" s="11">
        <v>15223.63862</v>
      </c>
      <c r="I4" s="2" t="s">
        <v>154</v>
      </c>
      <c r="J4" s="2" t="s">
        <v>155</v>
      </c>
    </row>
    <row r="5" spans="1:14" x14ac:dyDescent="0.2">
      <c r="A5" s="10">
        <v>2015</v>
      </c>
      <c r="B5" s="11" t="s">
        <v>37</v>
      </c>
      <c r="C5" s="11" t="s">
        <v>38</v>
      </c>
      <c r="D5" s="11" t="s">
        <v>42</v>
      </c>
      <c r="E5" s="11">
        <v>8323.6210019999999</v>
      </c>
      <c r="I5" s="2" t="s">
        <v>157</v>
      </c>
      <c r="J5" t="s">
        <v>39</v>
      </c>
      <c r="K5" t="s">
        <v>40</v>
      </c>
      <c r="L5" t="s">
        <v>41</v>
      </c>
      <c r="M5" t="s">
        <v>42</v>
      </c>
      <c r="N5" t="s">
        <v>156</v>
      </c>
    </row>
    <row r="6" spans="1:14" x14ac:dyDescent="0.2">
      <c r="A6" s="10">
        <v>2015</v>
      </c>
      <c r="B6" s="11" t="s">
        <v>43</v>
      </c>
      <c r="C6" s="11" t="s">
        <v>38</v>
      </c>
      <c r="D6" s="11" t="s">
        <v>39</v>
      </c>
      <c r="E6" s="11">
        <v>131063.57249999999</v>
      </c>
      <c r="I6" s="3">
        <v>2015</v>
      </c>
      <c r="J6" s="1">
        <v>745480.63464100007</v>
      </c>
      <c r="K6" s="1">
        <v>665075.670927</v>
      </c>
      <c r="L6" s="1">
        <v>579763.37713259994</v>
      </c>
      <c r="M6" s="1">
        <v>685720.31739450002</v>
      </c>
      <c r="N6" s="1">
        <v>2676040.0000951001</v>
      </c>
    </row>
    <row r="7" spans="1:14" x14ac:dyDescent="0.2">
      <c r="A7" s="10">
        <v>2015</v>
      </c>
      <c r="B7" s="11" t="s">
        <v>43</v>
      </c>
      <c r="C7" s="11" t="s">
        <v>38</v>
      </c>
      <c r="D7" s="11" t="s">
        <v>40</v>
      </c>
      <c r="E7" s="11">
        <v>131737.6072</v>
      </c>
      <c r="I7" s="3">
        <v>2020</v>
      </c>
      <c r="J7" s="1">
        <v>830967.42421999993</v>
      </c>
      <c r="K7" s="1">
        <v>704105.7901150001</v>
      </c>
      <c r="L7" s="1">
        <v>531643.27224170009</v>
      </c>
      <c r="M7" s="1">
        <v>670636.51343030005</v>
      </c>
      <c r="N7" s="1">
        <v>2737353.0000070003</v>
      </c>
    </row>
    <row r="8" spans="1:14" x14ac:dyDescent="0.2">
      <c r="A8" s="10">
        <v>2015</v>
      </c>
      <c r="B8" s="11" t="s">
        <v>43</v>
      </c>
      <c r="C8" s="11" t="s">
        <v>38</v>
      </c>
      <c r="D8" s="11" t="s">
        <v>41</v>
      </c>
      <c r="E8" s="11">
        <v>81301.367459999994</v>
      </c>
      <c r="I8" s="3">
        <v>2025</v>
      </c>
      <c r="J8" s="1">
        <v>874623.77685800008</v>
      </c>
      <c r="K8" s="1">
        <v>720593.34978199995</v>
      </c>
      <c r="L8" s="1">
        <v>538451.5185167999</v>
      </c>
      <c r="M8" s="1">
        <v>690782.35482319992</v>
      </c>
      <c r="N8" s="1">
        <v>2824450.9999799998</v>
      </c>
    </row>
    <row r="9" spans="1:14" x14ac:dyDescent="0.2">
      <c r="A9" s="10">
        <v>2015</v>
      </c>
      <c r="B9" s="11" t="s">
        <v>43</v>
      </c>
      <c r="C9" s="11" t="s">
        <v>38</v>
      </c>
      <c r="D9" s="11" t="s">
        <v>42</v>
      </c>
      <c r="E9" s="11">
        <v>48838.785880000003</v>
      </c>
      <c r="I9" s="3">
        <v>2030</v>
      </c>
      <c r="J9" s="1">
        <v>942248.56342499994</v>
      </c>
      <c r="K9" s="1">
        <v>744533.08568800008</v>
      </c>
      <c r="L9" s="1">
        <v>510428.26207870001</v>
      </c>
      <c r="M9" s="1">
        <v>670153.08883769996</v>
      </c>
      <c r="N9" s="1">
        <v>2867363.0000294</v>
      </c>
    </row>
    <row r="10" spans="1:14" x14ac:dyDescent="0.2">
      <c r="A10" s="10">
        <v>2015</v>
      </c>
      <c r="B10" s="11" t="s">
        <v>37</v>
      </c>
      <c r="C10" s="11" t="s">
        <v>44</v>
      </c>
      <c r="D10" s="11" t="s">
        <v>39</v>
      </c>
      <c r="E10" s="11">
        <v>86397.925600000002</v>
      </c>
      <c r="I10" s="3">
        <v>2035</v>
      </c>
      <c r="J10" s="1">
        <v>1008967.3466370001</v>
      </c>
      <c r="K10" s="1">
        <v>760380.46158</v>
      </c>
      <c r="L10" s="1">
        <v>449541.65243140003</v>
      </c>
      <c r="M10" s="1">
        <v>628031.53932940005</v>
      </c>
      <c r="N10" s="1">
        <v>2846920.9999778001</v>
      </c>
    </row>
    <row r="11" spans="1:14" x14ac:dyDescent="0.2">
      <c r="A11" s="10">
        <v>2015</v>
      </c>
      <c r="B11" s="11" t="s">
        <v>37</v>
      </c>
      <c r="C11" s="11" t="s">
        <v>44</v>
      </c>
      <c r="D11" s="11" t="s">
        <v>40</v>
      </c>
      <c r="E11" s="11">
        <v>51577.794009999998</v>
      </c>
      <c r="I11" s="3">
        <v>2040</v>
      </c>
      <c r="J11" s="1">
        <v>983795.52436900011</v>
      </c>
      <c r="K11" s="1">
        <v>738545.85881600017</v>
      </c>
      <c r="L11" s="1">
        <v>514440.23432560003</v>
      </c>
      <c r="M11" s="1">
        <v>705017.38238129998</v>
      </c>
      <c r="N11" s="1">
        <v>2941798.9998919</v>
      </c>
    </row>
    <row r="12" spans="1:14" x14ac:dyDescent="0.2">
      <c r="A12" s="10">
        <v>2015</v>
      </c>
      <c r="B12" s="11" t="s">
        <v>37</v>
      </c>
      <c r="C12" s="11" t="s">
        <v>44</v>
      </c>
      <c r="D12" s="11" t="s">
        <v>41</v>
      </c>
      <c r="E12" s="11">
        <v>30348.844580000001</v>
      </c>
      <c r="I12" s="3">
        <v>2045</v>
      </c>
      <c r="J12" s="1">
        <v>989743.081443</v>
      </c>
      <c r="K12" s="1">
        <v>741740.24199599994</v>
      </c>
      <c r="L12" s="1">
        <v>561261.58175549994</v>
      </c>
      <c r="M12" s="1">
        <v>796297.09470000002</v>
      </c>
      <c r="N12" s="1">
        <v>3089041.9998944998</v>
      </c>
    </row>
    <row r="13" spans="1:14" x14ac:dyDescent="0.2">
      <c r="A13" s="10">
        <v>2015</v>
      </c>
      <c r="B13" s="11" t="s">
        <v>37</v>
      </c>
      <c r="C13" s="11" t="s">
        <v>44</v>
      </c>
      <c r="D13" s="11" t="s">
        <v>42</v>
      </c>
      <c r="E13" s="11">
        <v>22777.454030000001</v>
      </c>
      <c r="I13" s="3">
        <v>2050</v>
      </c>
      <c r="J13" s="1">
        <v>999079.00864100002</v>
      </c>
      <c r="K13" s="1">
        <v>744028.58504499984</v>
      </c>
      <c r="L13" s="1">
        <v>592123.22912040004</v>
      </c>
      <c r="M13" s="1">
        <v>869281.1772435999</v>
      </c>
      <c r="N13" s="1">
        <v>3204512.0000499999</v>
      </c>
    </row>
    <row r="14" spans="1:14" x14ac:dyDescent="0.2">
      <c r="A14" s="10">
        <v>2015</v>
      </c>
      <c r="B14" s="11" t="s">
        <v>43</v>
      </c>
      <c r="C14" s="11" t="s">
        <v>44</v>
      </c>
      <c r="D14" s="11" t="s">
        <v>39</v>
      </c>
      <c r="E14" s="11">
        <v>74105.120089999997</v>
      </c>
      <c r="I14" s="3" t="s">
        <v>156</v>
      </c>
      <c r="J14" s="1">
        <v>7374905.3602339998</v>
      </c>
      <c r="K14" s="1">
        <v>5819003.0439489996</v>
      </c>
      <c r="L14" s="1">
        <v>4277653.1276027001</v>
      </c>
      <c r="M14" s="1">
        <v>5715919.4681399995</v>
      </c>
      <c r="N14" s="1">
        <v>23187480.999925703</v>
      </c>
    </row>
    <row r="15" spans="1:14" x14ac:dyDescent="0.2">
      <c r="A15" s="10">
        <v>2015</v>
      </c>
      <c r="B15" s="11" t="s">
        <v>43</v>
      </c>
      <c r="C15" s="11" t="s">
        <v>44</v>
      </c>
      <c r="D15" s="11" t="s">
        <v>40</v>
      </c>
      <c r="E15" s="11">
        <v>78453.220289999997</v>
      </c>
    </row>
    <row r="16" spans="1:14" x14ac:dyDescent="0.2">
      <c r="A16" s="10">
        <v>2015</v>
      </c>
      <c r="B16" s="11" t="s">
        <v>43</v>
      </c>
      <c r="C16" s="11" t="s">
        <v>44</v>
      </c>
      <c r="D16" s="11" t="s">
        <v>41</v>
      </c>
      <c r="E16" s="11">
        <v>57618.022080000002</v>
      </c>
    </row>
    <row r="17" spans="1:5" x14ac:dyDescent="0.2">
      <c r="A17" s="10">
        <v>2015</v>
      </c>
      <c r="B17" s="11" t="s">
        <v>43</v>
      </c>
      <c r="C17" s="11" t="s">
        <v>44</v>
      </c>
      <c r="D17" s="11" t="s">
        <v>42</v>
      </c>
      <c r="E17" s="11">
        <v>54993.359400000001</v>
      </c>
    </row>
    <row r="18" spans="1:5" x14ac:dyDescent="0.2">
      <c r="A18" s="10">
        <v>2015</v>
      </c>
      <c r="B18" s="11" t="s">
        <v>45</v>
      </c>
      <c r="C18" s="11" t="s">
        <v>44</v>
      </c>
      <c r="D18" s="11" t="s">
        <v>39</v>
      </c>
      <c r="E18" s="11">
        <v>44293.369270000003</v>
      </c>
    </row>
    <row r="19" spans="1:5" x14ac:dyDescent="0.2">
      <c r="A19" s="10">
        <v>2015</v>
      </c>
      <c r="B19" s="11" t="s">
        <v>45</v>
      </c>
      <c r="C19" s="11" t="s">
        <v>44</v>
      </c>
      <c r="D19" s="11" t="s">
        <v>40</v>
      </c>
      <c r="E19" s="11">
        <v>91558.970239999995</v>
      </c>
    </row>
    <row r="20" spans="1:5" x14ac:dyDescent="0.2">
      <c r="A20" s="10">
        <v>2015</v>
      </c>
      <c r="B20" s="11" t="s">
        <v>45</v>
      </c>
      <c r="C20" s="11" t="s">
        <v>44</v>
      </c>
      <c r="D20" s="11" t="s">
        <v>41</v>
      </c>
      <c r="E20" s="11">
        <v>113170.7534</v>
      </c>
    </row>
    <row r="21" spans="1:5" x14ac:dyDescent="0.2">
      <c r="A21" s="10">
        <v>2015</v>
      </c>
      <c r="B21" s="11" t="s">
        <v>45</v>
      </c>
      <c r="C21" s="11" t="s">
        <v>44</v>
      </c>
      <c r="D21" s="11" t="s">
        <v>42</v>
      </c>
      <c r="E21" s="11">
        <v>158442.0766</v>
      </c>
    </row>
    <row r="22" spans="1:5" x14ac:dyDescent="0.2">
      <c r="A22" s="10">
        <v>2015</v>
      </c>
      <c r="B22" s="11" t="s">
        <v>37</v>
      </c>
      <c r="C22" s="11" t="s">
        <v>46</v>
      </c>
      <c r="D22" s="11" t="s">
        <v>39</v>
      </c>
      <c r="E22" s="11">
        <v>13538.517019999999</v>
      </c>
    </row>
    <row r="23" spans="1:5" x14ac:dyDescent="0.2">
      <c r="A23" s="10">
        <v>2015</v>
      </c>
      <c r="B23" s="11" t="s">
        <v>37</v>
      </c>
      <c r="C23" s="11" t="s">
        <v>46</v>
      </c>
      <c r="D23" s="11" t="s">
        <v>40</v>
      </c>
      <c r="E23" s="11">
        <v>4777.5185140000003</v>
      </c>
    </row>
    <row r="24" spans="1:5" x14ac:dyDescent="0.2">
      <c r="A24" s="10">
        <v>2015</v>
      </c>
      <c r="B24" s="11" t="s">
        <v>37</v>
      </c>
      <c r="C24" s="11" t="s">
        <v>46</v>
      </c>
      <c r="D24" s="11" t="s">
        <v>41</v>
      </c>
      <c r="E24" s="11">
        <v>2011.465831</v>
      </c>
    </row>
    <row r="25" spans="1:5" x14ac:dyDescent="0.2">
      <c r="A25" s="10">
        <v>2015</v>
      </c>
      <c r="B25" s="11" t="s">
        <v>37</v>
      </c>
      <c r="C25" s="11" t="s">
        <v>46</v>
      </c>
      <c r="D25" s="11" t="s">
        <v>42</v>
      </c>
      <c r="E25" s="11">
        <v>1854.764238</v>
      </c>
    </row>
    <row r="26" spans="1:5" x14ac:dyDescent="0.2">
      <c r="A26" s="10">
        <v>2015</v>
      </c>
      <c r="B26" s="11" t="s">
        <v>43</v>
      </c>
      <c r="C26" s="11" t="s">
        <v>46</v>
      </c>
      <c r="D26" s="11" t="s">
        <v>39</v>
      </c>
      <c r="E26" s="11">
        <v>44545.132100000003</v>
      </c>
    </row>
    <row r="27" spans="1:5" x14ac:dyDescent="0.2">
      <c r="A27" s="10">
        <v>2015</v>
      </c>
      <c r="B27" s="11" t="s">
        <v>43</v>
      </c>
      <c r="C27" s="11" t="s">
        <v>46</v>
      </c>
      <c r="D27" s="11" t="s">
        <v>40</v>
      </c>
      <c r="E27" s="11">
        <v>36303.370589999999</v>
      </c>
    </row>
    <row r="28" spans="1:5" x14ac:dyDescent="0.2">
      <c r="A28" s="10">
        <v>2015</v>
      </c>
      <c r="B28" s="11" t="s">
        <v>43</v>
      </c>
      <c r="C28" s="11" t="s">
        <v>46</v>
      </c>
      <c r="D28" s="11" t="s">
        <v>41</v>
      </c>
      <c r="E28" s="11">
        <v>35057.595379999999</v>
      </c>
    </row>
    <row r="29" spans="1:5" x14ac:dyDescent="0.2">
      <c r="A29" s="10">
        <v>2015</v>
      </c>
      <c r="B29" s="11" t="s">
        <v>43</v>
      </c>
      <c r="C29" s="11" t="s">
        <v>46</v>
      </c>
      <c r="D29" s="11" t="s">
        <v>42</v>
      </c>
      <c r="E29" s="11">
        <v>29049.846269999998</v>
      </c>
    </row>
    <row r="30" spans="1:5" x14ac:dyDescent="0.2">
      <c r="A30" s="10">
        <v>2015</v>
      </c>
      <c r="B30" s="11" t="s">
        <v>45</v>
      </c>
      <c r="C30" s="11" t="s">
        <v>46</v>
      </c>
      <c r="D30" s="11" t="s">
        <v>39</v>
      </c>
      <c r="E30" s="11">
        <v>27950.49829</v>
      </c>
    </row>
    <row r="31" spans="1:5" x14ac:dyDescent="0.2">
      <c r="A31" s="10">
        <v>2015</v>
      </c>
      <c r="B31" s="11" t="s">
        <v>45</v>
      </c>
      <c r="C31" s="11" t="s">
        <v>46</v>
      </c>
      <c r="D31" s="11" t="s">
        <v>40</v>
      </c>
      <c r="E31" s="11">
        <v>52650.394509999998</v>
      </c>
    </row>
    <row r="32" spans="1:5" x14ac:dyDescent="0.2">
      <c r="A32" s="10">
        <v>2015</v>
      </c>
      <c r="B32" s="11" t="s">
        <v>45</v>
      </c>
      <c r="C32" s="11" t="s">
        <v>46</v>
      </c>
      <c r="D32" s="11" t="s">
        <v>41</v>
      </c>
      <c r="E32" s="11">
        <v>57633.399570000001</v>
      </c>
    </row>
    <row r="33" spans="1:5" x14ac:dyDescent="0.2">
      <c r="A33" s="10">
        <v>2015</v>
      </c>
      <c r="B33" s="11" t="s">
        <v>45</v>
      </c>
      <c r="C33" s="11" t="s">
        <v>46</v>
      </c>
      <c r="D33" s="11" t="s">
        <v>42</v>
      </c>
      <c r="E33" s="11">
        <v>80138.032869999995</v>
      </c>
    </row>
    <row r="34" spans="1:5" x14ac:dyDescent="0.2">
      <c r="A34" s="10">
        <v>2015</v>
      </c>
      <c r="B34" s="11" t="s">
        <v>47</v>
      </c>
      <c r="C34" s="11" t="s">
        <v>46</v>
      </c>
      <c r="D34" s="11" t="s">
        <v>39</v>
      </c>
      <c r="E34" s="11">
        <v>5487.476909</v>
      </c>
    </row>
    <row r="35" spans="1:5" x14ac:dyDescent="0.2">
      <c r="A35" s="10">
        <v>2015</v>
      </c>
      <c r="B35" s="11" t="s">
        <v>47</v>
      </c>
      <c r="C35" s="11" t="s">
        <v>46</v>
      </c>
      <c r="D35" s="11" t="s">
        <v>40</v>
      </c>
      <c r="E35" s="11">
        <v>21893.11292</v>
      </c>
    </row>
    <row r="36" spans="1:5" x14ac:dyDescent="0.2">
      <c r="A36" s="10">
        <v>2015</v>
      </c>
      <c r="B36" s="11" t="s">
        <v>47</v>
      </c>
      <c r="C36" s="11" t="s">
        <v>46</v>
      </c>
      <c r="D36" s="11" t="s">
        <v>41</v>
      </c>
      <c r="E36" s="11">
        <v>25788.076219999999</v>
      </c>
    </row>
    <row r="37" spans="1:5" x14ac:dyDescent="0.2">
      <c r="A37" s="10">
        <v>2015</v>
      </c>
      <c r="B37" s="11" t="s">
        <v>47</v>
      </c>
      <c r="C37" s="11" t="s">
        <v>46</v>
      </c>
      <c r="D37" s="11" t="s">
        <v>42</v>
      </c>
      <c r="E37" s="11">
        <v>38282.30803</v>
      </c>
    </row>
    <row r="38" spans="1:5" x14ac:dyDescent="0.2">
      <c r="A38" s="10">
        <v>2015</v>
      </c>
      <c r="B38" s="11" t="s">
        <v>37</v>
      </c>
      <c r="C38" s="11" t="s">
        <v>48</v>
      </c>
      <c r="D38" s="11" t="s">
        <v>39</v>
      </c>
      <c r="E38" s="11">
        <v>6104.8678410000002</v>
      </c>
    </row>
    <row r="39" spans="1:5" x14ac:dyDescent="0.2">
      <c r="A39" s="10">
        <v>2015</v>
      </c>
      <c r="B39" s="11" t="s">
        <v>37</v>
      </c>
      <c r="C39" s="11" t="s">
        <v>48</v>
      </c>
      <c r="D39" s="11" t="s">
        <v>40</v>
      </c>
      <c r="E39" s="11">
        <v>2575.175334</v>
      </c>
    </row>
    <row r="40" spans="1:5" x14ac:dyDescent="0.2">
      <c r="A40" s="10">
        <v>2015</v>
      </c>
      <c r="B40" s="11" t="s">
        <v>37</v>
      </c>
      <c r="C40" s="11" t="s">
        <v>48</v>
      </c>
      <c r="D40" s="11" t="s">
        <v>41</v>
      </c>
      <c r="E40" s="11">
        <v>289.91435319999999</v>
      </c>
    </row>
    <row r="41" spans="1:5" x14ac:dyDescent="0.2">
      <c r="A41" s="10">
        <v>2015</v>
      </c>
      <c r="B41" s="11" t="s">
        <v>37</v>
      </c>
      <c r="C41" s="11" t="s">
        <v>48</v>
      </c>
      <c r="D41" s="11" t="s">
        <v>42</v>
      </c>
      <c r="E41" s="11">
        <v>569.76499420000005</v>
      </c>
    </row>
    <row r="42" spans="1:5" x14ac:dyDescent="0.2">
      <c r="A42" s="10">
        <v>2015</v>
      </c>
      <c r="B42" s="11" t="s">
        <v>43</v>
      </c>
      <c r="C42" s="11" t="s">
        <v>48</v>
      </c>
      <c r="D42" s="11" t="s">
        <v>39</v>
      </c>
      <c r="E42" s="11">
        <v>61138.037069999998</v>
      </c>
    </row>
    <row r="43" spans="1:5" x14ac:dyDescent="0.2">
      <c r="A43" s="10">
        <v>2015</v>
      </c>
      <c r="B43" s="11" t="s">
        <v>43</v>
      </c>
      <c r="C43" s="11" t="s">
        <v>48</v>
      </c>
      <c r="D43" s="11" t="s">
        <v>40</v>
      </c>
      <c r="E43" s="11">
        <v>37402.364860000001</v>
      </c>
    </row>
    <row r="44" spans="1:5" x14ac:dyDescent="0.2">
      <c r="A44" s="10">
        <v>2015</v>
      </c>
      <c r="B44" s="11" t="s">
        <v>43</v>
      </c>
      <c r="C44" s="11" t="s">
        <v>48</v>
      </c>
      <c r="D44" s="11" t="s">
        <v>41</v>
      </c>
      <c r="E44" s="11">
        <v>35425.31495</v>
      </c>
    </row>
    <row r="45" spans="1:5" x14ac:dyDescent="0.2">
      <c r="A45" s="10">
        <v>2015</v>
      </c>
      <c r="B45" s="11" t="s">
        <v>43</v>
      </c>
      <c r="C45" s="11" t="s">
        <v>48</v>
      </c>
      <c r="D45" s="11" t="s">
        <v>42</v>
      </c>
      <c r="E45" s="11">
        <v>43194.668420000002</v>
      </c>
    </row>
    <row r="46" spans="1:5" x14ac:dyDescent="0.2">
      <c r="A46" s="10">
        <v>2015</v>
      </c>
      <c r="B46" s="11" t="s">
        <v>45</v>
      </c>
      <c r="C46" s="11" t="s">
        <v>48</v>
      </c>
      <c r="D46" s="11" t="s">
        <v>39</v>
      </c>
      <c r="E46" s="11">
        <v>44442.096550000002</v>
      </c>
    </row>
    <row r="47" spans="1:5" x14ac:dyDescent="0.2">
      <c r="A47" s="10">
        <v>2015</v>
      </c>
      <c r="B47" s="11" t="s">
        <v>45</v>
      </c>
      <c r="C47" s="11" t="s">
        <v>48</v>
      </c>
      <c r="D47" s="11" t="s">
        <v>40</v>
      </c>
      <c r="E47" s="11">
        <v>73898.321419999993</v>
      </c>
    </row>
    <row r="48" spans="1:5" x14ac:dyDescent="0.2">
      <c r="A48" s="10">
        <v>2015</v>
      </c>
      <c r="B48" s="11" t="s">
        <v>45</v>
      </c>
      <c r="C48" s="11" t="s">
        <v>48</v>
      </c>
      <c r="D48" s="11" t="s">
        <v>41</v>
      </c>
      <c r="E48" s="11">
        <v>72042.804969999997</v>
      </c>
    </row>
    <row r="49" spans="1:5" x14ac:dyDescent="0.2">
      <c r="A49" s="10">
        <v>2015</v>
      </c>
      <c r="B49" s="11" t="s">
        <v>45</v>
      </c>
      <c r="C49" s="11" t="s">
        <v>48</v>
      </c>
      <c r="D49" s="11" t="s">
        <v>42</v>
      </c>
      <c r="E49" s="11">
        <v>128200.2556</v>
      </c>
    </row>
    <row r="50" spans="1:5" x14ac:dyDescent="0.2">
      <c r="A50" s="10">
        <v>2015</v>
      </c>
      <c r="B50" s="11" t="s">
        <v>47</v>
      </c>
      <c r="C50" s="11" t="s">
        <v>48</v>
      </c>
      <c r="D50" s="11" t="s">
        <v>39</v>
      </c>
      <c r="E50" s="11">
        <v>13540.81684</v>
      </c>
    </row>
    <row r="51" spans="1:5" x14ac:dyDescent="0.2">
      <c r="A51" s="10">
        <v>2015</v>
      </c>
      <c r="B51" s="11" t="s">
        <v>47</v>
      </c>
      <c r="C51" s="11" t="s">
        <v>48</v>
      </c>
      <c r="D51" s="11" t="s">
        <v>40</v>
      </c>
      <c r="E51" s="11">
        <v>54862.111669999998</v>
      </c>
    </row>
    <row r="52" spans="1:5" x14ac:dyDescent="0.2">
      <c r="A52" s="10">
        <v>2015</v>
      </c>
      <c r="B52" s="11" t="s">
        <v>47</v>
      </c>
      <c r="C52" s="11" t="s">
        <v>48</v>
      </c>
      <c r="D52" s="11" t="s">
        <v>41</v>
      </c>
      <c r="E52" s="11">
        <v>69142.154639999993</v>
      </c>
    </row>
    <row r="53" spans="1:5" x14ac:dyDescent="0.2">
      <c r="A53" s="10">
        <v>2015</v>
      </c>
      <c r="B53" s="11" t="s">
        <v>47</v>
      </c>
      <c r="C53" s="11" t="s">
        <v>48</v>
      </c>
      <c r="D53" s="11" t="s">
        <v>42</v>
      </c>
      <c r="E53" s="11">
        <v>88737.974029999998</v>
      </c>
    </row>
    <row r="54" spans="1:5" x14ac:dyDescent="0.2">
      <c r="A54" s="10">
        <v>2020</v>
      </c>
      <c r="B54" s="11" t="s">
        <v>37</v>
      </c>
      <c r="C54" s="11" t="s">
        <v>38</v>
      </c>
      <c r="D54" s="11" t="s">
        <v>39</v>
      </c>
      <c r="E54" s="11">
        <v>224881.76500000001</v>
      </c>
    </row>
    <row r="55" spans="1:5" x14ac:dyDescent="0.2">
      <c r="A55" s="10">
        <v>2020</v>
      </c>
      <c r="B55" s="11" t="s">
        <v>37</v>
      </c>
      <c r="C55" s="11" t="s">
        <v>38</v>
      </c>
      <c r="D55" s="11" t="s">
        <v>40</v>
      </c>
      <c r="E55" s="11">
        <v>43974.081230000003</v>
      </c>
    </row>
    <row r="56" spans="1:5" x14ac:dyDescent="0.2">
      <c r="A56" s="10">
        <v>2020</v>
      </c>
      <c r="B56" s="11" t="s">
        <v>37</v>
      </c>
      <c r="C56" s="11" t="s">
        <v>38</v>
      </c>
      <c r="D56" s="11" t="s">
        <v>41</v>
      </c>
      <c r="E56" s="11">
        <v>12211.53045</v>
      </c>
    </row>
    <row r="57" spans="1:5" x14ac:dyDescent="0.2">
      <c r="A57" s="10">
        <v>2020</v>
      </c>
      <c r="B57" s="11" t="s">
        <v>37</v>
      </c>
      <c r="C57" s="11" t="s">
        <v>38</v>
      </c>
      <c r="D57" s="11" t="s">
        <v>42</v>
      </c>
      <c r="E57" s="11">
        <v>7245.596751</v>
      </c>
    </row>
    <row r="58" spans="1:5" x14ac:dyDescent="0.2">
      <c r="A58" s="10">
        <v>2020</v>
      </c>
      <c r="B58" s="11" t="s">
        <v>43</v>
      </c>
      <c r="C58" s="11" t="s">
        <v>38</v>
      </c>
      <c r="D58" s="11" t="s">
        <v>39</v>
      </c>
      <c r="E58" s="11">
        <v>146707.3407</v>
      </c>
    </row>
    <row r="59" spans="1:5" x14ac:dyDescent="0.2">
      <c r="A59" s="10">
        <v>2020</v>
      </c>
      <c r="B59" s="11" t="s">
        <v>43</v>
      </c>
      <c r="C59" s="11" t="s">
        <v>38</v>
      </c>
      <c r="D59" s="11" t="s">
        <v>40</v>
      </c>
      <c r="E59" s="11">
        <v>135825.99979999999</v>
      </c>
    </row>
    <row r="60" spans="1:5" x14ac:dyDescent="0.2">
      <c r="A60" s="10">
        <v>2020</v>
      </c>
      <c r="B60" s="11" t="s">
        <v>43</v>
      </c>
      <c r="C60" s="11" t="s">
        <v>38</v>
      </c>
      <c r="D60" s="11" t="s">
        <v>41</v>
      </c>
      <c r="E60" s="11">
        <v>69093.855370000005</v>
      </c>
    </row>
    <row r="61" spans="1:5" x14ac:dyDescent="0.2">
      <c r="A61" s="10">
        <v>2020</v>
      </c>
      <c r="B61" s="11" t="s">
        <v>43</v>
      </c>
      <c r="C61" s="11" t="s">
        <v>38</v>
      </c>
      <c r="D61" s="11" t="s">
        <v>42</v>
      </c>
      <c r="E61" s="11">
        <v>45041.896370000002</v>
      </c>
    </row>
    <row r="62" spans="1:5" x14ac:dyDescent="0.2">
      <c r="A62" s="10">
        <v>2020</v>
      </c>
      <c r="B62" s="11" t="s">
        <v>37</v>
      </c>
      <c r="C62" s="11" t="s">
        <v>44</v>
      </c>
      <c r="D62" s="11" t="s">
        <v>39</v>
      </c>
      <c r="E62" s="11">
        <v>94066.300910000005</v>
      </c>
    </row>
    <row r="63" spans="1:5" x14ac:dyDescent="0.2">
      <c r="A63" s="10">
        <v>2020</v>
      </c>
      <c r="B63" s="11" t="s">
        <v>37</v>
      </c>
      <c r="C63" s="11" t="s">
        <v>44</v>
      </c>
      <c r="D63" s="11" t="s">
        <v>40</v>
      </c>
      <c r="E63" s="11">
        <v>51724.560669999999</v>
      </c>
    </row>
    <row r="64" spans="1:5" x14ac:dyDescent="0.2">
      <c r="A64" s="10">
        <v>2020</v>
      </c>
      <c r="B64" s="11" t="s">
        <v>37</v>
      </c>
      <c r="C64" s="11" t="s">
        <v>44</v>
      </c>
      <c r="D64" s="11" t="s">
        <v>41</v>
      </c>
      <c r="E64" s="11">
        <v>25086.764060000001</v>
      </c>
    </row>
    <row r="65" spans="1:5" x14ac:dyDescent="0.2">
      <c r="A65" s="10">
        <v>2020</v>
      </c>
      <c r="B65" s="11" t="s">
        <v>37</v>
      </c>
      <c r="C65" s="11" t="s">
        <v>44</v>
      </c>
      <c r="D65" s="11" t="s">
        <v>42</v>
      </c>
      <c r="E65" s="11">
        <v>20432.330010000001</v>
      </c>
    </row>
    <row r="66" spans="1:5" x14ac:dyDescent="0.2">
      <c r="A66" s="10">
        <v>2020</v>
      </c>
      <c r="B66" s="11" t="s">
        <v>43</v>
      </c>
      <c r="C66" s="11" t="s">
        <v>44</v>
      </c>
      <c r="D66" s="11" t="s">
        <v>39</v>
      </c>
      <c r="E66" s="11">
        <v>85480.865669999999</v>
      </c>
    </row>
    <row r="67" spans="1:5" x14ac:dyDescent="0.2">
      <c r="A67" s="10">
        <v>2020</v>
      </c>
      <c r="B67" s="11" t="s">
        <v>43</v>
      </c>
      <c r="C67" s="11" t="s">
        <v>44</v>
      </c>
      <c r="D67" s="11" t="s">
        <v>40</v>
      </c>
      <c r="E67" s="11">
        <v>83355.597250000006</v>
      </c>
    </row>
    <row r="68" spans="1:5" x14ac:dyDescent="0.2">
      <c r="A68" s="10">
        <v>2020</v>
      </c>
      <c r="B68" s="11" t="s">
        <v>43</v>
      </c>
      <c r="C68" s="11" t="s">
        <v>44</v>
      </c>
      <c r="D68" s="11" t="s">
        <v>41</v>
      </c>
      <c r="E68" s="11">
        <v>50460.41</v>
      </c>
    </row>
    <row r="69" spans="1:5" x14ac:dyDescent="0.2">
      <c r="A69" s="10">
        <v>2020</v>
      </c>
      <c r="B69" s="11" t="s">
        <v>43</v>
      </c>
      <c r="C69" s="11" t="s">
        <v>44</v>
      </c>
      <c r="D69" s="11" t="s">
        <v>42</v>
      </c>
      <c r="E69" s="11">
        <v>52265.235480000003</v>
      </c>
    </row>
    <row r="70" spans="1:5" x14ac:dyDescent="0.2">
      <c r="A70" s="10">
        <v>2020</v>
      </c>
      <c r="B70" s="11" t="s">
        <v>45</v>
      </c>
      <c r="C70" s="11" t="s">
        <v>44</v>
      </c>
      <c r="D70" s="11" t="s">
        <v>39</v>
      </c>
      <c r="E70" s="11">
        <v>53150.807910000003</v>
      </c>
    </row>
    <row r="71" spans="1:5" x14ac:dyDescent="0.2">
      <c r="A71" s="10">
        <v>2020</v>
      </c>
      <c r="B71" s="11" t="s">
        <v>45</v>
      </c>
      <c r="C71" s="11" t="s">
        <v>44</v>
      </c>
      <c r="D71" s="11" t="s">
        <v>40</v>
      </c>
      <c r="E71" s="11">
        <v>101198.7969</v>
      </c>
    </row>
    <row r="72" spans="1:5" x14ac:dyDescent="0.2">
      <c r="A72" s="10">
        <v>2020</v>
      </c>
      <c r="B72" s="11" t="s">
        <v>45</v>
      </c>
      <c r="C72" s="11" t="s">
        <v>44</v>
      </c>
      <c r="D72" s="11" t="s">
        <v>41</v>
      </c>
      <c r="E72" s="11">
        <v>103104.3749</v>
      </c>
    </row>
    <row r="73" spans="1:5" x14ac:dyDescent="0.2">
      <c r="A73" s="10">
        <v>2020</v>
      </c>
      <c r="B73" s="11" t="s">
        <v>45</v>
      </c>
      <c r="C73" s="11" t="s">
        <v>44</v>
      </c>
      <c r="D73" s="11" t="s">
        <v>42</v>
      </c>
      <c r="E73" s="11">
        <v>156647.56330000001</v>
      </c>
    </row>
    <row r="74" spans="1:5" x14ac:dyDescent="0.2">
      <c r="A74" s="10">
        <v>2020</v>
      </c>
      <c r="B74" s="11" t="s">
        <v>37</v>
      </c>
      <c r="C74" s="11" t="s">
        <v>46</v>
      </c>
      <c r="D74" s="11" t="s">
        <v>39</v>
      </c>
      <c r="E74" s="11">
        <v>14607.38075</v>
      </c>
    </row>
    <row r="75" spans="1:5" x14ac:dyDescent="0.2">
      <c r="A75" s="10">
        <v>2020</v>
      </c>
      <c r="B75" s="11" t="s">
        <v>37</v>
      </c>
      <c r="C75" s="11" t="s">
        <v>46</v>
      </c>
      <c r="D75" s="11" t="s">
        <v>40</v>
      </c>
      <c r="E75" s="11">
        <v>4747.9586680000002</v>
      </c>
    </row>
    <row r="76" spans="1:5" x14ac:dyDescent="0.2">
      <c r="A76" s="10">
        <v>2020</v>
      </c>
      <c r="B76" s="11" t="s">
        <v>37</v>
      </c>
      <c r="C76" s="11" t="s">
        <v>46</v>
      </c>
      <c r="D76" s="11" t="s">
        <v>41</v>
      </c>
      <c r="E76" s="11">
        <v>1647.728476</v>
      </c>
    </row>
    <row r="77" spans="1:5" x14ac:dyDescent="0.2">
      <c r="A77" s="10">
        <v>2020</v>
      </c>
      <c r="B77" s="11" t="s">
        <v>37</v>
      </c>
      <c r="C77" s="11" t="s">
        <v>46</v>
      </c>
      <c r="D77" s="11" t="s">
        <v>42</v>
      </c>
      <c r="E77" s="11">
        <v>1648.815012</v>
      </c>
    </row>
    <row r="78" spans="1:5" x14ac:dyDescent="0.2">
      <c r="A78" s="10">
        <v>2020</v>
      </c>
      <c r="B78" s="11" t="s">
        <v>43</v>
      </c>
      <c r="C78" s="11" t="s">
        <v>46</v>
      </c>
      <c r="D78" s="11" t="s">
        <v>39</v>
      </c>
      <c r="E78" s="11">
        <v>50920.358319999999</v>
      </c>
    </row>
    <row r="79" spans="1:5" x14ac:dyDescent="0.2">
      <c r="A79" s="10">
        <v>2020</v>
      </c>
      <c r="B79" s="11" t="s">
        <v>43</v>
      </c>
      <c r="C79" s="11" t="s">
        <v>46</v>
      </c>
      <c r="D79" s="11" t="s">
        <v>40</v>
      </c>
      <c r="E79" s="11">
        <v>38224.467629999999</v>
      </c>
    </row>
    <row r="80" spans="1:5" x14ac:dyDescent="0.2">
      <c r="A80" s="10">
        <v>2020</v>
      </c>
      <c r="B80" s="11" t="s">
        <v>43</v>
      </c>
      <c r="C80" s="11" t="s">
        <v>46</v>
      </c>
      <c r="D80" s="11" t="s">
        <v>41</v>
      </c>
      <c r="E80" s="11">
        <v>30426.013749999998</v>
      </c>
    </row>
    <row r="81" spans="1:5" x14ac:dyDescent="0.2">
      <c r="A81" s="10">
        <v>2020</v>
      </c>
      <c r="B81" s="11" t="s">
        <v>43</v>
      </c>
      <c r="C81" s="11" t="s">
        <v>46</v>
      </c>
      <c r="D81" s="11" t="s">
        <v>42</v>
      </c>
      <c r="E81" s="11">
        <v>27360.057339999999</v>
      </c>
    </row>
    <row r="82" spans="1:5" x14ac:dyDescent="0.2">
      <c r="A82" s="10">
        <v>2020</v>
      </c>
      <c r="B82" s="11" t="s">
        <v>45</v>
      </c>
      <c r="C82" s="11" t="s">
        <v>46</v>
      </c>
      <c r="D82" s="11" t="s">
        <v>39</v>
      </c>
      <c r="E82" s="11">
        <v>33237.718979999998</v>
      </c>
    </row>
    <row r="83" spans="1:5" x14ac:dyDescent="0.2">
      <c r="A83" s="10">
        <v>2020</v>
      </c>
      <c r="B83" s="11" t="s">
        <v>45</v>
      </c>
      <c r="C83" s="11" t="s">
        <v>46</v>
      </c>
      <c r="D83" s="11" t="s">
        <v>40</v>
      </c>
      <c r="E83" s="11">
        <v>57669.552730000003</v>
      </c>
    </row>
    <row r="84" spans="1:5" x14ac:dyDescent="0.2">
      <c r="A84" s="10">
        <v>2020</v>
      </c>
      <c r="B84" s="11" t="s">
        <v>45</v>
      </c>
      <c r="C84" s="11" t="s">
        <v>46</v>
      </c>
      <c r="D84" s="11" t="s">
        <v>41</v>
      </c>
      <c r="E84" s="11">
        <v>52034.049720000003</v>
      </c>
    </row>
    <row r="85" spans="1:5" x14ac:dyDescent="0.2">
      <c r="A85" s="10">
        <v>2020</v>
      </c>
      <c r="B85" s="11" t="s">
        <v>45</v>
      </c>
      <c r="C85" s="11" t="s">
        <v>46</v>
      </c>
      <c r="D85" s="11" t="s">
        <v>42</v>
      </c>
      <c r="E85" s="11">
        <v>78516.747220000005</v>
      </c>
    </row>
    <row r="86" spans="1:5" x14ac:dyDescent="0.2">
      <c r="A86" s="10">
        <v>2020</v>
      </c>
      <c r="B86" s="11" t="s">
        <v>47</v>
      </c>
      <c r="C86" s="11" t="s">
        <v>46</v>
      </c>
      <c r="D86" s="11" t="s">
        <v>39</v>
      </c>
      <c r="E86" s="11">
        <v>6660.1313030000001</v>
      </c>
    </row>
    <row r="87" spans="1:5" x14ac:dyDescent="0.2">
      <c r="A87" s="10">
        <v>2020</v>
      </c>
      <c r="B87" s="11" t="s">
        <v>47</v>
      </c>
      <c r="C87" s="11" t="s">
        <v>46</v>
      </c>
      <c r="D87" s="11" t="s">
        <v>40</v>
      </c>
      <c r="E87" s="11">
        <v>24474.89848</v>
      </c>
    </row>
    <row r="88" spans="1:5" x14ac:dyDescent="0.2">
      <c r="A88" s="10">
        <v>2020</v>
      </c>
      <c r="B88" s="11" t="s">
        <v>47</v>
      </c>
      <c r="C88" s="11" t="s">
        <v>46</v>
      </c>
      <c r="D88" s="11" t="s">
        <v>41</v>
      </c>
      <c r="E88" s="11">
        <v>23762.972409999998</v>
      </c>
    </row>
    <row r="89" spans="1:5" x14ac:dyDescent="0.2">
      <c r="A89" s="10">
        <v>2020</v>
      </c>
      <c r="B89" s="11" t="s">
        <v>47</v>
      </c>
      <c r="C89" s="11" t="s">
        <v>46</v>
      </c>
      <c r="D89" s="11" t="s">
        <v>42</v>
      </c>
      <c r="E89" s="11">
        <v>38281.607279999997</v>
      </c>
    </row>
    <row r="90" spans="1:5" x14ac:dyDescent="0.2">
      <c r="A90" s="10">
        <v>2020</v>
      </c>
      <c r="B90" s="11" t="s">
        <v>37</v>
      </c>
      <c r="C90" s="11" t="s">
        <v>48</v>
      </c>
      <c r="D90" s="11" t="s">
        <v>39</v>
      </c>
      <c r="E90" s="11">
        <v>6564.0576860000001</v>
      </c>
    </row>
    <row r="91" spans="1:5" x14ac:dyDescent="0.2">
      <c r="A91" s="10">
        <v>2020</v>
      </c>
      <c r="B91" s="11" t="s">
        <v>37</v>
      </c>
      <c r="C91" s="11" t="s">
        <v>48</v>
      </c>
      <c r="D91" s="11" t="s">
        <v>40</v>
      </c>
      <c r="E91" s="11">
        <v>2550.3878030000001</v>
      </c>
    </row>
    <row r="92" spans="1:5" x14ac:dyDescent="0.2">
      <c r="A92" s="10">
        <v>2020</v>
      </c>
      <c r="B92" s="11" t="s">
        <v>37</v>
      </c>
      <c r="C92" s="11" t="s">
        <v>48</v>
      </c>
      <c r="D92" s="11" t="s">
        <v>41</v>
      </c>
      <c r="E92" s="11">
        <v>236.66692739999999</v>
      </c>
    </row>
    <row r="93" spans="1:5" x14ac:dyDescent="0.2">
      <c r="A93" s="10">
        <v>2020</v>
      </c>
      <c r="B93" s="11" t="s">
        <v>37</v>
      </c>
      <c r="C93" s="11" t="s">
        <v>48</v>
      </c>
      <c r="D93" s="11" t="s">
        <v>42</v>
      </c>
      <c r="E93" s="11">
        <v>504.74712069999998</v>
      </c>
    </row>
    <row r="94" spans="1:5" x14ac:dyDescent="0.2">
      <c r="A94" s="10">
        <v>2020</v>
      </c>
      <c r="B94" s="11" t="s">
        <v>43</v>
      </c>
      <c r="C94" s="11" t="s">
        <v>48</v>
      </c>
      <c r="D94" s="11" t="s">
        <v>39</v>
      </c>
      <c r="E94" s="11">
        <v>69646.221340000004</v>
      </c>
    </row>
    <row r="95" spans="1:5" x14ac:dyDescent="0.2">
      <c r="A95" s="10">
        <v>2020</v>
      </c>
      <c r="B95" s="11" t="s">
        <v>43</v>
      </c>
      <c r="C95" s="11" t="s">
        <v>48</v>
      </c>
      <c r="D95" s="11" t="s">
        <v>40</v>
      </c>
      <c r="E95" s="11">
        <v>39245.369890000002</v>
      </c>
    </row>
    <row r="96" spans="1:5" x14ac:dyDescent="0.2">
      <c r="A96" s="10">
        <v>2020</v>
      </c>
      <c r="B96" s="11" t="s">
        <v>43</v>
      </c>
      <c r="C96" s="11" t="s">
        <v>48</v>
      </c>
      <c r="D96" s="11" t="s">
        <v>41</v>
      </c>
      <c r="E96" s="11">
        <v>30638.78371</v>
      </c>
    </row>
    <row r="97" spans="1:5" x14ac:dyDescent="0.2">
      <c r="A97" s="10">
        <v>2020</v>
      </c>
      <c r="B97" s="11" t="s">
        <v>43</v>
      </c>
      <c r="C97" s="11" t="s">
        <v>48</v>
      </c>
      <c r="D97" s="11" t="s">
        <v>42</v>
      </c>
      <c r="E97" s="11">
        <v>40541.347269999998</v>
      </c>
    </row>
    <row r="98" spans="1:5" x14ac:dyDescent="0.2">
      <c r="A98" s="10">
        <v>2020</v>
      </c>
      <c r="B98" s="11" t="s">
        <v>45</v>
      </c>
      <c r="C98" s="11" t="s">
        <v>48</v>
      </c>
      <c r="D98" s="11" t="s">
        <v>39</v>
      </c>
      <c r="E98" s="11">
        <v>52666.088349999998</v>
      </c>
    </row>
    <row r="99" spans="1:5" x14ac:dyDescent="0.2">
      <c r="A99" s="10">
        <v>2020</v>
      </c>
      <c r="B99" s="11" t="s">
        <v>45</v>
      </c>
      <c r="C99" s="11" t="s">
        <v>48</v>
      </c>
      <c r="D99" s="11" t="s">
        <v>40</v>
      </c>
      <c r="E99" s="11">
        <v>80663.0046</v>
      </c>
    </row>
    <row r="100" spans="1:5" x14ac:dyDescent="0.2">
      <c r="A100" s="10">
        <v>2020</v>
      </c>
      <c r="B100" s="11" t="s">
        <v>45</v>
      </c>
      <c r="C100" s="11" t="s">
        <v>48</v>
      </c>
      <c r="D100" s="11" t="s">
        <v>41</v>
      </c>
      <c r="E100" s="11">
        <v>64818.48431</v>
      </c>
    </row>
    <row r="101" spans="1:5" x14ac:dyDescent="0.2">
      <c r="A101" s="10">
        <v>2020</v>
      </c>
      <c r="B101" s="11" t="s">
        <v>45</v>
      </c>
      <c r="C101" s="11" t="s">
        <v>48</v>
      </c>
      <c r="D101" s="11" t="s">
        <v>42</v>
      </c>
      <c r="E101" s="11">
        <v>125172.0546</v>
      </c>
    </row>
    <row r="102" spans="1:5" x14ac:dyDescent="0.2">
      <c r="A102" s="10">
        <v>2020</v>
      </c>
      <c r="B102" s="11" t="s">
        <v>47</v>
      </c>
      <c r="C102" s="11" t="s">
        <v>48</v>
      </c>
      <c r="D102" s="11" t="s">
        <v>39</v>
      </c>
      <c r="E102" s="11">
        <v>16377.58329</v>
      </c>
    </row>
    <row r="103" spans="1:5" x14ac:dyDescent="0.2">
      <c r="A103" s="10">
        <v>2020</v>
      </c>
      <c r="B103" s="11" t="s">
        <v>47</v>
      </c>
      <c r="C103" s="11" t="s">
        <v>48</v>
      </c>
      <c r="D103" s="11" t="s">
        <v>40</v>
      </c>
      <c r="E103" s="11">
        <v>61119.637479999998</v>
      </c>
    </row>
    <row r="104" spans="1:5" x14ac:dyDescent="0.2">
      <c r="A104" s="10">
        <v>2020</v>
      </c>
      <c r="B104" s="11" t="s">
        <v>47</v>
      </c>
      <c r="C104" s="11" t="s">
        <v>48</v>
      </c>
      <c r="D104" s="11" t="s">
        <v>41</v>
      </c>
      <c r="E104" s="11">
        <v>63492.085950000001</v>
      </c>
    </row>
    <row r="105" spans="1:5" x14ac:dyDescent="0.2">
      <c r="A105" s="10">
        <v>2020</v>
      </c>
      <c r="B105" s="11" t="s">
        <v>47</v>
      </c>
      <c r="C105" s="11" t="s">
        <v>48</v>
      </c>
      <c r="D105" s="11" t="s">
        <v>42</v>
      </c>
      <c r="E105" s="11">
        <v>88429.348899999997</v>
      </c>
    </row>
    <row r="106" spans="1:5" x14ac:dyDescent="0.2">
      <c r="A106" s="10">
        <v>2025</v>
      </c>
      <c r="B106" s="11" t="s">
        <v>37</v>
      </c>
      <c r="C106" s="11" t="s">
        <v>38</v>
      </c>
      <c r="D106" s="11" t="s">
        <v>39</v>
      </c>
      <c r="E106" s="11">
        <v>233308.06599999999</v>
      </c>
    </row>
    <row r="107" spans="1:5" x14ac:dyDescent="0.2">
      <c r="A107" s="10">
        <v>2025</v>
      </c>
      <c r="B107" s="11" t="s">
        <v>37</v>
      </c>
      <c r="C107" s="11" t="s">
        <v>38</v>
      </c>
      <c r="D107" s="11" t="s">
        <v>40</v>
      </c>
      <c r="E107" s="11">
        <v>43656.518889999999</v>
      </c>
    </row>
    <row r="108" spans="1:5" x14ac:dyDescent="0.2">
      <c r="A108" s="10">
        <v>2025</v>
      </c>
      <c r="B108" s="11" t="s">
        <v>37</v>
      </c>
      <c r="C108" s="11" t="s">
        <v>38</v>
      </c>
      <c r="D108" s="11" t="s">
        <v>41</v>
      </c>
      <c r="E108" s="11">
        <v>11512.22471</v>
      </c>
    </row>
    <row r="109" spans="1:5" x14ac:dyDescent="0.2">
      <c r="A109" s="10">
        <v>2025</v>
      </c>
      <c r="B109" s="11" t="s">
        <v>37</v>
      </c>
      <c r="C109" s="11" t="s">
        <v>38</v>
      </c>
      <c r="D109" s="11" t="s">
        <v>42</v>
      </c>
      <c r="E109" s="11">
        <v>6894.2575260000003</v>
      </c>
    </row>
    <row r="110" spans="1:5" x14ac:dyDescent="0.2">
      <c r="A110" s="10">
        <v>2025</v>
      </c>
      <c r="B110" s="11" t="s">
        <v>43</v>
      </c>
      <c r="C110" s="11" t="s">
        <v>38</v>
      </c>
      <c r="D110" s="11" t="s">
        <v>39</v>
      </c>
      <c r="E110" s="11">
        <v>155693.5638</v>
      </c>
    </row>
    <row r="111" spans="1:5" x14ac:dyDescent="0.2">
      <c r="A111" s="10">
        <v>2025</v>
      </c>
      <c r="B111" s="11" t="s">
        <v>43</v>
      </c>
      <c r="C111" s="11" t="s">
        <v>38</v>
      </c>
      <c r="D111" s="11" t="s">
        <v>40</v>
      </c>
      <c r="E111" s="11">
        <v>137936.29019999999</v>
      </c>
    </row>
    <row r="112" spans="1:5" x14ac:dyDescent="0.2">
      <c r="A112" s="10">
        <v>2025</v>
      </c>
      <c r="B112" s="11" t="s">
        <v>43</v>
      </c>
      <c r="C112" s="11" t="s">
        <v>38</v>
      </c>
      <c r="D112" s="11" t="s">
        <v>41</v>
      </c>
      <c r="E112" s="11">
        <v>66630.318669999993</v>
      </c>
    </row>
    <row r="113" spans="1:5" x14ac:dyDescent="0.2">
      <c r="A113" s="10">
        <v>2025</v>
      </c>
      <c r="B113" s="11" t="s">
        <v>43</v>
      </c>
      <c r="C113" s="11" t="s">
        <v>38</v>
      </c>
      <c r="D113" s="11" t="s">
        <v>42</v>
      </c>
      <c r="E113" s="11">
        <v>43840.279190000001</v>
      </c>
    </row>
    <row r="114" spans="1:5" x14ac:dyDescent="0.2">
      <c r="A114" s="10">
        <v>2025</v>
      </c>
      <c r="B114" s="11" t="s">
        <v>37</v>
      </c>
      <c r="C114" s="11" t="s">
        <v>44</v>
      </c>
      <c r="D114" s="11" t="s">
        <v>39</v>
      </c>
      <c r="E114" s="11">
        <v>98728.180519999994</v>
      </c>
    </row>
    <row r="115" spans="1:5" x14ac:dyDescent="0.2">
      <c r="A115" s="10">
        <v>2025</v>
      </c>
      <c r="B115" s="11" t="s">
        <v>37</v>
      </c>
      <c r="C115" s="11" t="s">
        <v>44</v>
      </c>
      <c r="D115" s="11" t="s">
        <v>40</v>
      </c>
      <c r="E115" s="11">
        <v>51949.418899999997</v>
      </c>
    </row>
    <row r="116" spans="1:5" x14ac:dyDescent="0.2">
      <c r="A116" s="10">
        <v>2025</v>
      </c>
      <c r="B116" s="11" t="s">
        <v>37</v>
      </c>
      <c r="C116" s="11" t="s">
        <v>44</v>
      </c>
      <c r="D116" s="11" t="s">
        <v>41</v>
      </c>
      <c r="E116" s="11">
        <v>23925.73905</v>
      </c>
    </row>
    <row r="117" spans="1:5" x14ac:dyDescent="0.2">
      <c r="A117" s="10">
        <v>2025</v>
      </c>
      <c r="B117" s="11" t="s">
        <v>37</v>
      </c>
      <c r="C117" s="11" t="s">
        <v>44</v>
      </c>
      <c r="D117" s="11" t="s">
        <v>42</v>
      </c>
      <c r="E117" s="11">
        <v>19668.11737</v>
      </c>
    </row>
    <row r="118" spans="1:5" x14ac:dyDescent="0.2">
      <c r="A118" s="10">
        <v>2025</v>
      </c>
      <c r="B118" s="11" t="s">
        <v>43</v>
      </c>
      <c r="C118" s="11" t="s">
        <v>44</v>
      </c>
      <c r="D118" s="11" t="s">
        <v>39</v>
      </c>
      <c r="E118" s="11">
        <v>91773.919760000004</v>
      </c>
    </row>
    <row r="119" spans="1:5" x14ac:dyDescent="0.2">
      <c r="A119" s="10">
        <v>2025</v>
      </c>
      <c r="B119" s="11" t="s">
        <v>43</v>
      </c>
      <c r="C119" s="11" t="s">
        <v>44</v>
      </c>
      <c r="D119" s="11" t="s">
        <v>40</v>
      </c>
      <c r="E119" s="11">
        <v>85637.10024</v>
      </c>
    </row>
    <row r="120" spans="1:5" x14ac:dyDescent="0.2">
      <c r="A120" s="10">
        <v>2025</v>
      </c>
      <c r="B120" s="11" t="s">
        <v>43</v>
      </c>
      <c r="C120" s="11" t="s">
        <v>44</v>
      </c>
      <c r="D120" s="11" t="s">
        <v>41</v>
      </c>
      <c r="E120" s="11">
        <v>49228.294900000001</v>
      </c>
    </row>
    <row r="121" spans="1:5" x14ac:dyDescent="0.2">
      <c r="A121" s="10">
        <v>2025</v>
      </c>
      <c r="B121" s="11" t="s">
        <v>43</v>
      </c>
      <c r="C121" s="11" t="s">
        <v>44</v>
      </c>
      <c r="D121" s="11" t="s">
        <v>42</v>
      </c>
      <c r="E121" s="11">
        <v>51463.712299999999</v>
      </c>
    </row>
    <row r="122" spans="1:5" x14ac:dyDescent="0.2">
      <c r="A122" s="10">
        <v>2025</v>
      </c>
      <c r="B122" s="11" t="s">
        <v>45</v>
      </c>
      <c r="C122" s="11" t="s">
        <v>44</v>
      </c>
      <c r="D122" s="11" t="s">
        <v>39</v>
      </c>
      <c r="E122" s="11">
        <v>58055.37818</v>
      </c>
    </row>
    <row r="123" spans="1:5" x14ac:dyDescent="0.2">
      <c r="A123" s="10">
        <v>2025</v>
      </c>
      <c r="B123" s="11" t="s">
        <v>45</v>
      </c>
      <c r="C123" s="11" t="s">
        <v>44</v>
      </c>
      <c r="D123" s="11" t="s">
        <v>40</v>
      </c>
      <c r="E123" s="11">
        <v>105775.4188</v>
      </c>
    </row>
    <row r="124" spans="1:5" x14ac:dyDescent="0.2">
      <c r="A124" s="10">
        <v>2025</v>
      </c>
      <c r="B124" s="11" t="s">
        <v>45</v>
      </c>
      <c r="C124" s="11" t="s">
        <v>44</v>
      </c>
      <c r="D124" s="11" t="s">
        <v>41</v>
      </c>
      <c r="E124" s="11">
        <v>102334.7966</v>
      </c>
    </row>
    <row r="125" spans="1:5" x14ac:dyDescent="0.2">
      <c r="A125" s="10">
        <v>2025</v>
      </c>
      <c r="B125" s="11" t="s">
        <v>45</v>
      </c>
      <c r="C125" s="11" t="s">
        <v>44</v>
      </c>
      <c r="D125" s="11" t="s">
        <v>42</v>
      </c>
      <c r="E125" s="11">
        <v>156925.69519999999</v>
      </c>
    </row>
    <row r="126" spans="1:5" x14ac:dyDescent="0.2">
      <c r="A126" s="10">
        <v>2025</v>
      </c>
      <c r="B126" s="11" t="s">
        <v>37</v>
      </c>
      <c r="C126" s="11" t="s">
        <v>46</v>
      </c>
      <c r="D126" s="11" t="s">
        <v>39</v>
      </c>
      <c r="E126" s="11">
        <v>15273.504569999999</v>
      </c>
    </row>
    <row r="127" spans="1:5" x14ac:dyDescent="0.2">
      <c r="A127" s="10">
        <v>2025</v>
      </c>
      <c r="B127" s="11" t="s">
        <v>37</v>
      </c>
      <c r="C127" s="11" t="s">
        <v>46</v>
      </c>
      <c r="D127" s="11" t="s">
        <v>40</v>
      </c>
      <c r="E127" s="11">
        <v>4750.6178380000001</v>
      </c>
    </row>
    <row r="128" spans="1:5" x14ac:dyDescent="0.2">
      <c r="A128" s="10">
        <v>2025</v>
      </c>
      <c r="B128" s="11" t="s">
        <v>37</v>
      </c>
      <c r="C128" s="11" t="s">
        <v>46</v>
      </c>
      <c r="D128" s="11" t="s">
        <v>41</v>
      </c>
      <c r="E128" s="11">
        <v>1565.545325</v>
      </c>
    </row>
    <row r="129" spans="1:5" x14ac:dyDescent="0.2">
      <c r="A129" s="10">
        <v>2025</v>
      </c>
      <c r="B129" s="11" t="s">
        <v>37</v>
      </c>
      <c r="C129" s="11" t="s">
        <v>46</v>
      </c>
      <c r="D129" s="11" t="s">
        <v>42</v>
      </c>
      <c r="E129" s="11">
        <v>1581.1610659999999</v>
      </c>
    </row>
    <row r="130" spans="1:5" x14ac:dyDescent="0.2">
      <c r="A130" s="10">
        <v>2025</v>
      </c>
      <c r="B130" s="11" t="s">
        <v>43</v>
      </c>
      <c r="C130" s="11" t="s">
        <v>46</v>
      </c>
      <c r="D130" s="11" t="s">
        <v>39</v>
      </c>
      <c r="E130" s="11">
        <v>54462.94268</v>
      </c>
    </row>
    <row r="131" spans="1:5" x14ac:dyDescent="0.2">
      <c r="A131" s="10">
        <v>2025</v>
      </c>
      <c r="B131" s="11" t="s">
        <v>43</v>
      </c>
      <c r="C131" s="11" t="s">
        <v>46</v>
      </c>
      <c r="D131" s="11" t="s">
        <v>40</v>
      </c>
      <c r="E131" s="11">
        <v>39122.618369999997</v>
      </c>
    </row>
    <row r="132" spans="1:5" x14ac:dyDescent="0.2">
      <c r="A132" s="10">
        <v>2025</v>
      </c>
      <c r="B132" s="11" t="s">
        <v>43</v>
      </c>
      <c r="C132" s="11" t="s">
        <v>46</v>
      </c>
      <c r="D132" s="11" t="s">
        <v>41</v>
      </c>
      <c r="E132" s="11">
        <v>29571.159800000001</v>
      </c>
    </row>
    <row r="133" spans="1:5" x14ac:dyDescent="0.2">
      <c r="A133" s="10">
        <v>2025</v>
      </c>
      <c r="B133" s="11" t="s">
        <v>43</v>
      </c>
      <c r="C133" s="11" t="s">
        <v>46</v>
      </c>
      <c r="D133" s="11" t="s">
        <v>42</v>
      </c>
      <c r="E133" s="11">
        <v>26838.88594</v>
      </c>
    </row>
    <row r="134" spans="1:5" x14ac:dyDescent="0.2">
      <c r="A134" s="10">
        <v>2025</v>
      </c>
      <c r="B134" s="11" t="s">
        <v>45</v>
      </c>
      <c r="C134" s="11" t="s">
        <v>46</v>
      </c>
      <c r="D134" s="11" t="s">
        <v>39</v>
      </c>
      <c r="E134" s="11">
        <v>36167.882409999998</v>
      </c>
    </row>
    <row r="135" spans="1:5" x14ac:dyDescent="0.2">
      <c r="A135" s="10">
        <v>2025</v>
      </c>
      <c r="B135" s="11" t="s">
        <v>45</v>
      </c>
      <c r="C135" s="11" t="s">
        <v>46</v>
      </c>
      <c r="D135" s="11" t="s">
        <v>40</v>
      </c>
      <c r="E135" s="11">
        <v>60050.312180000001</v>
      </c>
    </row>
    <row r="136" spans="1:5" x14ac:dyDescent="0.2">
      <c r="A136" s="10">
        <v>2025</v>
      </c>
      <c r="B136" s="11" t="s">
        <v>45</v>
      </c>
      <c r="C136" s="11" t="s">
        <v>46</v>
      </c>
      <c r="D136" s="11" t="s">
        <v>41</v>
      </c>
      <c r="E136" s="11">
        <v>51450.920259999999</v>
      </c>
    </row>
    <row r="137" spans="1:5" x14ac:dyDescent="0.2">
      <c r="A137" s="10">
        <v>2025</v>
      </c>
      <c r="B137" s="11" t="s">
        <v>45</v>
      </c>
      <c r="C137" s="11" t="s">
        <v>46</v>
      </c>
      <c r="D137" s="11" t="s">
        <v>42</v>
      </c>
      <c r="E137" s="11">
        <v>78359.561910000004</v>
      </c>
    </row>
    <row r="138" spans="1:5" x14ac:dyDescent="0.2">
      <c r="A138" s="10">
        <v>2025</v>
      </c>
      <c r="B138" s="11" t="s">
        <v>47</v>
      </c>
      <c r="C138" s="11" t="s">
        <v>46</v>
      </c>
      <c r="D138" s="11" t="s">
        <v>39</v>
      </c>
      <c r="E138" s="11">
        <v>7307.3575129999999</v>
      </c>
    </row>
    <row r="139" spans="1:5" x14ac:dyDescent="0.2">
      <c r="A139" s="10">
        <v>2025</v>
      </c>
      <c r="B139" s="11" t="s">
        <v>47</v>
      </c>
      <c r="C139" s="11" t="s">
        <v>46</v>
      </c>
      <c r="D139" s="11" t="s">
        <v>40</v>
      </c>
      <c r="E139" s="11">
        <v>25696.577229999999</v>
      </c>
    </row>
    <row r="140" spans="1:5" x14ac:dyDescent="0.2">
      <c r="A140" s="10">
        <v>2025</v>
      </c>
      <c r="B140" s="11" t="s">
        <v>47</v>
      </c>
      <c r="C140" s="11" t="s">
        <v>46</v>
      </c>
      <c r="D140" s="11" t="s">
        <v>41</v>
      </c>
      <c r="E140" s="11">
        <v>23691.468290000001</v>
      </c>
    </row>
    <row r="141" spans="1:5" x14ac:dyDescent="0.2">
      <c r="A141" s="10">
        <v>2025</v>
      </c>
      <c r="B141" s="11" t="s">
        <v>47</v>
      </c>
      <c r="C141" s="11" t="s">
        <v>46</v>
      </c>
      <c r="D141" s="11" t="s">
        <v>42</v>
      </c>
      <c r="E141" s="11">
        <v>38521.710019999999</v>
      </c>
    </row>
    <row r="142" spans="1:5" x14ac:dyDescent="0.2">
      <c r="A142" s="10">
        <v>2025</v>
      </c>
      <c r="B142" s="11" t="s">
        <v>37</v>
      </c>
      <c r="C142" s="11" t="s">
        <v>48</v>
      </c>
      <c r="D142" s="11" t="s">
        <v>39</v>
      </c>
      <c r="E142" s="11">
        <v>6856.284643</v>
      </c>
    </row>
    <row r="143" spans="1:5" x14ac:dyDescent="0.2">
      <c r="A143" s="10">
        <v>2025</v>
      </c>
      <c r="B143" s="11" t="s">
        <v>37</v>
      </c>
      <c r="C143" s="11" t="s">
        <v>48</v>
      </c>
      <c r="D143" s="11" t="s">
        <v>40</v>
      </c>
      <c r="E143" s="11">
        <v>2549.1740500000001</v>
      </c>
    </row>
    <row r="144" spans="1:5" x14ac:dyDescent="0.2">
      <c r="A144" s="10">
        <v>2025</v>
      </c>
      <c r="B144" s="11" t="s">
        <v>37</v>
      </c>
      <c r="C144" s="11" t="s">
        <v>48</v>
      </c>
      <c r="D144" s="11" t="s">
        <v>41</v>
      </c>
      <c r="E144" s="11">
        <v>224.6299559</v>
      </c>
    </row>
    <row r="145" spans="1:5" x14ac:dyDescent="0.2">
      <c r="A145" s="10">
        <v>2025</v>
      </c>
      <c r="B145" s="11" t="s">
        <v>37</v>
      </c>
      <c r="C145" s="11" t="s">
        <v>48</v>
      </c>
      <c r="D145" s="11" t="s">
        <v>42</v>
      </c>
      <c r="E145" s="11">
        <v>483.53523899999999</v>
      </c>
    </row>
    <row r="146" spans="1:5" x14ac:dyDescent="0.2">
      <c r="A146" s="10">
        <v>2025</v>
      </c>
      <c r="B146" s="11" t="s">
        <v>43</v>
      </c>
      <c r="C146" s="11" t="s">
        <v>48</v>
      </c>
      <c r="D146" s="11" t="s">
        <v>39</v>
      </c>
      <c r="E146" s="11">
        <v>74414.456000000006</v>
      </c>
    </row>
    <row r="147" spans="1:5" x14ac:dyDescent="0.2">
      <c r="A147" s="10">
        <v>2025</v>
      </c>
      <c r="B147" s="11" t="s">
        <v>43</v>
      </c>
      <c r="C147" s="11" t="s">
        <v>48</v>
      </c>
      <c r="D147" s="11" t="s">
        <v>40</v>
      </c>
      <c r="E147" s="11">
        <v>40125.919280000002</v>
      </c>
    </row>
    <row r="148" spans="1:5" x14ac:dyDescent="0.2">
      <c r="A148" s="10">
        <v>2025</v>
      </c>
      <c r="B148" s="11" t="s">
        <v>43</v>
      </c>
      <c r="C148" s="11" t="s">
        <v>48</v>
      </c>
      <c r="D148" s="11" t="s">
        <v>41</v>
      </c>
      <c r="E148" s="11">
        <v>29747.119790000001</v>
      </c>
    </row>
    <row r="149" spans="1:5" x14ac:dyDescent="0.2">
      <c r="A149" s="10">
        <v>2025</v>
      </c>
      <c r="B149" s="11" t="s">
        <v>43</v>
      </c>
      <c r="C149" s="11" t="s">
        <v>48</v>
      </c>
      <c r="D149" s="11" t="s">
        <v>42</v>
      </c>
      <c r="E149" s="11">
        <v>39727.91373</v>
      </c>
    </row>
    <row r="150" spans="1:5" x14ac:dyDescent="0.2">
      <c r="A150" s="10">
        <v>2025</v>
      </c>
      <c r="B150" s="11" t="s">
        <v>45</v>
      </c>
      <c r="C150" s="11" t="s">
        <v>48</v>
      </c>
      <c r="D150" s="11" t="s">
        <v>39</v>
      </c>
      <c r="E150" s="11">
        <v>57249.676169999999</v>
      </c>
    </row>
    <row r="151" spans="1:5" x14ac:dyDescent="0.2">
      <c r="A151" s="10">
        <v>2025</v>
      </c>
      <c r="B151" s="11" t="s">
        <v>45</v>
      </c>
      <c r="C151" s="11" t="s">
        <v>48</v>
      </c>
      <c r="D151" s="11" t="s">
        <v>40</v>
      </c>
      <c r="E151" s="11">
        <v>83906.031719999999</v>
      </c>
    </row>
    <row r="152" spans="1:5" x14ac:dyDescent="0.2">
      <c r="A152" s="10">
        <v>2025</v>
      </c>
      <c r="B152" s="11" t="s">
        <v>45</v>
      </c>
      <c r="C152" s="11" t="s">
        <v>48</v>
      </c>
      <c r="D152" s="11" t="s">
        <v>41</v>
      </c>
      <c r="E152" s="11">
        <v>64025.723030000001</v>
      </c>
    </row>
    <row r="153" spans="1:5" x14ac:dyDescent="0.2">
      <c r="A153" s="10">
        <v>2025</v>
      </c>
      <c r="B153" s="11" t="s">
        <v>45</v>
      </c>
      <c r="C153" s="11" t="s">
        <v>48</v>
      </c>
      <c r="D153" s="11" t="s">
        <v>42</v>
      </c>
      <c r="E153" s="11">
        <v>124792.1253</v>
      </c>
    </row>
    <row r="154" spans="1:5" x14ac:dyDescent="0.2">
      <c r="A154" s="10">
        <v>2025</v>
      </c>
      <c r="B154" s="11" t="s">
        <v>47</v>
      </c>
      <c r="C154" s="11" t="s">
        <v>48</v>
      </c>
      <c r="D154" s="11" t="s">
        <v>39</v>
      </c>
      <c r="E154" s="11">
        <v>17950.538519999998</v>
      </c>
    </row>
    <row r="155" spans="1:5" x14ac:dyDescent="0.2">
      <c r="A155" s="10">
        <v>2025</v>
      </c>
      <c r="B155" s="11" t="s">
        <v>47</v>
      </c>
      <c r="C155" s="11" t="s">
        <v>48</v>
      </c>
      <c r="D155" s="11" t="s">
        <v>40</v>
      </c>
      <c r="E155" s="11">
        <v>64104.01786</v>
      </c>
    </row>
    <row r="156" spans="1:5" x14ac:dyDescent="0.2">
      <c r="A156" s="10">
        <v>2025</v>
      </c>
      <c r="B156" s="11" t="s">
        <v>47</v>
      </c>
      <c r="C156" s="11" t="s">
        <v>48</v>
      </c>
      <c r="D156" s="11" t="s">
        <v>41</v>
      </c>
      <c r="E156" s="11">
        <v>63235.493130000003</v>
      </c>
    </row>
    <row r="157" spans="1:5" x14ac:dyDescent="0.2">
      <c r="A157" s="10">
        <v>2025</v>
      </c>
      <c r="B157" s="11" t="s">
        <v>47</v>
      </c>
      <c r="C157" s="11" t="s">
        <v>48</v>
      </c>
      <c r="D157" s="11" t="s">
        <v>42</v>
      </c>
      <c r="E157" s="11">
        <v>88891.84534</v>
      </c>
    </row>
    <row r="158" spans="1:5" x14ac:dyDescent="0.2">
      <c r="A158" s="10">
        <v>2030</v>
      </c>
      <c r="B158" s="11" t="s">
        <v>37</v>
      </c>
      <c r="C158" s="11" t="s">
        <v>38</v>
      </c>
      <c r="D158" s="11" t="s">
        <v>39</v>
      </c>
      <c r="E158" s="11">
        <v>242387.54250000001</v>
      </c>
    </row>
    <row r="159" spans="1:5" x14ac:dyDescent="0.2">
      <c r="A159" s="10">
        <v>2030</v>
      </c>
      <c r="B159" s="11" t="s">
        <v>37</v>
      </c>
      <c r="C159" s="11" t="s">
        <v>38</v>
      </c>
      <c r="D159" s="11" t="s">
        <v>40</v>
      </c>
      <c r="E159" s="11">
        <v>43115.197500000002</v>
      </c>
    </row>
    <row r="160" spans="1:5" x14ac:dyDescent="0.2">
      <c r="A160" s="10">
        <v>2030</v>
      </c>
      <c r="B160" s="11" t="s">
        <v>37</v>
      </c>
      <c r="C160" s="11" t="s">
        <v>38</v>
      </c>
      <c r="D160" s="11" t="s">
        <v>41</v>
      </c>
      <c r="E160" s="11">
        <v>10678.52889</v>
      </c>
    </row>
    <row r="161" spans="1:5" x14ac:dyDescent="0.2">
      <c r="A161" s="10">
        <v>2030</v>
      </c>
      <c r="B161" s="11" t="s">
        <v>37</v>
      </c>
      <c r="C161" s="11" t="s">
        <v>38</v>
      </c>
      <c r="D161" s="11" t="s">
        <v>42</v>
      </c>
      <c r="E161" s="11">
        <v>6504.6959429999997</v>
      </c>
    </row>
    <row r="162" spans="1:5" x14ac:dyDescent="0.2">
      <c r="A162" s="10">
        <v>2030</v>
      </c>
      <c r="B162" s="11" t="s">
        <v>43</v>
      </c>
      <c r="C162" s="11" t="s">
        <v>38</v>
      </c>
      <c r="D162" s="11" t="s">
        <v>39</v>
      </c>
      <c r="E162" s="11">
        <v>165939.70939999999</v>
      </c>
    </row>
    <row r="163" spans="1:5" x14ac:dyDescent="0.2">
      <c r="A163" s="10">
        <v>2030</v>
      </c>
      <c r="B163" s="11" t="s">
        <v>43</v>
      </c>
      <c r="C163" s="11" t="s">
        <v>38</v>
      </c>
      <c r="D163" s="11" t="s">
        <v>40</v>
      </c>
      <c r="E163" s="11">
        <v>139752.2929</v>
      </c>
    </row>
    <row r="164" spans="1:5" x14ac:dyDescent="0.2">
      <c r="A164" s="10">
        <v>2030</v>
      </c>
      <c r="B164" s="11" t="s">
        <v>43</v>
      </c>
      <c r="C164" s="11" t="s">
        <v>38</v>
      </c>
      <c r="D164" s="11" t="s">
        <v>41</v>
      </c>
      <c r="E164" s="11">
        <v>63404.952640000003</v>
      </c>
    </row>
    <row r="165" spans="1:5" x14ac:dyDescent="0.2">
      <c r="A165" s="10">
        <v>2030</v>
      </c>
      <c r="B165" s="11" t="s">
        <v>43</v>
      </c>
      <c r="C165" s="11" t="s">
        <v>38</v>
      </c>
      <c r="D165" s="11" t="s">
        <v>42</v>
      </c>
      <c r="E165" s="11">
        <v>42433.800819999997</v>
      </c>
    </row>
    <row r="166" spans="1:5" x14ac:dyDescent="0.2">
      <c r="A166" s="10">
        <v>2030</v>
      </c>
      <c r="B166" s="11" t="s">
        <v>37</v>
      </c>
      <c r="C166" s="11" t="s">
        <v>44</v>
      </c>
      <c r="D166" s="11" t="s">
        <v>39</v>
      </c>
      <c r="E166" s="11">
        <v>103896.7993</v>
      </c>
    </row>
    <row r="167" spans="1:5" x14ac:dyDescent="0.2">
      <c r="A167" s="10">
        <v>2030</v>
      </c>
      <c r="B167" s="11" t="s">
        <v>37</v>
      </c>
      <c r="C167" s="11" t="s">
        <v>44</v>
      </c>
      <c r="D167" s="11" t="s">
        <v>40</v>
      </c>
      <c r="E167" s="11">
        <v>51968.773179999997</v>
      </c>
    </row>
    <row r="168" spans="1:5" x14ac:dyDescent="0.2">
      <c r="A168" s="10">
        <v>2030</v>
      </c>
      <c r="B168" s="11" t="s">
        <v>37</v>
      </c>
      <c r="C168" s="11" t="s">
        <v>44</v>
      </c>
      <c r="D168" s="11" t="s">
        <v>41</v>
      </c>
      <c r="E168" s="11">
        <v>22480.08887</v>
      </c>
    </row>
    <row r="169" spans="1:5" x14ac:dyDescent="0.2">
      <c r="A169" s="10">
        <v>2030</v>
      </c>
      <c r="B169" s="11" t="s">
        <v>37</v>
      </c>
      <c r="C169" s="11" t="s">
        <v>44</v>
      </c>
      <c r="D169" s="11" t="s">
        <v>42</v>
      </c>
      <c r="E169" s="11">
        <v>18796.750789999998</v>
      </c>
    </row>
    <row r="170" spans="1:5" x14ac:dyDescent="0.2">
      <c r="A170" s="10">
        <v>2030</v>
      </c>
      <c r="B170" s="11" t="s">
        <v>43</v>
      </c>
      <c r="C170" s="11" t="s">
        <v>44</v>
      </c>
      <c r="D170" s="11" t="s">
        <v>39</v>
      </c>
      <c r="E170" s="11">
        <v>99078.503939999995</v>
      </c>
    </row>
    <row r="171" spans="1:5" x14ac:dyDescent="0.2">
      <c r="A171" s="10">
        <v>2030</v>
      </c>
      <c r="B171" s="11" t="s">
        <v>43</v>
      </c>
      <c r="C171" s="11" t="s">
        <v>44</v>
      </c>
      <c r="D171" s="11" t="s">
        <v>40</v>
      </c>
      <c r="E171" s="11">
        <v>87886.637199999997</v>
      </c>
    </row>
    <row r="172" spans="1:5" x14ac:dyDescent="0.2">
      <c r="A172" s="10">
        <v>2030</v>
      </c>
      <c r="B172" s="11" t="s">
        <v>43</v>
      </c>
      <c r="C172" s="11" t="s">
        <v>44</v>
      </c>
      <c r="D172" s="11" t="s">
        <v>41</v>
      </c>
      <c r="E172" s="11">
        <v>47451.132189999997</v>
      </c>
    </row>
    <row r="173" spans="1:5" x14ac:dyDescent="0.2">
      <c r="A173" s="10">
        <v>2030</v>
      </c>
      <c r="B173" s="11" t="s">
        <v>43</v>
      </c>
      <c r="C173" s="11" t="s">
        <v>44</v>
      </c>
      <c r="D173" s="11" t="s">
        <v>42</v>
      </c>
      <c r="E173" s="11">
        <v>50456.860699999997</v>
      </c>
    </row>
    <row r="174" spans="1:5" x14ac:dyDescent="0.2">
      <c r="A174" s="10">
        <v>2030</v>
      </c>
      <c r="B174" s="11" t="s">
        <v>45</v>
      </c>
      <c r="C174" s="11" t="s">
        <v>44</v>
      </c>
      <c r="D174" s="11" t="s">
        <v>39</v>
      </c>
      <c r="E174" s="11">
        <v>63938.994449999998</v>
      </c>
    </row>
    <row r="175" spans="1:5" x14ac:dyDescent="0.2">
      <c r="A175" s="10">
        <v>2030</v>
      </c>
      <c r="B175" s="11" t="s">
        <v>45</v>
      </c>
      <c r="C175" s="11" t="s">
        <v>44</v>
      </c>
      <c r="D175" s="11" t="s">
        <v>40</v>
      </c>
      <c r="E175" s="11">
        <v>110741.0998</v>
      </c>
    </row>
    <row r="176" spans="1:5" x14ac:dyDescent="0.2">
      <c r="A176" s="10">
        <v>2030</v>
      </c>
      <c r="B176" s="11" t="s">
        <v>45</v>
      </c>
      <c r="C176" s="11" t="s">
        <v>44</v>
      </c>
      <c r="D176" s="11" t="s">
        <v>41</v>
      </c>
      <c r="E176" s="11">
        <v>100627.87480000001</v>
      </c>
    </row>
    <row r="177" spans="1:5" x14ac:dyDescent="0.2">
      <c r="A177" s="10">
        <v>2030</v>
      </c>
      <c r="B177" s="11" t="s">
        <v>45</v>
      </c>
      <c r="C177" s="11" t="s">
        <v>44</v>
      </c>
      <c r="D177" s="11" t="s">
        <v>42</v>
      </c>
      <c r="E177" s="11">
        <v>156955.43599999999</v>
      </c>
    </row>
    <row r="178" spans="1:5" x14ac:dyDescent="0.2">
      <c r="A178" s="10">
        <v>2030</v>
      </c>
      <c r="B178" s="11" t="s">
        <v>37</v>
      </c>
      <c r="C178" s="11" t="s">
        <v>46</v>
      </c>
      <c r="D178" s="11" t="s">
        <v>39</v>
      </c>
      <c r="E178" s="11">
        <v>16002.95246</v>
      </c>
    </row>
    <row r="179" spans="1:5" x14ac:dyDescent="0.2">
      <c r="A179" s="10">
        <v>2030</v>
      </c>
      <c r="B179" s="11" t="s">
        <v>37</v>
      </c>
      <c r="C179" s="11" t="s">
        <v>46</v>
      </c>
      <c r="D179" s="11" t="s">
        <v>40</v>
      </c>
      <c r="E179" s="11">
        <v>4731.6460120000002</v>
      </c>
    </row>
    <row r="180" spans="1:5" x14ac:dyDescent="0.2">
      <c r="A180" s="10">
        <v>2030</v>
      </c>
      <c r="B180" s="11" t="s">
        <v>37</v>
      </c>
      <c r="C180" s="11" t="s">
        <v>46</v>
      </c>
      <c r="D180" s="11" t="s">
        <v>41</v>
      </c>
      <c r="E180" s="11">
        <v>1464.531403</v>
      </c>
    </row>
    <row r="181" spans="1:5" x14ac:dyDescent="0.2">
      <c r="A181" s="10">
        <v>2030</v>
      </c>
      <c r="B181" s="11" t="s">
        <v>37</v>
      </c>
      <c r="C181" s="11" t="s">
        <v>46</v>
      </c>
      <c r="D181" s="11" t="s">
        <v>42</v>
      </c>
      <c r="E181" s="11">
        <v>1504.5148710000001</v>
      </c>
    </row>
    <row r="182" spans="1:5" x14ac:dyDescent="0.2">
      <c r="A182" s="10">
        <v>2030</v>
      </c>
      <c r="B182" s="11" t="s">
        <v>43</v>
      </c>
      <c r="C182" s="11" t="s">
        <v>46</v>
      </c>
      <c r="D182" s="11" t="s">
        <v>39</v>
      </c>
      <c r="E182" s="11">
        <v>58541.202960000002</v>
      </c>
    </row>
    <row r="183" spans="1:5" x14ac:dyDescent="0.2">
      <c r="A183" s="10">
        <v>2030</v>
      </c>
      <c r="B183" s="11" t="s">
        <v>43</v>
      </c>
      <c r="C183" s="11" t="s">
        <v>46</v>
      </c>
      <c r="D183" s="11" t="s">
        <v>40</v>
      </c>
      <c r="E183" s="11">
        <v>39975.065869999999</v>
      </c>
    </row>
    <row r="184" spans="1:5" x14ac:dyDescent="0.2">
      <c r="A184" s="10">
        <v>2030</v>
      </c>
      <c r="B184" s="11" t="s">
        <v>43</v>
      </c>
      <c r="C184" s="11" t="s">
        <v>46</v>
      </c>
      <c r="D184" s="11" t="s">
        <v>41</v>
      </c>
      <c r="E184" s="11">
        <v>28379.224549999999</v>
      </c>
    </row>
    <row r="185" spans="1:5" x14ac:dyDescent="0.2">
      <c r="A185" s="10">
        <v>2030</v>
      </c>
      <c r="B185" s="11" t="s">
        <v>43</v>
      </c>
      <c r="C185" s="11" t="s">
        <v>46</v>
      </c>
      <c r="D185" s="11" t="s">
        <v>42</v>
      </c>
      <c r="E185" s="11">
        <v>26198.955720000002</v>
      </c>
    </row>
    <row r="186" spans="1:5" x14ac:dyDescent="0.2">
      <c r="A186" s="10">
        <v>2030</v>
      </c>
      <c r="B186" s="11" t="s">
        <v>45</v>
      </c>
      <c r="C186" s="11" t="s">
        <v>46</v>
      </c>
      <c r="D186" s="11" t="s">
        <v>39</v>
      </c>
      <c r="E186" s="11">
        <v>39659.460859999999</v>
      </c>
    </row>
    <row r="187" spans="1:5" x14ac:dyDescent="0.2">
      <c r="A187" s="10">
        <v>2030</v>
      </c>
      <c r="B187" s="11" t="s">
        <v>45</v>
      </c>
      <c r="C187" s="11" t="s">
        <v>46</v>
      </c>
      <c r="D187" s="11" t="s">
        <v>40</v>
      </c>
      <c r="E187" s="11">
        <v>62595.01225</v>
      </c>
    </row>
    <row r="188" spans="1:5" x14ac:dyDescent="0.2">
      <c r="A188" s="10">
        <v>2030</v>
      </c>
      <c r="B188" s="11" t="s">
        <v>45</v>
      </c>
      <c r="C188" s="11" t="s">
        <v>46</v>
      </c>
      <c r="D188" s="11" t="s">
        <v>41</v>
      </c>
      <c r="E188" s="11">
        <v>50371.919159999998</v>
      </c>
    </row>
    <row r="189" spans="1:5" x14ac:dyDescent="0.2">
      <c r="A189" s="10">
        <v>2030</v>
      </c>
      <c r="B189" s="11" t="s">
        <v>45</v>
      </c>
      <c r="C189" s="11" t="s">
        <v>46</v>
      </c>
      <c r="D189" s="11" t="s">
        <v>42</v>
      </c>
      <c r="E189" s="11">
        <v>78032.348920000004</v>
      </c>
    </row>
    <row r="190" spans="1:5" x14ac:dyDescent="0.2">
      <c r="A190" s="10">
        <v>2030</v>
      </c>
      <c r="B190" s="11" t="s">
        <v>47</v>
      </c>
      <c r="C190" s="11" t="s">
        <v>46</v>
      </c>
      <c r="D190" s="11" t="s">
        <v>39</v>
      </c>
      <c r="E190" s="11">
        <v>8093.4133080000001</v>
      </c>
    </row>
    <row r="191" spans="1:5" x14ac:dyDescent="0.2">
      <c r="A191" s="10">
        <v>2030</v>
      </c>
      <c r="B191" s="11" t="s">
        <v>47</v>
      </c>
      <c r="C191" s="11" t="s">
        <v>46</v>
      </c>
      <c r="D191" s="11" t="s">
        <v>40</v>
      </c>
      <c r="E191" s="11">
        <v>27054.990020000001</v>
      </c>
    </row>
    <row r="192" spans="1:5" x14ac:dyDescent="0.2">
      <c r="A192" s="10">
        <v>2030</v>
      </c>
      <c r="B192" s="11" t="s">
        <v>47</v>
      </c>
      <c r="C192" s="11" t="s">
        <v>46</v>
      </c>
      <c r="D192" s="11" t="s">
        <v>41</v>
      </c>
      <c r="E192" s="11">
        <v>23427.98662</v>
      </c>
    </row>
    <row r="193" spans="1:5" x14ac:dyDescent="0.2">
      <c r="A193" s="10">
        <v>2030</v>
      </c>
      <c r="B193" s="11" t="s">
        <v>47</v>
      </c>
      <c r="C193" s="11" t="s">
        <v>46</v>
      </c>
      <c r="D193" s="11" t="s">
        <v>42</v>
      </c>
      <c r="E193" s="11">
        <v>38746.803290000003</v>
      </c>
    </row>
    <row r="194" spans="1:5" x14ac:dyDescent="0.2">
      <c r="A194" s="10">
        <v>2030</v>
      </c>
      <c r="B194" s="11" t="s">
        <v>37</v>
      </c>
      <c r="C194" s="11" t="s">
        <v>48</v>
      </c>
      <c r="D194" s="11" t="s">
        <v>39</v>
      </c>
      <c r="E194" s="11">
        <v>7174.038912</v>
      </c>
    </row>
    <row r="195" spans="1:5" x14ac:dyDescent="0.2">
      <c r="A195" s="10">
        <v>2030</v>
      </c>
      <c r="B195" s="11" t="s">
        <v>37</v>
      </c>
      <c r="C195" s="11" t="s">
        <v>48</v>
      </c>
      <c r="D195" s="11" t="s">
        <v>40</v>
      </c>
      <c r="E195" s="11">
        <v>2535.5671280000001</v>
      </c>
    </row>
    <row r="196" spans="1:5" x14ac:dyDescent="0.2">
      <c r="A196" s="10">
        <v>2030</v>
      </c>
      <c r="B196" s="11" t="s">
        <v>37</v>
      </c>
      <c r="C196" s="11" t="s">
        <v>48</v>
      </c>
      <c r="D196" s="11" t="s">
        <v>41</v>
      </c>
      <c r="E196" s="11">
        <v>209.85251919999999</v>
      </c>
    </row>
    <row r="197" spans="1:5" x14ac:dyDescent="0.2">
      <c r="A197" s="10">
        <v>2030</v>
      </c>
      <c r="B197" s="11" t="s">
        <v>37</v>
      </c>
      <c r="C197" s="11" t="s">
        <v>48</v>
      </c>
      <c r="D197" s="11" t="s">
        <v>42</v>
      </c>
      <c r="E197" s="11">
        <v>459.4750942</v>
      </c>
    </row>
    <row r="198" spans="1:5" x14ac:dyDescent="0.2">
      <c r="A198" s="10">
        <v>2030</v>
      </c>
      <c r="B198" s="11" t="s">
        <v>43</v>
      </c>
      <c r="C198" s="11" t="s">
        <v>48</v>
      </c>
      <c r="D198" s="11" t="s">
        <v>39</v>
      </c>
      <c r="E198" s="11">
        <v>79878.761660000004</v>
      </c>
    </row>
    <row r="199" spans="1:5" x14ac:dyDescent="0.2">
      <c r="A199" s="10">
        <v>2030</v>
      </c>
      <c r="B199" s="11" t="s">
        <v>43</v>
      </c>
      <c r="C199" s="11" t="s">
        <v>48</v>
      </c>
      <c r="D199" s="11" t="s">
        <v>40</v>
      </c>
      <c r="E199" s="11">
        <v>40944.893199999999</v>
      </c>
    </row>
    <row r="200" spans="1:5" x14ac:dyDescent="0.2">
      <c r="A200" s="10">
        <v>2030</v>
      </c>
      <c r="B200" s="11" t="s">
        <v>43</v>
      </c>
      <c r="C200" s="11" t="s">
        <v>48</v>
      </c>
      <c r="D200" s="11" t="s">
        <v>41</v>
      </c>
      <c r="E200" s="11">
        <v>28509.56306</v>
      </c>
    </row>
    <row r="201" spans="1:5" x14ac:dyDescent="0.2">
      <c r="A201" s="10">
        <v>2030</v>
      </c>
      <c r="B201" s="11" t="s">
        <v>43</v>
      </c>
      <c r="C201" s="11" t="s">
        <v>48</v>
      </c>
      <c r="D201" s="11" t="s">
        <v>42</v>
      </c>
      <c r="E201" s="11">
        <v>38728.326260000002</v>
      </c>
    </row>
    <row r="202" spans="1:5" x14ac:dyDescent="0.2">
      <c r="A202" s="10">
        <v>2030</v>
      </c>
      <c r="B202" s="11" t="s">
        <v>45</v>
      </c>
      <c r="C202" s="11" t="s">
        <v>48</v>
      </c>
      <c r="D202" s="11" t="s">
        <v>39</v>
      </c>
      <c r="E202" s="11">
        <v>62691.726640000001</v>
      </c>
    </row>
    <row r="203" spans="1:5" x14ac:dyDescent="0.2">
      <c r="A203" s="10">
        <v>2030</v>
      </c>
      <c r="B203" s="11" t="s">
        <v>45</v>
      </c>
      <c r="C203" s="11" t="s">
        <v>48</v>
      </c>
      <c r="D203" s="11" t="s">
        <v>40</v>
      </c>
      <c r="E203" s="11">
        <v>87343.605209999994</v>
      </c>
    </row>
    <row r="204" spans="1:5" x14ac:dyDescent="0.2">
      <c r="A204" s="10">
        <v>2030</v>
      </c>
      <c r="B204" s="11" t="s">
        <v>45</v>
      </c>
      <c r="C204" s="11" t="s">
        <v>48</v>
      </c>
      <c r="D204" s="11" t="s">
        <v>41</v>
      </c>
      <c r="E204" s="11">
        <v>62598.411840000001</v>
      </c>
    </row>
    <row r="205" spans="1:5" x14ac:dyDescent="0.2">
      <c r="A205" s="10">
        <v>2030</v>
      </c>
      <c r="B205" s="11" t="s">
        <v>45</v>
      </c>
      <c r="C205" s="11" t="s">
        <v>48</v>
      </c>
      <c r="D205" s="11" t="s">
        <v>42</v>
      </c>
      <c r="E205" s="11">
        <v>124103.3014</v>
      </c>
    </row>
    <row r="206" spans="1:5" x14ac:dyDescent="0.2">
      <c r="A206" s="10">
        <v>2030</v>
      </c>
      <c r="B206" s="11" t="s">
        <v>47</v>
      </c>
      <c r="C206" s="11" t="s">
        <v>48</v>
      </c>
      <c r="D206" s="11" t="s">
        <v>39</v>
      </c>
      <c r="E206" s="11">
        <v>19854.653770000001</v>
      </c>
    </row>
    <row r="207" spans="1:5" x14ac:dyDescent="0.2">
      <c r="A207" s="10">
        <v>2030</v>
      </c>
      <c r="B207" s="11" t="s">
        <v>47</v>
      </c>
      <c r="C207" s="11" t="s">
        <v>48</v>
      </c>
      <c r="D207" s="11" t="s">
        <v>40</v>
      </c>
      <c r="E207" s="11">
        <v>67401.695609999995</v>
      </c>
    </row>
    <row r="208" spans="1:5" x14ac:dyDescent="0.2">
      <c r="A208" s="10">
        <v>2030</v>
      </c>
      <c r="B208" s="11" t="s">
        <v>47</v>
      </c>
      <c r="C208" s="11" t="s">
        <v>48</v>
      </c>
      <c r="D208" s="11" t="s">
        <v>41</v>
      </c>
      <c r="E208" s="11">
        <v>62447.832999999999</v>
      </c>
    </row>
    <row r="209" spans="1:5" x14ac:dyDescent="0.2">
      <c r="A209" s="10">
        <v>2030</v>
      </c>
      <c r="B209" s="11" t="s">
        <v>47</v>
      </c>
      <c r="C209" s="11" t="s">
        <v>48</v>
      </c>
      <c r="D209" s="11" t="s">
        <v>42</v>
      </c>
      <c r="E209" s="11">
        <v>89290.594589999993</v>
      </c>
    </row>
    <row r="210" spans="1:5" x14ac:dyDescent="0.2">
      <c r="A210" s="10">
        <v>2035</v>
      </c>
      <c r="B210" s="11" t="s">
        <v>37</v>
      </c>
      <c r="C210" s="11" t="s">
        <v>38</v>
      </c>
      <c r="D210" s="11" t="s">
        <v>39</v>
      </c>
      <c r="E210" s="11">
        <v>249100.9964</v>
      </c>
    </row>
    <row r="211" spans="1:5" x14ac:dyDescent="0.2">
      <c r="A211" s="10">
        <v>2035</v>
      </c>
      <c r="B211" s="11" t="s">
        <v>37</v>
      </c>
      <c r="C211" s="11" t="s">
        <v>38</v>
      </c>
      <c r="D211" s="11" t="s">
        <v>40</v>
      </c>
      <c r="E211" s="11">
        <v>41539.310259999998</v>
      </c>
    </row>
    <row r="212" spans="1:5" x14ac:dyDescent="0.2">
      <c r="A212" s="10">
        <v>2035</v>
      </c>
      <c r="B212" s="11" t="s">
        <v>37</v>
      </c>
      <c r="C212" s="11" t="s">
        <v>38</v>
      </c>
      <c r="D212" s="11" t="s">
        <v>41</v>
      </c>
      <c r="E212" s="11">
        <v>8949.3389650000008</v>
      </c>
    </row>
    <row r="213" spans="1:5" x14ac:dyDescent="0.2">
      <c r="A213" s="10">
        <v>2035</v>
      </c>
      <c r="B213" s="11" t="s">
        <v>37</v>
      </c>
      <c r="C213" s="11" t="s">
        <v>38</v>
      </c>
      <c r="D213" s="11" t="s">
        <v>42</v>
      </c>
      <c r="E213" s="11">
        <v>5767.7671229999996</v>
      </c>
    </row>
    <row r="214" spans="1:5" x14ac:dyDescent="0.2">
      <c r="A214" s="10">
        <v>2035</v>
      </c>
      <c r="B214" s="11" t="s">
        <v>43</v>
      </c>
      <c r="C214" s="11" t="s">
        <v>38</v>
      </c>
      <c r="D214" s="11" t="s">
        <v>39</v>
      </c>
      <c r="E214" s="11">
        <v>177317.2249</v>
      </c>
    </row>
    <row r="215" spans="1:5" x14ac:dyDescent="0.2">
      <c r="A215" s="10">
        <v>2035</v>
      </c>
      <c r="B215" s="11" t="s">
        <v>43</v>
      </c>
      <c r="C215" s="11" t="s">
        <v>38</v>
      </c>
      <c r="D215" s="11" t="s">
        <v>40</v>
      </c>
      <c r="E215" s="11">
        <v>139998.46520000001</v>
      </c>
    </row>
    <row r="216" spans="1:5" x14ac:dyDescent="0.2">
      <c r="A216" s="10">
        <v>2035</v>
      </c>
      <c r="B216" s="11" t="s">
        <v>43</v>
      </c>
      <c r="C216" s="11" t="s">
        <v>38</v>
      </c>
      <c r="D216" s="11" t="s">
        <v>41</v>
      </c>
      <c r="E216" s="11">
        <v>55250.745819999996</v>
      </c>
    </row>
    <row r="217" spans="1:5" x14ac:dyDescent="0.2">
      <c r="A217" s="10">
        <v>2035</v>
      </c>
      <c r="B217" s="11" t="s">
        <v>43</v>
      </c>
      <c r="C217" s="11" t="s">
        <v>38</v>
      </c>
      <c r="D217" s="11" t="s">
        <v>42</v>
      </c>
      <c r="E217" s="11">
        <v>39122.633540000003</v>
      </c>
    </row>
    <row r="218" spans="1:5" x14ac:dyDescent="0.2">
      <c r="A218" s="10">
        <v>2035</v>
      </c>
      <c r="B218" s="11" t="s">
        <v>37</v>
      </c>
      <c r="C218" s="11" t="s">
        <v>44</v>
      </c>
      <c r="D218" s="11" t="s">
        <v>39</v>
      </c>
      <c r="E218" s="11">
        <v>108924.1243</v>
      </c>
    </row>
    <row r="219" spans="1:5" x14ac:dyDescent="0.2">
      <c r="A219" s="10">
        <v>2035</v>
      </c>
      <c r="B219" s="11" t="s">
        <v>37</v>
      </c>
      <c r="C219" s="11" t="s">
        <v>44</v>
      </c>
      <c r="D219" s="11" t="s">
        <v>40</v>
      </c>
      <c r="E219" s="11">
        <v>51077.320350000002</v>
      </c>
    </row>
    <row r="220" spans="1:5" x14ac:dyDescent="0.2">
      <c r="A220" s="10">
        <v>2035</v>
      </c>
      <c r="B220" s="11" t="s">
        <v>37</v>
      </c>
      <c r="C220" s="11" t="s">
        <v>44</v>
      </c>
      <c r="D220" s="11" t="s">
        <v>41</v>
      </c>
      <c r="E220" s="11">
        <v>19219.155200000001</v>
      </c>
    </row>
    <row r="221" spans="1:5" x14ac:dyDescent="0.2">
      <c r="A221" s="10">
        <v>2035</v>
      </c>
      <c r="B221" s="11" t="s">
        <v>37</v>
      </c>
      <c r="C221" s="11" t="s">
        <v>44</v>
      </c>
      <c r="D221" s="11" t="s">
        <v>42</v>
      </c>
      <c r="E221" s="11">
        <v>17002.79189</v>
      </c>
    </row>
    <row r="222" spans="1:5" x14ac:dyDescent="0.2">
      <c r="A222" s="10">
        <v>2035</v>
      </c>
      <c r="B222" s="11" t="s">
        <v>43</v>
      </c>
      <c r="C222" s="11" t="s">
        <v>44</v>
      </c>
      <c r="D222" s="11" t="s">
        <v>39</v>
      </c>
      <c r="E222" s="11">
        <v>108003.239</v>
      </c>
    </row>
    <row r="223" spans="1:5" x14ac:dyDescent="0.2">
      <c r="A223" s="10">
        <v>2035</v>
      </c>
      <c r="B223" s="11" t="s">
        <v>43</v>
      </c>
      <c r="C223" s="11" t="s">
        <v>44</v>
      </c>
      <c r="D223" s="11" t="s">
        <v>40</v>
      </c>
      <c r="E223" s="11">
        <v>89813.975290000002</v>
      </c>
    </row>
    <row r="224" spans="1:5" x14ac:dyDescent="0.2">
      <c r="A224" s="10">
        <v>2035</v>
      </c>
      <c r="B224" s="11" t="s">
        <v>43</v>
      </c>
      <c r="C224" s="11" t="s">
        <v>44</v>
      </c>
      <c r="D224" s="11" t="s">
        <v>41</v>
      </c>
      <c r="E224" s="11">
        <v>42181.136879999998</v>
      </c>
    </row>
    <row r="225" spans="1:5" x14ac:dyDescent="0.2">
      <c r="A225" s="10">
        <v>2035</v>
      </c>
      <c r="B225" s="11" t="s">
        <v>43</v>
      </c>
      <c r="C225" s="11" t="s">
        <v>44</v>
      </c>
      <c r="D225" s="11" t="s">
        <v>42</v>
      </c>
      <c r="E225" s="11">
        <v>47456.216829999998</v>
      </c>
    </row>
    <row r="226" spans="1:5" x14ac:dyDescent="0.2">
      <c r="A226" s="10">
        <v>2035</v>
      </c>
      <c r="B226" s="11" t="s">
        <v>45</v>
      </c>
      <c r="C226" s="11" t="s">
        <v>44</v>
      </c>
      <c r="D226" s="11" t="s">
        <v>39</v>
      </c>
      <c r="E226" s="11">
        <v>72053.708490000005</v>
      </c>
    </row>
    <row r="227" spans="1:5" x14ac:dyDescent="0.2">
      <c r="A227" s="10">
        <v>2035</v>
      </c>
      <c r="B227" s="11" t="s">
        <v>45</v>
      </c>
      <c r="C227" s="11" t="s">
        <v>44</v>
      </c>
      <c r="D227" s="11" t="s">
        <v>40</v>
      </c>
      <c r="E227" s="11">
        <v>116993.8682</v>
      </c>
    </row>
    <row r="228" spans="1:5" x14ac:dyDescent="0.2">
      <c r="A228" s="10">
        <v>2035</v>
      </c>
      <c r="B228" s="11" t="s">
        <v>45</v>
      </c>
      <c r="C228" s="11" t="s">
        <v>44</v>
      </c>
      <c r="D228" s="11" t="s">
        <v>41</v>
      </c>
      <c r="E228" s="11">
        <v>92474.757020000005</v>
      </c>
    </row>
    <row r="229" spans="1:5" x14ac:dyDescent="0.2">
      <c r="A229" s="10">
        <v>2035</v>
      </c>
      <c r="B229" s="11" t="s">
        <v>45</v>
      </c>
      <c r="C229" s="11" t="s">
        <v>44</v>
      </c>
      <c r="D229" s="11" t="s">
        <v>42</v>
      </c>
      <c r="E229" s="11">
        <v>152609.80780000001</v>
      </c>
    </row>
    <row r="230" spans="1:5" x14ac:dyDescent="0.2">
      <c r="A230" s="10">
        <v>2035</v>
      </c>
      <c r="B230" s="11" t="s">
        <v>37</v>
      </c>
      <c r="C230" s="11" t="s">
        <v>46</v>
      </c>
      <c r="D230" s="11" t="s">
        <v>39</v>
      </c>
      <c r="E230" s="11">
        <v>16663.853070000001</v>
      </c>
    </row>
    <row r="231" spans="1:5" x14ac:dyDescent="0.2">
      <c r="A231" s="10">
        <v>2035</v>
      </c>
      <c r="B231" s="11" t="s">
        <v>37</v>
      </c>
      <c r="C231" s="11" t="s">
        <v>46</v>
      </c>
      <c r="D231" s="11" t="s">
        <v>40</v>
      </c>
      <c r="E231" s="11">
        <v>4619.0354029999999</v>
      </c>
    </row>
    <row r="232" spans="1:5" x14ac:dyDescent="0.2">
      <c r="A232" s="10">
        <v>2035</v>
      </c>
      <c r="B232" s="11" t="s">
        <v>37</v>
      </c>
      <c r="C232" s="11" t="s">
        <v>46</v>
      </c>
      <c r="D232" s="11" t="s">
        <v>41</v>
      </c>
      <c r="E232" s="11">
        <v>1243.6219040000001</v>
      </c>
    </row>
    <row r="233" spans="1:5" x14ac:dyDescent="0.2">
      <c r="A233" s="10">
        <v>2035</v>
      </c>
      <c r="B233" s="11" t="s">
        <v>37</v>
      </c>
      <c r="C233" s="11" t="s">
        <v>46</v>
      </c>
      <c r="D233" s="11" t="s">
        <v>42</v>
      </c>
      <c r="E233" s="11">
        <v>1351.721884</v>
      </c>
    </row>
    <row r="234" spans="1:5" x14ac:dyDescent="0.2">
      <c r="A234" s="10">
        <v>2035</v>
      </c>
      <c r="B234" s="11" t="s">
        <v>43</v>
      </c>
      <c r="C234" s="11" t="s">
        <v>46</v>
      </c>
      <c r="D234" s="11" t="s">
        <v>39</v>
      </c>
      <c r="E234" s="11">
        <v>63382.940970000003</v>
      </c>
    </row>
    <row r="235" spans="1:5" x14ac:dyDescent="0.2">
      <c r="A235" s="10">
        <v>2035</v>
      </c>
      <c r="B235" s="11" t="s">
        <v>43</v>
      </c>
      <c r="C235" s="11" t="s">
        <v>46</v>
      </c>
      <c r="D235" s="11" t="s">
        <v>40</v>
      </c>
      <c r="E235" s="11">
        <v>40575.479809999997</v>
      </c>
    </row>
    <row r="236" spans="1:5" x14ac:dyDescent="0.2">
      <c r="A236" s="10">
        <v>2035</v>
      </c>
      <c r="B236" s="11" t="s">
        <v>43</v>
      </c>
      <c r="C236" s="11" t="s">
        <v>46</v>
      </c>
      <c r="D236" s="11" t="s">
        <v>41</v>
      </c>
      <c r="E236" s="11">
        <v>25056.801370000001</v>
      </c>
    </row>
    <row r="237" spans="1:5" x14ac:dyDescent="0.2">
      <c r="A237" s="10">
        <v>2035</v>
      </c>
      <c r="B237" s="11" t="s">
        <v>43</v>
      </c>
      <c r="C237" s="11" t="s">
        <v>46</v>
      </c>
      <c r="D237" s="11" t="s">
        <v>42</v>
      </c>
      <c r="E237" s="11">
        <v>24474.299620000002</v>
      </c>
    </row>
    <row r="238" spans="1:5" x14ac:dyDescent="0.2">
      <c r="A238" s="10">
        <v>2035</v>
      </c>
      <c r="B238" s="11" t="s">
        <v>45</v>
      </c>
      <c r="C238" s="11" t="s">
        <v>46</v>
      </c>
      <c r="D238" s="11" t="s">
        <v>39</v>
      </c>
      <c r="E238" s="11">
        <v>44390.572540000001</v>
      </c>
    </row>
    <row r="239" spans="1:5" x14ac:dyDescent="0.2">
      <c r="A239" s="10">
        <v>2035</v>
      </c>
      <c r="B239" s="11" t="s">
        <v>45</v>
      </c>
      <c r="C239" s="11" t="s">
        <v>46</v>
      </c>
      <c r="D239" s="11" t="s">
        <v>40</v>
      </c>
      <c r="E239" s="11">
        <v>65682.156199999998</v>
      </c>
    </row>
    <row r="240" spans="1:5" x14ac:dyDescent="0.2">
      <c r="A240" s="10">
        <v>2035</v>
      </c>
      <c r="B240" s="11" t="s">
        <v>45</v>
      </c>
      <c r="C240" s="11" t="s">
        <v>46</v>
      </c>
      <c r="D240" s="11" t="s">
        <v>41</v>
      </c>
      <c r="E240" s="11">
        <v>45977.653180000001</v>
      </c>
    </row>
    <row r="241" spans="1:5" x14ac:dyDescent="0.2">
      <c r="A241" s="10">
        <v>2035</v>
      </c>
      <c r="B241" s="11" t="s">
        <v>45</v>
      </c>
      <c r="C241" s="11" t="s">
        <v>46</v>
      </c>
      <c r="D241" s="11" t="s">
        <v>42</v>
      </c>
      <c r="E241" s="11">
        <v>75358.83365</v>
      </c>
    </row>
    <row r="242" spans="1:5" x14ac:dyDescent="0.2">
      <c r="A242" s="10">
        <v>2035</v>
      </c>
      <c r="B242" s="11" t="s">
        <v>47</v>
      </c>
      <c r="C242" s="11" t="s">
        <v>46</v>
      </c>
      <c r="D242" s="11" t="s">
        <v>39</v>
      </c>
      <c r="E242" s="11">
        <v>9216.3319109999993</v>
      </c>
    </row>
    <row r="243" spans="1:5" x14ac:dyDescent="0.2">
      <c r="A243" s="10">
        <v>2035</v>
      </c>
      <c r="B243" s="11" t="s">
        <v>47</v>
      </c>
      <c r="C243" s="11" t="s">
        <v>46</v>
      </c>
      <c r="D243" s="11" t="s">
        <v>40</v>
      </c>
      <c r="E243" s="11">
        <v>28882.680609999999</v>
      </c>
    </row>
    <row r="244" spans="1:5" x14ac:dyDescent="0.2">
      <c r="A244" s="10">
        <v>2035</v>
      </c>
      <c r="B244" s="11" t="s">
        <v>47</v>
      </c>
      <c r="C244" s="11" t="s">
        <v>46</v>
      </c>
      <c r="D244" s="11" t="s">
        <v>41</v>
      </c>
      <c r="E244" s="11">
        <v>21755.833009999998</v>
      </c>
    </row>
    <row r="245" spans="1:5" x14ac:dyDescent="0.2">
      <c r="A245" s="10">
        <v>2035</v>
      </c>
      <c r="B245" s="11" t="s">
        <v>47</v>
      </c>
      <c r="C245" s="11" t="s">
        <v>46</v>
      </c>
      <c r="D245" s="11" t="s">
        <v>42</v>
      </c>
      <c r="E245" s="11">
        <v>38069.556109999998</v>
      </c>
    </row>
    <row r="246" spans="1:5" x14ac:dyDescent="0.2">
      <c r="A246" s="10">
        <v>2035</v>
      </c>
      <c r="B246" s="11" t="s">
        <v>37</v>
      </c>
      <c r="C246" s="11" t="s">
        <v>48</v>
      </c>
      <c r="D246" s="11" t="s">
        <v>39</v>
      </c>
      <c r="E246" s="11">
        <v>7451.8292760000004</v>
      </c>
    </row>
    <row r="247" spans="1:5" x14ac:dyDescent="0.2">
      <c r="A247" s="10">
        <v>2035</v>
      </c>
      <c r="B247" s="11" t="s">
        <v>37</v>
      </c>
      <c r="C247" s="11" t="s">
        <v>48</v>
      </c>
      <c r="D247" s="11" t="s">
        <v>40</v>
      </c>
      <c r="E247" s="11">
        <v>2469.0962129999998</v>
      </c>
    </row>
    <row r="248" spans="1:5" x14ac:dyDescent="0.2">
      <c r="A248" s="10">
        <v>2035</v>
      </c>
      <c r="B248" s="11" t="s">
        <v>37</v>
      </c>
      <c r="C248" s="11" t="s">
        <v>48</v>
      </c>
      <c r="D248" s="11" t="s">
        <v>41</v>
      </c>
      <c r="E248" s="11">
        <v>177.75741149999999</v>
      </c>
    </row>
    <row r="249" spans="1:5" x14ac:dyDescent="0.2">
      <c r="A249" s="10">
        <v>2035</v>
      </c>
      <c r="B249" s="11" t="s">
        <v>37</v>
      </c>
      <c r="C249" s="11" t="s">
        <v>48</v>
      </c>
      <c r="D249" s="11" t="s">
        <v>42</v>
      </c>
      <c r="E249" s="11">
        <v>411.79084920000003</v>
      </c>
    </row>
    <row r="250" spans="1:5" x14ac:dyDescent="0.2">
      <c r="A250" s="10">
        <v>2035</v>
      </c>
      <c r="B250" s="11" t="s">
        <v>43</v>
      </c>
      <c r="C250" s="11" t="s">
        <v>48</v>
      </c>
      <c r="D250" s="11" t="s">
        <v>39</v>
      </c>
      <c r="E250" s="11">
        <v>86271.216790000006</v>
      </c>
    </row>
    <row r="251" spans="1:5" x14ac:dyDescent="0.2">
      <c r="A251" s="10">
        <v>2035</v>
      </c>
      <c r="B251" s="11" t="s">
        <v>43</v>
      </c>
      <c r="C251" s="11" t="s">
        <v>48</v>
      </c>
      <c r="D251" s="11" t="s">
        <v>40</v>
      </c>
      <c r="E251" s="11">
        <v>41457.019390000001</v>
      </c>
    </row>
    <row r="252" spans="1:5" x14ac:dyDescent="0.2">
      <c r="A252" s="10">
        <v>2035</v>
      </c>
      <c r="B252" s="11" t="s">
        <v>43</v>
      </c>
      <c r="C252" s="11" t="s">
        <v>48</v>
      </c>
      <c r="D252" s="11" t="s">
        <v>41</v>
      </c>
      <c r="E252" s="11">
        <v>25109.584309999998</v>
      </c>
    </row>
    <row r="253" spans="1:5" x14ac:dyDescent="0.2">
      <c r="A253" s="10">
        <v>2035</v>
      </c>
      <c r="B253" s="11" t="s">
        <v>43</v>
      </c>
      <c r="C253" s="11" t="s">
        <v>48</v>
      </c>
      <c r="D253" s="11" t="s">
        <v>42</v>
      </c>
      <c r="E253" s="11">
        <v>36089.33468</v>
      </c>
    </row>
    <row r="254" spans="1:5" x14ac:dyDescent="0.2">
      <c r="A254" s="10">
        <v>2035</v>
      </c>
      <c r="B254" s="11" t="s">
        <v>45</v>
      </c>
      <c r="C254" s="11" t="s">
        <v>48</v>
      </c>
      <c r="D254" s="11" t="s">
        <v>39</v>
      </c>
      <c r="E254" s="11">
        <v>69996.774460000001</v>
      </c>
    </row>
    <row r="255" spans="1:5" x14ac:dyDescent="0.2">
      <c r="A255" s="10">
        <v>2035</v>
      </c>
      <c r="B255" s="11" t="s">
        <v>45</v>
      </c>
      <c r="C255" s="11" t="s">
        <v>48</v>
      </c>
      <c r="D255" s="11" t="s">
        <v>40</v>
      </c>
      <c r="E255" s="11">
        <v>91424.510209999993</v>
      </c>
    </row>
    <row r="256" spans="1:5" x14ac:dyDescent="0.2">
      <c r="A256" s="10">
        <v>2035</v>
      </c>
      <c r="B256" s="11" t="s">
        <v>45</v>
      </c>
      <c r="C256" s="11" t="s">
        <v>48</v>
      </c>
      <c r="D256" s="11" t="s">
        <v>41</v>
      </c>
      <c r="E256" s="11">
        <v>56996.143750000003</v>
      </c>
    </row>
    <row r="257" spans="1:5" x14ac:dyDescent="0.2">
      <c r="A257" s="10">
        <v>2035</v>
      </c>
      <c r="B257" s="11" t="s">
        <v>45</v>
      </c>
      <c r="C257" s="11" t="s">
        <v>48</v>
      </c>
      <c r="D257" s="11" t="s">
        <v>42</v>
      </c>
      <c r="E257" s="11">
        <v>119554.7068</v>
      </c>
    </row>
    <row r="258" spans="1:5" x14ac:dyDescent="0.2">
      <c r="A258" s="10">
        <v>2035</v>
      </c>
      <c r="B258" s="11" t="s">
        <v>47</v>
      </c>
      <c r="C258" s="11" t="s">
        <v>48</v>
      </c>
      <c r="D258" s="11" t="s">
        <v>39</v>
      </c>
      <c r="E258" s="11">
        <v>22553.428</v>
      </c>
    </row>
    <row r="259" spans="1:5" x14ac:dyDescent="0.2">
      <c r="A259" s="10">
        <v>2035</v>
      </c>
      <c r="B259" s="11" t="s">
        <v>47</v>
      </c>
      <c r="C259" s="11" t="s">
        <v>48</v>
      </c>
      <c r="D259" s="11" t="s">
        <v>40</v>
      </c>
      <c r="E259" s="11">
        <v>71776.916559999998</v>
      </c>
    </row>
    <row r="260" spans="1:5" x14ac:dyDescent="0.2">
      <c r="A260" s="10">
        <v>2035</v>
      </c>
      <c r="B260" s="11" t="s">
        <v>47</v>
      </c>
      <c r="C260" s="11" t="s">
        <v>48</v>
      </c>
      <c r="D260" s="11" t="s">
        <v>41</v>
      </c>
      <c r="E260" s="11">
        <v>57847.151420000002</v>
      </c>
    </row>
    <row r="261" spans="1:5" x14ac:dyDescent="0.2">
      <c r="A261" s="10">
        <v>2035</v>
      </c>
      <c r="B261" s="11" t="s">
        <v>47</v>
      </c>
      <c r="C261" s="11" t="s">
        <v>48</v>
      </c>
      <c r="D261" s="11" t="s">
        <v>42</v>
      </c>
      <c r="E261" s="11">
        <v>87512.785189999995</v>
      </c>
    </row>
    <row r="262" spans="1:5" x14ac:dyDescent="0.2">
      <c r="A262" s="10">
        <v>2040</v>
      </c>
      <c r="B262" s="11" t="s">
        <v>37</v>
      </c>
      <c r="C262" s="11" t="s">
        <v>38</v>
      </c>
      <c r="D262" s="11" t="s">
        <v>39</v>
      </c>
      <c r="E262" s="11">
        <v>254053.0827</v>
      </c>
    </row>
    <row r="263" spans="1:5" x14ac:dyDescent="0.2">
      <c r="A263" s="10">
        <v>2040</v>
      </c>
      <c r="B263" s="11" t="s">
        <v>37</v>
      </c>
      <c r="C263" s="11" t="s">
        <v>38</v>
      </c>
      <c r="D263" s="11" t="s">
        <v>40</v>
      </c>
      <c r="E263" s="11">
        <v>43321.032160000002</v>
      </c>
    </row>
    <row r="264" spans="1:5" x14ac:dyDescent="0.2">
      <c r="A264" s="10">
        <v>2040</v>
      </c>
      <c r="B264" s="11" t="s">
        <v>37</v>
      </c>
      <c r="C264" s="11" t="s">
        <v>38</v>
      </c>
      <c r="D264" s="11" t="s">
        <v>41</v>
      </c>
      <c r="E264" s="11">
        <v>11077.795990000001</v>
      </c>
    </row>
    <row r="265" spans="1:5" x14ac:dyDescent="0.2">
      <c r="A265" s="10">
        <v>2040</v>
      </c>
      <c r="B265" s="11" t="s">
        <v>37</v>
      </c>
      <c r="C265" s="11" t="s">
        <v>38</v>
      </c>
      <c r="D265" s="11" t="s">
        <v>42</v>
      </c>
      <c r="E265" s="11">
        <v>7086.4945799999996</v>
      </c>
    </row>
    <row r="266" spans="1:5" x14ac:dyDescent="0.2">
      <c r="A266" s="10">
        <v>2040</v>
      </c>
      <c r="B266" s="11" t="s">
        <v>43</v>
      </c>
      <c r="C266" s="11" t="s">
        <v>38</v>
      </c>
      <c r="D266" s="11" t="s">
        <v>39</v>
      </c>
      <c r="E266" s="11">
        <v>174321.60769999999</v>
      </c>
    </row>
    <row r="267" spans="1:5" x14ac:dyDescent="0.2">
      <c r="A267" s="10">
        <v>2040</v>
      </c>
      <c r="B267" s="11" t="s">
        <v>43</v>
      </c>
      <c r="C267" s="11" t="s">
        <v>38</v>
      </c>
      <c r="D267" s="11" t="s">
        <v>40</v>
      </c>
      <c r="E267" s="11">
        <v>140738.87710000001</v>
      </c>
    </row>
    <row r="268" spans="1:5" x14ac:dyDescent="0.2">
      <c r="A268" s="10">
        <v>2040</v>
      </c>
      <c r="B268" s="11" t="s">
        <v>43</v>
      </c>
      <c r="C268" s="11" t="s">
        <v>38</v>
      </c>
      <c r="D268" s="11" t="s">
        <v>41</v>
      </c>
      <c r="E268" s="11">
        <v>65925.258700000006</v>
      </c>
    </row>
    <row r="269" spans="1:5" x14ac:dyDescent="0.2">
      <c r="A269" s="10">
        <v>2040</v>
      </c>
      <c r="B269" s="11" t="s">
        <v>43</v>
      </c>
      <c r="C269" s="11" t="s">
        <v>38</v>
      </c>
      <c r="D269" s="11" t="s">
        <v>42</v>
      </c>
      <c r="E269" s="11">
        <v>46334.35441</v>
      </c>
    </row>
    <row r="270" spans="1:5" x14ac:dyDescent="0.2">
      <c r="A270" s="10">
        <v>2040</v>
      </c>
      <c r="B270" s="11" t="s">
        <v>37</v>
      </c>
      <c r="C270" s="11" t="s">
        <v>44</v>
      </c>
      <c r="D270" s="11" t="s">
        <v>39</v>
      </c>
      <c r="E270" s="11">
        <v>108652.8285</v>
      </c>
    </row>
    <row r="271" spans="1:5" x14ac:dyDescent="0.2">
      <c r="A271" s="10">
        <v>2040</v>
      </c>
      <c r="B271" s="11" t="s">
        <v>37</v>
      </c>
      <c r="C271" s="11" t="s">
        <v>44</v>
      </c>
      <c r="D271" s="11" t="s">
        <v>40</v>
      </c>
      <c r="E271" s="11">
        <v>52099.742230000003</v>
      </c>
    </row>
    <row r="272" spans="1:5" x14ac:dyDescent="0.2">
      <c r="A272" s="10">
        <v>2040</v>
      </c>
      <c r="B272" s="11" t="s">
        <v>37</v>
      </c>
      <c r="C272" s="11" t="s">
        <v>44</v>
      </c>
      <c r="D272" s="11" t="s">
        <v>41</v>
      </c>
      <c r="E272" s="11">
        <v>23268.29998</v>
      </c>
    </row>
    <row r="273" spans="1:5" x14ac:dyDescent="0.2">
      <c r="A273" s="10">
        <v>2040</v>
      </c>
      <c r="B273" s="11" t="s">
        <v>37</v>
      </c>
      <c r="C273" s="11" t="s">
        <v>44</v>
      </c>
      <c r="D273" s="11" t="s">
        <v>42</v>
      </c>
      <c r="E273" s="11">
        <v>20432.049709999999</v>
      </c>
    </row>
    <row r="274" spans="1:5" x14ac:dyDescent="0.2">
      <c r="A274" s="10">
        <v>2040</v>
      </c>
      <c r="B274" s="11" t="s">
        <v>43</v>
      </c>
      <c r="C274" s="11" t="s">
        <v>44</v>
      </c>
      <c r="D274" s="11" t="s">
        <v>39</v>
      </c>
      <c r="E274" s="11">
        <v>103849.6488</v>
      </c>
    </row>
    <row r="275" spans="1:5" x14ac:dyDescent="0.2">
      <c r="A275" s="10">
        <v>2040</v>
      </c>
      <c r="B275" s="11" t="s">
        <v>43</v>
      </c>
      <c r="C275" s="11" t="s">
        <v>44</v>
      </c>
      <c r="D275" s="11" t="s">
        <v>40</v>
      </c>
      <c r="E275" s="11">
        <v>88308.53529</v>
      </c>
    </row>
    <row r="276" spans="1:5" x14ac:dyDescent="0.2">
      <c r="A276" s="10">
        <v>2040</v>
      </c>
      <c r="B276" s="11" t="s">
        <v>43</v>
      </c>
      <c r="C276" s="11" t="s">
        <v>44</v>
      </c>
      <c r="D276" s="11" t="s">
        <v>41</v>
      </c>
      <c r="E276" s="11">
        <v>49226.610540000001</v>
      </c>
    </row>
    <row r="277" spans="1:5" x14ac:dyDescent="0.2">
      <c r="A277" s="10">
        <v>2040</v>
      </c>
      <c r="B277" s="11" t="s">
        <v>43</v>
      </c>
      <c r="C277" s="11" t="s">
        <v>44</v>
      </c>
      <c r="D277" s="11" t="s">
        <v>42</v>
      </c>
      <c r="E277" s="11">
        <v>54971.312129999998</v>
      </c>
    </row>
    <row r="278" spans="1:5" x14ac:dyDescent="0.2">
      <c r="A278" s="10">
        <v>2040</v>
      </c>
      <c r="B278" s="11" t="s">
        <v>45</v>
      </c>
      <c r="C278" s="11" t="s">
        <v>44</v>
      </c>
      <c r="D278" s="11" t="s">
        <v>39</v>
      </c>
      <c r="E278" s="11">
        <v>66495.365860000005</v>
      </c>
    </row>
    <row r="279" spans="1:5" x14ac:dyDescent="0.2">
      <c r="A279" s="10">
        <v>2040</v>
      </c>
      <c r="B279" s="11" t="s">
        <v>45</v>
      </c>
      <c r="C279" s="11" t="s">
        <v>44</v>
      </c>
      <c r="D279" s="11" t="s">
        <v>40</v>
      </c>
      <c r="E279" s="11">
        <v>110404.9771</v>
      </c>
    </row>
    <row r="280" spans="1:5" x14ac:dyDescent="0.2">
      <c r="A280" s="10">
        <v>2040</v>
      </c>
      <c r="B280" s="11" t="s">
        <v>45</v>
      </c>
      <c r="C280" s="11" t="s">
        <v>44</v>
      </c>
      <c r="D280" s="11" t="s">
        <v>41</v>
      </c>
      <c r="E280" s="11">
        <v>103578.98269999999</v>
      </c>
    </row>
    <row r="281" spans="1:5" x14ac:dyDescent="0.2">
      <c r="A281" s="10">
        <v>2040</v>
      </c>
      <c r="B281" s="11" t="s">
        <v>45</v>
      </c>
      <c r="C281" s="11" t="s">
        <v>44</v>
      </c>
      <c r="D281" s="11" t="s">
        <v>42</v>
      </c>
      <c r="E281" s="11">
        <v>169664.98569999999</v>
      </c>
    </row>
    <row r="282" spans="1:5" x14ac:dyDescent="0.2">
      <c r="A282" s="10">
        <v>2040</v>
      </c>
      <c r="B282" s="11" t="s">
        <v>37</v>
      </c>
      <c r="C282" s="11" t="s">
        <v>46</v>
      </c>
      <c r="D282" s="11" t="s">
        <v>39</v>
      </c>
      <c r="E282" s="11">
        <v>16720.165710000001</v>
      </c>
    </row>
    <row r="283" spans="1:5" x14ac:dyDescent="0.2">
      <c r="A283" s="10">
        <v>2040</v>
      </c>
      <c r="B283" s="11" t="s">
        <v>37</v>
      </c>
      <c r="C283" s="11" t="s">
        <v>46</v>
      </c>
      <c r="D283" s="11" t="s">
        <v>40</v>
      </c>
      <c r="E283" s="11">
        <v>4739.2208860000001</v>
      </c>
    </row>
    <row r="284" spans="1:5" x14ac:dyDescent="0.2">
      <c r="A284" s="10">
        <v>2040</v>
      </c>
      <c r="B284" s="11" t="s">
        <v>37</v>
      </c>
      <c r="C284" s="11" t="s">
        <v>46</v>
      </c>
      <c r="D284" s="11" t="s">
        <v>41</v>
      </c>
      <c r="E284" s="11">
        <v>1514.491755</v>
      </c>
    </row>
    <row r="285" spans="1:5" x14ac:dyDescent="0.2">
      <c r="A285" s="10">
        <v>2040</v>
      </c>
      <c r="B285" s="11" t="s">
        <v>37</v>
      </c>
      <c r="C285" s="11" t="s">
        <v>46</v>
      </c>
      <c r="D285" s="11" t="s">
        <v>42</v>
      </c>
      <c r="E285" s="11">
        <v>1633.9066190000001</v>
      </c>
    </row>
    <row r="286" spans="1:5" x14ac:dyDescent="0.2">
      <c r="A286" s="10">
        <v>2040</v>
      </c>
      <c r="B286" s="11" t="s">
        <v>43</v>
      </c>
      <c r="C286" s="11" t="s">
        <v>46</v>
      </c>
      <c r="D286" s="11" t="s">
        <v>39</v>
      </c>
      <c r="E286" s="11">
        <v>61304.002289999997</v>
      </c>
    </row>
    <row r="287" spans="1:5" x14ac:dyDescent="0.2">
      <c r="A287" s="10">
        <v>2040</v>
      </c>
      <c r="B287" s="11" t="s">
        <v>43</v>
      </c>
      <c r="C287" s="11" t="s">
        <v>46</v>
      </c>
      <c r="D287" s="11" t="s">
        <v>40</v>
      </c>
      <c r="E287" s="11">
        <v>40130.134610000001</v>
      </c>
    </row>
    <row r="288" spans="1:5" x14ac:dyDescent="0.2">
      <c r="A288" s="10">
        <v>2040</v>
      </c>
      <c r="B288" s="11" t="s">
        <v>43</v>
      </c>
      <c r="C288" s="11" t="s">
        <v>46</v>
      </c>
      <c r="D288" s="11" t="s">
        <v>41</v>
      </c>
      <c r="E288" s="11">
        <v>29414.093819999998</v>
      </c>
    </row>
    <row r="289" spans="1:5" x14ac:dyDescent="0.2">
      <c r="A289" s="10">
        <v>2040</v>
      </c>
      <c r="B289" s="11" t="s">
        <v>43</v>
      </c>
      <c r="C289" s="11" t="s">
        <v>46</v>
      </c>
      <c r="D289" s="11" t="s">
        <v>42</v>
      </c>
      <c r="E289" s="11">
        <v>28516.843509999999</v>
      </c>
    </row>
    <row r="290" spans="1:5" x14ac:dyDescent="0.2">
      <c r="A290" s="10">
        <v>2040</v>
      </c>
      <c r="B290" s="11" t="s">
        <v>45</v>
      </c>
      <c r="C290" s="11" t="s">
        <v>46</v>
      </c>
      <c r="D290" s="11" t="s">
        <v>39</v>
      </c>
      <c r="E290" s="11">
        <v>41207.282809999997</v>
      </c>
    </row>
    <row r="291" spans="1:5" x14ac:dyDescent="0.2">
      <c r="A291" s="10">
        <v>2040</v>
      </c>
      <c r="B291" s="11" t="s">
        <v>45</v>
      </c>
      <c r="C291" s="11" t="s">
        <v>46</v>
      </c>
      <c r="D291" s="11" t="s">
        <v>40</v>
      </c>
      <c r="E291" s="11">
        <v>62347.801379999997</v>
      </c>
    </row>
    <row r="292" spans="1:5" x14ac:dyDescent="0.2">
      <c r="A292" s="10">
        <v>2040</v>
      </c>
      <c r="B292" s="11" t="s">
        <v>45</v>
      </c>
      <c r="C292" s="11" t="s">
        <v>46</v>
      </c>
      <c r="D292" s="11" t="s">
        <v>41</v>
      </c>
      <c r="E292" s="11">
        <v>51801.630850000001</v>
      </c>
    </row>
    <row r="293" spans="1:5" x14ac:dyDescent="0.2">
      <c r="A293" s="10">
        <v>2040</v>
      </c>
      <c r="B293" s="11" t="s">
        <v>45</v>
      </c>
      <c r="C293" s="11" t="s">
        <v>46</v>
      </c>
      <c r="D293" s="11" t="s">
        <v>42</v>
      </c>
      <c r="E293" s="11">
        <v>84273.71471</v>
      </c>
    </row>
    <row r="294" spans="1:5" x14ac:dyDescent="0.2">
      <c r="A294" s="10">
        <v>2040</v>
      </c>
      <c r="B294" s="11" t="s">
        <v>47</v>
      </c>
      <c r="C294" s="11" t="s">
        <v>46</v>
      </c>
      <c r="D294" s="11" t="s">
        <v>39</v>
      </c>
      <c r="E294" s="11">
        <v>8420.9826499999999</v>
      </c>
    </row>
    <row r="295" spans="1:5" x14ac:dyDescent="0.2">
      <c r="A295" s="10">
        <v>2040</v>
      </c>
      <c r="B295" s="11" t="s">
        <v>47</v>
      </c>
      <c r="C295" s="11" t="s">
        <v>46</v>
      </c>
      <c r="D295" s="11" t="s">
        <v>40</v>
      </c>
      <c r="E295" s="11">
        <v>26985.63697</v>
      </c>
    </row>
    <row r="296" spans="1:5" x14ac:dyDescent="0.2">
      <c r="A296" s="10">
        <v>2040</v>
      </c>
      <c r="B296" s="11" t="s">
        <v>47</v>
      </c>
      <c r="C296" s="11" t="s">
        <v>46</v>
      </c>
      <c r="D296" s="11" t="s">
        <v>41</v>
      </c>
      <c r="E296" s="11">
        <v>24126.469969999998</v>
      </c>
    </row>
    <row r="297" spans="1:5" x14ac:dyDescent="0.2">
      <c r="A297" s="10">
        <v>2040</v>
      </c>
      <c r="B297" s="11" t="s">
        <v>47</v>
      </c>
      <c r="C297" s="11" t="s">
        <v>46</v>
      </c>
      <c r="D297" s="11" t="s">
        <v>42</v>
      </c>
      <c r="E297" s="11">
        <v>41904.167439999997</v>
      </c>
    </row>
    <row r="298" spans="1:5" x14ac:dyDescent="0.2">
      <c r="A298" s="10">
        <v>2040</v>
      </c>
      <c r="B298" s="11" t="s">
        <v>37</v>
      </c>
      <c r="C298" s="11" t="s">
        <v>48</v>
      </c>
      <c r="D298" s="11" t="s">
        <v>39</v>
      </c>
      <c r="E298" s="11">
        <v>7483.8601170000002</v>
      </c>
    </row>
    <row r="299" spans="1:5" x14ac:dyDescent="0.2">
      <c r="A299" s="10">
        <v>2040</v>
      </c>
      <c r="B299" s="11" t="s">
        <v>37</v>
      </c>
      <c r="C299" s="11" t="s">
        <v>48</v>
      </c>
      <c r="D299" s="11" t="s">
        <v>40</v>
      </c>
      <c r="E299" s="11">
        <v>2535.6615689999999</v>
      </c>
    </row>
    <row r="300" spans="1:5" x14ac:dyDescent="0.2">
      <c r="A300" s="10">
        <v>2040</v>
      </c>
      <c r="B300" s="11" t="s">
        <v>37</v>
      </c>
      <c r="C300" s="11" t="s">
        <v>48</v>
      </c>
      <c r="D300" s="11" t="s">
        <v>41</v>
      </c>
      <c r="E300" s="11">
        <v>216.67254439999999</v>
      </c>
    </row>
    <row r="301" spans="1:5" x14ac:dyDescent="0.2">
      <c r="A301" s="10">
        <v>2040</v>
      </c>
      <c r="B301" s="11" t="s">
        <v>37</v>
      </c>
      <c r="C301" s="11" t="s">
        <v>48</v>
      </c>
      <c r="D301" s="11" t="s">
        <v>42</v>
      </c>
      <c r="E301" s="11">
        <v>498.21201180000003</v>
      </c>
    </row>
    <row r="302" spans="1:5" x14ac:dyDescent="0.2">
      <c r="A302" s="10">
        <v>2040</v>
      </c>
      <c r="B302" s="11" t="s">
        <v>43</v>
      </c>
      <c r="C302" s="11" t="s">
        <v>48</v>
      </c>
      <c r="D302" s="11" t="s">
        <v>39</v>
      </c>
      <c r="E302" s="11">
        <v>83517.979850000003</v>
      </c>
    </row>
    <row r="303" spans="1:5" x14ac:dyDescent="0.2">
      <c r="A303" s="10">
        <v>2040</v>
      </c>
      <c r="B303" s="11" t="s">
        <v>43</v>
      </c>
      <c r="C303" s="11" t="s">
        <v>48</v>
      </c>
      <c r="D303" s="11" t="s">
        <v>40</v>
      </c>
      <c r="E303" s="11">
        <v>41039.554929999998</v>
      </c>
    </row>
    <row r="304" spans="1:5" x14ac:dyDescent="0.2">
      <c r="A304" s="10">
        <v>2040</v>
      </c>
      <c r="B304" s="11" t="s">
        <v>43</v>
      </c>
      <c r="C304" s="11" t="s">
        <v>48</v>
      </c>
      <c r="D304" s="11" t="s">
        <v>41</v>
      </c>
      <c r="E304" s="11">
        <v>29503.054489999999</v>
      </c>
    </row>
    <row r="305" spans="1:5" x14ac:dyDescent="0.2">
      <c r="A305" s="10">
        <v>2040</v>
      </c>
      <c r="B305" s="11" t="s">
        <v>43</v>
      </c>
      <c r="C305" s="11" t="s">
        <v>48</v>
      </c>
      <c r="D305" s="11" t="s">
        <v>42</v>
      </c>
      <c r="E305" s="11">
        <v>42088.909240000001</v>
      </c>
    </row>
    <row r="306" spans="1:5" x14ac:dyDescent="0.2">
      <c r="A306" s="10">
        <v>2040</v>
      </c>
      <c r="B306" s="11" t="s">
        <v>45</v>
      </c>
      <c r="C306" s="11" t="s">
        <v>48</v>
      </c>
      <c r="D306" s="11" t="s">
        <v>39</v>
      </c>
      <c r="E306" s="11">
        <v>65036.756589999997</v>
      </c>
    </row>
    <row r="307" spans="1:5" x14ac:dyDescent="0.2">
      <c r="A307" s="10">
        <v>2040</v>
      </c>
      <c r="B307" s="11" t="s">
        <v>45</v>
      </c>
      <c r="C307" s="11" t="s">
        <v>48</v>
      </c>
      <c r="D307" s="11" t="s">
        <v>40</v>
      </c>
      <c r="E307" s="11">
        <v>86862.834990000003</v>
      </c>
    </row>
    <row r="308" spans="1:5" x14ac:dyDescent="0.2">
      <c r="A308" s="10">
        <v>2040</v>
      </c>
      <c r="B308" s="11" t="s">
        <v>45</v>
      </c>
      <c r="C308" s="11" t="s">
        <v>48</v>
      </c>
      <c r="D308" s="11" t="s">
        <v>41</v>
      </c>
      <c r="E308" s="11">
        <v>64274.650099999999</v>
      </c>
    </row>
    <row r="309" spans="1:5" x14ac:dyDescent="0.2">
      <c r="A309" s="10">
        <v>2040</v>
      </c>
      <c r="B309" s="11" t="s">
        <v>45</v>
      </c>
      <c r="C309" s="11" t="s">
        <v>48</v>
      </c>
      <c r="D309" s="11" t="s">
        <v>42</v>
      </c>
      <c r="E309" s="11">
        <v>133820.38149999999</v>
      </c>
    </row>
    <row r="310" spans="1:5" x14ac:dyDescent="0.2">
      <c r="A310" s="10">
        <v>2040</v>
      </c>
      <c r="B310" s="11" t="s">
        <v>47</v>
      </c>
      <c r="C310" s="11" t="s">
        <v>48</v>
      </c>
      <c r="D310" s="11" t="s">
        <v>39</v>
      </c>
      <c r="E310" s="11">
        <v>20625.991890000001</v>
      </c>
    </row>
    <row r="311" spans="1:5" x14ac:dyDescent="0.2">
      <c r="A311" s="10">
        <v>2040</v>
      </c>
      <c r="B311" s="11" t="s">
        <v>47</v>
      </c>
      <c r="C311" s="11" t="s">
        <v>48</v>
      </c>
      <c r="D311" s="11" t="s">
        <v>40</v>
      </c>
      <c r="E311" s="11">
        <v>67123.962920000005</v>
      </c>
    </row>
    <row r="312" spans="1:5" x14ac:dyDescent="0.2">
      <c r="A312" s="10">
        <v>2040</v>
      </c>
      <c r="B312" s="11" t="s">
        <v>47</v>
      </c>
      <c r="C312" s="11" t="s">
        <v>48</v>
      </c>
      <c r="D312" s="11" t="s">
        <v>41</v>
      </c>
      <c r="E312" s="11">
        <v>64209.259239999999</v>
      </c>
    </row>
    <row r="313" spans="1:5" x14ac:dyDescent="0.2">
      <c r="A313" s="10">
        <v>2040</v>
      </c>
      <c r="B313" s="11" t="s">
        <v>47</v>
      </c>
      <c r="C313" s="11" t="s">
        <v>48</v>
      </c>
      <c r="D313" s="11" t="s">
        <v>42</v>
      </c>
      <c r="E313" s="11">
        <v>96415.870049999998</v>
      </c>
    </row>
    <row r="314" spans="1:5" x14ac:dyDescent="0.2">
      <c r="A314" s="10">
        <v>2045</v>
      </c>
      <c r="B314" s="11" t="s">
        <v>37</v>
      </c>
      <c r="C314" s="11" t="s">
        <v>38</v>
      </c>
      <c r="D314" s="11" t="s">
        <v>39</v>
      </c>
      <c r="E314" s="11">
        <v>263140.38380000001</v>
      </c>
    </row>
    <row r="315" spans="1:5" x14ac:dyDescent="0.2">
      <c r="A315" s="10">
        <v>2045</v>
      </c>
      <c r="B315" s="11" t="s">
        <v>37</v>
      </c>
      <c r="C315" s="11" t="s">
        <v>38</v>
      </c>
      <c r="D315" s="11" t="s">
        <v>40</v>
      </c>
      <c r="E315" s="11">
        <v>45628.012869999999</v>
      </c>
    </row>
    <row r="316" spans="1:5" x14ac:dyDescent="0.2">
      <c r="A316" s="10">
        <v>2045</v>
      </c>
      <c r="B316" s="11" t="s">
        <v>37</v>
      </c>
      <c r="C316" s="11" t="s">
        <v>38</v>
      </c>
      <c r="D316" s="11" t="s">
        <v>41</v>
      </c>
      <c r="E316" s="11">
        <v>12738.22942</v>
      </c>
    </row>
    <row r="317" spans="1:5" x14ac:dyDescent="0.2">
      <c r="A317" s="10">
        <v>2045</v>
      </c>
      <c r="B317" s="11" t="s">
        <v>37</v>
      </c>
      <c r="C317" s="11" t="s">
        <v>38</v>
      </c>
      <c r="D317" s="11" t="s">
        <v>42</v>
      </c>
      <c r="E317" s="11">
        <v>8468.9192480000002</v>
      </c>
    </row>
    <row r="318" spans="1:5" x14ac:dyDescent="0.2">
      <c r="A318" s="10">
        <v>2045</v>
      </c>
      <c r="B318" s="11" t="s">
        <v>43</v>
      </c>
      <c r="C318" s="11" t="s">
        <v>38</v>
      </c>
      <c r="D318" s="11" t="s">
        <v>39</v>
      </c>
      <c r="E318" s="11">
        <v>175939.04860000001</v>
      </c>
    </row>
    <row r="319" spans="1:5" x14ac:dyDescent="0.2">
      <c r="A319" s="10">
        <v>2045</v>
      </c>
      <c r="B319" s="11" t="s">
        <v>43</v>
      </c>
      <c r="C319" s="11" t="s">
        <v>38</v>
      </c>
      <c r="D319" s="11" t="s">
        <v>40</v>
      </c>
      <c r="E319" s="11">
        <v>144442.4424</v>
      </c>
    </row>
    <row r="320" spans="1:5" x14ac:dyDescent="0.2">
      <c r="A320" s="10">
        <v>2045</v>
      </c>
      <c r="B320" s="11" t="s">
        <v>43</v>
      </c>
      <c r="C320" s="11" t="s">
        <v>38</v>
      </c>
      <c r="D320" s="11" t="s">
        <v>41</v>
      </c>
      <c r="E320" s="11">
        <v>73867.861780000007</v>
      </c>
    </row>
    <row r="321" spans="1:5" x14ac:dyDescent="0.2">
      <c r="A321" s="10">
        <v>2045</v>
      </c>
      <c r="B321" s="11" t="s">
        <v>43</v>
      </c>
      <c r="C321" s="11" t="s">
        <v>38</v>
      </c>
      <c r="D321" s="11" t="s">
        <v>42</v>
      </c>
      <c r="E321" s="11">
        <v>53956.97956</v>
      </c>
    </row>
    <row r="322" spans="1:5" x14ac:dyDescent="0.2">
      <c r="A322" s="10">
        <v>2045</v>
      </c>
      <c r="B322" s="11" t="s">
        <v>37</v>
      </c>
      <c r="C322" s="11" t="s">
        <v>44</v>
      </c>
      <c r="D322" s="11" t="s">
        <v>39</v>
      </c>
      <c r="E322" s="11">
        <v>110705.2188</v>
      </c>
    </row>
    <row r="323" spans="1:5" x14ac:dyDescent="0.2">
      <c r="A323" s="10">
        <v>2045</v>
      </c>
      <c r="B323" s="11" t="s">
        <v>37</v>
      </c>
      <c r="C323" s="11" t="s">
        <v>44</v>
      </c>
      <c r="D323" s="11" t="s">
        <v>40</v>
      </c>
      <c r="E323" s="11">
        <v>53979.935080000003</v>
      </c>
    </row>
    <row r="324" spans="1:5" x14ac:dyDescent="0.2">
      <c r="A324" s="10">
        <v>2045</v>
      </c>
      <c r="B324" s="11" t="s">
        <v>37</v>
      </c>
      <c r="C324" s="11" t="s">
        <v>44</v>
      </c>
      <c r="D324" s="11" t="s">
        <v>41</v>
      </c>
      <c r="E324" s="11">
        <v>26319.90886</v>
      </c>
    </row>
    <row r="325" spans="1:5" x14ac:dyDescent="0.2">
      <c r="A325" s="10">
        <v>2045</v>
      </c>
      <c r="B325" s="11" t="s">
        <v>37</v>
      </c>
      <c r="C325" s="11" t="s">
        <v>44</v>
      </c>
      <c r="D325" s="11" t="s">
        <v>42</v>
      </c>
      <c r="E325" s="11">
        <v>24019.97176</v>
      </c>
    </row>
    <row r="326" spans="1:5" x14ac:dyDescent="0.2">
      <c r="A326" s="10">
        <v>2045</v>
      </c>
      <c r="B326" s="11" t="s">
        <v>43</v>
      </c>
      <c r="C326" s="11" t="s">
        <v>44</v>
      </c>
      <c r="D326" s="11" t="s">
        <v>39</v>
      </c>
      <c r="E326" s="11">
        <v>103105.08199999999</v>
      </c>
    </row>
    <row r="327" spans="1:5" x14ac:dyDescent="0.2">
      <c r="A327" s="10">
        <v>2045</v>
      </c>
      <c r="B327" s="11" t="s">
        <v>43</v>
      </c>
      <c r="C327" s="11" t="s">
        <v>44</v>
      </c>
      <c r="D327" s="11" t="s">
        <v>40</v>
      </c>
      <c r="E327" s="11">
        <v>89155.357619999995</v>
      </c>
    </row>
    <row r="328" spans="1:5" x14ac:dyDescent="0.2">
      <c r="A328" s="10">
        <v>2045</v>
      </c>
      <c r="B328" s="11" t="s">
        <v>43</v>
      </c>
      <c r="C328" s="11" t="s">
        <v>44</v>
      </c>
      <c r="D328" s="11" t="s">
        <v>41</v>
      </c>
      <c r="E328" s="11">
        <v>54258.482380000001</v>
      </c>
    </row>
    <row r="329" spans="1:5" x14ac:dyDescent="0.2">
      <c r="A329" s="10">
        <v>2045</v>
      </c>
      <c r="B329" s="11" t="s">
        <v>43</v>
      </c>
      <c r="C329" s="11" t="s">
        <v>44</v>
      </c>
      <c r="D329" s="11" t="s">
        <v>42</v>
      </c>
      <c r="E329" s="11">
        <v>62971.587359999998</v>
      </c>
    </row>
    <row r="330" spans="1:5" x14ac:dyDescent="0.2">
      <c r="A330" s="10">
        <v>2045</v>
      </c>
      <c r="B330" s="11" t="s">
        <v>45</v>
      </c>
      <c r="C330" s="11" t="s">
        <v>44</v>
      </c>
      <c r="D330" s="11" t="s">
        <v>39</v>
      </c>
      <c r="E330" s="11">
        <v>64081.853049999998</v>
      </c>
    </row>
    <row r="331" spans="1:5" x14ac:dyDescent="0.2">
      <c r="A331" s="10">
        <v>2045</v>
      </c>
      <c r="B331" s="11" t="s">
        <v>45</v>
      </c>
      <c r="C331" s="11" t="s">
        <v>44</v>
      </c>
      <c r="D331" s="11" t="s">
        <v>40</v>
      </c>
      <c r="E331" s="11">
        <v>108193.7215</v>
      </c>
    </row>
    <row r="332" spans="1:5" x14ac:dyDescent="0.2">
      <c r="A332" s="10">
        <v>2045</v>
      </c>
      <c r="B332" s="11" t="s">
        <v>45</v>
      </c>
      <c r="C332" s="11" t="s">
        <v>44</v>
      </c>
      <c r="D332" s="11" t="s">
        <v>41</v>
      </c>
      <c r="E332" s="11">
        <v>110817.4091</v>
      </c>
    </row>
    <row r="333" spans="1:5" x14ac:dyDescent="0.2">
      <c r="A333" s="10">
        <v>2045</v>
      </c>
      <c r="B333" s="11" t="s">
        <v>45</v>
      </c>
      <c r="C333" s="11" t="s">
        <v>44</v>
      </c>
      <c r="D333" s="11" t="s">
        <v>42</v>
      </c>
      <c r="E333" s="11">
        <v>188655.4711</v>
      </c>
    </row>
    <row r="334" spans="1:5" x14ac:dyDescent="0.2">
      <c r="A334" s="10">
        <v>2045</v>
      </c>
      <c r="B334" s="11" t="s">
        <v>37</v>
      </c>
      <c r="C334" s="11" t="s">
        <v>46</v>
      </c>
      <c r="D334" s="11" t="s">
        <v>39</v>
      </c>
      <c r="E334" s="11">
        <v>17101.999930000002</v>
      </c>
    </row>
    <row r="335" spans="1:5" x14ac:dyDescent="0.2">
      <c r="A335" s="10">
        <v>2045</v>
      </c>
      <c r="B335" s="11" t="s">
        <v>37</v>
      </c>
      <c r="C335" s="11" t="s">
        <v>46</v>
      </c>
      <c r="D335" s="11" t="s">
        <v>40</v>
      </c>
      <c r="E335" s="11">
        <v>4929.2744460000004</v>
      </c>
    </row>
    <row r="336" spans="1:5" x14ac:dyDescent="0.2">
      <c r="A336" s="10">
        <v>2045</v>
      </c>
      <c r="B336" s="11" t="s">
        <v>37</v>
      </c>
      <c r="C336" s="11" t="s">
        <v>46</v>
      </c>
      <c r="D336" s="11" t="s">
        <v>41</v>
      </c>
      <c r="E336" s="11">
        <v>1719.752324</v>
      </c>
    </row>
    <row r="337" spans="1:5" x14ac:dyDescent="0.2">
      <c r="A337" s="10">
        <v>2045</v>
      </c>
      <c r="B337" s="11" t="s">
        <v>37</v>
      </c>
      <c r="C337" s="11" t="s">
        <v>46</v>
      </c>
      <c r="D337" s="11" t="s">
        <v>42</v>
      </c>
      <c r="E337" s="11">
        <v>1928.2664850000001</v>
      </c>
    </row>
    <row r="338" spans="1:5" x14ac:dyDescent="0.2">
      <c r="A338" s="10">
        <v>2045</v>
      </c>
      <c r="B338" s="11" t="s">
        <v>43</v>
      </c>
      <c r="C338" s="11" t="s">
        <v>46</v>
      </c>
      <c r="D338" s="11" t="s">
        <v>39</v>
      </c>
      <c r="E338" s="11">
        <v>61100.270570000001</v>
      </c>
    </row>
    <row r="339" spans="1:5" x14ac:dyDescent="0.2">
      <c r="A339" s="10">
        <v>2045</v>
      </c>
      <c r="B339" s="11" t="s">
        <v>43</v>
      </c>
      <c r="C339" s="11" t="s">
        <v>46</v>
      </c>
      <c r="D339" s="11" t="s">
        <v>40</v>
      </c>
      <c r="E339" s="11">
        <v>40671.91734</v>
      </c>
    </row>
    <row r="340" spans="1:5" x14ac:dyDescent="0.2">
      <c r="A340" s="10">
        <v>2045</v>
      </c>
      <c r="B340" s="11" t="s">
        <v>43</v>
      </c>
      <c r="C340" s="11" t="s">
        <v>46</v>
      </c>
      <c r="D340" s="11" t="s">
        <v>41</v>
      </c>
      <c r="E340" s="11">
        <v>32546.361710000001</v>
      </c>
    </row>
    <row r="341" spans="1:5" x14ac:dyDescent="0.2">
      <c r="A341" s="10">
        <v>2045</v>
      </c>
      <c r="B341" s="11" t="s">
        <v>43</v>
      </c>
      <c r="C341" s="11" t="s">
        <v>46</v>
      </c>
      <c r="D341" s="11" t="s">
        <v>42</v>
      </c>
      <c r="E341" s="11">
        <v>32793.612059999999</v>
      </c>
    </row>
    <row r="342" spans="1:5" x14ac:dyDescent="0.2">
      <c r="A342" s="10">
        <v>2045</v>
      </c>
      <c r="B342" s="11" t="s">
        <v>45</v>
      </c>
      <c r="C342" s="11" t="s">
        <v>46</v>
      </c>
      <c r="D342" s="11" t="s">
        <v>39</v>
      </c>
      <c r="E342" s="11">
        <v>39865.473339999997</v>
      </c>
    </row>
    <row r="343" spans="1:5" x14ac:dyDescent="0.2">
      <c r="A343" s="10">
        <v>2045</v>
      </c>
      <c r="B343" s="11" t="s">
        <v>45</v>
      </c>
      <c r="C343" s="11" t="s">
        <v>46</v>
      </c>
      <c r="D343" s="11" t="s">
        <v>40</v>
      </c>
      <c r="E343" s="11">
        <v>61335.769059999999</v>
      </c>
    </row>
    <row r="344" spans="1:5" x14ac:dyDescent="0.2">
      <c r="A344" s="10">
        <v>2045</v>
      </c>
      <c r="B344" s="11" t="s">
        <v>45</v>
      </c>
      <c r="C344" s="11" t="s">
        <v>46</v>
      </c>
      <c r="D344" s="11" t="s">
        <v>41</v>
      </c>
      <c r="E344" s="11">
        <v>55636.4035</v>
      </c>
    </row>
    <row r="345" spans="1:5" x14ac:dyDescent="0.2">
      <c r="A345" s="10">
        <v>2045</v>
      </c>
      <c r="B345" s="11" t="s">
        <v>45</v>
      </c>
      <c r="C345" s="11" t="s">
        <v>46</v>
      </c>
      <c r="D345" s="11" t="s">
        <v>42</v>
      </c>
      <c r="E345" s="11">
        <v>94069.445089999994</v>
      </c>
    </row>
    <row r="346" spans="1:5" x14ac:dyDescent="0.2">
      <c r="A346" s="10">
        <v>2045</v>
      </c>
      <c r="B346" s="11" t="s">
        <v>47</v>
      </c>
      <c r="C346" s="11" t="s">
        <v>46</v>
      </c>
      <c r="D346" s="11" t="s">
        <v>39</v>
      </c>
      <c r="E346" s="11">
        <v>8072.02153</v>
      </c>
    </row>
    <row r="347" spans="1:5" x14ac:dyDescent="0.2">
      <c r="A347" s="10">
        <v>2045</v>
      </c>
      <c r="B347" s="11" t="s">
        <v>47</v>
      </c>
      <c r="C347" s="11" t="s">
        <v>46</v>
      </c>
      <c r="D347" s="11" t="s">
        <v>40</v>
      </c>
      <c r="E347" s="11">
        <v>26304.008600000001</v>
      </c>
    </row>
    <row r="348" spans="1:5" x14ac:dyDescent="0.2">
      <c r="A348" s="10">
        <v>2045</v>
      </c>
      <c r="B348" s="11" t="s">
        <v>47</v>
      </c>
      <c r="C348" s="11" t="s">
        <v>46</v>
      </c>
      <c r="D348" s="11" t="s">
        <v>41</v>
      </c>
      <c r="E348" s="11">
        <v>25674.736270000001</v>
      </c>
    </row>
    <row r="349" spans="1:5" x14ac:dyDescent="0.2">
      <c r="A349" s="10">
        <v>2045</v>
      </c>
      <c r="B349" s="11" t="s">
        <v>47</v>
      </c>
      <c r="C349" s="11" t="s">
        <v>46</v>
      </c>
      <c r="D349" s="11" t="s">
        <v>42</v>
      </c>
      <c r="E349" s="11">
        <v>46345.786139999997</v>
      </c>
    </row>
    <row r="350" spans="1:5" x14ac:dyDescent="0.2">
      <c r="A350" s="10">
        <v>2045</v>
      </c>
      <c r="B350" s="11" t="s">
        <v>37</v>
      </c>
      <c r="C350" s="11" t="s">
        <v>48</v>
      </c>
      <c r="D350" s="11" t="s">
        <v>39</v>
      </c>
      <c r="E350" s="11">
        <v>7652.5366139999996</v>
      </c>
    </row>
    <row r="351" spans="1:5" x14ac:dyDescent="0.2">
      <c r="A351" s="10">
        <v>2045</v>
      </c>
      <c r="B351" s="11" t="s">
        <v>37</v>
      </c>
      <c r="C351" s="11" t="s">
        <v>48</v>
      </c>
      <c r="D351" s="11" t="s">
        <v>40</v>
      </c>
      <c r="E351" s="11">
        <v>2636.5788769999999</v>
      </c>
    </row>
    <row r="352" spans="1:5" x14ac:dyDescent="0.2">
      <c r="A352" s="10">
        <v>2045</v>
      </c>
      <c r="B352" s="11" t="s">
        <v>37</v>
      </c>
      <c r="C352" s="11" t="s">
        <v>48</v>
      </c>
      <c r="D352" s="11" t="s">
        <v>41</v>
      </c>
      <c r="E352" s="11">
        <v>245.96669560000001</v>
      </c>
    </row>
    <row r="353" spans="1:5" x14ac:dyDescent="0.2">
      <c r="A353" s="10">
        <v>2045</v>
      </c>
      <c r="B353" s="11" t="s">
        <v>37</v>
      </c>
      <c r="C353" s="11" t="s">
        <v>48</v>
      </c>
      <c r="D353" s="11" t="s">
        <v>42</v>
      </c>
      <c r="E353" s="11">
        <v>587.79711020000002</v>
      </c>
    </row>
    <row r="354" spans="1:5" x14ac:dyDescent="0.2">
      <c r="A354" s="10">
        <v>2045</v>
      </c>
      <c r="B354" s="11" t="s">
        <v>43</v>
      </c>
      <c r="C354" s="11" t="s">
        <v>48</v>
      </c>
      <c r="D354" s="11" t="s">
        <v>39</v>
      </c>
      <c r="E354" s="11">
        <v>83216.168799999999</v>
      </c>
    </row>
    <row r="355" spans="1:5" x14ac:dyDescent="0.2">
      <c r="A355" s="10">
        <v>2045</v>
      </c>
      <c r="B355" s="11" t="s">
        <v>43</v>
      </c>
      <c r="C355" s="11" t="s">
        <v>48</v>
      </c>
      <c r="D355" s="11" t="s">
        <v>40</v>
      </c>
      <c r="E355" s="11">
        <v>41581.4954</v>
      </c>
    </row>
    <row r="356" spans="1:5" x14ac:dyDescent="0.2">
      <c r="A356" s="10">
        <v>2045</v>
      </c>
      <c r="B356" s="11" t="s">
        <v>43</v>
      </c>
      <c r="C356" s="11" t="s">
        <v>48</v>
      </c>
      <c r="D356" s="11" t="s">
        <v>41</v>
      </c>
      <c r="E356" s="11">
        <v>32635.28327</v>
      </c>
    </row>
    <row r="357" spans="1:5" x14ac:dyDescent="0.2">
      <c r="A357" s="10">
        <v>2045</v>
      </c>
      <c r="B357" s="11" t="s">
        <v>43</v>
      </c>
      <c r="C357" s="11" t="s">
        <v>48</v>
      </c>
      <c r="D357" s="11" t="s">
        <v>42</v>
      </c>
      <c r="E357" s="11">
        <v>48387.023220000003</v>
      </c>
    </row>
    <row r="358" spans="1:5" x14ac:dyDescent="0.2">
      <c r="A358" s="10">
        <v>2045</v>
      </c>
      <c r="B358" s="11" t="s">
        <v>45</v>
      </c>
      <c r="C358" s="11" t="s">
        <v>48</v>
      </c>
      <c r="D358" s="11" t="s">
        <v>39</v>
      </c>
      <c r="E358" s="11">
        <v>62900.667350000003</v>
      </c>
    </row>
    <row r="359" spans="1:5" x14ac:dyDescent="0.2">
      <c r="A359" s="10">
        <v>2045</v>
      </c>
      <c r="B359" s="11" t="s">
        <v>45</v>
      </c>
      <c r="C359" s="11" t="s">
        <v>48</v>
      </c>
      <c r="D359" s="11" t="s">
        <v>40</v>
      </c>
      <c r="E359" s="11">
        <v>85427.973289999994</v>
      </c>
    </row>
    <row r="360" spans="1:5" x14ac:dyDescent="0.2">
      <c r="A360" s="10">
        <v>2045</v>
      </c>
      <c r="B360" s="11" t="s">
        <v>45</v>
      </c>
      <c r="C360" s="11" t="s">
        <v>48</v>
      </c>
      <c r="D360" s="11" t="s">
        <v>41</v>
      </c>
      <c r="E360" s="11">
        <v>69012.660220000005</v>
      </c>
    </row>
    <row r="361" spans="1:5" x14ac:dyDescent="0.2">
      <c r="A361" s="10">
        <v>2045</v>
      </c>
      <c r="B361" s="11" t="s">
        <v>45</v>
      </c>
      <c r="C361" s="11" t="s">
        <v>48</v>
      </c>
      <c r="D361" s="11" t="s">
        <v>42</v>
      </c>
      <c r="E361" s="11">
        <v>149331.74489999999</v>
      </c>
    </row>
    <row r="362" spans="1:5" x14ac:dyDescent="0.2">
      <c r="A362" s="10">
        <v>2045</v>
      </c>
      <c r="B362" s="11" t="s">
        <v>47</v>
      </c>
      <c r="C362" s="11" t="s">
        <v>48</v>
      </c>
      <c r="D362" s="11" t="s">
        <v>39</v>
      </c>
      <c r="E362" s="11">
        <v>19765.500390000001</v>
      </c>
    </row>
    <row r="363" spans="1:5" x14ac:dyDescent="0.2">
      <c r="A363" s="10">
        <v>2045</v>
      </c>
      <c r="B363" s="11" t="s">
        <v>47</v>
      </c>
      <c r="C363" s="11" t="s">
        <v>48</v>
      </c>
      <c r="D363" s="11" t="s">
        <v>40</v>
      </c>
      <c r="E363" s="11">
        <v>65409.417990000002</v>
      </c>
    </row>
    <row r="364" spans="1:5" x14ac:dyDescent="0.2">
      <c r="A364" s="10">
        <v>2045</v>
      </c>
      <c r="B364" s="11" t="s">
        <v>47</v>
      </c>
      <c r="C364" s="11" t="s">
        <v>48</v>
      </c>
      <c r="D364" s="11" t="s">
        <v>41</v>
      </c>
      <c r="E364" s="11">
        <v>68309.84491</v>
      </c>
    </row>
    <row r="365" spans="1:5" x14ac:dyDescent="0.2">
      <c r="A365" s="10">
        <v>2045</v>
      </c>
      <c r="B365" s="11" t="s">
        <v>47</v>
      </c>
      <c r="C365" s="11" t="s">
        <v>48</v>
      </c>
      <c r="D365" s="11" t="s">
        <v>42</v>
      </c>
      <c r="E365" s="11">
        <v>106604.3664</v>
      </c>
    </row>
    <row r="366" spans="1:5" x14ac:dyDescent="0.2">
      <c r="A366" s="10">
        <v>2050</v>
      </c>
      <c r="B366" s="11" t="s">
        <v>37</v>
      </c>
      <c r="C366" s="11" t="s">
        <v>38</v>
      </c>
      <c r="D366" s="11" t="s">
        <v>39</v>
      </c>
      <c r="E366" s="11">
        <v>270406.77539999998</v>
      </c>
    </row>
    <row r="367" spans="1:5" x14ac:dyDescent="0.2">
      <c r="A367" s="10">
        <v>2050</v>
      </c>
      <c r="B367" s="11" t="s">
        <v>37</v>
      </c>
      <c r="C367" s="11" t="s">
        <v>38</v>
      </c>
      <c r="D367" s="11" t="s">
        <v>40</v>
      </c>
      <c r="E367" s="11">
        <v>47177.097139999998</v>
      </c>
    </row>
    <row r="368" spans="1:5" x14ac:dyDescent="0.2">
      <c r="A368" s="10">
        <v>2050</v>
      </c>
      <c r="B368" s="11" t="s">
        <v>37</v>
      </c>
      <c r="C368" s="11" t="s">
        <v>38</v>
      </c>
      <c r="D368" s="11" t="s">
        <v>41</v>
      </c>
      <c r="E368" s="11">
        <v>13908.965270000001</v>
      </c>
    </row>
    <row r="369" spans="1:5" x14ac:dyDescent="0.2">
      <c r="A369" s="10">
        <v>2050</v>
      </c>
      <c r="B369" s="11" t="s">
        <v>37</v>
      </c>
      <c r="C369" s="11" t="s">
        <v>38</v>
      </c>
      <c r="D369" s="11" t="s">
        <v>42</v>
      </c>
      <c r="E369" s="11">
        <v>9566.1458299999995</v>
      </c>
    </row>
    <row r="370" spans="1:5" x14ac:dyDescent="0.2">
      <c r="A370" s="10">
        <v>2050</v>
      </c>
      <c r="B370" s="11" t="s">
        <v>43</v>
      </c>
      <c r="C370" s="11" t="s">
        <v>38</v>
      </c>
      <c r="D370" s="11" t="s">
        <v>39</v>
      </c>
      <c r="E370" s="11">
        <v>177825.48449999999</v>
      </c>
    </row>
    <row r="371" spans="1:5" x14ac:dyDescent="0.2">
      <c r="A371" s="10">
        <v>2050</v>
      </c>
      <c r="B371" s="11" t="s">
        <v>43</v>
      </c>
      <c r="C371" s="11" t="s">
        <v>38</v>
      </c>
      <c r="D371" s="11" t="s">
        <v>40</v>
      </c>
      <c r="E371" s="11">
        <v>146891.33530000001</v>
      </c>
    </row>
    <row r="372" spans="1:5" x14ac:dyDescent="0.2">
      <c r="A372" s="10">
        <v>2050</v>
      </c>
      <c r="B372" s="11" t="s">
        <v>43</v>
      </c>
      <c r="C372" s="11" t="s">
        <v>38</v>
      </c>
      <c r="D372" s="11" t="s">
        <v>41</v>
      </c>
      <c r="E372" s="11">
        <v>79331.009399999995</v>
      </c>
    </row>
    <row r="373" spans="1:5" x14ac:dyDescent="0.2">
      <c r="A373" s="10">
        <v>2050</v>
      </c>
      <c r="B373" s="11" t="s">
        <v>43</v>
      </c>
      <c r="C373" s="11" t="s">
        <v>38</v>
      </c>
      <c r="D373" s="11" t="s">
        <v>42</v>
      </c>
      <c r="E373" s="11">
        <v>59945.740850000002</v>
      </c>
    </row>
    <row r="374" spans="1:5" x14ac:dyDescent="0.2">
      <c r="A374" s="10">
        <v>2050</v>
      </c>
      <c r="B374" s="11" t="s">
        <v>37</v>
      </c>
      <c r="C374" s="11" t="s">
        <v>44</v>
      </c>
      <c r="D374" s="11" t="s">
        <v>39</v>
      </c>
      <c r="E374" s="11">
        <v>112513.01210000001</v>
      </c>
    </row>
    <row r="375" spans="1:5" x14ac:dyDescent="0.2">
      <c r="A375" s="10">
        <v>2050</v>
      </c>
      <c r="B375" s="11" t="s">
        <v>37</v>
      </c>
      <c r="C375" s="11" t="s">
        <v>44</v>
      </c>
      <c r="D375" s="11" t="s">
        <v>40</v>
      </c>
      <c r="E375" s="11">
        <v>55199.686150000001</v>
      </c>
    </row>
    <row r="376" spans="1:5" x14ac:dyDescent="0.2">
      <c r="A376" s="10">
        <v>2050</v>
      </c>
      <c r="B376" s="11" t="s">
        <v>37</v>
      </c>
      <c r="C376" s="11" t="s">
        <v>44</v>
      </c>
      <c r="D376" s="11" t="s">
        <v>41</v>
      </c>
      <c r="E376" s="11">
        <v>28423.315030000002</v>
      </c>
    </row>
    <row r="377" spans="1:5" x14ac:dyDescent="0.2">
      <c r="A377" s="10">
        <v>2050</v>
      </c>
      <c r="B377" s="11" t="s">
        <v>37</v>
      </c>
      <c r="C377" s="11" t="s">
        <v>44</v>
      </c>
      <c r="D377" s="11" t="s">
        <v>42</v>
      </c>
      <c r="E377" s="11">
        <v>26834.04162</v>
      </c>
    </row>
    <row r="378" spans="1:5" x14ac:dyDescent="0.2">
      <c r="A378" s="10">
        <v>2050</v>
      </c>
      <c r="B378" s="11" t="s">
        <v>43</v>
      </c>
      <c r="C378" s="11" t="s">
        <v>44</v>
      </c>
      <c r="D378" s="11" t="s">
        <v>39</v>
      </c>
      <c r="E378" s="11">
        <v>103066.2381</v>
      </c>
    </row>
    <row r="379" spans="1:5" x14ac:dyDescent="0.2">
      <c r="A379" s="10">
        <v>2050</v>
      </c>
      <c r="B379" s="11" t="s">
        <v>43</v>
      </c>
      <c r="C379" s="11" t="s">
        <v>44</v>
      </c>
      <c r="D379" s="11" t="s">
        <v>40</v>
      </c>
      <c r="E379" s="11">
        <v>89671.284969999993</v>
      </c>
    </row>
    <row r="380" spans="1:5" x14ac:dyDescent="0.2">
      <c r="A380" s="10">
        <v>2050</v>
      </c>
      <c r="B380" s="11" t="s">
        <v>43</v>
      </c>
      <c r="C380" s="11" t="s">
        <v>44</v>
      </c>
      <c r="D380" s="11" t="s">
        <v>41</v>
      </c>
      <c r="E380" s="11">
        <v>57631.468509999999</v>
      </c>
    </row>
    <row r="381" spans="1:5" x14ac:dyDescent="0.2">
      <c r="A381" s="10">
        <v>2050</v>
      </c>
      <c r="B381" s="11" t="s">
        <v>43</v>
      </c>
      <c r="C381" s="11" t="s">
        <v>44</v>
      </c>
      <c r="D381" s="11" t="s">
        <v>42</v>
      </c>
      <c r="E381" s="11">
        <v>69192.645180000007</v>
      </c>
    </row>
    <row r="382" spans="1:5" x14ac:dyDescent="0.2">
      <c r="A382" s="10">
        <v>2050</v>
      </c>
      <c r="B382" s="11" t="s">
        <v>45</v>
      </c>
      <c r="C382" s="11" t="s">
        <v>44</v>
      </c>
      <c r="D382" s="11" t="s">
        <v>39</v>
      </c>
      <c r="E382" s="11">
        <v>62812.987450000001</v>
      </c>
    </row>
    <row r="383" spans="1:5" x14ac:dyDescent="0.2">
      <c r="A383" s="10">
        <v>2050</v>
      </c>
      <c r="B383" s="11" t="s">
        <v>45</v>
      </c>
      <c r="C383" s="11" t="s">
        <v>44</v>
      </c>
      <c r="D383" s="11" t="s">
        <v>40</v>
      </c>
      <c r="E383" s="11">
        <v>106705.3122</v>
      </c>
    </row>
    <row r="384" spans="1:5" x14ac:dyDescent="0.2">
      <c r="A384" s="10">
        <v>2050</v>
      </c>
      <c r="B384" s="11" t="s">
        <v>45</v>
      </c>
      <c r="C384" s="11" t="s">
        <v>44</v>
      </c>
      <c r="D384" s="11" t="s">
        <v>41</v>
      </c>
      <c r="E384" s="11">
        <v>115419.2028</v>
      </c>
    </row>
    <row r="385" spans="1:5" x14ac:dyDescent="0.2">
      <c r="A385" s="10">
        <v>2050</v>
      </c>
      <c r="B385" s="11" t="s">
        <v>45</v>
      </c>
      <c r="C385" s="11" t="s">
        <v>44</v>
      </c>
      <c r="D385" s="11" t="s">
        <v>42</v>
      </c>
      <c r="E385" s="11">
        <v>203265.05970000001</v>
      </c>
    </row>
    <row r="386" spans="1:5" x14ac:dyDescent="0.2">
      <c r="A386" s="10">
        <v>2050</v>
      </c>
      <c r="B386" s="11" t="s">
        <v>37</v>
      </c>
      <c r="C386" s="11" t="s">
        <v>46</v>
      </c>
      <c r="D386" s="11" t="s">
        <v>39</v>
      </c>
      <c r="E386" s="11">
        <v>17421.48964</v>
      </c>
    </row>
    <row r="387" spans="1:5" x14ac:dyDescent="0.2">
      <c r="A387" s="10">
        <v>2050</v>
      </c>
      <c r="B387" s="11" t="s">
        <v>37</v>
      </c>
      <c r="C387" s="11" t="s">
        <v>46</v>
      </c>
      <c r="D387" s="11" t="s">
        <v>40</v>
      </c>
      <c r="E387" s="11">
        <v>5052.321508</v>
      </c>
    </row>
    <row r="388" spans="1:5" x14ac:dyDescent="0.2">
      <c r="A388" s="10">
        <v>2050</v>
      </c>
      <c r="B388" s="11" t="s">
        <v>37</v>
      </c>
      <c r="C388" s="11" t="s">
        <v>46</v>
      </c>
      <c r="D388" s="11" t="s">
        <v>41</v>
      </c>
      <c r="E388" s="11">
        <v>1861.4868919999999</v>
      </c>
    </row>
    <row r="389" spans="1:5" x14ac:dyDescent="0.2">
      <c r="A389" s="10">
        <v>2050</v>
      </c>
      <c r="B389" s="11" t="s">
        <v>37</v>
      </c>
      <c r="C389" s="11" t="s">
        <v>46</v>
      </c>
      <c r="D389" s="11" t="s">
        <v>42</v>
      </c>
      <c r="E389" s="11">
        <v>2159.15778</v>
      </c>
    </row>
    <row r="390" spans="1:5" x14ac:dyDescent="0.2">
      <c r="A390" s="10">
        <v>2050</v>
      </c>
      <c r="B390" s="11" t="s">
        <v>43</v>
      </c>
      <c r="C390" s="11" t="s">
        <v>46</v>
      </c>
      <c r="D390" s="11" t="s">
        <v>39</v>
      </c>
      <c r="E390" s="11">
        <v>61218.574999999997</v>
      </c>
    </row>
    <row r="391" spans="1:5" x14ac:dyDescent="0.2">
      <c r="A391" s="10">
        <v>2050</v>
      </c>
      <c r="B391" s="11" t="s">
        <v>43</v>
      </c>
      <c r="C391" s="11" t="s">
        <v>46</v>
      </c>
      <c r="D391" s="11" t="s">
        <v>40</v>
      </c>
      <c r="E391" s="11">
        <v>41001.93217</v>
      </c>
    </row>
    <row r="392" spans="1:5" x14ac:dyDescent="0.2">
      <c r="A392" s="10">
        <v>2050</v>
      </c>
      <c r="B392" s="11" t="s">
        <v>43</v>
      </c>
      <c r="C392" s="11" t="s">
        <v>46</v>
      </c>
      <c r="D392" s="11" t="s">
        <v>41</v>
      </c>
      <c r="E392" s="11">
        <v>34649.599580000002</v>
      </c>
    </row>
    <row r="393" spans="1:5" x14ac:dyDescent="0.2">
      <c r="A393" s="10">
        <v>2050</v>
      </c>
      <c r="B393" s="11" t="s">
        <v>43</v>
      </c>
      <c r="C393" s="11" t="s">
        <v>46</v>
      </c>
      <c r="D393" s="11" t="s">
        <v>42</v>
      </c>
      <c r="E393" s="11">
        <v>36116.717929999999</v>
      </c>
    </row>
    <row r="394" spans="1:5" x14ac:dyDescent="0.2">
      <c r="A394" s="10">
        <v>2050</v>
      </c>
      <c r="B394" s="11" t="s">
        <v>45</v>
      </c>
      <c r="C394" s="11" t="s">
        <v>46</v>
      </c>
      <c r="D394" s="11" t="s">
        <v>39</v>
      </c>
      <c r="E394" s="11">
        <v>39166.525139999998</v>
      </c>
    </row>
    <row r="395" spans="1:5" x14ac:dyDescent="0.2">
      <c r="A395" s="10">
        <v>2050</v>
      </c>
      <c r="B395" s="11" t="s">
        <v>45</v>
      </c>
      <c r="C395" s="11" t="s">
        <v>46</v>
      </c>
      <c r="D395" s="11" t="s">
        <v>40</v>
      </c>
      <c r="E395" s="11">
        <v>60631.948680000001</v>
      </c>
    </row>
    <row r="396" spans="1:5" x14ac:dyDescent="0.2">
      <c r="A396" s="10">
        <v>2050</v>
      </c>
      <c r="B396" s="11" t="s">
        <v>45</v>
      </c>
      <c r="C396" s="11" t="s">
        <v>46</v>
      </c>
      <c r="D396" s="11" t="s">
        <v>41</v>
      </c>
      <c r="E396" s="11">
        <v>58080.83567</v>
      </c>
    </row>
    <row r="397" spans="1:5" x14ac:dyDescent="0.2">
      <c r="A397" s="10">
        <v>2050</v>
      </c>
      <c r="B397" s="11" t="s">
        <v>45</v>
      </c>
      <c r="C397" s="11" t="s">
        <v>46</v>
      </c>
      <c r="D397" s="11" t="s">
        <v>42</v>
      </c>
      <c r="E397" s="11">
        <v>101588.7553</v>
      </c>
    </row>
    <row r="398" spans="1:5" x14ac:dyDescent="0.2">
      <c r="A398" s="10">
        <v>2050</v>
      </c>
      <c r="B398" s="11" t="s">
        <v>47</v>
      </c>
      <c r="C398" s="11" t="s">
        <v>46</v>
      </c>
      <c r="D398" s="11" t="s">
        <v>39</v>
      </c>
      <c r="E398" s="11">
        <v>7889.1060520000001</v>
      </c>
    </row>
    <row r="399" spans="1:5" x14ac:dyDescent="0.2">
      <c r="A399" s="10">
        <v>2050</v>
      </c>
      <c r="B399" s="11" t="s">
        <v>47</v>
      </c>
      <c r="C399" s="11" t="s">
        <v>46</v>
      </c>
      <c r="D399" s="11" t="s">
        <v>40</v>
      </c>
      <c r="E399" s="11">
        <v>25866.461050000002</v>
      </c>
    </row>
    <row r="400" spans="1:5" x14ac:dyDescent="0.2">
      <c r="A400" s="10">
        <v>2050</v>
      </c>
      <c r="B400" s="11" t="s">
        <v>47</v>
      </c>
      <c r="C400" s="11" t="s">
        <v>46</v>
      </c>
      <c r="D400" s="11" t="s">
        <v>41</v>
      </c>
      <c r="E400" s="11">
        <v>26662.88654</v>
      </c>
    </row>
    <row r="401" spans="1:5" x14ac:dyDescent="0.2">
      <c r="A401" s="10">
        <v>2050</v>
      </c>
      <c r="B401" s="11" t="s">
        <v>47</v>
      </c>
      <c r="C401" s="11" t="s">
        <v>46</v>
      </c>
      <c r="D401" s="11" t="s">
        <v>42</v>
      </c>
      <c r="E401" s="11">
        <v>49789.145830000001</v>
      </c>
    </row>
    <row r="402" spans="1:5" x14ac:dyDescent="0.2">
      <c r="A402" s="10">
        <v>2050</v>
      </c>
      <c r="B402" s="11" t="s">
        <v>37</v>
      </c>
      <c r="C402" s="11" t="s">
        <v>48</v>
      </c>
      <c r="D402" s="11" t="s">
        <v>39</v>
      </c>
      <c r="E402" s="11">
        <v>7791.4434499999998</v>
      </c>
    </row>
    <row r="403" spans="1:5" x14ac:dyDescent="0.2">
      <c r="A403" s="10">
        <v>2050</v>
      </c>
      <c r="B403" s="11" t="s">
        <v>37</v>
      </c>
      <c r="C403" s="11" t="s">
        <v>48</v>
      </c>
      <c r="D403" s="11" t="s">
        <v>40</v>
      </c>
      <c r="E403" s="11">
        <v>2700.9893320000001</v>
      </c>
    </row>
    <row r="404" spans="1:5" x14ac:dyDescent="0.2">
      <c r="A404" s="10">
        <v>2050</v>
      </c>
      <c r="B404" s="11" t="s">
        <v>37</v>
      </c>
      <c r="C404" s="11" t="s">
        <v>48</v>
      </c>
      <c r="D404" s="11" t="s">
        <v>41</v>
      </c>
      <c r="E404" s="11">
        <v>266.09977309999999</v>
      </c>
    </row>
    <row r="405" spans="1:5" x14ac:dyDescent="0.2">
      <c r="A405" s="10">
        <v>2050</v>
      </c>
      <c r="B405" s="11" t="s">
        <v>37</v>
      </c>
      <c r="C405" s="11" t="s">
        <v>48</v>
      </c>
      <c r="D405" s="11" t="s">
        <v>42</v>
      </c>
      <c r="E405" s="11">
        <v>657.83790339999996</v>
      </c>
    </row>
    <row r="406" spans="1:5" x14ac:dyDescent="0.2">
      <c r="A406" s="10">
        <v>2050</v>
      </c>
      <c r="B406" s="11" t="s">
        <v>43</v>
      </c>
      <c r="C406" s="11" t="s">
        <v>48</v>
      </c>
      <c r="D406" s="11" t="s">
        <v>39</v>
      </c>
      <c r="E406" s="11">
        <v>83333.940889999998</v>
      </c>
    </row>
    <row r="407" spans="1:5" x14ac:dyDescent="0.2">
      <c r="A407" s="10">
        <v>2050</v>
      </c>
      <c r="B407" s="11" t="s">
        <v>43</v>
      </c>
      <c r="C407" s="11" t="s">
        <v>48</v>
      </c>
      <c r="D407" s="11" t="s">
        <v>40</v>
      </c>
      <c r="E407" s="11">
        <v>41897.093939999999</v>
      </c>
    </row>
    <row r="408" spans="1:5" x14ac:dyDescent="0.2">
      <c r="A408" s="10">
        <v>2050</v>
      </c>
      <c r="B408" s="11" t="s">
        <v>43</v>
      </c>
      <c r="C408" s="11" t="s">
        <v>48</v>
      </c>
      <c r="D408" s="11" t="s">
        <v>41</v>
      </c>
      <c r="E408" s="11">
        <v>34726.201439999997</v>
      </c>
    </row>
    <row r="409" spans="1:5" x14ac:dyDescent="0.2">
      <c r="A409" s="10">
        <v>2050</v>
      </c>
      <c r="B409" s="11" t="s">
        <v>43</v>
      </c>
      <c r="C409" s="11" t="s">
        <v>48</v>
      </c>
      <c r="D409" s="11" t="s">
        <v>42</v>
      </c>
      <c r="E409" s="11">
        <v>53262.561379999999</v>
      </c>
    </row>
    <row r="410" spans="1:5" x14ac:dyDescent="0.2">
      <c r="A410" s="10">
        <v>2050</v>
      </c>
      <c r="B410" s="11" t="s">
        <v>45</v>
      </c>
      <c r="C410" s="11" t="s">
        <v>48</v>
      </c>
      <c r="D410" s="11" t="s">
        <v>39</v>
      </c>
      <c r="E410" s="11">
        <v>61765.717510000002</v>
      </c>
    </row>
    <row r="411" spans="1:5" x14ac:dyDescent="0.2">
      <c r="A411" s="10">
        <v>2050</v>
      </c>
      <c r="B411" s="11" t="s">
        <v>45</v>
      </c>
      <c r="C411" s="11" t="s">
        <v>48</v>
      </c>
      <c r="D411" s="11" t="s">
        <v>40</v>
      </c>
      <c r="E411" s="11">
        <v>84403.787360000002</v>
      </c>
    </row>
    <row r="412" spans="1:5" x14ac:dyDescent="0.2">
      <c r="A412" s="10">
        <v>2050</v>
      </c>
      <c r="B412" s="11" t="s">
        <v>45</v>
      </c>
      <c r="C412" s="11" t="s">
        <v>48</v>
      </c>
      <c r="D412" s="11" t="s">
        <v>41</v>
      </c>
      <c r="E412" s="11">
        <v>72007.328169999993</v>
      </c>
    </row>
    <row r="413" spans="1:5" x14ac:dyDescent="0.2">
      <c r="A413" s="10">
        <v>2050</v>
      </c>
      <c r="B413" s="11" t="s">
        <v>45</v>
      </c>
      <c r="C413" s="11" t="s">
        <v>48</v>
      </c>
      <c r="D413" s="11" t="s">
        <v>42</v>
      </c>
      <c r="E413" s="11">
        <v>161184.51509999999</v>
      </c>
    </row>
    <row r="414" spans="1:5" x14ac:dyDescent="0.2">
      <c r="A414" s="10">
        <v>2050</v>
      </c>
      <c r="B414" s="11" t="s">
        <v>47</v>
      </c>
      <c r="C414" s="11" t="s">
        <v>48</v>
      </c>
      <c r="D414" s="11" t="s">
        <v>39</v>
      </c>
      <c r="E414" s="11">
        <v>19307.561030000001</v>
      </c>
    </row>
    <row r="415" spans="1:5" x14ac:dyDescent="0.2">
      <c r="A415" s="10">
        <v>2050</v>
      </c>
      <c r="B415" s="11" t="s">
        <v>47</v>
      </c>
      <c r="C415" s="11" t="s">
        <v>48</v>
      </c>
      <c r="D415" s="11" t="s">
        <v>40</v>
      </c>
      <c r="E415" s="11">
        <v>64287.935810000003</v>
      </c>
    </row>
    <row r="416" spans="1:5" x14ac:dyDescent="0.2">
      <c r="A416" s="10">
        <v>2050</v>
      </c>
      <c r="B416" s="11" t="s">
        <v>47</v>
      </c>
      <c r="C416" s="11" t="s">
        <v>48</v>
      </c>
      <c r="D416" s="11" t="s">
        <v>41</v>
      </c>
      <c r="E416" s="11">
        <v>70902.017460000003</v>
      </c>
    </row>
    <row r="417" spans="1:5" x14ac:dyDescent="0.2">
      <c r="A417" s="10">
        <v>2050</v>
      </c>
      <c r="B417" s="11" t="s">
        <v>47</v>
      </c>
      <c r="C417" s="11" t="s">
        <v>48</v>
      </c>
      <c r="D417" s="11" t="s">
        <v>42</v>
      </c>
      <c r="E417" s="11">
        <v>114465.217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61F5-03FC-E347-AA4E-F16530B55163}">
  <dimension ref="A1:T33"/>
  <sheetViews>
    <sheetView workbookViewId="0">
      <selection activeCell="B8" sqref="B8:E8"/>
    </sheetView>
  </sheetViews>
  <sheetFormatPr baseColWidth="10" defaultRowHeight="16" x14ac:dyDescent="0.2"/>
  <cols>
    <col min="1" max="1" width="13.6640625" bestFit="1" customWidth="1"/>
    <col min="2" max="5" width="13.33203125" bestFit="1" customWidth="1"/>
    <col min="12" max="14" width="17.6640625" bestFit="1" customWidth="1"/>
    <col min="15" max="15" width="18.6640625" bestFit="1" customWidth="1"/>
    <col min="17" max="17" width="16" bestFit="1" customWidth="1"/>
  </cols>
  <sheetData>
    <row r="1" spans="1:20" x14ac:dyDescent="0.2">
      <c r="A1" t="s">
        <v>32</v>
      </c>
      <c r="B1" t="s">
        <v>150</v>
      </c>
      <c r="C1" t="s">
        <v>151</v>
      </c>
      <c r="D1" t="s">
        <v>152</v>
      </c>
      <c r="E1" t="s">
        <v>153</v>
      </c>
      <c r="L1" s="4">
        <v>17429.14</v>
      </c>
      <c r="M1" s="4">
        <v>45000</v>
      </c>
      <c r="N1" s="4">
        <v>80000</v>
      </c>
      <c r="O1" s="4">
        <v>157366.66</v>
      </c>
      <c r="S1" t="s">
        <v>164</v>
      </c>
    </row>
    <row r="2" spans="1:20" x14ac:dyDescent="0.2">
      <c r="A2">
        <v>2010</v>
      </c>
      <c r="B2">
        <v>698500</v>
      </c>
      <c r="C2">
        <v>681300</v>
      </c>
      <c r="D2">
        <v>593600</v>
      </c>
      <c r="E2">
        <v>635600</v>
      </c>
      <c r="G2" s="5">
        <f>B2/SUM($B2:$E2)</f>
        <v>0.2677270985051744</v>
      </c>
      <c r="H2" s="5">
        <f t="shared" ref="H2" si="0">C2/SUM($B2:$E2)</f>
        <v>0.26113453430433115</v>
      </c>
      <c r="I2" s="5">
        <f t="shared" ref="I2:J2" si="1">D2/SUM($B2:$E2)</f>
        <v>0.22752012265235722</v>
      </c>
      <c r="J2" s="5">
        <f t="shared" si="1"/>
        <v>0.24361824453813721</v>
      </c>
      <c r="L2" s="4">
        <f>B2*L$1</f>
        <v>12174254290</v>
      </c>
      <c r="M2" s="4">
        <f t="shared" ref="M2:O10" si="2">C2*M$1</f>
        <v>30658500000</v>
      </c>
      <c r="N2" s="4">
        <f t="shared" si="2"/>
        <v>47488000000</v>
      </c>
      <c r="O2" s="4">
        <f t="shared" si="2"/>
        <v>100022249096</v>
      </c>
      <c r="Q2" s="6">
        <f>SUM(L2:O2)</f>
        <v>190343003386</v>
      </c>
    </row>
    <row r="3" spans="1:20" x14ac:dyDescent="0.2">
      <c r="A3">
        <v>2015</v>
      </c>
      <c r="B3" s="1">
        <v>745480.63464100007</v>
      </c>
      <c r="C3" s="1">
        <v>665075.670927</v>
      </c>
      <c r="D3" s="1">
        <v>579763.37713259994</v>
      </c>
      <c r="E3" s="1">
        <v>685720.31739450002</v>
      </c>
      <c r="G3" s="5">
        <f>B3/SUM($B3:$E3)</f>
        <v>0.27857604318863227</v>
      </c>
      <c r="H3" s="5">
        <f t="shared" ref="H3:J10" si="3">C3/SUM($B3:$E3)</f>
        <v>0.24852979436158085</v>
      </c>
      <c r="I3" s="5">
        <f t="shared" si="3"/>
        <v>0.21664974257185862</v>
      </c>
      <c r="J3" s="5">
        <f t="shared" si="3"/>
        <v>0.25624441987792823</v>
      </c>
      <c r="L3" s="4">
        <f t="shared" ref="L3:L10" si="4">B3*L$1</f>
        <v>12993086348.44684</v>
      </c>
      <c r="M3" s="4">
        <f t="shared" si="2"/>
        <v>29928405191.715</v>
      </c>
      <c r="N3" s="4">
        <f t="shared" si="2"/>
        <v>46381070170.607994</v>
      </c>
      <c r="O3" s="4">
        <f t="shared" si="2"/>
        <v>107909516042.51237</v>
      </c>
      <c r="Q3" s="6">
        <f t="shared" ref="Q3:Q10" si="5">SUM(L3:O3)</f>
        <v>197212077753.28223</v>
      </c>
      <c r="S3">
        <v>612.72299999999996</v>
      </c>
    </row>
    <row r="4" spans="1:20" x14ac:dyDescent="0.2">
      <c r="A4">
        <v>2020</v>
      </c>
      <c r="B4" s="1">
        <v>830967.42421999993</v>
      </c>
      <c r="C4" s="1">
        <v>704105.7901150001</v>
      </c>
      <c r="D4" s="1">
        <v>531643.27224170009</v>
      </c>
      <c r="E4" s="1">
        <v>670636.51343030005</v>
      </c>
      <c r="G4" s="5">
        <f t="shared" ref="G4:G9" si="6">B4/SUM($B4:$E4)</f>
        <v>0.30356604508730695</v>
      </c>
      <c r="H4" s="5">
        <f t="shared" si="3"/>
        <v>0.25722140699909712</v>
      </c>
      <c r="I4" s="5">
        <f t="shared" si="3"/>
        <v>0.19421801727447666</v>
      </c>
      <c r="J4" s="5">
        <f t="shared" si="3"/>
        <v>0.24499453063911925</v>
      </c>
      <c r="L4" s="4">
        <f t="shared" si="4"/>
        <v>14483047572.169769</v>
      </c>
      <c r="M4" s="4">
        <f t="shared" si="2"/>
        <v>31684760555.175003</v>
      </c>
      <c r="N4" s="4">
        <f t="shared" si="2"/>
        <v>42531461779.336006</v>
      </c>
      <c r="O4" s="4">
        <f t="shared" si="2"/>
        <v>105535828192.57146</v>
      </c>
      <c r="Q4" s="6">
        <f t="shared" si="5"/>
        <v>194235098099.25226</v>
      </c>
    </row>
    <row r="5" spans="1:20" x14ac:dyDescent="0.2">
      <c r="A5">
        <v>2025</v>
      </c>
      <c r="B5" s="1">
        <v>874623.77685800008</v>
      </c>
      <c r="C5" s="1">
        <v>720593.34978199995</v>
      </c>
      <c r="D5" s="1">
        <v>538451.5185167999</v>
      </c>
      <c r="E5" s="1">
        <v>690782.35482319992</v>
      </c>
      <c r="G5" s="5">
        <f t="shared" si="6"/>
        <v>0.30966151541102799</v>
      </c>
      <c r="H5" s="5">
        <f t="shared" si="3"/>
        <v>0.25512687236815312</v>
      </c>
      <c r="I5" s="5">
        <f t="shared" si="3"/>
        <v>0.19063935558471815</v>
      </c>
      <c r="J5" s="5">
        <f t="shared" si="3"/>
        <v>0.24457225663610074</v>
      </c>
      <c r="L5" s="4">
        <f t="shared" si="4"/>
        <v>15243940254.186844</v>
      </c>
      <c r="M5" s="4">
        <f t="shared" si="2"/>
        <v>32426700740.189999</v>
      </c>
      <c r="N5" s="4">
        <f t="shared" si="2"/>
        <v>43076121481.343994</v>
      </c>
      <c r="O5" s="4">
        <f t="shared" si="2"/>
        <v>108706111965.46187</v>
      </c>
      <c r="Q5" s="6">
        <f t="shared" si="5"/>
        <v>199452874441.18271</v>
      </c>
    </row>
    <row r="6" spans="1:20" x14ac:dyDescent="0.2">
      <c r="A6">
        <v>2030</v>
      </c>
      <c r="B6" s="1">
        <v>942248.56342499994</v>
      </c>
      <c r="C6" s="1">
        <v>744533.08568800008</v>
      </c>
      <c r="D6" s="1">
        <v>510428.26207870001</v>
      </c>
      <c r="E6" s="1">
        <v>670153.08883769996</v>
      </c>
      <c r="G6" s="5">
        <f t="shared" si="6"/>
        <v>0.32861153729588433</v>
      </c>
      <c r="H6" s="5">
        <f t="shared" si="3"/>
        <v>0.25965777115780814</v>
      </c>
      <c r="I6" s="5">
        <f t="shared" si="3"/>
        <v>0.17801312985954915</v>
      </c>
      <c r="J6" s="5">
        <f t="shared" si="3"/>
        <v>0.23371756168675842</v>
      </c>
      <c r="L6" s="4">
        <f t="shared" si="4"/>
        <v>16422582126.733204</v>
      </c>
      <c r="M6" s="4">
        <f t="shared" si="2"/>
        <v>33503988855.960003</v>
      </c>
      <c r="N6" s="4">
        <f t="shared" si="2"/>
        <v>40834260966.295998</v>
      </c>
      <c r="O6" s="4">
        <f t="shared" si="2"/>
        <v>105459753279.07213</v>
      </c>
      <c r="Q6" s="6">
        <f t="shared" si="5"/>
        <v>196220585228.06134</v>
      </c>
    </row>
    <row r="7" spans="1:20" x14ac:dyDescent="0.2">
      <c r="A7">
        <v>2035</v>
      </c>
      <c r="B7" s="1">
        <v>1008967.3466370001</v>
      </c>
      <c r="C7" s="1">
        <v>760380.46158</v>
      </c>
      <c r="D7" s="1">
        <v>449541.65243140003</v>
      </c>
      <c r="E7" s="1">
        <v>628031.53932940005</v>
      </c>
      <c r="G7" s="5">
        <f t="shared" si="6"/>
        <v>0.35440651378976373</v>
      </c>
      <c r="H7" s="5">
        <f t="shared" si="3"/>
        <v>0.26708871148371499</v>
      </c>
      <c r="I7" s="5">
        <f t="shared" si="3"/>
        <v>0.15790450540598264</v>
      </c>
      <c r="J7" s="5">
        <f t="shared" si="3"/>
        <v>0.22060026932053869</v>
      </c>
      <c r="L7" s="4">
        <f t="shared" si="4"/>
        <v>17585433139.964802</v>
      </c>
      <c r="M7" s="4">
        <f t="shared" si="2"/>
        <v>34217120771.099998</v>
      </c>
      <c r="N7" s="4">
        <f t="shared" si="2"/>
        <v>35963332194.512001</v>
      </c>
      <c r="O7" s="4">
        <f t="shared" si="2"/>
        <v>98831225718.926331</v>
      </c>
      <c r="Q7" s="6">
        <f t="shared" si="5"/>
        <v>186597111824.50314</v>
      </c>
    </row>
    <row r="8" spans="1:20" x14ac:dyDescent="0.2">
      <c r="A8">
        <v>2040</v>
      </c>
      <c r="B8" s="1">
        <v>983795.52436900011</v>
      </c>
      <c r="C8" s="1">
        <v>738545.85881600017</v>
      </c>
      <c r="D8" s="1">
        <v>514440.23432560003</v>
      </c>
      <c r="E8" s="1">
        <v>705017.38238129998</v>
      </c>
      <c r="G8" s="5">
        <f t="shared" si="6"/>
        <v>0.33441969502510227</v>
      </c>
      <c r="H8" s="5">
        <f t="shared" si="3"/>
        <v>0.25105245424420192</v>
      </c>
      <c r="I8" s="5">
        <f t="shared" si="3"/>
        <v>0.17487266612861849</v>
      </c>
      <c r="J8" s="5">
        <f t="shared" si="3"/>
        <v>0.23965518460207741</v>
      </c>
      <c r="L8" s="4">
        <f t="shared" si="4"/>
        <v>17146709925.600714</v>
      </c>
      <c r="M8" s="4">
        <f t="shared" si="2"/>
        <v>33234563646.720009</v>
      </c>
      <c r="N8" s="4">
        <f t="shared" si="2"/>
        <v>41155218746.048004</v>
      </c>
      <c r="O8" s="4">
        <f t="shared" si="2"/>
        <v>110946230707.28802</v>
      </c>
      <c r="Q8" s="6">
        <f t="shared" si="5"/>
        <v>202482723025.65674</v>
      </c>
    </row>
    <row r="9" spans="1:20" x14ac:dyDescent="0.2">
      <c r="A9">
        <v>2045</v>
      </c>
      <c r="B9" s="1">
        <v>989743.081443</v>
      </c>
      <c r="C9" s="1">
        <v>741740.24199599994</v>
      </c>
      <c r="D9" s="1">
        <v>561261.58175549994</v>
      </c>
      <c r="E9" s="1">
        <v>796297.09470000002</v>
      </c>
      <c r="G9" s="5">
        <f t="shared" si="6"/>
        <v>0.32040454013794656</v>
      </c>
      <c r="H9" s="5">
        <f t="shared" si="3"/>
        <v>0.24011983068580248</v>
      </c>
      <c r="I9" s="5">
        <f t="shared" si="3"/>
        <v>0.18169438349322176</v>
      </c>
      <c r="J9" s="5">
        <f t="shared" si="3"/>
        <v>0.25778124568302924</v>
      </c>
      <c r="L9" s="4">
        <f t="shared" si="4"/>
        <v>17250370730.50145</v>
      </c>
      <c r="M9" s="4">
        <f t="shared" si="2"/>
        <v>33378310889.819996</v>
      </c>
      <c r="N9" s="4">
        <f t="shared" si="2"/>
        <v>44900926540.439995</v>
      </c>
      <c r="O9" s="4">
        <f t="shared" si="2"/>
        <v>125310614160.6427</v>
      </c>
      <c r="Q9" s="6">
        <f t="shared" si="5"/>
        <v>220840222321.40414</v>
      </c>
    </row>
    <row r="10" spans="1:20" x14ac:dyDescent="0.2">
      <c r="A10">
        <v>2050</v>
      </c>
      <c r="B10" s="1">
        <v>999079.00864100002</v>
      </c>
      <c r="C10" s="1">
        <v>744028.58504499984</v>
      </c>
      <c r="D10" s="1">
        <v>592123.22912040004</v>
      </c>
      <c r="E10" s="1">
        <v>869281.1772435999</v>
      </c>
      <c r="F10" s="6"/>
      <c r="G10" s="5">
        <f>B10/SUM($B10:$E10)</f>
        <v>0.31177259084235337</v>
      </c>
      <c r="H10" s="5">
        <f t="shared" si="3"/>
        <v>0.23218155682780742</v>
      </c>
      <c r="I10" s="5">
        <f t="shared" si="3"/>
        <v>0.18477797215649719</v>
      </c>
      <c r="J10" s="5">
        <f t="shared" si="3"/>
        <v>0.27126788017334202</v>
      </c>
      <c r="L10" s="4">
        <f t="shared" si="4"/>
        <v>17413087912.665199</v>
      </c>
      <c r="M10" s="4">
        <f t="shared" si="2"/>
        <v>33481286327.024994</v>
      </c>
      <c r="N10" s="4">
        <f t="shared" si="2"/>
        <v>47369858329.632004</v>
      </c>
      <c r="O10" s="4">
        <f t="shared" si="2"/>
        <v>136795875463.69333</v>
      </c>
      <c r="Q10" s="6">
        <f t="shared" si="5"/>
        <v>235060108033.01553</v>
      </c>
      <c r="R10" s="8">
        <f>Q10/Q3</f>
        <v>1.1919153771458268</v>
      </c>
      <c r="S10">
        <v>1816.798</v>
      </c>
      <c r="T10" s="8">
        <f>S10/S3</f>
        <v>2.9651212701334861</v>
      </c>
    </row>
    <row r="14" spans="1:20" x14ac:dyDescent="0.2">
      <c r="A14">
        <v>2015</v>
      </c>
      <c r="B14" s="1">
        <v>657151.00817699998</v>
      </c>
      <c r="C14" s="1">
        <v>841488.90230000007</v>
      </c>
      <c r="D14" s="1">
        <v>464676.32437400002</v>
      </c>
      <c r="E14" s="1">
        <v>712723.76524410001</v>
      </c>
      <c r="F14" s="1"/>
      <c r="G14" s="12">
        <f>B14/SUM($B14:$E14)</f>
        <v>0.24556845493850854</v>
      </c>
      <c r="H14" s="12">
        <f t="shared" ref="H14:H21" si="7">C14/SUM($B14:$E14)</f>
        <v>0.31445303592999191</v>
      </c>
      <c r="I14" s="12">
        <f t="shared" ref="I14:I21" si="8">D14/SUM($B14:$E14)</f>
        <v>0.17364326555562939</v>
      </c>
      <c r="J14" s="12">
        <f t="shared" ref="J14:J21" si="9">E14/SUM($B14:$E14)</f>
        <v>0.26633524357587013</v>
      </c>
    </row>
    <row r="15" spans="1:20" x14ac:dyDescent="0.2">
      <c r="A15">
        <v>2020</v>
      </c>
      <c r="B15" s="1">
        <v>672322.07812499988</v>
      </c>
      <c r="C15" s="1">
        <v>860781.14321000001</v>
      </c>
      <c r="D15" s="1">
        <v>475285.01873599994</v>
      </c>
      <c r="E15" s="1">
        <v>728964.7599360001</v>
      </c>
      <c r="F15" s="1"/>
      <c r="G15" s="12">
        <f t="shared" ref="G15:G20" si="10">B15/SUM($B15:$E15)</f>
        <v>0.24561029510014992</v>
      </c>
      <c r="H15" s="12">
        <f t="shared" si="7"/>
        <v>0.31445748619480163</v>
      </c>
      <c r="I15" s="12">
        <f t="shared" si="8"/>
        <v>0.17362942183006158</v>
      </c>
      <c r="J15" s="12">
        <f t="shared" si="9"/>
        <v>0.26630279687498692</v>
      </c>
    </row>
    <row r="16" spans="1:20" x14ac:dyDescent="0.2">
      <c r="A16">
        <v>2025</v>
      </c>
      <c r="B16" s="1">
        <v>693732.78516400012</v>
      </c>
      <c r="C16" s="1">
        <v>888169.38263999997</v>
      </c>
      <c r="D16" s="1">
        <v>490402.15105099994</v>
      </c>
      <c r="E16" s="1">
        <v>752146.68112500012</v>
      </c>
      <c r="F16" s="1"/>
      <c r="G16" s="12">
        <f t="shared" si="10"/>
        <v>0.24561685976103409</v>
      </c>
      <c r="H16" s="12">
        <f t="shared" si="7"/>
        <v>0.31445735211773512</v>
      </c>
      <c r="I16" s="12">
        <f t="shared" si="8"/>
        <v>0.17362742389741317</v>
      </c>
      <c r="J16" s="12">
        <f t="shared" si="9"/>
        <v>0.2662983642238177</v>
      </c>
    </row>
    <row r="17" spans="1:10" x14ac:dyDescent="0.2">
      <c r="A17">
        <v>2030</v>
      </c>
      <c r="B17" s="1">
        <v>704351.23123599996</v>
      </c>
      <c r="C17" s="1">
        <v>901671.08197000017</v>
      </c>
      <c r="D17" s="1">
        <v>497826.96947499999</v>
      </c>
      <c r="E17" s="1">
        <v>763513.71734839992</v>
      </c>
      <c r="F17" s="1"/>
      <c r="G17" s="12">
        <f t="shared" si="10"/>
        <v>0.24564424916858379</v>
      </c>
      <c r="H17" s="12">
        <f t="shared" si="7"/>
        <v>0.31446003940232015</v>
      </c>
      <c r="I17" s="12">
        <f t="shared" si="8"/>
        <v>0.17361839762523809</v>
      </c>
      <c r="J17" s="12">
        <f t="shared" si="9"/>
        <v>0.26627731380385783</v>
      </c>
    </row>
    <row r="18" spans="1:10" x14ac:dyDescent="0.2">
      <c r="A18">
        <v>2035</v>
      </c>
      <c r="B18" s="1">
        <v>699419.88616899995</v>
      </c>
      <c r="C18" s="1">
        <v>895250.75749999983</v>
      </c>
      <c r="D18" s="1">
        <v>494248.24033299997</v>
      </c>
      <c r="E18" s="1">
        <v>758002.11597579997</v>
      </c>
      <c r="F18" s="1"/>
      <c r="G18" s="12">
        <f t="shared" si="10"/>
        <v>0.24567590255383059</v>
      </c>
      <c r="H18" s="12">
        <f t="shared" si="7"/>
        <v>0.31446280297450507</v>
      </c>
      <c r="I18" s="12">
        <f t="shared" si="8"/>
        <v>0.17360799275317229</v>
      </c>
      <c r="J18" s="12">
        <f t="shared" si="9"/>
        <v>0.26625330171849193</v>
      </c>
    </row>
    <row r="19" spans="1:10" x14ac:dyDescent="0.2">
      <c r="A19">
        <v>2040</v>
      </c>
      <c r="B19" s="1">
        <v>722638.15433599998</v>
      </c>
      <c r="C19" s="1">
        <v>925070.83539999998</v>
      </c>
      <c r="D19" s="1">
        <v>510751.28503099998</v>
      </c>
      <c r="E19" s="1">
        <v>783338.7251249</v>
      </c>
      <c r="F19" s="1"/>
      <c r="G19" s="12">
        <f t="shared" si="10"/>
        <v>0.24564497926695675</v>
      </c>
      <c r="H19" s="12">
        <f t="shared" si="7"/>
        <v>0.31445752596761123</v>
      </c>
      <c r="I19" s="12">
        <f t="shared" si="8"/>
        <v>0.17361868878525286</v>
      </c>
      <c r="J19" s="12">
        <f t="shared" si="9"/>
        <v>0.266278805980179</v>
      </c>
    </row>
    <row r="20" spans="1:10" x14ac:dyDescent="0.2">
      <c r="A20">
        <v>2045</v>
      </c>
      <c r="B20" s="1">
        <v>758722.97552899993</v>
      </c>
      <c r="C20" s="1">
        <v>971357.15416000003</v>
      </c>
      <c r="D20" s="1">
        <v>536344.83111299993</v>
      </c>
      <c r="E20" s="1">
        <v>822617.0390925</v>
      </c>
      <c r="F20" s="1"/>
      <c r="G20" s="12">
        <f t="shared" si="10"/>
        <v>0.24561756543126076</v>
      </c>
      <c r="H20" s="12">
        <f t="shared" si="7"/>
        <v>0.31445255655092252</v>
      </c>
      <c r="I20" s="12">
        <f t="shared" si="8"/>
        <v>0.17362820937083981</v>
      </c>
      <c r="J20" s="12">
        <f t="shared" si="9"/>
        <v>0.26630166864697691</v>
      </c>
    </row>
    <row r="21" spans="1:10" x14ac:dyDescent="0.2">
      <c r="A21" s="15">
        <v>2050</v>
      </c>
      <c r="B21" s="1">
        <v>787019.01865500002</v>
      </c>
      <c r="C21" s="1">
        <v>1007654.53624</v>
      </c>
      <c r="D21" s="1">
        <v>556416.56678700005</v>
      </c>
      <c r="E21" s="1">
        <v>853421.87836800003</v>
      </c>
      <c r="F21" s="1"/>
      <c r="G21" s="12">
        <f>B21/SUM($B21:$E21)</f>
        <v>0.24559715134245716</v>
      </c>
      <c r="H21" s="12">
        <f t="shared" si="7"/>
        <v>0.31444866994546361</v>
      </c>
      <c r="I21" s="12">
        <f t="shared" si="8"/>
        <v>0.17363535127292962</v>
      </c>
      <c r="J21" s="12">
        <f t="shared" si="9"/>
        <v>0.26631882743914953</v>
      </c>
    </row>
    <row r="22" spans="1:10" x14ac:dyDescent="0.2">
      <c r="B22" s="4"/>
      <c r="C22" s="4"/>
      <c r="D22" s="4"/>
      <c r="E22" s="4"/>
      <c r="G22" s="9"/>
      <c r="H22" s="9"/>
      <c r="I22" s="9"/>
      <c r="J22" s="9"/>
    </row>
    <row r="25" spans="1:10" x14ac:dyDescent="0.2">
      <c r="G25" s="5" t="e">
        <f>B25/SUM($B25:$E25)</f>
        <v>#DIV/0!</v>
      </c>
      <c r="H25" s="5" t="e">
        <f t="shared" ref="H25" si="11">C25/SUM($B25:$E25)</f>
        <v>#DIV/0!</v>
      </c>
      <c r="I25" s="5" t="e">
        <f t="shared" ref="I25:I33" si="12">D25/SUM($B25:$E25)</f>
        <v>#DIV/0!</v>
      </c>
      <c r="J25" s="5" t="e">
        <f t="shared" ref="J25:J33" si="13">E25/SUM($B25:$E25)</f>
        <v>#DIV/0!</v>
      </c>
    </row>
    <row r="26" spans="1:10" x14ac:dyDescent="0.2">
      <c r="A26" s="3">
        <v>2015</v>
      </c>
      <c r="B26" s="1">
        <v>491416.20871710003</v>
      </c>
      <c r="C26" s="1">
        <v>954978.9882299999</v>
      </c>
      <c r="D26" s="1">
        <v>920094.86758999992</v>
      </c>
      <c r="E26" s="1">
        <v>309549.935558</v>
      </c>
      <c r="F26" s="1"/>
      <c r="G26" s="12">
        <f>B26/SUM($B26:$E26)</f>
        <v>0.18363559913141669</v>
      </c>
      <c r="H26" s="12">
        <f t="shared" ref="H26:H33" si="14">C26/SUM($B26:$E26)</f>
        <v>0.35686274801425327</v>
      </c>
      <c r="I26" s="12">
        <f t="shared" si="12"/>
        <v>0.34382702334692383</v>
      </c>
      <c r="J26" s="12">
        <f t="shared" si="13"/>
        <v>0.11567462950740623</v>
      </c>
    </row>
    <row r="27" spans="1:10" x14ac:dyDescent="0.2">
      <c r="A27" s="3">
        <v>2020</v>
      </c>
      <c r="B27" s="1">
        <v>502675.45817000006</v>
      </c>
      <c r="C27" s="1">
        <v>976859.3139200001</v>
      </c>
      <c r="D27" s="1">
        <v>941175.93382000003</v>
      </c>
      <c r="E27" s="1">
        <v>316642.29409699998</v>
      </c>
      <c r="F27" s="1"/>
      <c r="G27" s="12">
        <f t="shared" ref="G27:G32" si="15">B27/SUM($B27:$E27)</f>
        <v>0.18363559912394004</v>
      </c>
      <c r="H27" s="12">
        <f t="shared" si="14"/>
        <v>0.35686274803341117</v>
      </c>
      <c r="I27" s="12">
        <f t="shared" si="12"/>
        <v>0.34382702333882159</v>
      </c>
      <c r="J27" s="12">
        <f t="shared" si="13"/>
        <v>0.11567462950382734</v>
      </c>
    </row>
    <row r="28" spans="1:10" x14ac:dyDescent="0.2">
      <c r="A28" s="3">
        <v>2025</v>
      </c>
      <c r="B28" s="1">
        <v>518669.75155600009</v>
      </c>
      <c r="C28" s="1">
        <v>1007941.34551</v>
      </c>
      <c r="D28" s="1">
        <v>971122.57993999997</v>
      </c>
      <c r="E28" s="1">
        <v>326717.32297400001</v>
      </c>
      <c r="F28" s="1"/>
      <c r="G28" s="12">
        <f t="shared" si="15"/>
        <v>0.18363559911631419</v>
      </c>
      <c r="H28" s="12">
        <f t="shared" si="14"/>
        <v>0.35686274802329271</v>
      </c>
      <c r="I28" s="12">
        <f t="shared" si="12"/>
        <v>0.34382702335670767</v>
      </c>
      <c r="J28" s="12">
        <f t="shared" si="13"/>
        <v>0.1156746295036853</v>
      </c>
    </row>
    <row r="29" spans="1:10" x14ac:dyDescent="0.2">
      <c r="A29" s="3">
        <v>2030</v>
      </c>
      <c r="B29" s="1">
        <v>526549.92242540012</v>
      </c>
      <c r="C29" s="1">
        <v>1023255.0397200001</v>
      </c>
      <c r="D29" s="1">
        <v>985876.88520000002</v>
      </c>
      <c r="E29" s="1">
        <v>331681.15268399997</v>
      </c>
      <c r="F29" s="1"/>
      <c r="G29" s="12">
        <f t="shared" si="15"/>
        <v>0.1836355991271427</v>
      </c>
      <c r="H29" s="12">
        <f t="shared" si="14"/>
        <v>0.3568627480055746</v>
      </c>
      <c r="I29" s="12">
        <f t="shared" si="12"/>
        <v>0.34382702336254306</v>
      </c>
      <c r="J29" s="12">
        <f t="shared" si="13"/>
        <v>0.11567462950473976</v>
      </c>
    </row>
    <row r="30" spans="1:10" x14ac:dyDescent="0.2">
      <c r="A30" s="3">
        <v>2035</v>
      </c>
      <c r="B30" s="1">
        <v>522796.04342879995</v>
      </c>
      <c r="C30" s="1">
        <v>1015960.0514900001</v>
      </c>
      <c r="D30" s="1">
        <v>978848.37315</v>
      </c>
      <c r="E30" s="1">
        <v>329316.53190900001</v>
      </c>
      <c r="F30" s="1"/>
      <c r="G30" s="12">
        <f t="shared" si="15"/>
        <v>0.18363559910263638</v>
      </c>
      <c r="H30" s="12">
        <f t="shared" si="14"/>
        <v>0.35686274803477946</v>
      </c>
      <c r="I30" s="12">
        <f t="shared" si="12"/>
        <v>0.34382702335527854</v>
      </c>
      <c r="J30" s="12">
        <f t="shared" si="13"/>
        <v>0.1156746295073056</v>
      </c>
    </row>
    <row r="31" spans="1:10" x14ac:dyDescent="0.2">
      <c r="A31" s="3">
        <v>2040</v>
      </c>
      <c r="B31" s="1">
        <v>540219.02183890017</v>
      </c>
      <c r="C31" s="1">
        <v>1049818.4751799998</v>
      </c>
      <c r="D31" s="1">
        <v>1011469.99347</v>
      </c>
      <c r="E31" s="1">
        <v>340291.509403</v>
      </c>
      <c r="F31" s="1"/>
      <c r="G31" s="12">
        <f t="shared" si="15"/>
        <v>0.18363559912106545</v>
      </c>
      <c r="H31" s="12">
        <f t="shared" si="14"/>
        <v>0.35686274800507334</v>
      </c>
      <c r="I31" s="12">
        <f t="shared" si="12"/>
        <v>0.34382702336467164</v>
      </c>
      <c r="J31" s="12">
        <f t="shared" si="13"/>
        <v>0.11567462950918959</v>
      </c>
    </row>
    <row r="32" spans="1:10" x14ac:dyDescent="0.2">
      <c r="A32" s="3">
        <v>2045</v>
      </c>
      <c r="B32" s="1">
        <v>567258.07833249995</v>
      </c>
      <c r="C32" s="1">
        <v>1102364.01691</v>
      </c>
      <c r="D32" s="1">
        <v>1062096.1158100001</v>
      </c>
      <c r="E32" s="1">
        <v>357323.78884200001</v>
      </c>
      <c r="F32" s="1"/>
      <c r="G32" s="12">
        <f t="shared" si="15"/>
        <v>0.18363559911191676</v>
      </c>
      <c r="H32" s="12">
        <f t="shared" si="14"/>
        <v>0.35686274804539697</v>
      </c>
      <c r="I32" s="12">
        <f t="shared" si="12"/>
        <v>0.34382702334454307</v>
      </c>
      <c r="J32" s="12">
        <f t="shared" si="13"/>
        <v>0.11567462949814335</v>
      </c>
    </row>
    <row r="33" spans="1:10" x14ac:dyDescent="0.2">
      <c r="A33" s="3">
        <v>2050</v>
      </c>
      <c r="B33" s="1">
        <v>588462.481027</v>
      </c>
      <c r="C33" s="1">
        <v>1143570.9583699999</v>
      </c>
      <c r="D33" s="1">
        <v>1101797.8223299999</v>
      </c>
      <c r="E33" s="1">
        <v>370680.73832300003</v>
      </c>
      <c r="F33" s="1"/>
      <c r="G33" s="12">
        <f>B33/SUM($B33:$E33)</f>
        <v>0.18363559912330435</v>
      </c>
      <c r="H33" s="12">
        <f t="shared" si="14"/>
        <v>0.35686274801035439</v>
      </c>
      <c r="I33" s="12">
        <f t="shared" si="12"/>
        <v>0.34382702336980125</v>
      </c>
      <c r="J33" s="12">
        <f t="shared" si="13"/>
        <v>0.11567462949653998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F834E-735B-6549-A7D7-9A4773EAC3E9}">
  <dimension ref="A1:CX10"/>
  <sheetViews>
    <sheetView workbookViewId="0">
      <selection sqref="A1:CX10"/>
    </sheetView>
  </sheetViews>
  <sheetFormatPr baseColWidth="10" defaultRowHeight="16" x14ac:dyDescent="0.2"/>
  <sheetData>
    <row r="1" spans="1:102" x14ac:dyDescent="0.2">
      <c r="A1" s="10" t="s">
        <v>32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0" t="s">
        <v>63</v>
      </c>
      <c r="Q1" s="10" t="s">
        <v>64</v>
      </c>
      <c r="R1" s="10" t="s">
        <v>65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  <c r="AN1" s="10" t="s">
        <v>87</v>
      </c>
      <c r="AO1" s="10" t="s">
        <v>88</v>
      </c>
      <c r="AP1" s="10" t="s">
        <v>89</v>
      </c>
      <c r="AQ1" s="10" t="s">
        <v>90</v>
      </c>
      <c r="AR1" s="10" t="s">
        <v>91</v>
      </c>
      <c r="AS1" s="10" t="s">
        <v>92</v>
      </c>
      <c r="AT1" s="10" t="s">
        <v>93</v>
      </c>
      <c r="AU1" s="10" t="s">
        <v>94</v>
      </c>
      <c r="AV1" s="10" t="s">
        <v>95</v>
      </c>
      <c r="AW1" s="10" t="s">
        <v>96</v>
      </c>
      <c r="AX1" s="10" t="s">
        <v>97</v>
      </c>
      <c r="AY1" s="10" t="s">
        <v>98</v>
      </c>
      <c r="AZ1" s="10" t="s">
        <v>99</v>
      </c>
      <c r="BA1" s="10" t="s">
        <v>100</v>
      </c>
      <c r="BB1" s="10" t="s">
        <v>101</v>
      </c>
      <c r="BC1" s="10" t="s">
        <v>102</v>
      </c>
      <c r="BD1" s="10" t="s">
        <v>103</v>
      </c>
      <c r="BE1" s="10" t="s">
        <v>104</v>
      </c>
      <c r="BF1" s="10" t="s">
        <v>105</v>
      </c>
      <c r="BG1" s="10" t="s">
        <v>106</v>
      </c>
      <c r="BH1" s="10" t="s">
        <v>107</v>
      </c>
      <c r="BI1" s="10" t="s">
        <v>108</v>
      </c>
      <c r="BJ1" s="10" t="s">
        <v>109</v>
      </c>
      <c r="BK1" s="10" t="s">
        <v>110</v>
      </c>
      <c r="BL1" s="10" t="s">
        <v>111</v>
      </c>
      <c r="BM1" s="10" t="s">
        <v>112</v>
      </c>
      <c r="BN1" s="10" t="s">
        <v>113</v>
      </c>
      <c r="BO1" s="10" t="s">
        <v>114</v>
      </c>
      <c r="BP1" s="10" t="s">
        <v>115</v>
      </c>
      <c r="BQ1" s="10" t="s">
        <v>116</v>
      </c>
      <c r="BR1" s="10" t="s">
        <v>117</v>
      </c>
      <c r="BS1" s="10" t="s">
        <v>118</v>
      </c>
      <c r="BT1" s="10" t="s">
        <v>119</v>
      </c>
      <c r="BU1" s="10" t="s">
        <v>120</v>
      </c>
      <c r="BV1" s="10" t="s">
        <v>121</v>
      </c>
      <c r="BW1" s="10" t="s">
        <v>122</v>
      </c>
      <c r="BX1" s="10" t="s">
        <v>123</v>
      </c>
      <c r="BY1" s="10" t="s">
        <v>124</v>
      </c>
      <c r="BZ1" s="10" t="s">
        <v>125</v>
      </c>
      <c r="CA1" s="10" t="s">
        <v>126</v>
      </c>
      <c r="CB1" s="10" t="s">
        <v>127</v>
      </c>
      <c r="CC1" s="10" t="s">
        <v>128</v>
      </c>
      <c r="CD1" s="10" t="s">
        <v>129</v>
      </c>
      <c r="CE1" s="10" t="s">
        <v>130</v>
      </c>
      <c r="CF1" s="10" t="s">
        <v>131</v>
      </c>
      <c r="CG1" s="10" t="s">
        <v>132</v>
      </c>
      <c r="CH1" s="10" t="s">
        <v>133</v>
      </c>
      <c r="CI1" s="10" t="s">
        <v>134</v>
      </c>
      <c r="CJ1" s="10" t="s">
        <v>135</v>
      </c>
      <c r="CK1" s="10" t="s">
        <v>136</v>
      </c>
      <c r="CL1" s="10" t="s">
        <v>137</v>
      </c>
      <c r="CM1" s="10" t="s">
        <v>138</v>
      </c>
      <c r="CN1" s="10" t="s">
        <v>139</v>
      </c>
      <c r="CO1" s="10" t="s">
        <v>140</v>
      </c>
      <c r="CP1" s="10" t="s">
        <v>141</v>
      </c>
      <c r="CQ1" s="10" t="s">
        <v>142</v>
      </c>
      <c r="CR1" s="10" t="s">
        <v>143</v>
      </c>
      <c r="CS1" s="10" t="s">
        <v>144</v>
      </c>
      <c r="CT1" s="10" t="s">
        <v>145</v>
      </c>
      <c r="CU1" s="10" t="s">
        <v>146</v>
      </c>
      <c r="CV1" s="10" t="s">
        <v>147</v>
      </c>
      <c r="CW1" s="10" t="s">
        <v>148</v>
      </c>
      <c r="CX1" s="10" t="s">
        <v>149</v>
      </c>
    </row>
    <row r="2" spans="1:102" x14ac:dyDescent="0.2">
      <c r="A2" s="10">
        <v>2010</v>
      </c>
      <c r="B2" s="11">
        <v>87327.998000000007</v>
      </c>
      <c r="C2" s="11">
        <v>87652.998000000007</v>
      </c>
      <c r="D2" s="11">
        <v>91113.998000000007</v>
      </c>
      <c r="E2" s="11">
        <v>91236.998999999996</v>
      </c>
      <c r="F2" s="11">
        <v>90203.998999999996</v>
      </c>
      <c r="G2" s="11">
        <v>89920.998999999996</v>
      </c>
      <c r="H2" s="11">
        <v>89807.998999999996</v>
      </c>
      <c r="I2" s="11">
        <v>88788.998999999996</v>
      </c>
      <c r="J2" s="11">
        <v>86389.998000000007</v>
      </c>
      <c r="K2" s="11">
        <v>87977.998999999996</v>
      </c>
      <c r="L2" s="11">
        <v>87142</v>
      </c>
      <c r="M2" s="11">
        <v>85017</v>
      </c>
      <c r="N2" s="11">
        <v>85283.998999999996</v>
      </c>
      <c r="O2" s="11">
        <v>86050.998000000007</v>
      </c>
      <c r="P2" s="11">
        <v>86458.998000000007</v>
      </c>
      <c r="Q2" s="11">
        <v>88235.998999999996</v>
      </c>
      <c r="R2" s="11">
        <v>90157.998000000007</v>
      </c>
      <c r="S2" s="11">
        <v>90944.998000000007</v>
      </c>
      <c r="T2" s="11">
        <v>91200.998999999996</v>
      </c>
      <c r="U2" s="11">
        <v>88365.998000000007</v>
      </c>
      <c r="V2" s="11">
        <v>90194</v>
      </c>
      <c r="W2" s="11">
        <v>88640.998999999996</v>
      </c>
      <c r="X2" s="11">
        <v>90003.998000000007</v>
      </c>
      <c r="Y2" s="11">
        <v>93779.998999999996</v>
      </c>
      <c r="Z2" s="11">
        <v>98509</v>
      </c>
      <c r="AA2" s="11">
        <v>104119.99800000001</v>
      </c>
      <c r="AB2" s="11">
        <v>103804.99800000001</v>
      </c>
      <c r="AC2" s="11">
        <v>106613.999</v>
      </c>
      <c r="AD2" s="11">
        <v>108334</v>
      </c>
      <c r="AE2" s="11">
        <v>106816.99800000001</v>
      </c>
      <c r="AF2" s="11">
        <v>112245.997</v>
      </c>
      <c r="AG2" s="11">
        <v>104337.99800000001</v>
      </c>
      <c r="AH2" s="11">
        <v>103276.999</v>
      </c>
      <c r="AI2" s="11">
        <v>103553.999</v>
      </c>
      <c r="AJ2" s="11">
        <v>101811.999</v>
      </c>
      <c r="AK2" s="11">
        <v>106225.99800000001</v>
      </c>
      <c r="AL2" s="11">
        <v>103094</v>
      </c>
      <c r="AM2" s="11">
        <v>103628</v>
      </c>
      <c r="AN2" s="11">
        <v>105717.999</v>
      </c>
      <c r="AO2" s="11">
        <v>110546.99800000001</v>
      </c>
      <c r="AP2" s="11">
        <v>116363</v>
      </c>
      <c r="AQ2" s="11">
        <v>108685.999</v>
      </c>
      <c r="AR2" s="11">
        <v>104994.999</v>
      </c>
      <c r="AS2" s="11">
        <v>102321.999</v>
      </c>
      <c r="AT2" s="11">
        <v>103766.999</v>
      </c>
      <c r="AU2" s="11">
        <v>110062.99800000001</v>
      </c>
      <c r="AV2" s="11">
        <v>110765.001</v>
      </c>
      <c r="AW2" s="11">
        <v>110686.00199999999</v>
      </c>
      <c r="AX2" s="11">
        <v>108420.99800000001</v>
      </c>
      <c r="AY2" s="11">
        <v>108525.997</v>
      </c>
      <c r="AZ2" s="11">
        <v>111335.997</v>
      </c>
      <c r="BA2" s="11">
        <v>105132.999</v>
      </c>
      <c r="BB2" s="11">
        <v>104678.999</v>
      </c>
      <c r="BC2" s="11">
        <v>103360.99800000001</v>
      </c>
      <c r="BD2" s="11">
        <v>100516.999</v>
      </c>
      <c r="BE2" s="11">
        <v>100560.999</v>
      </c>
      <c r="BF2" s="11">
        <v>95525.997000000003</v>
      </c>
      <c r="BG2" s="11">
        <v>92699.998000000007</v>
      </c>
      <c r="BH2" s="11">
        <v>88631.998999999996</v>
      </c>
      <c r="BI2" s="11">
        <v>86140.998000000007</v>
      </c>
      <c r="BJ2" s="11">
        <v>86900.998999999996</v>
      </c>
      <c r="BK2" s="11">
        <v>82550.998999999996</v>
      </c>
      <c r="BL2" s="11">
        <v>80249.998999999996</v>
      </c>
      <c r="BM2" s="11">
        <v>82149.997000000003</v>
      </c>
      <c r="BN2" s="11">
        <v>63055.999000000003</v>
      </c>
      <c r="BO2" s="11">
        <v>61869</v>
      </c>
      <c r="BP2" s="11">
        <v>57834</v>
      </c>
      <c r="BQ2" s="11">
        <v>56985.998</v>
      </c>
      <c r="BR2" s="11">
        <v>50111</v>
      </c>
      <c r="BS2" s="11">
        <v>45980.999000000003</v>
      </c>
      <c r="BT2" s="11">
        <v>44660.999000000003</v>
      </c>
      <c r="BU2" s="11">
        <v>41925</v>
      </c>
      <c r="BV2" s="11">
        <v>40309.999000000003</v>
      </c>
      <c r="BW2" s="11">
        <v>37268</v>
      </c>
      <c r="BX2" s="11">
        <v>35379</v>
      </c>
      <c r="BY2" s="11">
        <v>34414</v>
      </c>
      <c r="BZ2" s="11">
        <v>31467.999</v>
      </c>
      <c r="CA2" s="11">
        <v>30848</v>
      </c>
      <c r="CB2" s="11">
        <v>29557</v>
      </c>
      <c r="CC2" s="11">
        <v>28913</v>
      </c>
      <c r="CD2" s="11">
        <v>28533.999</v>
      </c>
      <c r="CE2" s="11">
        <v>25751</v>
      </c>
      <c r="CF2" s="11">
        <v>24808</v>
      </c>
      <c r="CG2" s="11">
        <v>23564</v>
      </c>
      <c r="CH2" s="11">
        <v>22140</v>
      </c>
      <c r="CI2" s="11">
        <v>21161.81</v>
      </c>
      <c r="CJ2" s="11">
        <v>19276.514999999999</v>
      </c>
      <c r="CK2" s="11">
        <v>17146.150000000001</v>
      </c>
      <c r="CL2" s="11">
        <v>15491.017</v>
      </c>
      <c r="CM2" s="11">
        <v>13423.732</v>
      </c>
      <c r="CN2" s="11">
        <v>10861.985000000001</v>
      </c>
      <c r="CO2" s="11">
        <v>8146.9709999999995</v>
      </c>
      <c r="CP2" s="11">
        <v>6788.9210000000003</v>
      </c>
      <c r="CQ2" s="11">
        <v>5332.902</v>
      </c>
      <c r="CR2" s="11">
        <v>4336.3459999999995</v>
      </c>
      <c r="CS2" s="11">
        <v>3202.3090000000002</v>
      </c>
      <c r="CT2" s="11">
        <v>2516.2759999999998</v>
      </c>
      <c r="CU2" s="11">
        <v>1817.3820000000001</v>
      </c>
      <c r="CV2" s="11">
        <v>1248.4459999999999</v>
      </c>
      <c r="CW2" s="11">
        <v>792.72400000000005</v>
      </c>
      <c r="CX2" s="11">
        <v>1379.5119999999999</v>
      </c>
    </row>
    <row r="3" spans="1:102" x14ac:dyDescent="0.2">
      <c r="A3" s="10">
        <v>2015</v>
      </c>
      <c r="B3" s="11">
        <v>88712.998999999996</v>
      </c>
      <c r="C3" s="11">
        <v>87632</v>
      </c>
      <c r="D3" s="11">
        <v>89144.001000000004</v>
      </c>
      <c r="E3" s="11">
        <v>87650</v>
      </c>
      <c r="F3" s="11">
        <v>89962.998999999996</v>
      </c>
      <c r="G3" s="11">
        <v>89209.001000000004</v>
      </c>
      <c r="H3" s="11">
        <v>89212</v>
      </c>
      <c r="I3" s="11">
        <v>92161.998999999996</v>
      </c>
      <c r="J3" s="11">
        <v>92240</v>
      </c>
      <c r="K3" s="11">
        <v>91065.998000000007</v>
      </c>
      <c r="L3" s="11">
        <v>90866</v>
      </c>
      <c r="M3" s="11">
        <v>90966</v>
      </c>
      <c r="N3" s="11">
        <v>89854.998999999996</v>
      </c>
      <c r="O3" s="11">
        <v>87841.998999999996</v>
      </c>
      <c r="P3" s="11">
        <v>89109</v>
      </c>
      <c r="Q3" s="11">
        <v>88515.001999999993</v>
      </c>
      <c r="R3" s="11">
        <v>86568</v>
      </c>
      <c r="S3" s="11">
        <v>87235</v>
      </c>
      <c r="T3" s="11">
        <v>87915.001000000004</v>
      </c>
      <c r="U3" s="11">
        <v>82501.998999999996</v>
      </c>
      <c r="V3" s="11">
        <v>84051</v>
      </c>
      <c r="W3" s="11">
        <v>87689.998999999996</v>
      </c>
      <c r="X3" s="11">
        <v>92144.998000000007</v>
      </c>
      <c r="Y3" s="11">
        <v>99640.001000000004</v>
      </c>
      <c r="Z3" s="11">
        <v>109613.999</v>
      </c>
      <c r="AA3" s="11">
        <v>116661.999</v>
      </c>
      <c r="AB3" s="11">
        <v>117123.001</v>
      </c>
      <c r="AC3" s="11">
        <v>117141.999</v>
      </c>
      <c r="AD3" s="11">
        <v>116055.001</v>
      </c>
      <c r="AE3" s="11">
        <v>118494.999</v>
      </c>
      <c r="AF3" s="11">
        <v>122094</v>
      </c>
      <c r="AG3" s="11">
        <v>118996.99800000001</v>
      </c>
      <c r="AH3" s="11">
        <v>119563</v>
      </c>
      <c r="AI3" s="11">
        <v>119339</v>
      </c>
      <c r="AJ3" s="11">
        <v>115862</v>
      </c>
      <c r="AK3" s="11">
        <v>119617.999</v>
      </c>
      <c r="AL3" s="11">
        <v>110446</v>
      </c>
      <c r="AM3" s="11">
        <v>108385.001</v>
      </c>
      <c r="AN3" s="11">
        <v>107967</v>
      </c>
      <c r="AO3" s="11">
        <v>105310.999</v>
      </c>
      <c r="AP3" s="11">
        <v>109199</v>
      </c>
      <c r="AQ3" s="11">
        <v>105113.001</v>
      </c>
      <c r="AR3" s="11">
        <v>105693.99800000001</v>
      </c>
      <c r="AS3" s="11">
        <v>107405.999</v>
      </c>
      <c r="AT3" s="11">
        <v>111919.001</v>
      </c>
      <c r="AU3" s="11">
        <v>117403.99800000001</v>
      </c>
      <c r="AV3" s="11">
        <v>110263.999</v>
      </c>
      <c r="AW3" s="11">
        <v>106388</v>
      </c>
      <c r="AX3" s="11">
        <v>103131.99800000001</v>
      </c>
      <c r="AY3" s="11">
        <v>104459.999</v>
      </c>
      <c r="AZ3" s="11">
        <v>110603.997</v>
      </c>
      <c r="BA3" s="11">
        <v>110869</v>
      </c>
      <c r="BB3" s="11">
        <v>110333</v>
      </c>
      <c r="BC3" s="11">
        <v>107829.999</v>
      </c>
      <c r="BD3" s="11">
        <v>107634.001</v>
      </c>
      <c r="BE3" s="11">
        <v>109911.999</v>
      </c>
      <c r="BF3" s="11">
        <v>103496</v>
      </c>
      <c r="BG3" s="11">
        <v>102901.001</v>
      </c>
      <c r="BH3" s="11">
        <v>101335.999</v>
      </c>
      <c r="BI3" s="11">
        <v>98161.998999999996</v>
      </c>
      <c r="BJ3" s="11">
        <v>97699.998000000007</v>
      </c>
      <c r="BK3" s="11">
        <v>92273</v>
      </c>
      <c r="BL3" s="11">
        <v>89191.998999999996</v>
      </c>
      <c r="BM3" s="11">
        <v>84771.001000000004</v>
      </c>
      <c r="BN3" s="11">
        <v>81629.001000000004</v>
      </c>
      <c r="BO3" s="11">
        <v>82164.998999999996</v>
      </c>
      <c r="BP3" s="11">
        <v>77374.001000000004</v>
      </c>
      <c r="BQ3" s="11">
        <v>74847</v>
      </c>
      <c r="BR3" s="11">
        <v>76339.998999999996</v>
      </c>
      <c r="BS3" s="11">
        <v>58637</v>
      </c>
      <c r="BT3" s="11">
        <v>57186.000999999997</v>
      </c>
      <c r="BU3" s="11">
        <v>53635.999000000003</v>
      </c>
      <c r="BV3" s="11">
        <v>52465.999000000003</v>
      </c>
      <c r="BW3" s="11">
        <v>46032</v>
      </c>
      <c r="BX3" s="11">
        <v>42032</v>
      </c>
      <c r="BY3" s="11">
        <v>40620.999000000003</v>
      </c>
      <c r="BZ3" s="11">
        <v>37520</v>
      </c>
      <c r="CA3" s="11">
        <v>36032</v>
      </c>
      <c r="CB3" s="11">
        <v>33060</v>
      </c>
      <c r="CC3" s="11">
        <v>30970</v>
      </c>
      <c r="CD3" s="11">
        <v>29476</v>
      </c>
      <c r="CE3" s="11">
        <v>26658</v>
      </c>
      <c r="CF3" s="11">
        <v>25607</v>
      </c>
      <c r="CG3" s="11">
        <v>23810</v>
      </c>
      <c r="CH3" s="11">
        <v>22894</v>
      </c>
      <c r="CI3" s="11">
        <v>24744.367999999999</v>
      </c>
      <c r="CJ3" s="11">
        <v>22413.256000000001</v>
      </c>
      <c r="CK3" s="11">
        <v>19872.767</v>
      </c>
      <c r="CL3" s="11">
        <v>17810.437999999998</v>
      </c>
      <c r="CM3" s="11">
        <v>15401.912</v>
      </c>
      <c r="CN3" s="11">
        <v>12478.578</v>
      </c>
      <c r="CO3" s="11">
        <v>9305.7579999999998</v>
      </c>
      <c r="CP3" s="11">
        <v>7748.018</v>
      </c>
      <c r="CQ3" s="11">
        <v>6126.9780000000001</v>
      </c>
      <c r="CR3" s="11">
        <v>4966.4859999999999</v>
      </c>
      <c r="CS3" s="11">
        <v>3635.9659999999999</v>
      </c>
      <c r="CT3" s="11">
        <v>2840.7959999999998</v>
      </c>
      <c r="CU3" s="11">
        <v>2078.3000000000002</v>
      </c>
      <c r="CV3" s="11">
        <v>1431.3710000000001</v>
      </c>
      <c r="CW3" s="11">
        <v>908.71900000000005</v>
      </c>
      <c r="CX3" s="11">
        <v>1559.288</v>
      </c>
    </row>
    <row r="4" spans="1:102" x14ac:dyDescent="0.2">
      <c r="A4" s="10">
        <v>2020</v>
      </c>
      <c r="B4" s="11">
        <v>75532.460999999996</v>
      </c>
      <c r="C4" s="11">
        <v>75985.563999999998</v>
      </c>
      <c r="D4" s="11">
        <v>76689.125</v>
      </c>
      <c r="E4" s="11">
        <v>82521.868000000002</v>
      </c>
      <c r="F4" s="11">
        <v>83264.773000000001</v>
      </c>
      <c r="G4" s="11">
        <v>83412.182000000001</v>
      </c>
      <c r="H4" s="11">
        <v>82634.823999999993</v>
      </c>
      <c r="I4" s="11">
        <v>84168.74</v>
      </c>
      <c r="J4" s="11">
        <v>82789.312999999995</v>
      </c>
      <c r="K4" s="11">
        <v>85284.81</v>
      </c>
      <c r="L4" s="11">
        <v>84810.634000000005</v>
      </c>
      <c r="M4" s="11">
        <v>85104.811000000002</v>
      </c>
      <c r="N4" s="11">
        <v>88340.952999999994</v>
      </c>
      <c r="O4" s="11">
        <v>88699.929000000004</v>
      </c>
      <c r="P4" s="11">
        <v>87843.582999999999</v>
      </c>
      <c r="Q4" s="11">
        <v>88254.191000000006</v>
      </c>
      <c r="R4" s="11">
        <v>89126.972999999998</v>
      </c>
      <c r="S4" s="11">
        <v>89406.413</v>
      </c>
      <c r="T4" s="11">
        <v>100390.302</v>
      </c>
      <c r="U4" s="11">
        <v>104513.00900000001</v>
      </c>
      <c r="V4" s="11">
        <v>100891.791</v>
      </c>
      <c r="W4" s="11">
        <v>94698.828999999998</v>
      </c>
      <c r="X4" s="11">
        <v>90521.706000000006</v>
      </c>
      <c r="Y4" s="11">
        <v>74937.887000000002</v>
      </c>
      <c r="Z4" s="11">
        <v>64811.68</v>
      </c>
      <c r="AA4" s="11">
        <v>67307.728000000003</v>
      </c>
      <c r="AB4" s="11">
        <v>73223.607999999993</v>
      </c>
      <c r="AC4" s="11">
        <v>80144.714000000007</v>
      </c>
      <c r="AD4" s="11">
        <v>89918.312999999995</v>
      </c>
      <c r="AE4" s="11">
        <v>101112.906</v>
      </c>
      <c r="AF4" s="11">
        <v>109628.72</v>
      </c>
      <c r="AG4" s="11">
        <v>111332.935</v>
      </c>
      <c r="AH4" s="11">
        <v>112070.82399999999</v>
      </c>
      <c r="AI4" s="11">
        <v>111323.254</v>
      </c>
      <c r="AJ4" s="11">
        <v>113734.414</v>
      </c>
      <c r="AK4" s="11">
        <v>115724.234</v>
      </c>
      <c r="AL4" s="11">
        <v>112881.323</v>
      </c>
      <c r="AM4" s="11">
        <v>113670.97900000001</v>
      </c>
      <c r="AN4" s="11">
        <v>113776.906</v>
      </c>
      <c r="AO4" s="11">
        <v>110578.242</v>
      </c>
      <c r="AP4" s="11">
        <v>115974.65300000001</v>
      </c>
      <c r="AQ4" s="11">
        <v>106914.52800000001</v>
      </c>
      <c r="AR4" s="11">
        <v>104730.15300000001</v>
      </c>
      <c r="AS4" s="11">
        <v>104172.389</v>
      </c>
      <c r="AT4" s="11">
        <v>101444.895</v>
      </c>
      <c r="AU4" s="11">
        <v>105405.37</v>
      </c>
      <c r="AV4" s="11">
        <v>101393.15300000001</v>
      </c>
      <c r="AW4" s="11">
        <v>102077.303</v>
      </c>
      <c r="AX4" s="11">
        <v>103885.516</v>
      </c>
      <c r="AY4" s="11">
        <v>108418.573</v>
      </c>
      <c r="AZ4" s="11">
        <v>113835.855</v>
      </c>
      <c r="BA4" s="11">
        <v>106766.406</v>
      </c>
      <c r="BB4" s="11">
        <v>102891.803</v>
      </c>
      <c r="BC4" s="11">
        <v>99748.846999999994</v>
      </c>
      <c r="BD4" s="11">
        <v>101002.075</v>
      </c>
      <c r="BE4" s="11">
        <v>107006.541</v>
      </c>
      <c r="BF4" s="11">
        <v>107259.36199999999</v>
      </c>
      <c r="BG4" s="11">
        <v>106715.17200000001</v>
      </c>
      <c r="BH4" s="11">
        <v>104240.512</v>
      </c>
      <c r="BI4" s="11">
        <v>103888.717</v>
      </c>
      <c r="BJ4" s="11">
        <v>105867.795</v>
      </c>
      <c r="BK4" s="11">
        <v>99423.327000000005</v>
      </c>
      <c r="BL4" s="11">
        <v>98660.221999999994</v>
      </c>
      <c r="BM4" s="11">
        <v>97092.467000000004</v>
      </c>
      <c r="BN4" s="11">
        <v>93967.659</v>
      </c>
      <c r="BO4" s="11">
        <v>92836.402000000002</v>
      </c>
      <c r="BP4" s="11">
        <v>87040.103000000003</v>
      </c>
      <c r="BQ4" s="11">
        <v>83630.387000000002</v>
      </c>
      <c r="BR4" s="11">
        <v>78609.585000000006</v>
      </c>
      <c r="BS4" s="11">
        <v>74528.202000000005</v>
      </c>
      <c r="BT4" s="11">
        <v>75110.027000000002</v>
      </c>
      <c r="BU4" s="11">
        <v>70658.375</v>
      </c>
      <c r="BV4" s="11">
        <v>68075.562000000005</v>
      </c>
      <c r="BW4" s="11">
        <v>69961.614000000001</v>
      </c>
      <c r="BX4" s="11">
        <v>53268.624000000003</v>
      </c>
      <c r="BY4" s="11">
        <v>51682.830999999998</v>
      </c>
      <c r="BZ4" s="11">
        <v>48106.207999999999</v>
      </c>
      <c r="CA4" s="11">
        <v>46803.341999999997</v>
      </c>
      <c r="CB4" s="11">
        <v>40623.635000000002</v>
      </c>
      <c r="CC4" s="11">
        <v>36626.779000000002</v>
      </c>
      <c r="CD4" s="11">
        <v>34886.239999999998</v>
      </c>
      <c r="CE4" s="11">
        <v>31704.167000000001</v>
      </c>
      <c r="CF4" s="11">
        <v>29913.760999999999</v>
      </c>
      <c r="CG4" s="11">
        <v>26895.831999999999</v>
      </c>
      <c r="CH4" s="11">
        <v>24641.296999999999</v>
      </c>
      <c r="CI4" s="11">
        <v>22782.269</v>
      </c>
      <c r="CJ4" s="11">
        <v>19981.228999999999</v>
      </c>
      <c r="CK4" s="11">
        <v>18553.138999999999</v>
      </c>
      <c r="CL4" s="11">
        <v>16588.937999999998</v>
      </c>
      <c r="CM4" s="11">
        <v>15252.42</v>
      </c>
      <c r="CN4" s="11">
        <v>15795.6</v>
      </c>
      <c r="CO4" s="11">
        <v>13574.062</v>
      </c>
      <c r="CP4" s="11">
        <v>11334.589</v>
      </c>
      <c r="CQ4" s="11">
        <v>9533.0730000000003</v>
      </c>
      <c r="CR4" s="11">
        <v>7687.1540000000005</v>
      </c>
      <c r="CS4" s="11">
        <v>5785.0420000000004</v>
      </c>
      <c r="CT4" s="11">
        <v>3970.491</v>
      </c>
      <c r="CU4" s="11">
        <v>3019.7359999999999</v>
      </c>
      <c r="CV4" s="11">
        <v>2172.364</v>
      </c>
      <c r="CW4" s="11">
        <v>1588.2280000000001</v>
      </c>
      <c r="CX4" s="11">
        <v>2737.3850000000002</v>
      </c>
    </row>
    <row r="5" spans="1:102" x14ac:dyDescent="0.2">
      <c r="A5" s="10">
        <v>2025</v>
      </c>
      <c r="B5" s="11">
        <v>67794.904999999999</v>
      </c>
      <c r="C5" s="11">
        <v>69218.119000000006</v>
      </c>
      <c r="D5" s="11">
        <v>70644.479000000007</v>
      </c>
      <c r="E5" s="11">
        <v>72086.293000000005</v>
      </c>
      <c r="F5" s="11">
        <v>73112.907000000007</v>
      </c>
      <c r="G5" s="11">
        <v>74001.065000000002</v>
      </c>
      <c r="H5" s="11">
        <v>74547.838000000003</v>
      </c>
      <c r="I5" s="11">
        <v>75160.191000000006</v>
      </c>
      <c r="J5" s="11">
        <v>80998.551000000007</v>
      </c>
      <c r="K5" s="11">
        <v>81826.880000000005</v>
      </c>
      <c r="L5" s="11">
        <v>82081.044999999998</v>
      </c>
      <c r="M5" s="11">
        <v>81435.509999999995</v>
      </c>
      <c r="N5" s="11">
        <v>83104.587</v>
      </c>
      <c r="O5" s="11">
        <v>81868.834000000003</v>
      </c>
      <c r="P5" s="11">
        <v>84542.676999999996</v>
      </c>
      <c r="Q5" s="11">
        <v>84428.078999999998</v>
      </c>
      <c r="R5" s="11">
        <v>85242.771999999997</v>
      </c>
      <c r="S5" s="11">
        <v>89815.767999999996</v>
      </c>
      <c r="T5" s="11">
        <v>103566.17200000001</v>
      </c>
      <c r="U5" s="11">
        <v>106324.1</v>
      </c>
      <c r="V5" s="11">
        <v>104653.15399999999</v>
      </c>
      <c r="W5" s="11">
        <v>102346.857</v>
      </c>
      <c r="X5" s="11">
        <v>98914.085999999996</v>
      </c>
      <c r="Y5" s="11">
        <v>94297.501999999993</v>
      </c>
      <c r="Z5" s="11">
        <v>93698.914999999994</v>
      </c>
      <c r="AA5" s="11">
        <v>90511.192999999999</v>
      </c>
      <c r="AB5" s="11">
        <v>86112.915999999997</v>
      </c>
      <c r="AC5" s="11">
        <v>84052.088000000003</v>
      </c>
      <c r="AD5" s="11">
        <v>70600.464999999997</v>
      </c>
      <c r="AE5" s="11">
        <v>61564.701999999997</v>
      </c>
      <c r="AF5" s="11">
        <v>65182.705999999998</v>
      </c>
      <c r="AG5" s="11">
        <v>71917.755999999994</v>
      </c>
      <c r="AH5" s="11">
        <v>79203.611999999994</v>
      </c>
      <c r="AI5" s="11">
        <v>89035.854999999996</v>
      </c>
      <c r="AJ5" s="11">
        <v>100072.444</v>
      </c>
      <c r="AK5" s="11">
        <v>106840.792</v>
      </c>
      <c r="AL5" s="11">
        <v>108576.383</v>
      </c>
      <c r="AM5" s="11">
        <v>109363.268</v>
      </c>
      <c r="AN5" s="11">
        <v>108787.704</v>
      </c>
      <c r="AO5" s="11">
        <v>111384.579</v>
      </c>
      <c r="AP5" s="11">
        <v>115094.202</v>
      </c>
      <c r="AQ5" s="11">
        <v>112318.986</v>
      </c>
      <c r="AR5" s="11">
        <v>112964.955</v>
      </c>
      <c r="AS5" s="11">
        <v>112848.338</v>
      </c>
      <c r="AT5" s="11">
        <v>109435.329</v>
      </c>
      <c r="AU5" s="11">
        <v>114734.679</v>
      </c>
      <c r="AV5" s="11">
        <v>105577.36900000001</v>
      </c>
      <c r="AW5" s="11">
        <v>103373.705</v>
      </c>
      <c r="AX5" s="11">
        <v>102772.917</v>
      </c>
      <c r="AY5" s="11">
        <v>100045.588</v>
      </c>
      <c r="AZ5" s="11">
        <v>103889.213</v>
      </c>
      <c r="BA5" s="11">
        <v>99808.455000000002</v>
      </c>
      <c r="BB5" s="11">
        <v>100367.63400000001</v>
      </c>
      <c r="BC5" s="11">
        <v>102100.30899999999</v>
      </c>
      <c r="BD5" s="11">
        <v>106473.47199999999</v>
      </c>
      <c r="BE5" s="11">
        <v>111690.151</v>
      </c>
      <c r="BF5" s="11">
        <v>104660.38499999999</v>
      </c>
      <c r="BG5" s="11">
        <v>100727.533</v>
      </c>
      <c r="BH5" s="11">
        <v>97576.148000000001</v>
      </c>
      <c r="BI5" s="11">
        <v>98673.68</v>
      </c>
      <c r="BJ5" s="11">
        <v>104379.94</v>
      </c>
      <c r="BK5" s="11">
        <v>104428.64599999999</v>
      </c>
      <c r="BL5" s="11">
        <v>103706.59699999999</v>
      </c>
      <c r="BM5" s="11">
        <v>101131.29700000001</v>
      </c>
      <c r="BN5" s="11">
        <v>100549.57</v>
      </c>
      <c r="BO5" s="11">
        <v>101335.624</v>
      </c>
      <c r="BP5" s="11">
        <v>94014.976999999999</v>
      </c>
      <c r="BQ5" s="11">
        <v>92189.945000000007</v>
      </c>
      <c r="BR5" s="11">
        <v>89745.849000000002</v>
      </c>
      <c r="BS5" s="11">
        <v>85767.918000000005</v>
      </c>
      <c r="BT5" s="11">
        <v>84944.910999999993</v>
      </c>
      <c r="BU5" s="11">
        <v>79555.823000000004</v>
      </c>
      <c r="BV5" s="11">
        <v>76480.413</v>
      </c>
      <c r="BW5" s="11">
        <v>71760.179000000004</v>
      </c>
      <c r="BX5" s="11">
        <v>67742.074999999997</v>
      </c>
      <c r="BY5" s="11">
        <v>67910.474000000002</v>
      </c>
      <c r="BZ5" s="11">
        <v>63491.822999999997</v>
      </c>
      <c r="CA5" s="11">
        <v>60574.796000000002</v>
      </c>
      <c r="CB5" s="11">
        <v>62101.148000000001</v>
      </c>
      <c r="CC5" s="11">
        <v>46553.527999999998</v>
      </c>
      <c r="CD5" s="11">
        <v>44629.023000000001</v>
      </c>
      <c r="CE5" s="11">
        <v>40896.766000000003</v>
      </c>
      <c r="CF5" s="11">
        <v>39211.434000000001</v>
      </c>
      <c r="CG5" s="11">
        <v>33348.279000000002</v>
      </c>
      <c r="CH5" s="11">
        <v>29387.11</v>
      </c>
      <c r="CI5" s="11">
        <v>27242.776999999998</v>
      </c>
      <c r="CJ5" s="11">
        <v>24031.312999999998</v>
      </c>
      <c r="CK5" s="11">
        <v>21940.97</v>
      </c>
      <c r="CL5" s="11">
        <v>19012.448</v>
      </c>
      <c r="CM5" s="11">
        <v>16718.866999999998</v>
      </c>
      <c r="CN5" s="11">
        <v>14760.105</v>
      </c>
      <c r="CO5" s="11">
        <v>12297.409</v>
      </c>
      <c r="CP5" s="11">
        <v>10809.617</v>
      </c>
      <c r="CQ5" s="11">
        <v>9087.3940000000002</v>
      </c>
      <c r="CR5" s="11">
        <v>7803.183</v>
      </c>
      <c r="CS5" s="11">
        <v>7560.9530000000004</v>
      </c>
      <c r="CT5" s="11">
        <v>6004.9449999999997</v>
      </c>
      <c r="CU5" s="11">
        <v>4597.2709999999997</v>
      </c>
      <c r="CV5" s="11">
        <v>3525.0920000000001</v>
      </c>
      <c r="CW5" s="11">
        <v>2573.4639999999999</v>
      </c>
      <c r="CX5" s="11">
        <v>4473.3540000000003</v>
      </c>
    </row>
    <row r="6" spans="1:102" x14ac:dyDescent="0.2">
      <c r="A6" s="10">
        <v>2030</v>
      </c>
      <c r="B6" s="11">
        <v>63193.317999999999</v>
      </c>
      <c r="C6" s="11">
        <v>63456.13</v>
      </c>
      <c r="D6" s="11">
        <v>64109.932000000001</v>
      </c>
      <c r="E6" s="11">
        <v>64959.699000000001</v>
      </c>
      <c r="F6" s="11">
        <v>66008.063999999998</v>
      </c>
      <c r="G6" s="11">
        <v>67343.498999999996</v>
      </c>
      <c r="H6" s="11">
        <v>68838.637000000002</v>
      </c>
      <c r="I6" s="11">
        <v>70161.838000000003</v>
      </c>
      <c r="J6" s="11">
        <v>71576.898000000001</v>
      </c>
      <c r="K6" s="11">
        <v>72641.69</v>
      </c>
      <c r="L6" s="11">
        <v>73597.763000000006</v>
      </c>
      <c r="M6" s="11">
        <v>74233.921000000002</v>
      </c>
      <c r="N6" s="11">
        <v>74940.95</v>
      </c>
      <c r="O6" s="11">
        <v>80877.176999999996</v>
      </c>
      <c r="P6" s="11">
        <v>81840.11</v>
      </c>
      <c r="Q6" s="11">
        <v>82393.561000000002</v>
      </c>
      <c r="R6" s="11">
        <v>82194.577000000005</v>
      </c>
      <c r="S6" s="11">
        <v>85091.247000000003</v>
      </c>
      <c r="T6" s="11">
        <v>97095.247000000003</v>
      </c>
      <c r="U6" s="11">
        <v>103197.861</v>
      </c>
      <c r="V6" s="11">
        <v>100982.202</v>
      </c>
      <c r="W6" s="11">
        <v>98715.546000000002</v>
      </c>
      <c r="X6" s="11">
        <v>99766.527000000002</v>
      </c>
      <c r="Y6" s="11">
        <v>98191.482000000004</v>
      </c>
      <c r="Z6" s="11">
        <v>96635.387000000002</v>
      </c>
      <c r="AA6" s="11">
        <v>95689.994999999995</v>
      </c>
      <c r="AB6" s="11">
        <v>95331.157000000007</v>
      </c>
      <c r="AC6" s="11">
        <v>93974.941000000006</v>
      </c>
      <c r="AD6" s="11">
        <v>91432.293999999994</v>
      </c>
      <c r="AE6" s="11">
        <v>91813.623999999996</v>
      </c>
      <c r="AF6" s="11">
        <v>89760.195000000007</v>
      </c>
      <c r="AG6" s="11">
        <v>86169.822</v>
      </c>
      <c r="AH6" s="11">
        <v>84419.081000000006</v>
      </c>
      <c r="AI6" s="11">
        <v>71018.498999999996</v>
      </c>
      <c r="AJ6" s="11">
        <v>61792.309000000001</v>
      </c>
      <c r="AK6" s="11">
        <v>63639.447</v>
      </c>
      <c r="AL6" s="11">
        <v>70353.684999999998</v>
      </c>
      <c r="AM6" s="11">
        <v>77640.490000000005</v>
      </c>
      <c r="AN6" s="11">
        <v>87553.853000000003</v>
      </c>
      <c r="AO6" s="11">
        <v>98697.881999999998</v>
      </c>
      <c r="AP6" s="11">
        <v>107133.152</v>
      </c>
      <c r="AQ6" s="11">
        <v>108894.11</v>
      </c>
      <c r="AR6" s="11">
        <v>109546.66499999999</v>
      </c>
      <c r="AS6" s="11">
        <v>108758.886</v>
      </c>
      <c r="AT6" s="11">
        <v>111132.81600000001</v>
      </c>
      <c r="AU6" s="11">
        <v>114768.659</v>
      </c>
      <c r="AV6" s="11">
        <v>111824.353</v>
      </c>
      <c r="AW6" s="11">
        <v>112391.378</v>
      </c>
      <c r="AX6" s="11">
        <v>112179.92200000001</v>
      </c>
      <c r="AY6" s="11">
        <v>108725.16899999999</v>
      </c>
      <c r="AZ6" s="11">
        <v>113854.579</v>
      </c>
      <c r="BA6" s="11">
        <v>104646.659</v>
      </c>
      <c r="BB6" s="11">
        <v>102344.196</v>
      </c>
      <c r="BC6" s="11">
        <v>101662.469</v>
      </c>
      <c r="BD6" s="11">
        <v>98842.649000000005</v>
      </c>
      <c r="BE6" s="11">
        <v>102526.046</v>
      </c>
      <c r="BF6" s="11">
        <v>98394.482999999993</v>
      </c>
      <c r="BG6" s="11">
        <v>98822.197</v>
      </c>
      <c r="BH6" s="11">
        <v>100421.58199999999</v>
      </c>
      <c r="BI6" s="11">
        <v>104588.261</v>
      </c>
      <c r="BJ6" s="11">
        <v>109513.44500000001</v>
      </c>
      <c r="BK6" s="11">
        <v>102478.19500000001</v>
      </c>
      <c r="BL6" s="11">
        <v>98441.739000000001</v>
      </c>
      <c r="BM6" s="11">
        <v>95232.601999999999</v>
      </c>
      <c r="BN6" s="11">
        <v>96099.74</v>
      </c>
      <c r="BO6" s="11">
        <v>100429.56299999999</v>
      </c>
      <c r="BP6" s="11">
        <v>99252.735000000001</v>
      </c>
      <c r="BQ6" s="11">
        <v>97389.535000000003</v>
      </c>
      <c r="BR6" s="11">
        <v>93701.798999999999</v>
      </c>
      <c r="BS6" s="11">
        <v>91772.341</v>
      </c>
      <c r="BT6" s="11">
        <v>92900.911999999997</v>
      </c>
      <c r="BU6" s="11">
        <v>85995.79</v>
      </c>
      <c r="BV6" s="11">
        <v>84288.894</v>
      </c>
      <c r="BW6" s="11">
        <v>82054.850999999995</v>
      </c>
      <c r="BX6" s="11">
        <v>78184.606</v>
      </c>
      <c r="BY6" s="11">
        <v>77120.317999999999</v>
      </c>
      <c r="BZ6" s="11">
        <v>71757.347999999998</v>
      </c>
      <c r="CA6" s="11">
        <v>68549.107000000004</v>
      </c>
      <c r="CB6" s="11">
        <v>63753.118999999999</v>
      </c>
      <c r="CC6" s="11">
        <v>59490.495000000003</v>
      </c>
      <c r="CD6" s="11">
        <v>58898.555999999997</v>
      </c>
      <c r="CE6" s="11">
        <v>54305.760999999999</v>
      </c>
      <c r="CF6" s="11">
        <v>50910.232000000004</v>
      </c>
      <c r="CG6" s="11">
        <v>51497.870999999999</v>
      </c>
      <c r="CH6" s="11">
        <v>37636.010999999999</v>
      </c>
      <c r="CI6" s="11">
        <v>35210.29</v>
      </c>
      <c r="CJ6" s="11">
        <v>31359.545999999998</v>
      </c>
      <c r="CK6" s="11">
        <v>29188.936000000002</v>
      </c>
      <c r="CL6" s="11">
        <v>23937.912</v>
      </c>
      <c r="CM6" s="11">
        <v>20256.663</v>
      </c>
      <c r="CN6" s="11">
        <v>17974.333999999999</v>
      </c>
      <c r="CO6" s="11">
        <v>15091.252</v>
      </c>
      <c r="CP6" s="11">
        <v>13064.355</v>
      </c>
      <c r="CQ6" s="11">
        <v>10675.029</v>
      </c>
      <c r="CR6" s="11">
        <v>8803.6180000000004</v>
      </c>
      <c r="CS6" s="11">
        <v>7238.4210000000003</v>
      </c>
      <c r="CT6" s="11">
        <v>5590.4440000000004</v>
      </c>
      <c r="CU6" s="11">
        <v>4537.9709999999995</v>
      </c>
      <c r="CV6" s="11">
        <v>3489.366</v>
      </c>
      <c r="CW6" s="11">
        <v>2719.3780000000002</v>
      </c>
      <c r="CX6" s="11">
        <v>6918.0709999999999</v>
      </c>
    </row>
    <row r="7" spans="1:102" x14ac:dyDescent="0.2">
      <c r="A7" s="10">
        <v>2035</v>
      </c>
      <c r="B7" s="11">
        <v>59805.59</v>
      </c>
      <c r="C7" s="11">
        <v>60939.148999999998</v>
      </c>
      <c r="D7" s="11">
        <v>60560.014000000003</v>
      </c>
      <c r="E7" s="11">
        <v>60885.269</v>
      </c>
      <c r="F7" s="11">
        <v>60852.756000000001</v>
      </c>
      <c r="G7" s="11">
        <v>61045.252999999997</v>
      </c>
      <c r="H7" s="11">
        <v>61439.413</v>
      </c>
      <c r="I7" s="11">
        <v>62072.800999999999</v>
      </c>
      <c r="J7" s="11">
        <v>62963.635000000002</v>
      </c>
      <c r="K7" s="11">
        <v>64115.8</v>
      </c>
      <c r="L7" s="11">
        <v>65594.892999999996</v>
      </c>
      <c r="M7" s="11">
        <v>67242.248000000007</v>
      </c>
      <c r="N7" s="11">
        <v>68718.459000000003</v>
      </c>
      <c r="O7" s="11">
        <v>70281.824999999997</v>
      </c>
      <c r="P7" s="11">
        <v>71531.562000000005</v>
      </c>
      <c r="Q7" s="11">
        <v>73090.009000000005</v>
      </c>
      <c r="R7" s="11">
        <v>74032.256999999998</v>
      </c>
      <c r="S7" s="11">
        <v>75547.843999999997</v>
      </c>
      <c r="T7" s="11">
        <v>94126.672999999995</v>
      </c>
      <c r="U7" s="11">
        <v>97922.039000000004</v>
      </c>
      <c r="V7" s="11">
        <v>95431.884000000005</v>
      </c>
      <c r="W7" s="11">
        <v>91498.387000000002</v>
      </c>
      <c r="X7" s="11">
        <v>90488.163</v>
      </c>
      <c r="Y7" s="11">
        <v>87509.563999999998</v>
      </c>
      <c r="Z7" s="11">
        <v>89604.684999999998</v>
      </c>
      <c r="AA7" s="11">
        <v>88696.824999999997</v>
      </c>
      <c r="AB7" s="11">
        <v>88462.179000000004</v>
      </c>
      <c r="AC7" s="11">
        <v>91716.948000000004</v>
      </c>
      <c r="AD7" s="11">
        <v>92373.248000000007</v>
      </c>
      <c r="AE7" s="11">
        <v>91991.267000000007</v>
      </c>
      <c r="AF7" s="11">
        <v>92524.019</v>
      </c>
      <c r="AG7" s="11">
        <v>93147.653000000006</v>
      </c>
      <c r="AH7" s="11">
        <v>92258.551999999996</v>
      </c>
      <c r="AI7" s="11">
        <v>89834.942999999999</v>
      </c>
      <c r="AJ7" s="11">
        <v>90102.182000000001</v>
      </c>
      <c r="AK7" s="11">
        <v>86443.82</v>
      </c>
      <c r="AL7" s="11">
        <v>82976.645000000004</v>
      </c>
      <c r="AM7" s="11">
        <v>81335.986000000004</v>
      </c>
      <c r="AN7" s="11">
        <v>68087.457999999999</v>
      </c>
      <c r="AO7" s="11">
        <v>59047.214</v>
      </c>
      <c r="AP7" s="11">
        <v>62526.705999999998</v>
      </c>
      <c r="AQ7" s="11">
        <v>69314.414000000004</v>
      </c>
      <c r="AR7" s="11">
        <v>76529.928</v>
      </c>
      <c r="AS7" s="11">
        <v>86317.356</v>
      </c>
      <c r="AT7" s="11">
        <v>97332.457999999999</v>
      </c>
      <c r="AU7" s="11">
        <v>105843.58100000001</v>
      </c>
      <c r="AV7" s="11">
        <v>107500</v>
      </c>
      <c r="AW7" s="11">
        <v>108158.398</v>
      </c>
      <c r="AX7" s="11">
        <v>107328.25199999999</v>
      </c>
      <c r="AY7" s="11">
        <v>109668.936</v>
      </c>
      <c r="AZ7" s="11">
        <v>113221.967</v>
      </c>
      <c r="BA7" s="11">
        <v>110231.557</v>
      </c>
      <c r="BB7" s="11">
        <v>110723.836</v>
      </c>
      <c r="BC7" s="11">
        <v>110467.394</v>
      </c>
      <c r="BD7" s="11">
        <v>106969.037</v>
      </c>
      <c r="BE7" s="11">
        <v>111995.80499999999</v>
      </c>
      <c r="BF7" s="11">
        <v>102849.33900000001</v>
      </c>
      <c r="BG7" s="11">
        <v>100491.60799999999</v>
      </c>
      <c r="BH7" s="11">
        <v>99684.035000000003</v>
      </c>
      <c r="BI7" s="11">
        <v>96748.256999999998</v>
      </c>
      <c r="BJ7" s="11">
        <v>100163.94100000001</v>
      </c>
      <c r="BK7" s="11">
        <v>96000.928</v>
      </c>
      <c r="BL7" s="11">
        <v>96356.684999999998</v>
      </c>
      <c r="BM7" s="11">
        <v>97865.448999999993</v>
      </c>
      <c r="BN7" s="11">
        <v>101834.77800000001</v>
      </c>
      <c r="BO7" s="11">
        <v>105977.24800000001</v>
      </c>
      <c r="BP7" s="11">
        <v>97932.763999999996</v>
      </c>
      <c r="BQ7" s="11">
        <v>92900.35</v>
      </c>
      <c r="BR7" s="11">
        <v>88508.49</v>
      </c>
      <c r="BS7" s="11">
        <v>87767.646999999997</v>
      </c>
      <c r="BT7" s="11">
        <v>92056.225999999995</v>
      </c>
      <c r="BU7" s="11">
        <v>90998.759000000005</v>
      </c>
      <c r="BV7" s="11">
        <v>89352.46</v>
      </c>
      <c r="BW7" s="11">
        <v>85857.111999999994</v>
      </c>
      <c r="BX7" s="11">
        <v>83835.911999999997</v>
      </c>
      <c r="BY7" s="11">
        <v>84650.981</v>
      </c>
      <c r="BZ7" s="11">
        <v>77815.53</v>
      </c>
      <c r="CA7" s="11">
        <v>75739.907999999996</v>
      </c>
      <c r="CB7" s="11">
        <v>73203.320000000007</v>
      </c>
      <c r="CC7" s="11">
        <v>69029.346999999994</v>
      </c>
      <c r="CD7" s="11">
        <v>67326.773000000001</v>
      </c>
      <c r="CE7" s="11">
        <v>61743.338000000003</v>
      </c>
      <c r="CF7" s="11">
        <v>58107.938000000002</v>
      </c>
      <c r="CG7" s="11">
        <v>53069.493000000002</v>
      </c>
      <c r="CH7" s="11">
        <v>48464.756999999998</v>
      </c>
      <c r="CI7" s="11">
        <v>46784.034</v>
      </c>
      <c r="CJ7" s="11">
        <v>42013.252</v>
      </c>
      <c r="CK7" s="11">
        <v>38165.409</v>
      </c>
      <c r="CL7" s="11">
        <v>37508.063000000002</v>
      </c>
      <c r="CM7" s="11">
        <v>26269.420999999998</v>
      </c>
      <c r="CN7" s="11">
        <v>23598.275000000001</v>
      </c>
      <c r="CO7" s="11">
        <v>20041.697</v>
      </c>
      <c r="CP7" s="11">
        <v>17751.507000000001</v>
      </c>
      <c r="CQ7" s="11">
        <v>13746.98</v>
      </c>
      <c r="CR7" s="11">
        <v>10921.02</v>
      </c>
      <c r="CS7" s="11">
        <v>9063.3539999999994</v>
      </c>
      <c r="CT7" s="11">
        <v>7068.8760000000002</v>
      </c>
      <c r="CU7" s="11">
        <v>5667.6419999999998</v>
      </c>
      <c r="CV7" s="11">
        <v>4255.0469999999996</v>
      </c>
      <c r="CW7" s="11">
        <v>3204.152</v>
      </c>
      <c r="CX7" s="11">
        <v>7451.8140000000003</v>
      </c>
    </row>
    <row r="8" spans="1:102" x14ac:dyDescent="0.2">
      <c r="A8" s="10">
        <v>2040</v>
      </c>
      <c r="B8" s="11">
        <v>67003.13</v>
      </c>
      <c r="C8" s="11">
        <v>67095.159</v>
      </c>
      <c r="D8" s="11">
        <v>67766.849000000002</v>
      </c>
      <c r="E8" s="11">
        <v>68175.040999999997</v>
      </c>
      <c r="F8" s="11">
        <v>68631.331999999995</v>
      </c>
      <c r="G8" s="11">
        <v>65994.247000000003</v>
      </c>
      <c r="H8" s="11">
        <v>66991.327999999994</v>
      </c>
      <c r="I8" s="11">
        <v>66294.570999999996</v>
      </c>
      <c r="J8" s="11">
        <v>66351.202999999994</v>
      </c>
      <c r="K8" s="11">
        <v>66099.888999999996</v>
      </c>
      <c r="L8" s="11">
        <v>66116.597999999998</v>
      </c>
      <c r="M8" s="11">
        <v>66359</v>
      </c>
      <c r="N8" s="11">
        <v>66847.418999999994</v>
      </c>
      <c r="O8" s="11">
        <v>67605.502999999997</v>
      </c>
      <c r="P8" s="11">
        <v>68661.789999999994</v>
      </c>
      <c r="Q8" s="11">
        <v>70023.186000000002</v>
      </c>
      <c r="R8" s="11">
        <v>71907.646999999997</v>
      </c>
      <c r="S8" s="11">
        <v>74658.516000000003</v>
      </c>
      <c r="T8" s="11">
        <v>89734.073999999993</v>
      </c>
      <c r="U8" s="11">
        <v>94860.478000000003</v>
      </c>
      <c r="V8" s="11">
        <v>95534.948000000004</v>
      </c>
      <c r="W8" s="11">
        <v>94897.823000000004</v>
      </c>
      <c r="X8" s="11">
        <v>94429.914999999994</v>
      </c>
      <c r="Y8" s="11">
        <v>98820.195999999996</v>
      </c>
      <c r="Z8" s="11">
        <v>99331.597999999998</v>
      </c>
      <c r="AA8" s="11">
        <v>97907.778000000006</v>
      </c>
      <c r="AB8" s="11">
        <v>96016.160999999993</v>
      </c>
      <c r="AC8" s="11">
        <v>96744.062000000005</v>
      </c>
      <c r="AD8" s="11">
        <v>95400.554999999993</v>
      </c>
      <c r="AE8" s="11">
        <v>97943.074999999997</v>
      </c>
      <c r="AF8" s="11">
        <v>97669.562000000005</v>
      </c>
      <c r="AG8" s="11">
        <v>97709.274999999994</v>
      </c>
      <c r="AH8" s="11">
        <v>100688.671</v>
      </c>
      <c r="AI8" s="11">
        <v>100847.05100000001</v>
      </c>
      <c r="AJ8" s="11">
        <v>99735.72</v>
      </c>
      <c r="AK8" s="11">
        <v>98040.343999999997</v>
      </c>
      <c r="AL8" s="11">
        <v>98240.85</v>
      </c>
      <c r="AM8" s="11">
        <v>96998.445999999996</v>
      </c>
      <c r="AN8" s="11">
        <v>94383.737999999998</v>
      </c>
      <c r="AO8" s="11">
        <v>94507.729000000007</v>
      </c>
      <c r="AP8" s="11">
        <v>92397.577000000005</v>
      </c>
      <c r="AQ8" s="11">
        <v>88846.823000000004</v>
      </c>
      <c r="AR8" s="11">
        <v>86987.832999999999</v>
      </c>
      <c r="AS8" s="11">
        <v>73423.864000000001</v>
      </c>
      <c r="AT8" s="11">
        <v>64073.701999999997</v>
      </c>
      <c r="AU8" s="11">
        <v>67264.686000000002</v>
      </c>
      <c r="AV8" s="11">
        <v>73592.717000000004</v>
      </c>
      <c r="AW8" s="11">
        <v>80459.482999999993</v>
      </c>
      <c r="AX8" s="11">
        <v>89869.92</v>
      </c>
      <c r="AY8" s="11">
        <v>100533.45</v>
      </c>
      <c r="AZ8" s="11">
        <v>108697.74400000001</v>
      </c>
      <c r="BA8" s="11">
        <v>110037.33</v>
      </c>
      <c r="BB8" s="11">
        <v>110408.576</v>
      </c>
      <c r="BC8" s="11">
        <v>109353.936</v>
      </c>
      <c r="BD8" s="11">
        <v>111407.66</v>
      </c>
      <c r="BE8" s="11">
        <v>114643.561</v>
      </c>
      <c r="BF8" s="11">
        <v>111437.65300000001</v>
      </c>
      <c r="BG8" s="11">
        <v>111678.64200000001</v>
      </c>
      <c r="BH8" s="11">
        <v>111210.628</v>
      </c>
      <c r="BI8" s="11">
        <v>107556.947</v>
      </c>
      <c r="BJ8" s="11">
        <v>112347.292</v>
      </c>
      <c r="BK8" s="11">
        <v>103168.592</v>
      </c>
      <c r="BL8" s="11">
        <v>100657.28599999999</v>
      </c>
      <c r="BM8" s="11">
        <v>99639.672999999995</v>
      </c>
      <c r="BN8" s="11">
        <v>96504.183000000005</v>
      </c>
      <c r="BO8" s="11">
        <v>98181.040999999997</v>
      </c>
      <c r="BP8" s="11">
        <v>92653.857000000004</v>
      </c>
      <c r="BQ8" s="11">
        <v>91476.303</v>
      </c>
      <c r="BR8" s="11">
        <v>91331.731</v>
      </c>
      <c r="BS8" s="11">
        <v>93291.058999999994</v>
      </c>
      <c r="BT8" s="11">
        <v>97727.687999999995</v>
      </c>
      <c r="BU8" s="11">
        <v>90242.774000000005</v>
      </c>
      <c r="BV8" s="11">
        <v>85552.650999999998</v>
      </c>
      <c r="BW8" s="11">
        <v>81370.385999999999</v>
      </c>
      <c r="BX8" s="11">
        <v>80395.956000000006</v>
      </c>
      <c r="BY8" s="11">
        <v>84077.062999999995</v>
      </c>
      <c r="BZ8" s="11">
        <v>82660.104999999996</v>
      </c>
      <c r="CA8" s="11">
        <v>80708.395999999993</v>
      </c>
      <c r="CB8" s="11">
        <v>76957.073999999993</v>
      </c>
      <c r="CC8" s="11">
        <v>74377.664000000004</v>
      </c>
      <c r="CD8" s="11">
        <v>74358.206999999995</v>
      </c>
      <c r="CE8" s="11">
        <v>67365.759000000005</v>
      </c>
      <c r="CF8" s="11">
        <v>64555.663</v>
      </c>
      <c r="CG8" s="11">
        <v>61361.688000000002</v>
      </c>
      <c r="CH8" s="11">
        <v>56693.3</v>
      </c>
      <c r="CI8" s="11">
        <v>53993.076999999997</v>
      </c>
      <c r="CJ8" s="11">
        <v>48231.495000000003</v>
      </c>
      <c r="CK8" s="11">
        <v>44120.546999999999</v>
      </c>
      <c r="CL8" s="11">
        <v>38979.625</v>
      </c>
      <c r="CM8" s="11">
        <v>34278.214999999997</v>
      </c>
      <c r="CN8" s="11">
        <v>31778.303</v>
      </c>
      <c r="CO8" s="11">
        <v>27302.017</v>
      </c>
      <c r="CP8" s="11">
        <v>23566.683000000001</v>
      </c>
      <c r="CQ8" s="11">
        <v>22066.526999999998</v>
      </c>
      <c r="CR8" s="11">
        <v>14489.263999999999</v>
      </c>
      <c r="CS8" s="11">
        <v>12225.066999999999</v>
      </c>
      <c r="CT8" s="11">
        <v>9680.4590000000007</v>
      </c>
      <c r="CU8" s="11">
        <v>7976.4040000000005</v>
      </c>
      <c r="CV8" s="11">
        <v>5698.7560000000003</v>
      </c>
      <c r="CW8" s="11">
        <v>4142.7870000000003</v>
      </c>
      <c r="CX8" s="11">
        <v>9586.6470000000008</v>
      </c>
    </row>
    <row r="9" spans="1:102" x14ac:dyDescent="0.2">
      <c r="A9" s="10">
        <v>2045</v>
      </c>
      <c r="B9" s="11">
        <v>70104.006999999998</v>
      </c>
      <c r="C9" s="11">
        <v>71516.521999999997</v>
      </c>
      <c r="D9" s="11">
        <v>73009.176999999996</v>
      </c>
      <c r="E9" s="11">
        <v>74390.002999999997</v>
      </c>
      <c r="F9" s="11">
        <v>75182.441000000006</v>
      </c>
      <c r="G9" s="11">
        <v>76223.42</v>
      </c>
      <c r="H9" s="11">
        <v>76097.812999999995</v>
      </c>
      <c r="I9" s="11">
        <v>76342.012000000002</v>
      </c>
      <c r="J9" s="11">
        <v>76362.911999999997</v>
      </c>
      <c r="K9" s="11">
        <v>76494.762000000002</v>
      </c>
      <c r="L9" s="11">
        <v>73576.585999999996</v>
      </c>
      <c r="M9" s="11">
        <v>74310.502999999997</v>
      </c>
      <c r="N9" s="11">
        <v>73357.254000000001</v>
      </c>
      <c r="O9" s="11">
        <v>73170.214000000007</v>
      </c>
      <c r="P9" s="11">
        <v>72717.600999999995</v>
      </c>
      <c r="Q9" s="11">
        <v>72535.646999999997</v>
      </c>
      <c r="R9" s="11">
        <v>72801.941000000006</v>
      </c>
      <c r="S9" s="11">
        <v>74361.120999999999</v>
      </c>
      <c r="T9" s="11">
        <v>88533.577000000005</v>
      </c>
      <c r="U9" s="11">
        <v>93661.047000000006</v>
      </c>
      <c r="V9" s="11">
        <v>94524.395000000004</v>
      </c>
      <c r="W9" s="11">
        <v>95485.486000000004</v>
      </c>
      <c r="X9" s="11">
        <v>97064.457999999999</v>
      </c>
      <c r="Y9" s="11">
        <v>98901.572</v>
      </c>
      <c r="Z9" s="11">
        <v>101352.291</v>
      </c>
      <c r="AA9" s="11">
        <v>103379.565</v>
      </c>
      <c r="AB9" s="11">
        <v>104640.736</v>
      </c>
      <c r="AC9" s="11">
        <v>105739.61500000001</v>
      </c>
      <c r="AD9" s="11">
        <v>111553.79300000001</v>
      </c>
      <c r="AE9" s="11">
        <v>112372.461</v>
      </c>
      <c r="AF9" s="11">
        <v>111416.103</v>
      </c>
      <c r="AG9" s="11">
        <v>109519.77099999999</v>
      </c>
      <c r="AH9" s="11">
        <v>109689.302</v>
      </c>
      <c r="AI9" s="11">
        <v>107555.553</v>
      </c>
      <c r="AJ9" s="11">
        <v>109142.111</v>
      </c>
      <c r="AK9" s="11">
        <v>106461.245</v>
      </c>
      <c r="AL9" s="11">
        <v>105898.342</v>
      </c>
      <c r="AM9" s="11">
        <v>108334.65399999999</v>
      </c>
      <c r="AN9" s="11">
        <v>108105.13099999999</v>
      </c>
      <c r="AO9" s="11">
        <v>106717.478</v>
      </c>
      <c r="AP9" s="11">
        <v>106462.307</v>
      </c>
      <c r="AQ9" s="11">
        <v>106546.89</v>
      </c>
      <c r="AR9" s="11">
        <v>105060.965</v>
      </c>
      <c r="AS9" s="11">
        <v>102090.868</v>
      </c>
      <c r="AT9" s="11">
        <v>101802.63099999999</v>
      </c>
      <c r="AU9" s="11">
        <v>99317.358999999997</v>
      </c>
      <c r="AV9" s="11">
        <v>95191.558000000005</v>
      </c>
      <c r="AW9" s="11">
        <v>92868.539000000004</v>
      </c>
      <c r="AX9" s="11">
        <v>78873.777000000002</v>
      </c>
      <c r="AY9" s="11">
        <v>69165.218999999997</v>
      </c>
      <c r="AZ9" s="11">
        <v>71969.055999999997</v>
      </c>
      <c r="BA9" s="11">
        <v>77896.373000000007</v>
      </c>
      <c r="BB9" s="11">
        <v>84385.913</v>
      </c>
      <c r="BC9" s="11">
        <v>93437.816999999995</v>
      </c>
      <c r="BD9" s="11">
        <v>103705.524</v>
      </c>
      <c r="BE9" s="11">
        <v>111482.548</v>
      </c>
      <c r="BF9" s="11">
        <v>112504.34</v>
      </c>
      <c r="BG9" s="11">
        <v>112561.416</v>
      </c>
      <c r="BH9" s="11">
        <v>111250.639</v>
      </c>
      <c r="BI9" s="11">
        <v>113038.40399999999</v>
      </c>
      <c r="BJ9" s="11">
        <v>116084.768</v>
      </c>
      <c r="BK9" s="11">
        <v>112780.875</v>
      </c>
      <c r="BL9" s="11">
        <v>112840.49099999999</v>
      </c>
      <c r="BM9" s="11">
        <v>112129.857</v>
      </c>
      <c r="BN9" s="11">
        <v>108214.727</v>
      </c>
      <c r="BO9" s="11">
        <v>111094.781</v>
      </c>
      <c r="BP9" s="11">
        <v>100375.69500000001</v>
      </c>
      <c r="BQ9" s="11">
        <v>96212.539000000004</v>
      </c>
      <c r="BR9" s="11">
        <v>93637.066999999995</v>
      </c>
      <c r="BS9" s="11">
        <v>88824.014999999999</v>
      </c>
      <c r="BT9" s="11">
        <v>90818.474000000002</v>
      </c>
      <c r="BU9" s="11">
        <v>85525.775999999998</v>
      </c>
      <c r="BV9" s="11">
        <v>84390.740999999995</v>
      </c>
      <c r="BW9" s="11">
        <v>84160.377999999997</v>
      </c>
      <c r="BX9" s="11">
        <v>85809.160999999993</v>
      </c>
      <c r="BY9" s="11">
        <v>89793.99</v>
      </c>
      <c r="BZ9" s="11">
        <v>82458.354999999996</v>
      </c>
      <c r="CA9" s="11">
        <v>77656.679000000004</v>
      </c>
      <c r="CB9" s="11">
        <v>73293.676000000007</v>
      </c>
      <c r="CC9" s="11">
        <v>71666.971999999994</v>
      </c>
      <c r="CD9" s="11">
        <v>74224.285000000003</v>
      </c>
      <c r="CE9" s="11">
        <v>72002.421000000002</v>
      </c>
      <c r="CF9" s="11">
        <v>69319.872000000003</v>
      </c>
      <c r="CG9" s="11">
        <v>65002.428999999996</v>
      </c>
      <c r="CH9" s="11">
        <v>61566.485000000001</v>
      </c>
      <c r="CI9" s="11">
        <v>60188.974000000002</v>
      </c>
      <c r="CJ9" s="11">
        <v>53157.671000000002</v>
      </c>
      <c r="CK9" s="11">
        <v>49528.292000000001</v>
      </c>
      <c r="CL9" s="11">
        <v>45649.54</v>
      </c>
      <c r="CM9" s="11">
        <v>40703.777000000002</v>
      </c>
      <c r="CN9" s="11">
        <v>37275.991999999998</v>
      </c>
      <c r="CO9" s="11">
        <v>31890.276000000002</v>
      </c>
      <c r="CP9" s="11">
        <v>27840.351999999999</v>
      </c>
      <c r="CQ9" s="11">
        <v>23334.401000000002</v>
      </c>
      <c r="CR9" s="11">
        <v>19359.982</v>
      </c>
      <c r="CS9" s="11">
        <v>16883.61</v>
      </c>
      <c r="CT9" s="11">
        <v>13585.635</v>
      </c>
      <c r="CU9" s="11">
        <v>10895.328</v>
      </c>
      <c r="CV9" s="11">
        <v>9522.8040000000001</v>
      </c>
      <c r="CW9" s="11">
        <v>5718.2049999999999</v>
      </c>
      <c r="CX9" s="11">
        <v>13630.081</v>
      </c>
    </row>
    <row r="10" spans="1:102" x14ac:dyDescent="0.2">
      <c r="A10" s="10">
        <v>2050</v>
      </c>
      <c r="B10" s="11">
        <v>68811.062999999995</v>
      </c>
      <c r="C10" s="11">
        <v>70588.41</v>
      </c>
      <c r="D10" s="11">
        <v>72492.967000000004</v>
      </c>
      <c r="E10" s="11">
        <v>74219.745999999999</v>
      </c>
      <c r="F10" s="11">
        <v>75793.198999999993</v>
      </c>
      <c r="G10" s="11">
        <v>77208.725000000006</v>
      </c>
      <c r="H10" s="11">
        <v>78482.464999999997</v>
      </c>
      <c r="I10" s="11">
        <v>79639.648000000001</v>
      </c>
      <c r="J10" s="11">
        <v>80722.817999999999</v>
      </c>
      <c r="K10" s="11">
        <v>81266.176000000007</v>
      </c>
      <c r="L10" s="11">
        <v>82098.559999999998</v>
      </c>
      <c r="M10" s="11">
        <v>81782.289000000004</v>
      </c>
      <c r="N10" s="11">
        <v>81841.822</v>
      </c>
      <c r="O10" s="11">
        <v>81687.971999999994</v>
      </c>
      <c r="P10" s="11">
        <v>81680.22</v>
      </c>
      <c r="Q10" s="11">
        <v>78650.626000000004</v>
      </c>
      <c r="R10" s="11">
        <v>79464.964999999997</v>
      </c>
      <c r="S10" s="11">
        <v>79562.119000000006</v>
      </c>
      <c r="T10" s="11">
        <v>92669.377999999997</v>
      </c>
      <c r="U10" s="11">
        <v>95980.827000000005</v>
      </c>
      <c r="V10" s="11">
        <v>94833.582999999999</v>
      </c>
      <c r="W10" s="11">
        <v>93636.038</v>
      </c>
      <c r="X10" s="11">
        <v>93477.489000000001</v>
      </c>
      <c r="Y10" s="11">
        <v>93949.235000000001</v>
      </c>
      <c r="Z10" s="11">
        <v>96132.010999999999</v>
      </c>
      <c r="AA10" s="11">
        <v>98295.967000000004</v>
      </c>
      <c r="AB10" s="11">
        <v>101267.52499999999</v>
      </c>
      <c r="AC10" s="11">
        <v>104549.75900000001</v>
      </c>
      <c r="AD10" s="11">
        <v>107989.48</v>
      </c>
      <c r="AE10" s="11">
        <v>110887.19500000001</v>
      </c>
      <c r="AF10" s="11">
        <v>113569.348</v>
      </c>
      <c r="AG10" s="11">
        <v>115040.8</v>
      </c>
      <c r="AH10" s="11">
        <v>115804.5</v>
      </c>
      <c r="AI10" s="11">
        <v>121044.496</v>
      </c>
      <c r="AJ10" s="11">
        <v>121087.76700000001</v>
      </c>
      <c r="AK10" s="11">
        <v>117889.47500000001</v>
      </c>
      <c r="AL10" s="11">
        <v>115539.12300000001</v>
      </c>
      <c r="AM10" s="11">
        <v>115310.38800000001</v>
      </c>
      <c r="AN10" s="11">
        <v>112912.499</v>
      </c>
      <c r="AO10" s="11">
        <v>114312.24099999999</v>
      </c>
      <c r="AP10" s="11">
        <v>113132.47500000001</v>
      </c>
      <c r="AQ10" s="11">
        <v>112503.883</v>
      </c>
      <c r="AR10" s="11">
        <v>114733.50599999999</v>
      </c>
      <c r="AS10" s="11">
        <v>114186.367</v>
      </c>
      <c r="AT10" s="11">
        <v>112465.27499999999</v>
      </c>
      <c r="AU10" s="11">
        <v>111921.59699999999</v>
      </c>
      <c r="AV10" s="11">
        <v>111516.04399999999</v>
      </c>
      <c r="AW10" s="11">
        <v>109658.902</v>
      </c>
      <c r="AX10" s="11">
        <v>106318.70600000001</v>
      </c>
      <c r="AY10" s="11">
        <v>105702.451</v>
      </c>
      <c r="AZ10" s="11">
        <v>102904.675</v>
      </c>
      <c r="BA10" s="11">
        <v>98476.134999999995</v>
      </c>
      <c r="BB10" s="11">
        <v>95875.615999999995</v>
      </c>
      <c r="BC10" s="11">
        <v>81701.842999999993</v>
      </c>
      <c r="BD10" s="11">
        <v>71795.504000000001</v>
      </c>
      <c r="BE10" s="11">
        <v>74334.114000000001</v>
      </c>
      <c r="BF10" s="11">
        <v>79989.710999999996</v>
      </c>
      <c r="BG10" s="11">
        <v>86199.331000000006</v>
      </c>
      <c r="BH10" s="11">
        <v>94961.017999999996</v>
      </c>
      <c r="BI10" s="11">
        <v>104940.86900000001</v>
      </c>
      <c r="BJ10" s="11">
        <v>112520.01</v>
      </c>
      <c r="BK10" s="11">
        <v>113410.467</v>
      </c>
      <c r="BL10" s="11">
        <v>113321.44</v>
      </c>
      <c r="BM10" s="11">
        <v>111841.32799999999</v>
      </c>
      <c r="BN10" s="11">
        <v>113336.882</v>
      </c>
      <c r="BO10" s="11">
        <v>114551.008</v>
      </c>
      <c r="BP10" s="11">
        <v>109529.07799999999</v>
      </c>
      <c r="BQ10" s="11">
        <v>107865.448</v>
      </c>
      <c r="BR10" s="11">
        <v>105602.376</v>
      </c>
      <c r="BS10" s="11">
        <v>99853.247000000003</v>
      </c>
      <c r="BT10" s="11">
        <v>103274.291</v>
      </c>
      <c r="BU10" s="11">
        <v>93102.232999999993</v>
      </c>
      <c r="BV10" s="11">
        <v>89196.407999999996</v>
      </c>
      <c r="BW10" s="11">
        <v>86874.864000000001</v>
      </c>
      <c r="BX10" s="11">
        <v>82085.975000000006</v>
      </c>
      <c r="BY10" s="11">
        <v>83796.373000000007</v>
      </c>
      <c r="BZ10" s="11">
        <v>78391.570999999996</v>
      </c>
      <c r="CA10" s="11">
        <v>76874.377999999997</v>
      </c>
      <c r="CB10" s="11">
        <v>76118.12</v>
      </c>
      <c r="CC10" s="11">
        <v>76946.213000000003</v>
      </c>
      <c r="CD10" s="11">
        <v>79856.837</v>
      </c>
      <c r="CE10" s="11">
        <v>72384.399000000005</v>
      </c>
      <c r="CF10" s="11">
        <v>67150.322</v>
      </c>
      <c r="CG10" s="11">
        <v>62344.707000000002</v>
      </c>
      <c r="CH10" s="11">
        <v>59751.476000000002</v>
      </c>
      <c r="CI10" s="11">
        <v>60557.964</v>
      </c>
      <c r="CJ10" s="11">
        <v>57345.750999999997</v>
      </c>
      <c r="CK10" s="11">
        <v>53795.394</v>
      </c>
      <c r="CL10" s="11">
        <v>48960.256000000001</v>
      </c>
      <c r="CM10" s="11">
        <v>44829.434999999998</v>
      </c>
      <c r="CN10" s="11">
        <v>42211.37</v>
      </c>
      <c r="CO10" s="11">
        <v>35762.199999999997</v>
      </c>
      <c r="CP10" s="11">
        <v>31826.355</v>
      </c>
      <c r="CQ10" s="11">
        <v>27908.558000000001</v>
      </c>
      <c r="CR10" s="11">
        <v>23543.949000000001</v>
      </c>
      <c r="CS10" s="11">
        <v>20307.044000000002</v>
      </c>
      <c r="CT10" s="11">
        <v>16300.971</v>
      </c>
      <c r="CU10" s="11">
        <v>13311.028</v>
      </c>
      <c r="CV10" s="11">
        <v>10360.305</v>
      </c>
      <c r="CW10" s="11">
        <v>7928.1710000000003</v>
      </c>
      <c r="CX10" s="11">
        <v>20228.153999999999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7C76-8A96-0941-A0B9-456257178093}">
  <dimension ref="A1:R10"/>
  <sheetViews>
    <sheetView workbookViewId="0">
      <selection activeCell="G16" sqref="A1:XFD1048576"/>
    </sheetView>
  </sheetViews>
  <sheetFormatPr baseColWidth="10" defaultRowHeight="16" x14ac:dyDescent="0.2"/>
  <sheetData>
    <row r="1" spans="1:18" x14ac:dyDescent="0.2">
      <c r="A1" t="str">
        <f>rRp!A1</f>
        <v>year</v>
      </c>
      <c r="B1" t="s">
        <v>222</v>
      </c>
      <c r="C1" t="s">
        <v>223</v>
      </c>
      <c r="D1" t="s">
        <v>224</v>
      </c>
      <c r="E1" t="s">
        <v>225</v>
      </c>
      <c r="N1" t="s">
        <v>226</v>
      </c>
      <c r="O1" t="s">
        <v>227</v>
      </c>
      <c r="P1" t="s">
        <v>228</v>
      </c>
    </row>
    <row r="2" spans="1:18" x14ac:dyDescent="0.2">
      <c r="A2">
        <f>rRp!A2</f>
        <v>2010</v>
      </c>
      <c r="B2" s="4">
        <f>SUM(rRp!B2:'rRp'!U2)</f>
        <v>1769280.9729999998</v>
      </c>
      <c r="C2" s="4">
        <f>SUM(rRp!V2:AJ2)</f>
        <v>1516044.9810000001</v>
      </c>
      <c r="D2" s="4">
        <f>SUM(rRp!AK2:BN2)</f>
        <v>2997300.9629999991</v>
      </c>
      <c r="E2" s="4">
        <f>SUM(rRp!BO2:CX2)</f>
        <v>885243.99099999992</v>
      </c>
      <c r="G2" s="6">
        <f>SUM(B2:E2)</f>
        <v>7167870.9079999998</v>
      </c>
      <c r="I2" s="19">
        <f>B2/$G2</f>
        <v>0.2468349382555593</v>
      </c>
      <c r="J2" s="19">
        <f t="shared" ref="J2:L10" si="0">C2/$G2</f>
        <v>0.21150562007303386</v>
      </c>
      <c r="K2" s="19">
        <f t="shared" si="0"/>
        <v>0.4181577767611212</v>
      </c>
      <c r="L2" s="19">
        <f t="shared" si="0"/>
        <v>0.12350166491028551</v>
      </c>
      <c r="O2">
        <v>0.66649612199999997</v>
      </c>
      <c r="P2">
        <v>0.33350387799999998</v>
      </c>
    </row>
    <row r="3" spans="1:18" x14ac:dyDescent="0.2">
      <c r="A3">
        <f>rRp!A3</f>
        <v>2015</v>
      </c>
      <c r="B3" s="4">
        <f>SUM(rRp!B3:'rRp'!U3)</f>
        <v>1778363.9970000002</v>
      </c>
      <c r="C3" s="4">
        <f>SUM(rRp!V3:AJ3)</f>
        <v>1654471.9939999999</v>
      </c>
      <c r="D3" s="4">
        <f>SUM(rRp!AK3:BN3)</f>
        <v>3141347.986</v>
      </c>
      <c r="E3" s="4">
        <f>SUM(rRp!BO3:CX3)</f>
        <v>1080685.996</v>
      </c>
      <c r="G3" s="6">
        <f t="shared" ref="G3:G10" si="1">SUM(B3:E3)</f>
        <v>7654869.9730000002</v>
      </c>
      <c r="I3" s="19">
        <f t="shared" ref="I3:I10" si="2">B3/$G3</f>
        <v>0.23231798884534757</v>
      </c>
      <c r="J3" s="19">
        <f t="shared" si="0"/>
        <v>0.216133258936546</v>
      </c>
      <c r="K3" s="19">
        <f t="shared" si="0"/>
        <v>0.41037248145037825</v>
      </c>
      <c r="L3" s="19">
        <f t="shared" si="0"/>
        <v>0.14117627076772818</v>
      </c>
      <c r="O3">
        <f>1-P3</f>
        <v>0.68611027775627642</v>
      </c>
      <c r="P3">
        <f t="shared" ref="P3:P10" si="3">P2*R3</f>
        <v>0.31388972224372352</v>
      </c>
      <c r="R3">
        <f t="shared" ref="R3:R10" si="4">I3/I2</f>
        <v>0.94118762314279159</v>
      </c>
    </row>
    <row r="4" spans="1:18" x14ac:dyDescent="0.2">
      <c r="A4">
        <f>rRp!A4</f>
        <v>2020</v>
      </c>
      <c r="B4" s="4">
        <f>SUM(rRp!B4:'rRp'!U4)</f>
        <v>1718774.4580000001</v>
      </c>
      <c r="C4" s="4">
        <f>SUM(rRp!V4:AJ4)</f>
        <v>1395659.3089999999</v>
      </c>
      <c r="D4" s="4">
        <f>SUM(rRp!AK4:BN4)</f>
        <v>3169414.9770000014</v>
      </c>
      <c r="E4" s="4">
        <f>SUM(rRp!BO4:CX4)</f>
        <v>1295958.6919999998</v>
      </c>
      <c r="G4" s="6">
        <f t="shared" si="1"/>
        <v>7579807.4360000007</v>
      </c>
      <c r="I4" s="19">
        <f t="shared" si="2"/>
        <v>0.22675700834255336</v>
      </c>
      <c r="J4" s="19">
        <f t="shared" si="0"/>
        <v>0.18412859703682843</v>
      </c>
      <c r="K4" s="19">
        <f t="shared" si="0"/>
        <v>0.4181392474361536</v>
      </c>
      <c r="L4" s="19">
        <f t="shared" si="0"/>
        <v>0.17097514718446466</v>
      </c>
      <c r="O4">
        <f t="shared" ref="O4:O10" si="5">1-P4</f>
        <v>0.69362383550572315</v>
      </c>
      <c r="P4">
        <f t="shared" si="3"/>
        <v>0.30637616449427679</v>
      </c>
      <c r="R4">
        <f t="shared" si="4"/>
        <v>0.97606306541119325</v>
      </c>
    </row>
    <row r="5" spans="1:18" x14ac:dyDescent="0.2">
      <c r="A5">
        <f>rRp!A5</f>
        <v>2025</v>
      </c>
      <c r="B5" s="4">
        <f>SUM(rRp!B5:'rRp'!U5)</f>
        <v>1621800.7719999999</v>
      </c>
      <c r="C5" s="4">
        <f>SUM(rRp!V5:AJ5)</f>
        <v>1292164.2509999997</v>
      </c>
      <c r="D5" s="4">
        <f>SUM(rRp!AK5:BN5)</f>
        <v>3174281.8239999996</v>
      </c>
      <c r="E5" s="4">
        <f>SUM(rRp!BO5:CX5)</f>
        <v>1524081.2570000002</v>
      </c>
      <c r="G5" s="6">
        <f t="shared" si="1"/>
        <v>7612328.1039999994</v>
      </c>
      <c r="I5" s="19">
        <f t="shared" si="2"/>
        <v>0.21304924720044621</v>
      </c>
      <c r="J5" s="19">
        <f t="shared" si="0"/>
        <v>0.16974626334366943</v>
      </c>
      <c r="K5" s="19">
        <f t="shared" si="0"/>
        <v>0.41699225002296353</v>
      </c>
      <c r="L5" s="19">
        <f t="shared" si="0"/>
        <v>0.20021223943292085</v>
      </c>
      <c r="O5">
        <f t="shared" si="5"/>
        <v>0.7121446799692297</v>
      </c>
      <c r="P5">
        <f t="shared" si="3"/>
        <v>0.2878553200307703</v>
      </c>
      <c r="R5">
        <f t="shared" si="4"/>
        <v>0.9395486770516952</v>
      </c>
    </row>
    <row r="6" spans="1:18" x14ac:dyDescent="0.2">
      <c r="A6">
        <f>rRp!A6</f>
        <v>2030</v>
      </c>
      <c r="B6" s="4">
        <f>SUM(rRp!B6:'rRp'!U6)</f>
        <v>1507752.1190000002</v>
      </c>
      <c r="C6" s="4">
        <f>SUM(rRp!V6:AJ6)</f>
        <v>1355693.0609999998</v>
      </c>
      <c r="D6" s="4">
        <f>SUM(rRp!AK6:BN6)</f>
        <v>3031109.3089999999</v>
      </c>
      <c r="E6" s="4">
        <f>SUM(rRp!BO6:CX6)</f>
        <v>1735945.4300000004</v>
      </c>
      <c r="G6" s="6">
        <f t="shared" si="1"/>
        <v>7630499.9190000007</v>
      </c>
      <c r="I6" s="19">
        <f t="shared" si="2"/>
        <v>0.19759545704806133</v>
      </c>
      <c r="J6" s="19">
        <f t="shared" si="0"/>
        <v>0.17766765944447677</v>
      </c>
      <c r="K6" s="19">
        <f t="shared" si="0"/>
        <v>0.39723600565836004</v>
      </c>
      <c r="L6" s="19">
        <f t="shared" si="0"/>
        <v>0.22750087784910181</v>
      </c>
      <c r="O6">
        <f t="shared" si="5"/>
        <v>0.73302462096154786</v>
      </c>
      <c r="P6">
        <f t="shared" si="3"/>
        <v>0.26697537903845214</v>
      </c>
      <c r="R6">
        <f t="shared" si="4"/>
        <v>0.92746376551218102</v>
      </c>
    </row>
    <row r="7" spans="1:18" x14ac:dyDescent="0.2">
      <c r="A7">
        <f>rRp!A7</f>
        <v>2035</v>
      </c>
      <c r="B7" s="4">
        <f>SUM(rRp!B7:'rRp'!U7)</f>
        <v>1372767.4890000001</v>
      </c>
      <c r="C7" s="4">
        <f>SUM(rRp!V7:AJ7)</f>
        <v>1365640.4989999998</v>
      </c>
      <c r="D7" s="4">
        <f>SUM(rRp!AK7:BN7)</f>
        <v>2864015.7680000002</v>
      </c>
      <c r="E7" s="4">
        <f>SUM(rRp!BO7:CX7)</f>
        <v>1897848.8960000002</v>
      </c>
      <c r="G7" s="6">
        <f t="shared" si="1"/>
        <v>7500272.6520000007</v>
      </c>
      <c r="I7" s="19">
        <f t="shared" si="2"/>
        <v>0.18302901143652983</v>
      </c>
      <c r="J7" s="19">
        <f t="shared" si="0"/>
        <v>0.18207878064750649</v>
      </c>
      <c r="K7" s="19">
        <f t="shared" si="0"/>
        <v>0.38185488726683692</v>
      </c>
      <c r="L7" s="19">
        <f t="shared" si="0"/>
        <v>0.25303732064912671</v>
      </c>
      <c r="O7">
        <f t="shared" si="5"/>
        <v>0.75270565207673046</v>
      </c>
      <c r="P7">
        <f t="shared" si="3"/>
        <v>0.24729434792326954</v>
      </c>
      <c r="R7">
        <f t="shared" si="4"/>
        <v>0.92628147514551162</v>
      </c>
    </row>
    <row r="8" spans="1:18" x14ac:dyDescent="0.2">
      <c r="A8">
        <f>rRp!A8</f>
        <v>2040</v>
      </c>
      <c r="B8" s="4">
        <f>SUM(rRp!B8:'rRp'!U8)</f>
        <v>1407176.96</v>
      </c>
      <c r="C8" s="4">
        <f>SUM(rRp!V8:AJ8)</f>
        <v>1463676.39</v>
      </c>
      <c r="D8" s="4">
        <f>SUM(rRp!AK8:BN8)</f>
        <v>2918370.8650000002</v>
      </c>
      <c r="E8" s="4">
        <f>SUM(rRp!BO8:CX8)</f>
        <v>2013454.2380000008</v>
      </c>
      <c r="G8" s="6">
        <f t="shared" si="1"/>
        <v>7802678.4530000007</v>
      </c>
      <c r="I8" s="19">
        <f t="shared" si="2"/>
        <v>0.18034537351195906</v>
      </c>
      <c r="J8" s="19">
        <f t="shared" si="0"/>
        <v>0.18758640367106766</v>
      </c>
      <c r="K8" s="19">
        <f t="shared" si="0"/>
        <v>0.37402167506696821</v>
      </c>
      <c r="L8" s="19">
        <f t="shared" si="0"/>
        <v>0.25804654775000513</v>
      </c>
      <c r="O8">
        <f t="shared" si="5"/>
        <v>0.7563315717350958</v>
      </c>
      <c r="P8">
        <f t="shared" si="3"/>
        <v>0.24366842826490423</v>
      </c>
      <c r="R8">
        <f t="shared" si="4"/>
        <v>0.98533763634787819</v>
      </c>
    </row>
    <row r="9" spans="1:18" x14ac:dyDescent="0.2">
      <c r="A9">
        <f>rRp!A9</f>
        <v>2045</v>
      </c>
      <c r="B9" s="4">
        <f>SUM(rRp!B9:'rRp'!U9)</f>
        <v>1514748.56</v>
      </c>
      <c r="C9" s="4">
        <f>SUM(rRp!V9:AJ9)</f>
        <v>1572337.2120000001</v>
      </c>
      <c r="D9" s="4">
        <f>SUM(rRp!AK9:BN9)</f>
        <v>3047179.7110000001</v>
      </c>
      <c r="E9" s="4">
        <f>SUM(rRp!BO9:CX9)</f>
        <v>2116998.7110000001</v>
      </c>
      <c r="G9" s="6">
        <f t="shared" si="1"/>
        <v>8251264.1940000001</v>
      </c>
      <c r="I9" s="19">
        <f t="shared" si="2"/>
        <v>0.18357775540643415</v>
      </c>
      <c r="J9" s="19">
        <f t="shared" si="0"/>
        <v>0.19055712858441048</v>
      </c>
      <c r="K9" s="19">
        <f t="shared" si="0"/>
        <v>0.36929852679008768</v>
      </c>
      <c r="L9" s="19">
        <f t="shared" si="0"/>
        <v>0.25656658921906772</v>
      </c>
      <c r="O9">
        <f t="shared" si="5"/>
        <v>0.75196423255449596</v>
      </c>
      <c r="P9">
        <f t="shared" si="3"/>
        <v>0.24803576744550399</v>
      </c>
      <c r="R9">
        <f t="shared" si="4"/>
        <v>1.0179232870327042</v>
      </c>
    </row>
    <row r="10" spans="1:18" x14ac:dyDescent="0.2">
      <c r="A10">
        <f>rRp!A10</f>
        <v>2050</v>
      </c>
      <c r="B10" s="4">
        <f>SUM(rRp!B10:'rRp'!U10)</f>
        <v>1594643.9950000001</v>
      </c>
      <c r="C10" s="4">
        <f>SUM(rRp!V10:AJ10)</f>
        <v>1581565.193</v>
      </c>
      <c r="D10" s="4">
        <f>SUM(rRp!AK10:BN10)</f>
        <v>3143711.8750000009</v>
      </c>
      <c r="E10" s="4">
        <f>SUM(rRp!BO10:CX10)</f>
        <v>2240726.2290000007</v>
      </c>
      <c r="G10" s="6">
        <f t="shared" si="1"/>
        <v>8560647.2920000013</v>
      </c>
      <c r="I10" s="19">
        <f t="shared" si="2"/>
        <v>0.18627610046382925</v>
      </c>
      <c r="J10" s="19">
        <f t="shared" si="0"/>
        <v>0.18474831856207721</v>
      </c>
      <c r="K10" s="19">
        <f t="shared" si="0"/>
        <v>0.36722829101227272</v>
      </c>
      <c r="L10" s="19">
        <f t="shared" si="0"/>
        <v>0.26174728996182084</v>
      </c>
      <c r="O10">
        <f t="shared" si="5"/>
        <v>0.74831844177956253</v>
      </c>
      <c r="P10">
        <f t="shared" si="3"/>
        <v>0.25168155822043747</v>
      </c>
      <c r="R10">
        <f t="shared" si="4"/>
        <v>1.0146986493620704</v>
      </c>
    </row>
  </sheetData>
  <pageMargins left="0.7" right="0.7" top="0.75" bottom="0.75" header="0.3" footer="0.3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24E4-4A05-514B-AFDE-367BC17955D1}">
  <dimension ref="A1:S10"/>
  <sheetViews>
    <sheetView workbookViewId="0">
      <selection activeCell="N2" sqref="N2"/>
    </sheetView>
  </sheetViews>
  <sheetFormatPr baseColWidth="10" defaultRowHeight="16" x14ac:dyDescent="0.2"/>
  <sheetData>
    <row r="1" spans="1:19" x14ac:dyDescent="0.2">
      <c r="A1" t="s">
        <v>32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</row>
    <row r="2" spans="1:19" x14ac:dyDescent="0.2">
      <c r="A2">
        <v>2010</v>
      </c>
      <c r="B2">
        <v>0.26108857200000002</v>
      </c>
      <c r="C2">
        <v>0.30591716400000002</v>
      </c>
      <c r="D2">
        <v>0.16454264399999999</v>
      </c>
      <c r="E2">
        <v>0.26845162</v>
      </c>
      <c r="F2">
        <f>Rh!G2</f>
        <v>0.2677270985051744</v>
      </c>
      <c r="G2">
        <f>Rh!H2</f>
        <v>0.26113453430433115</v>
      </c>
      <c r="H2">
        <f>Rh!I2</f>
        <v>0.22752012265235722</v>
      </c>
      <c r="I2">
        <f>Rh!J2</f>
        <v>0.24361824453813721</v>
      </c>
      <c r="J2">
        <v>0.23092916299999999</v>
      </c>
      <c r="K2">
        <v>0.39891012399999998</v>
      </c>
      <c r="L2">
        <v>0.295972705</v>
      </c>
      <c r="M2">
        <v>7.4188007E-2</v>
      </c>
      <c r="N2">
        <f>Rp!I2</f>
        <v>0.2468349382555593</v>
      </c>
      <c r="O2">
        <f>Rp!J2</f>
        <v>0.21150562007303386</v>
      </c>
      <c r="P2">
        <f>Rp!K2</f>
        <v>0.4181577767611212</v>
      </c>
      <c r="Q2">
        <f>Rp!L2</f>
        <v>0.12350166491028551</v>
      </c>
      <c r="R2">
        <v>0.66649612199999997</v>
      </c>
      <c r="S2">
        <v>0.33350387799999998</v>
      </c>
    </row>
    <row r="3" spans="1:19" x14ac:dyDescent="0.2">
      <c r="A3">
        <v>2015</v>
      </c>
      <c r="B3">
        <f>Rh!G14</f>
        <v>0.24556845493850854</v>
      </c>
      <c r="C3">
        <f>Rh!H14</f>
        <v>0.31445303592999191</v>
      </c>
      <c r="D3">
        <f>Rh!I14</f>
        <v>0.17364326555562939</v>
      </c>
      <c r="E3">
        <f>Rh!J14</f>
        <v>0.26633524357587013</v>
      </c>
      <c r="F3">
        <f>Rh!G3</f>
        <v>0.27857604318863227</v>
      </c>
      <c r="G3">
        <f>Rh!H3</f>
        <v>0.24852979436158085</v>
      </c>
      <c r="H3">
        <f>Rh!I3</f>
        <v>0.21664974257185862</v>
      </c>
      <c r="I3">
        <f>Rh!J3</f>
        <v>0.25624441987792823</v>
      </c>
      <c r="J3">
        <f>Rh!G26</f>
        <v>0.18363559913141669</v>
      </c>
      <c r="K3">
        <f>Rh!H26</f>
        <v>0.35686274801425327</v>
      </c>
      <c r="L3">
        <f>Rh!I26</f>
        <v>0.34382702334692383</v>
      </c>
      <c r="M3">
        <f>Rh!J26</f>
        <v>0.11567462950740623</v>
      </c>
      <c r="N3">
        <f>Rp!I3</f>
        <v>0.23231798884534757</v>
      </c>
      <c r="O3">
        <f>Rp!J3</f>
        <v>0.216133258936546</v>
      </c>
      <c r="P3">
        <f>Rp!K3</f>
        <v>0.41037248145037825</v>
      </c>
      <c r="Q3">
        <f>Rp!L3</f>
        <v>0.14117627076772818</v>
      </c>
      <c r="R3" s="15">
        <f>Rp!O3</f>
        <v>0.68611027775627642</v>
      </c>
      <c r="S3" s="15">
        <f>Rp!P3</f>
        <v>0.31388972224372352</v>
      </c>
    </row>
    <row r="4" spans="1:19" x14ac:dyDescent="0.2">
      <c r="A4">
        <v>2020</v>
      </c>
      <c r="B4">
        <f>Rh!G15</f>
        <v>0.24561029510014992</v>
      </c>
      <c r="C4">
        <f>Rh!H15</f>
        <v>0.31445748619480163</v>
      </c>
      <c r="D4">
        <f>Rh!I15</f>
        <v>0.17362942183006158</v>
      </c>
      <c r="E4">
        <f>Rh!J15</f>
        <v>0.26630279687498692</v>
      </c>
      <c r="F4">
        <f>Rh!G4</f>
        <v>0.30356604508730695</v>
      </c>
      <c r="G4">
        <f>Rh!H4</f>
        <v>0.25722140699909712</v>
      </c>
      <c r="H4">
        <f>Rh!I4</f>
        <v>0.19421801727447666</v>
      </c>
      <c r="I4">
        <f>Rh!J4</f>
        <v>0.24499453063911925</v>
      </c>
      <c r="J4">
        <f>Rh!G27</f>
        <v>0.18363559912394004</v>
      </c>
      <c r="K4">
        <f>Rh!H27</f>
        <v>0.35686274803341117</v>
      </c>
      <c r="L4">
        <f>Rh!I27</f>
        <v>0.34382702333882159</v>
      </c>
      <c r="M4">
        <f>Rh!J27</f>
        <v>0.11567462950382734</v>
      </c>
      <c r="N4">
        <f>Rp!I4</f>
        <v>0.22675700834255336</v>
      </c>
      <c r="O4">
        <f>Rp!J4</f>
        <v>0.18412859703682843</v>
      </c>
      <c r="P4">
        <f>Rp!K4</f>
        <v>0.4181392474361536</v>
      </c>
      <c r="Q4">
        <f>Rp!L4</f>
        <v>0.17097514718446466</v>
      </c>
      <c r="R4" s="15">
        <f>Rp!O4</f>
        <v>0.69362383550572315</v>
      </c>
      <c r="S4" s="15">
        <f>Rp!P4</f>
        <v>0.30637616449427679</v>
      </c>
    </row>
    <row r="5" spans="1:19" x14ac:dyDescent="0.2">
      <c r="A5">
        <v>2025</v>
      </c>
      <c r="B5">
        <f>Rh!G16</f>
        <v>0.24561685976103409</v>
      </c>
      <c r="C5">
        <f>Rh!H16</f>
        <v>0.31445735211773512</v>
      </c>
      <c r="D5">
        <f>Rh!I16</f>
        <v>0.17362742389741317</v>
      </c>
      <c r="E5">
        <f>Rh!J16</f>
        <v>0.2662983642238177</v>
      </c>
      <c r="F5">
        <f>Rh!G5</f>
        <v>0.30966151541102799</v>
      </c>
      <c r="G5">
        <f>Rh!H5</f>
        <v>0.25512687236815312</v>
      </c>
      <c r="H5">
        <f>Rh!I5</f>
        <v>0.19063935558471815</v>
      </c>
      <c r="I5">
        <f>Rh!J5</f>
        <v>0.24457225663610074</v>
      </c>
      <c r="J5">
        <f>Rh!G28</f>
        <v>0.18363559911631419</v>
      </c>
      <c r="K5">
        <f>Rh!H28</f>
        <v>0.35686274802329271</v>
      </c>
      <c r="L5">
        <f>Rh!I28</f>
        <v>0.34382702335670767</v>
      </c>
      <c r="M5">
        <f>Rh!J28</f>
        <v>0.1156746295036853</v>
      </c>
      <c r="N5">
        <f>Rp!I5</f>
        <v>0.21304924720044621</v>
      </c>
      <c r="O5">
        <f>Rp!J5</f>
        <v>0.16974626334366943</v>
      </c>
      <c r="P5">
        <f>Rp!K5</f>
        <v>0.41699225002296353</v>
      </c>
      <c r="Q5">
        <f>Rp!L5</f>
        <v>0.20021223943292085</v>
      </c>
      <c r="R5" s="15">
        <f>Rp!O5</f>
        <v>0.7121446799692297</v>
      </c>
      <c r="S5" s="15">
        <f>Rp!P5</f>
        <v>0.2878553200307703</v>
      </c>
    </row>
    <row r="6" spans="1:19" x14ac:dyDescent="0.2">
      <c r="A6">
        <v>2030</v>
      </c>
      <c r="B6">
        <f>Rh!G17</f>
        <v>0.24564424916858379</v>
      </c>
      <c r="C6">
        <f>Rh!H17</f>
        <v>0.31446003940232015</v>
      </c>
      <c r="D6">
        <f>Rh!I17</f>
        <v>0.17361839762523809</v>
      </c>
      <c r="E6">
        <f>Rh!J17</f>
        <v>0.26627731380385783</v>
      </c>
      <c r="F6">
        <f>Rh!G6</f>
        <v>0.32861153729588433</v>
      </c>
      <c r="G6">
        <f>Rh!H6</f>
        <v>0.25965777115780814</v>
      </c>
      <c r="H6">
        <f>Rh!I6</f>
        <v>0.17801312985954915</v>
      </c>
      <c r="I6">
        <f>Rh!J6</f>
        <v>0.23371756168675842</v>
      </c>
      <c r="J6">
        <f>Rh!G29</f>
        <v>0.1836355991271427</v>
      </c>
      <c r="K6">
        <f>Rh!H29</f>
        <v>0.3568627480055746</v>
      </c>
      <c r="L6">
        <f>Rh!I29</f>
        <v>0.34382702336254306</v>
      </c>
      <c r="M6">
        <f>Rh!J29</f>
        <v>0.11567462950473976</v>
      </c>
      <c r="N6">
        <f>Rp!I6</f>
        <v>0.19759545704806133</v>
      </c>
      <c r="O6">
        <f>Rp!J6</f>
        <v>0.17766765944447677</v>
      </c>
      <c r="P6">
        <f>Rp!K6</f>
        <v>0.39723600565836004</v>
      </c>
      <c r="Q6">
        <f>Rp!L6</f>
        <v>0.22750087784910181</v>
      </c>
      <c r="R6" s="15">
        <f>Rp!O6</f>
        <v>0.73302462096154786</v>
      </c>
      <c r="S6" s="15">
        <f>Rp!P6</f>
        <v>0.26697537903845214</v>
      </c>
    </row>
    <row r="7" spans="1:19" x14ac:dyDescent="0.2">
      <c r="A7">
        <v>2035</v>
      </c>
      <c r="B7">
        <f>Rh!G18</f>
        <v>0.24567590255383059</v>
      </c>
      <c r="C7">
        <f>Rh!H18</f>
        <v>0.31446280297450507</v>
      </c>
      <c r="D7">
        <f>Rh!I18</f>
        <v>0.17360799275317229</v>
      </c>
      <c r="E7">
        <f>Rh!J18</f>
        <v>0.26625330171849193</v>
      </c>
      <c r="F7">
        <f>Rh!G7</f>
        <v>0.35440651378976373</v>
      </c>
      <c r="G7">
        <f>Rh!H7</f>
        <v>0.26708871148371499</v>
      </c>
      <c r="H7">
        <f>Rh!I7</f>
        <v>0.15790450540598264</v>
      </c>
      <c r="I7">
        <f>Rh!J7</f>
        <v>0.22060026932053869</v>
      </c>
      <c r="J7">
        <f>Rh!G30</f>
        <v>0.18363559910263638</v>
      </c>
      <c r="K7">
        <f>Rh!H30</f>
        <v>0.35686274803477946</v>
      </c>
      <c r="L7">
        <f>Rh!I30</f>
        <v>0.34382702335527854</v>
      </c>
      <c r="M7">
        <f>Rh!J30</f>
        <v>0.1156746295073056</v>
      </c>
      <c r="N7">
        <f>Rp!I7</f>
        <v>0.18302901143652983</v>
      </c>
      <c r="O7">
        <f>Rp!J7</f>
        <v>0.18207878064750649</v>
      </c>
      <c r="P7">
        <f>Rp!K7</f>
        <v>0.38185488726683692</v>
      </c>
      <c r="Q7">
        <f>Rp!L7</f>
        <v>0.25303732064912671</v>
      </c>
      <c r="R7" s="15">
        <f>Rp!O7</f>
        <v>0.75270565207673046</v>
      </c>
      <c r="S7" s="15">
        <f>Rp!P7</f>
        <v>0.24729434792326954</v>
      </c>
    </row>
    <row r="8" spans="1:19" x14ac:dyDescent="0.2">
      <c r="A8">
        <v>2040</v>
      </c>
      <c r="B8">
        <f>Rh!G19</f>
        <v>0.24564497926695675</v>
      </c>
      <c r="C8">
        <f>Rh!H19</f>
        <v>0.31445752596761123</v>
      </c>
      <c r="D8">
        <f>Rh!I19</f>
        <v>0.17361868878525286</v>
      </c>
      <c r="E8">
        <f>Rh!J19</f>
        <v>0.266278805980179</v>
      </c>
      <c r="F8">
        <f>Rh!G8</f>
        <v>0.33441969502510227</v>
      </c>
      <c r="G8">
        <f>Rh!H8</f>
        <v>0.25105245424420192</v>
      </c>
      <c r="H8">
        <f>Rh!I8</f>
        <v>0.17487266612861849</v>
      </c>
      <c r="I8">
        <f>Rh!J8</f>
        <v>0.23965518460207741</v>
      </c>
      <c r="J8">
        <f>Rh!G31</f>
        <v>0.18363559912106545</v>
      </c>
      <c r="K8">
        <f>Rh!H31</f>
        <v>0.35686274800507334</v>
      </c>
      <c r="L8">
        <f>Rh!I31</f>
        <v>0.34382702336467164</v>
      </c>
      <c r="M8">
        <f>Rh!J31</f>
        <v>0.11567462950918959</v>
      </c>
      <c r="N8">
        <f>Rp!I8</f>
        <v>0.18034537351195906</v>
      </c>
      <c r="O8">
        <f>Rp!J8</f>
        <v>0.18758640367106766</v>
      </c>
      <c r="P8">
        <f>Rp!K8</f>
        <v>0.37402167506696821</v>
      </c>
      <c r="Q8">
        <f>Rp!L8</f>
        <v>0.25804654775000513</v>
      </c>
      <c r="R8" s="15">
        <f>Rp!O8</f>
        <v>0.7563315717350958</v>
      </c>
      <c r="S8" s="15">
        <f>Rp!P8</f>
        <v>0.24366842826490423</v>
      </c>
    </row>
    <row r="9" spans="1:19" x14ac:dyDescent="0.2">
      <c r="A9">
        <v>2045</v>
      </c>
      <c r="B9">
        <f>Rh!G20</f>
        <v>0.24561756543126076</v>
      </c>
      <c r="C9">
        <f>Rh!H20</f>
        <v>0.31445255655092252</v>
      </c>
      <c r="D9">
        <f>Rh!I20</f>
        <v>0.17362820937083981</v>
      </c>
      <c r="E9">
        <f>Rh!J20</f>
        <v>0.26630166864697691</v>
      </c>
      <c r="F9">
        <f>Rh!G9</f>
        <v>0.32040454013794656</v>
      </c>
      <c r="G9">
        <f>Rh!H9</f>
        <v>0.24011983068580248</v>
      </c>
      <c r="H9">
        <f>Rh!I9</f>
        <v>0.18169438349322176</v>
      </c>
      <c r="I9">
        <f>Rh!J9</f>
        <v>0.25778124568302924</v>
      </c>
      <c r="J9">
        <f>Rh!G32</f>
        <v>0.18363559911191676</v>
      </c>
      <c r="K9">
        <f>Rh!H32</f>
        <v>0.35686274804539697</v>
      </c>
      <c r="L9">
        <f>Rh!I32</f>
        <v>0.34382702334454307</v>
      </c>
      <c r="M9">
        <f>Rh!J32</f>
        <v>0.11567462949814335</v>
      </c>
      <c r="N9">
        <f>Rp!I9</f>
        <v>0.18357775540643415</v>
      </c>
      <c r="O9">
        <f>Rp!J9</f>
        <v>0.19055712858441048</v>
      </c>
      <c r="P9">
        <f>Rp!K9</f>
        <v>0.36929852679008768</v>
      </c>
      <c r="Q9">
        <f>Rp!L9</f>
        <v>0.25656658921906772</v>
      </c>
      <c r="R9" s="15">
        <f>Rp!O9</f>
        <v>0.75196423255449596</v>
      </c>
      <c r="S9" s="15">
        <f>Rp!P9</f>
        <v>0.24803576744550399</v>
      </c>
    </row>
    <row r="10" spans="1:19" x14ac:dyDescent="0.2">
      <c r="A10">
        <v>2050</v>
      </c>
      <c r="B10">
        <f>Rh!G21</f>
        <v>0.24559715134245716</v>
      </c>
      <c r="C10">
        <f>Rh!H21</f>
        <v>0.31444866994546361</v>
      </c>
      <c r="D10">
        <f>Rh!I21</f>
        <v>0.17363535127292962</v>
      </c>
      <c r="E10">
        <f>Rh!J21</f>
        <v>0.26631882743914953</v>
      </c>
      <c r="F10">
        <f>Rh!G10</f>
        <v>0.31177259084235337</v>
      </c>
      <c r="G10">
        <f>Rh!H10</f>
        <v>0.23218155682780742</v>
      </c>
      <c r="H10">
        <f>Rh!I10</f>
        <v>0.18477797215649719</v>
      </c>
      <c r="I10">
        <f>Rh!J10</f>
        <v>0.27126788017334202</v>
      </c>
      <c r="J10">
        <f>Rh!G33</f>
        <v>0.18363559912330435</v>
      </c>
      <c r="K10">
        <f>Rh!H33</f>
        <v>0.35686274801035439</v>
      </c>
      <c r="L10">
        <f>Rh!I33</f>
        <v>0.34382702336980125</v>
      </c>
      <c r="M10">
        <f>Rh!J33</f>
        <v>0.11567462949653998</v>
      </c>
      <c r="N10">
        <f>Rp!I10</f>
        <v>0.18627610046382925</v>
      </c>
      <c r="O10">
        <f>Rp!J10</f>
        <v>0.18474831856207721</v>
      </c>
      <c r="P10">
        <f>Rp!K10</f>
        <v>0.36722829101227272</v>
      </c>
      <c r="Q10">
        <f>Rp!L10</f>
        <v>0.26174728996182084</v>
      </c>
      <c r="R10" s="15">
        <f>Rp!O10</f>
        <v>0.74831844177956253</v>
      </c>
      <c r="S10" s="15">
        <f>Rp!P10</f>
        <v>0.25168155822043747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56D58-0614-6D43-AE29-05C1A1E82AAF}">
  <dimension ref="A1:E10"/>
  <sheetViews>
    <sheetView topLeftCell="Z1" workbookViewId="0">
      <selection activeCell="AC47" sqref="AC47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tr">
        <f>Bh!A1</f>
        <v>year</v>
      </c>
      <c r="B1" t="s">
        <v>150</v>
      </c>
      <c r="C1" t="s">
        <v>151</v>
      </c>
      <c r="D1" t="s">
        <v>152</v>
      </c>
      <c r="E1" t="s">
        <v>153</v>
      </c>
    </row>
    <row r="2" spans="1:5" x14ac:dyDescent="0.2">
      <c r="A2">
        <f>Bh!A2</f>
        <v>2010</v>
      </c>
      <c r="B2">
        <f>ROUND(Rh!B2,0)</f>
        <v>698500</v>
      </c>
      <c r="C2">
        <f>ROUND(Rh!C2,0)</f>
        <v>681300</v>
      </c>
      <c r="D2">
        <f>ROUND(Rh!D2,0)</f>
        <v>593600</v>
      </c>
      <c r="E2">
        <f>ROUND(Rh!E2,0)</f>
        <v>635600</v>
      </c>
    </row>
    <row r="3" spans="1:5" x14ac:dyDescent="0.2">
      <c r="A3">
        <f>Bh!A3</f>
        <v>2015</v>
      </c>
      <c r="B3">
        <f>ROUND(Rh!B3,0)</f>
        <v>745481</v>
      </c>
      <c r="C3">
        <f>ROUND(Rh!C3,0)</f>
        <v>665076</v>
      </c>
      <c r="D3">
        <f>ROUND(Rh!D3,0)</f>
        <v>579763</v>
      </c>
      <c r="E3">
        <f>ROUND(Rh!E3,0)</f>
        <v>685720</v>
      </c>
    </row>
    <row r="4" spans="1:5" x14ac:dyDescent="0.2">
      <c r="A4">
        <f>Bh!A4</f>
        <v>2020</v>
      </c>
      <c r="B4">
        <f>ROUND(Rh!B4,0)</f>
        <v>830967</v>
      </c>
      <c r="C4">
        <f>ROUND(Rh!C4,0)</f>
        <v>704106</v>
      </c>
      <c r="D4">
        <f>ROUND(Rh!D4,0)</f>
        <v>531643</v>
      </c>
      <c r="E4">
        <f>ROUND(Rh!E4,0)</f>
        <v>670637</v>
      </c>
    </row>
    <row r="5" spans="1:5" x14ac:dyDescent="0.2">
      <c r="A5">
        <f>Bh!A5</f>
        <v>2025</v>
      </c>
      <c r="B5">
        <f>ROUND(Rh!B5,0)</f>
        <v>874624</v>
      </c>
      <c r="C5">
        <f>ROUND(Rh!C5,0)</f>
        <v>720593</v>
      </c>
      <c r="D5">
        <f>ROUND(Rh!D5,0)</f>
        <v>538452</v>
      </c>
      <c r="E5">
        <f>ROUND(Rh!E5,0)</f>
        <v>690782</v>
      </c>
    </row>
    <row r="6" spans="1:5" x14ac:dyDescent="0.2">
      <c r="A6">
        <f>Bh!A6</f>
        <v>2030</v>
      </c>
      <c r="B6">
        <f>ROUND(Rh!B6,0)</f>
        <v>942249</v>
      </c>
      <c r="C6">
        <f>ROUND(Rh!C6,0)</f>
        <v>744533</v>
      </c>
      <c r="D6">
        <f>ROUND(Rh!D6,0)</f>
        <v>510428</v>
      </c>
      <c r="E6">
        <f>ROUND(Rh!E6,0)</f>
        <v>670153</v>
      </c>
    </row>
    <row r="7" spans="1:5" x14ac:dyDescent="0.2">
      <c r="A7">
        <f>Bh!A7</f>
        <v>2035</v>
      </c>
      <c r="B7">
        <f>ROUND(Rh!B7,0)</f>
        <v>1008967</v>
      </c>
      <c r="C7">
        <f>ROUND(Rh!C7,0)</f>
        <v>760380</v>
      </c>
      <c r="D7">
        <f>ROUND(Rh!D7,0)</f>
        <v>449542</v>
      </c>
      <c r="E7">
        <f>ROUND(Rh!E7,0)</f>
        <v>628032</v>
      </c>
    </row>
    <row r="8" spans="1:5" x14ac:dyDescent="0.2">
      <c r="A8">
        <f>Bh!A8</f>
        <v>2040</v>
      </c>
      <c r="B8">
        <f>ROUND(Rh!B8,0)</f>
        <v>983796</v>
      </c>
      <c r="C8">
        <f>ROUND(Rh!C8,0)</f>
        <v>738546</v>
      </c>
      <c r="D8">
        <f>ROUND(Rh!D8,0)</f>
        <v>514440</v>
      </c>
      <c r="E8">
        <f>ROUND(Rh!E8,0)</f>
        <v>705017</v>
      </c>
    </row>
    <row r="9" spans="1:5" x14ac:dyDescent="0.2">
      <c r="A9">
        <f>Bh!A9</f>
        <v>2045</v>
      </c>
      <c r="B9">
        <f>ROUND(Rh!B9,0)</f>
        <v>989743</v>
      </c>
      <c r="C9">
        <f>ROUND(Rh!C9,0)</f>
        <v>741740</v>
      </c>
      <c r="D9">
        <f>ROUND(Rh!D9,0)</f>
        <v>561262</v>
      </c>
      <c r="E9">
        <f>ROUND(Rh!E9,0)</f>
        <v>796297</v>
      </c>
    </row>
    <row r="10" spans="1:5" x14ac:dyDescent="0.2">
      <c r="A10">
        <f>Bh!A10</f>
        <v>2050</v>
      </c>
      <c r="B10">
        <f>ROUND(Rh!B10,0)</f>
        <v>999079</v>
      </c>
      <c r="C10">
        <f>ROUND(Rh!C10,0)</f>
        <v>744029</v>
      </c>
      <c r="D10">
        <f>ROUND(Rh!D10,0)</f>
        <v>592123</v>
      </c>
      <c r="E10">
        <f>ROUND(Rh!E10,0)</f>
        <v>869281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7216-6C38-8146-91F0-9E6DF4FBBB55}">
  <dimension ref="A1:AN29"/>
  <sheetViews>
    <sheetView workbookViewId="0">
      <selection activeCell="P19" sqref="P19"/>
    </sheetView>
  </sheetViews>
  <sheetFormatPr baseColWidth="10" defaultRowHeight="16" x14ac:dyDescent="0.2"/>
  <sheetData>
    <row r="1" spans="1:40" x14ac:dyDescent="0.2">
      <c r="A1" s="10" t="s">
        <v>0</v>
      </c>
      <c r="B1" s="10">
        <v>2010</v>
      </c>
      <c r="C1" s="10">
        <v>2015</v>
      </c>
      <c r="D1" s="10">
        <v>2020</v>
      </c>
      <c r="E1" s="10">
        <v>2025</v>
      </c>
      <c r="F1" s="10">
        <v>2030</v>
      </c>
      <c r="G1" s="10">
        <v>2035</v>
      </c>
      <c r="H1" s="10">
        <v>2040</v>
      </c>
      <c r="I1" s="10">
        <v>2045</v>
      </c>
      <c r="J1" s="10">
        <v>2050</v>
      </c>
      <c r="L1" s="10" t="s">
        <v>0</v>
      </c>
      <c r="M1" s="10" t="s">
        <v>1</v>
      </c>
      <c r="N1" s="10" t="s">
        <v>2</v>
      </c>
      <c r="O1" s="10" t="s">
        <v>3</v>
      </c>
      <c r="P1" s="10" t="s">
        <v>4</v>
      </c>
      <c r="Q1" s="10" t="s">
        <v>5</v>
      </c>
      <c r="R1" s="10" t="s">
        <v>6</v>
      </c>
      <c r="S1" s="10" t="s">
        <v>7</v>
      </c>
      <c r="T1" s="10" t="s">
        <v>8</v>
      </c>
      <c r="U1" s="10" t="s">
        <v>9</v>
      </c>
      <c r="V1" s="10" t="s">
        <v>10</v>
      </c>
      <c r="W1" s="10" t="s">
        <v>11</v>
      </c>
      <c r="X1" s="10" t="s">
        <v>12</v>
      </c>
      <c r="Y1" s="10" t="s">
        <v>13</v>
      </c>
      <c r="Z1" s="10" t="s">
        <v>14</v>
      </c>
      <c r="AA1" s="10" t="s">
        <v>15</v>
      </c>
      <c r="AB1" s="10" t="s">
        <v>16</v>
      </c>
      <c r="AC1" s="10" t="s">
        <v>17</v>
      </c>
      <c r="AD1" s="10" t="s">
        <v>18</v>
      </c>
      <c r="AE1" s="10" t="s">
        <v>19</v>
      </c>
      <c r="AF1" s="10" t="s">
        <v>20</v>
      </c>
      <c r="AG1" s="10" t="s">
        <v>21</v>
      </c>
      <c r="AH1" s="10" t="s">
        <v>22</v>
      </c>
      <c r="AI1" s="10" t="s">
        <v>23</v>
      </c>
      <c r="AJ1" s="10" t="s">
        <v>24</v>
      </c>
      <c r="AK1" s="10" t="s">
        <v>25</v>
      </c>
      <c r="AL1" s="10" t="s">
        <v>26</v>
      </c>
      <c r="AM1" s="10" t="s">
        <v>27</v>
      </c>
      <c r="AN1" s="10" t="s">
        <v>190</v>
      </c>
    </row>
    <row r="2" spans="1:40" x14ac:dyDescent="0.2">
      <c r="A2" s="10" t="s">
        <v>1</v>
      </c>
      <c r="B2" s="16">
        <v>25186</v>
      </c>
      <c r="C2" s="11">
        <v>18990</v>
      </c>
      <c r="D2" s="11">
        <v>18906</v>
      </c>
      <c r="E2" s="11">
        <v>17777</v>
      </c>
      <c r="F2" s="11">
        <v>16766</v>
      </c>
      <c r="G2" s="11">
        <v>15587</v>
      </c>
      <c r="H2" s="11">
        <v>15267</v>
      </c>
      <c r="I2" s="11">
        <v>14477</v>
      </c>
      <c r="J2" s="11">
        <v>13678</v>
      </c>
      <c r="L2" s="10">
        <v>2010</v>
      </c>
      <c r="M2" s="16">
        <v>25186</v>
      </c>
      <c r="N2" s="16">
        <v>75638</v>
      </c>
      <c r="O2" s="16">
        <v>171581</v>
      </c>
      <c r="P2" s="16">
        <v>261515</v>
      </c>
      <c r="Q2" s="16">
        <v>210637</v>
      </c>
      <c r="R2" s="16">
        <v>193185</v>
      </c>
      <c r="S2" s="16">
        <v>35728</v>
      </c>
      <c r="T2" s="16">
        <v>184694</v>
      </c>
      <c r="U2" s="16">
        <v>253418</v>
      </c>
      <c r="V2" s="16">
        <v>319459</v>
      </c>
      <c r="W2" s="16">
        <v>51654</v>
      </c>
      <c r="X2" s="16">
        <v>121145</v>
      </c>
      <c r="Y2" s="16">
        <v>13491</v>
      </c>
      <c r="Z2" s="16">
        <v>140749</v>
      </c>
      <c r="AA2" s="16">
        <v>16718</v>
      </c>
      <c r="AB2" s="16">
        <v>106451</v>
      </c>
      <c r="AC2" s="16">
        <v>56749</v>
      </c>
      <c r="AD2" s="16">
        <v>133774</v>
      </c>
      <c r="AE2" s="16">
        <v>2359</v>
      </c>
      <c r="AF2" s="16">
        <v>371859</v>
      </c>
      <c r="AG2" s="16">
        <v>205069</v>
      </c>
      <c r="AH2" s="16">
        <v>118697</v>
      </c>
      <c r="AI2" s="16">
        <v>248113</v>
      </c>
      <c r="AJ2" s="16">
        <v>177705</v>
      </c>
      <c r="AK2" s="16">
        <v>57230</v>
      </c>
      <c r="AL2" s="16">
        <v>73273</v>
      </c>
      <c r="AM2" s="16">
        <v>33820</v>
      </c>
      <c r="AN2" s="16">
        <v>5078</v>
      </c>
    </row>
    <row r="3" spans="1:40" x14ac:dyDescent="0.2">
      <c r="A3" s="10" t="s">
        <v>2</v>
      </c>
      <c r="B3" s="16">
        <v>75638</v>
      </c>
      <c r="C3" s="11">
        <v>111059</v>
      </c>
      <c r="D3" s="11">
        <v>119786</v>
      </c>
      <c r="E3" s="11">
        <v>124788</v>
      </c>
      <c r="F3" s="11">
        <v>127178</v>
      </c>
      <c r="G3" s="11">
        <v>104731</v>
      </c>
      <c r="H3" s="11">
        <v>137146</v>
      </c>
      <c r="I3" s="11">
        <v>140145</v>
      </c>
      <c r="J3" s="11">
        <v>142788</v>
      </c>
      <c r="L3" s="10">
        <v>2015</v>
      </c>
      <c r="M3" s="11">
        <v>18990</v>
      </c>
      <c r="N3" s="11">
        <v>111059</v>
      </c>
      <c r="O3" s="11">
        <v>213857</v>
      </c>
      <c r="P3" s="11">
        <v>268083</v>
      </c>
      <c r="Q3" s="11">
        <v>171349</v>
      </c>
      <c r="R3" s="11">
        <v>230585</v>
      </c>
      <c r="S3" s="11">
        <v>36524</v>
      </c>
      <c r="T3" s="11">
        <v>195350</v>
      </c>
      <c r="U3" s="11">
        <v>261856</v>
      </c>
      <c r="V3" s="11">
        <v>392690</v>
      </c>
      <c r="W3" s="11">
        <v>56791</v>
      </c>
      <c r="X3" s="11">
        <v>171979</v>
      </c>
      <c r="Y3" s="11">
        <v>8371</v>
      </c>
      <c r="Z3" s="11">
        <v>171569</v>
      </c>
      <c r="AA3" s="11">
        <v>20777</v>
      </c>
      <c r="AB3" s="11">
        <v>139726</v>
      </c>
      <c r="AC3" s="11">
        <v>64356</v>
      </c>
      <c r="AD3" s="11">
        <v>106622</v>
      </c>
      <c r="AE3" s="11">
        <v>5836</v>
      </c>
      <c r="AF3" s="11">
        <v>496979</v>
      </c>
      <c r="AG3" s="11">
        <v>241838</v>
      </c>
      <c r="AH3" s="11">
        <v>117452</v>
      </c>
      <c r="AI3" s="11">
        <v>285281</v>
      </c>
      <c r="AJ3" s="11">
        <v>167687</v>
      </c>
      <c r="AK3" s="11">
        <v>234637</v>
      </c>
      <c r="AL3" s="11">
        <v>98760</v>
      </c>
      <c r="AM3" s="11">
        <v>26565</v>
      </c>
      <c r="AN3" s="11">
        <v>0</v>
      </c>
    </row>
    <row r="4" spans="1:40" x14ac:dyDescent="0.2">
      <c r="A4" s="10" t="s">
        <v>3</v>
      </c>
      <c r="B4" s="16">
        <v>171581</v>
      </c>
      <c r="C4" s="11">
        <v>213857</v>
      </c>
      <c r="D4" s="11">
        <v>219923</v>
      </c>
      <c r="E4" s="11">
        <v>225184</v>
      </c>
      <c r="F4" s="11">
        <v>222607</v>
      </c>
      <c r="G4" s="11">
        <v>189150</v>
      </c>
      <c r="H4" s="11">
        <v>255020</v>
      </c>
      <c r="I4" s="11">
        <v>281314</v>
      </c>
      <c r="J4" s="11">
        <v>295384</v>
      </c>
      <c r="L4" s="10">
        <v>2020</v>
      </c>
      <c r="M4" s="11">
        <v>18906</v>
      </c>
      <c r="N4" s="11">
        <v>119786</v>
      </c>
      <c r="O4" s="11">
        <v>219923</v>
      </c>
      <c r="P4" s="11">
        <v>291131</v>
      </c>
      <c r="Q4" s="11">
        <v>181320</v>
      </c>
      <c r="R4" s="11">
        <v>244002</v>
      </c>
      <c r="S4" s="11">
        <v>38649</v>
      </c>
      <c r="T4" s="11">
        <v>204201</v>
      </c>
      <c r="U4" s="11">
        <v>257754</v>
      </c>
      <c r="V4" s="11">
        <v>442151</v>
      </c>
      <c r="W4" s="11">
        <v>61072</v>
      </c>
      <c r="X4" s="11">
        <v>190597</v>
      </c>
      <c r="Y4" s="11">
        <v>8908</v>
      </c>
      <c r="Z4" s="11">
        <v>174687</v>
      </c>
      <c r="AA4" s="11">
        <v>19761</v>
      </c>
      <c r="AB4" s="11">
        <v>136229</v>
      </c>
      <c r="AC4" s="11">
        <v>62733</v>
      </c>
      <c r="AD4" s="11">
        <v>105577</v>
      </c>
      <c r="AE4" s="11">
        <v>5519</v>
      </c>
      <c r="AF4" s="11">
        <v>548981</v>
      </c>
      <c r="AG4" s="11">
        <v>262051</v>
      </c>
      <c r="AH4" s="11">
        <v>127269</v>
      </c>
      <c r="AI4" s="11">
        <v>305319</v>
      </c>
      <c r="AJ4" s="11">
        <v>180332</v>
      </c>
      <c r="AK4" s="11">
        <v>262469</v>
      </c>
      <c r="AL4" s="11">
        <v>97834</v>
      </c>
      <c r="AM4" s="11">
        <v>25502</v>
      </c>
      <c r="AN4" s="11">
        <v>0</v>
      </c>
    </row>
    <row r="5" spans="1:40" x14ac:dyDescent="0.2">
      <c r="A5" s="10" t="s">
        <v>4</v>
      </c>
      <c r="B5" s="16">
        <v>261515</v>
      </c>
      <c r="C5" s="11">
        <v>268083</v>
      </c>
      <c r="D5" s="11">
        <v>291131</v>
      </c>
      <c r="E5" s="11">
        <v>293113</v>
      </c>
      <c r="F5" s="11">
        <v>288757</v>
      </c>
      <c r="G5" s="11">
        <v>232530</v>
      </c>
      <c r="H5" s="11">
        <v>291958</v>
      </c>
      <c r="I5" s="11">
        <v>295427</v>
      </c>
      <c r="J5" s="11">
        <v>297722</v>
      </c>
      <c r="L5" s="10">
        <v>2025</v>
      </c>
      <c r="M5" s="11">
        <v>17777</v>
      </c>
      <c r="N5" s="11">
        <v>124788</v>
      </c>
      <c r="O5" s="11">
        <v>225184</v>
      </c>
      <c r="P5" s="11">
        <v>293113</v>
      </c>
      <c r="Q5" s="11">
        <v>180622</v>
      </c>
      <c r="R5" s="11">
        <v>243064</v>
      </c>
      <c r="S5" s="11">
        <v>38500</v>
      </c>
      <c r="T5" s="11">
        <v>207226</v>
      </c>
      <c r="U5" s="11">
        <v>244927</v>
      </c>
      <c r="V5" s="11">
        <v>476003</v>
      </c>
      <c r="W5" s="11">
        <v>62355</v>
      </c>
      <c r="X5" s="11">
        <v>201244</v>
      </c>
      <c r="Y5" s="11">
        <v>9209</v>
      </c>
      <c r="Z5" s="11">
        <v>176391</v>
      </c>
      <c r="AA5" s="11">
        <v>18597</v>
      </c>
      <c r="AB5" s="11">
        <v>131008</v>
      </c>
      <c r="AC5" s="11">
        <v>60189</v>
      </c>
      <c r="AD5" s="11">
        <v>95862</v>
      </c>
      <c r="AE5" s="11">
        <v>4771</v>
      </c>
      <c r="AF5" s="11">
        <v>575810</v>
      </c>
      <c r="AG5" s="11">
        <v>279460</v>
      </c>
      <c r="AH5" s="11">
        <v>135723</v>
      </c>
      <c r="AI5" s="11">
        <v>315729</v>
      </c>
      <c r="AJ5" s="11">
        <v>187207</v>
      </c>
      <c r="AK5" s="11">
        <v>273413</v>
      </c>
      <c r="AL5" s="11">
        <v>94987</v>
      </c>
      <c r="AM5" s="11">
        <v>23789</v>
      </c>
      <c r="AN5" s="11">
        <v>0</v>
      </c>
    </row>
    <row r="6" spans="1:40" x14ac:dyDescent="0.2">
      <c r="A6" s="10" t="s">
        <v>5</v>
      </c>
      <c r="B6" s="16">
        <v>210637</v>
      </c>
      <c r="C6" s="11">
        <v>171349</v>
      </c>
      <c r="D6" s="11">
        <v>181320</v>
      </c>
      <c r="E6" s="11">
        <v>180622</v>
      </c>
      <c r="F6" s="11">
        <v>178064</v>
      </c>
      <c r="G6" s="11">
        <v>169627</v>
      </c>
      <c r="H6" s="11">
        <v>179343</v>
      </c>
      <c r="I6" s="11">
        <v>182320</v>
      </c>
      <c r="J6" s="11">
        <v>184658</v>
      </c>
      <c r="L6" s="10">
        <v>2030</v>
      </c>
      <c r="M6" s="11">
        <v>16766</v>
      </c>
      <c r="N6" s="11">
        <v>127178</v>
      </c>
      <c r="O6" s="11">
        <v>222607</v>
      </c>
      <c r="P6" s="11">
        <v>288757</v>
      </c>
      <c r="Q6" s="11">
        <v>178064</v>
      </c>
      <c r="R6" s="11">
        <v>239621</v>
      </c>
      <c r="S6" s="11">
        <v>37955</v>
      </c>
      <c r="T6" s="11">
        <v>209639</v>
      </c>
      <c r="U6" s="11">
        <v>235770</v>
      </c>
      <c r="V6" s="11">
        <v>498620</v>
      </c>
      <c r="W6" s="11">
        <v>62348</v>
      </c>
      <c r="X6" s="11">
        <v>210772</v>
      </c>
      <c r="Y6" s="11">
        <v>9575</v>
      </c>
      <c r="Z6" s="11">
        <v>176327</v>
      </c>
      <c r="AA6" s="11">
        <v>18629</v>
      </c>
      <c r="AB6" s="11">
        <v>126590</v>
      </c>
      <c r="AC6" s="11">
        <v>54396</v>
      </c>
      <c r="AD6" s="11">
        <v>88534</v>
      </c>
      <c r="AE6" s="11">
        <v>4035</v>
      </c>
      <c r="AF6" s="11">
        <v>593219</v>
      </c>
      <c r="AG6" s="11">
        <v>286595</v>
      </c>
      <c r="AH6" s="11">
        <v>139189</v>
      </c>
      <c r="AI6" s="11">
        <v>320317</v>
      </c>
      <c r="AJ6" s="11">
        <v>190595</v>
      </c>
      <c r="AK6" s="11">
        <v>278452</v>
      </c>
      <c r="AL6" s="11">
        <v>93513</v>
      </c>
      <c r="AM6" s="11">
        <v>22294</v>
      </c>
      <c r="AN6" s="11">
        <v>0</v>
      </c>
    </row>
    <row r="7" spans="1:40" x14ac:dyDescent="0.2">
      <c r="A7" s="10" t="s">
        <v>6</v>
      </c>
      <c r="B7" s="16">
        <v>193185</v>
      </c>
      <c r="C7" s="11">
        <v>230585</v>
      </c>
      <c r="D7" s="11">
        <v>244002</v>
      </c>
      <c r="E7" s="11">
        <v>243064</v>
      </c>
      <c r="F7" s="11">
        <v>239621</v>
      </c>
      <c r="G7" s="11">
        <v>228268</v>
      </c>
      <c r="H7" s="11">
        <v>241342</v>
      </c>
      <c r="I7" s="11">
        <v>245348</v>
      </c>
      <c r="J7" s="11">
        <v>248494</v>
      </c>
      <c r="L7" s="10">
        <v>2035</v>
      </c>
      <c r="M7" s="11">
        <v>15587</v>
      </c>
      <c r="N7" s="11">
        <v>104731</v>
      </c>
      <c r="O7" s="11">
        <v>189150</v>
      </c>
      <c r="P7" s="11">
        <v>232530</v>
      </c>
      <c r="Q7" s="11">
        <v>169627</v>
      </c>
      <c r="R7" s="11">
        <v>228268</v>
      </c>
      <c r="S7" s="11">
        <v>36157</v>
      </c>
      <c r="T7" s="11">
        <v>193770</v>
      </c>
      <c r="U7" s="11">
        <v>221179</v>
      </c>
      <c r="V7" s="11">
        <v>473623</v>
      </c>
      <c r="W7" s="11">
        <v>54263</v>
      </c>
      <c r="X7" s="11">
        <v>213115</v>
      </c>
      <c r="Y7" s="11">
        <v>9060</v>
      </c>
      <c r="Z7" s="11">
        <v>160024</v>
      </c>
      <c r="AA7" s="11">
        <v>18457</v>
      </c>
      <c r="AB7" s="11">
        <v>107189</v>
      </c>
      <c r="AC7" s="11">
        <v>47683</v>
      </c>
      <c r="AD7" s="11">
        <v>89428</v>
      </c>
      <c r="AE7" s="11">
        <v>3145</v>
      </c>
      <c r="AF7" s="11">
        <v>583800</v>
      </c>
      <c r="AG7" s="11">
        <v>264836</v>
      </c>
      <c r="AH7" s="11">
        <v>128621</v>
      </c>
      <c r="AI7" s="11">
        <v>295190</v>
      </c>
      <c r="AJ7" s="11">
        <v>178102</v>
      </c>
      <c r="AK7" s="11">
        <v>267431</v>
      </c>
      <c r="AL7" s="11">
        <v>84054</v>
      </c>
      <c r="AM7" s="11">
        <v>19070</v>
      </c>
      <c r="AN7" s="11">
        <v>0</v>
      </c>
    </row>
    <row r="8" spans="1:40" x14ac:dyDescent="0.2">
      <c r="A8" s="10" t="s">
        <v>7</v>
      </c>
      <c r="B8" s="16">
        <v>35728</v>
      </c>
      <c r="C8" s="11">
        <v>36524</v>
      </c>
      <c r="D8" s="11">
        <v>38649</v>
      </c>
      <c r="E8" s="11">
        <v>38500</v>
      </c>
      <c r="F8" s="11">
        <v>37955</v>
      </c>
      <c r="G8" s="11">
        <v>36157</v>
      </c>
      <c r="H8" s="11">
        <v>38227</v>
      </c>
      <c r="I8" s="11">
        <v>38862</v>
      </c>
      <c r="J8" s="11">
        <v>39360</v>
      </c>
      <c r="L8" s="10">
        <v>2040</v>
      </c>
      <c r="M8" s="11">
        <v>15267</v>
      </c>
      <c r="N8" s="11">
        <v>137146</v>
      </c>
      <c r="O8" s="11">
        <v>255020</v>
      </c>
      <c r="P8" s="11">
        <v>291958</v>
      </c>
      <c r="Q8" s="11">
        <v>179343</v>
      </c>
      <c r="R8" s="11">
        <v>241342</v>
      </c>
      <c r="S8" s="11">
        <v>38227</v>
      </c>
      <c r="T8" s="11">
        <v>220880</v>
      </c>
      <c r="U8" s="11">
        <v>225765</v>
      </c>
      <c r="V8" s="11">
        <v>588585</v>
      </c>
      <c r="W8" s="11">
        <v>64309</v>
      </c>
      <c r="X8" s="11">
        <v>237104</v>
      </c>
      <c r="Y8" s="11">
        <v>10422</v>
      </c>
      <c r="Z8" s="11">
        <v>180496</v>
      </c>
      <c r="AA8" s="11">
        <v>20513</v>
      </c>
      <c r="AB8" s="11">
        <v>132441</v>
      </c>
      <c r="AC8" s="11">
        <v>49397</v>
      </c>
      <c r="AD8" s="11">
        <v>95894</v>
      </c>
      <c r="AE8" s="11">
        <v>3519</v>
      </c>
      <c r="AF8" s="11">
        <v>652925</v>
      </c>
      <c r="AG8" s="11">
        <v>309471</v>
      </c>
      <c r="AH8" s="11">
        <v>150299</v>
      </c>
      <c r="AI8" s="11">
        <v>346373</v>
      </c>
      <c r="AJ8" s="11">
        <v>206004</v>
      </c>
      <c r="AK8" s="11">
        <v>310397</v>
      </c>
      <c r="AL8" s="11">
        <v>92767</v>
      </c>
      <c r="AM8" s="11">
        <v>20642</v>
      </c>
      <c r="AN8" s="11">
        <v>0</v>
      </c>
    </row>
    <row r="9" spans="1:40" x14ac:dyDescent="0.2">
      <c r="A9" s="10" t="s">
        <v>8</v>
      </c>
      <c r="B9" s="16">
        <v>184694</v>
      </c>
      <c r="C9" s="11">
        <v>195350</v>
      </c>
      <c r="D9" s="11">
        <v>204201</v>
      </c>
      <c r="E9" s="11">
        <v>207226</v>
      </c>
      <c r="F9" s="11">
        <v>209639</v>
      </c>
      <c r="G9" s="11">
        <v>193770</v>
      </c>
      <c r="H9" s="11">
        <v>220880</v>
      </c>
      <c r="I9" s="11">
        <v>229327</v>
      </c>
      <c r="J9" s="11">
        <v>234724</v>
      </c>
      <c r="L9" s="10">
        <v>2045</v>
      </c>
      <c r="M9" s="11">
        <v>14477</v>
      </c>
      <c r="N9" s="11">
        <v>140145</v>
      </c>
      <c r="O9" s="11">
        <v>281314</v>
      </c>
      <c r="P9" s="11">
        <v>295427</v>
      </c>
      <c r="Q9" s="11">
        <v>182320</v>
      </c>
      <c r="R9" s="11">
        <v>245348</v>
      </c>
      <c r="S9" s="11">
        <v>38862</v>
      </c>
      <c r="T9" s="11">
        <v>229327</v>
      </c>
      <c r="U9" s="11">
        <v>229466</v>
      </c>
      <c r="V9" s="11">
        <v>636119</v>
      </c>
      <c r="W9" s="11">
        <v>65045</v>
      </c>
      <c r="X9" s="11">
        <v>249255</v>
      </c>
      <c r="Y9" s="11">
        <v>10752</v>
      </c>
      <c r="Z9" s="11">
        <v>181118</v>
      </c>
      <c r="AA9" s="11">
        <v>20766</v>
      </c>
      <c r="AB9" s="11">
        <v>131811</v>
      </c>
      <c r="AC9" s="11">
        <v>47092</v>
      </c>
      <c r="AD9" s="11">
        <v>94824</v>
      </c>
      <c r="AE9" s="11">
        <v>3454</v>
      </c>
      <c r="AF9" s="11">
        <v>679021</v>
      </c>
      <c r="AG9" s="11">
        <v>319172</v>
      </c>
      <c r="AH9" s="11">
        <v>155010</v>
      </c>
      <c r="AI9" s="11">
        <v>358815</v>
      </c>
      <c r="AJ9" s="11">
        <v>210047</v>
      </c>
      <c r="AK9" s="11">
        <v>325921</v>
      </c>
      <c r="AL9" s="11">
        <v>91525</v>
      </c>
      <c r="AM9" s="11">
        <v>20085</v>
      </c>
      <c r="AN9" s="11">
        <v>0</v>
      </c>
    </row>
    <row r="10" spans="1:40" x14ac:dyDescent="0.2">
      <c r="A10" s="10" t="s">
        <v>9</v>
      </c>
      <c r="B10" s="16">
        <v>253418</v>
      </c>
      <c r="C10" s="11">
        <v>261856</v>
      </c>
      <c r="D10" s="11">
        <v>257754</v>
      </c>
      <c r="E10" s="11">
        <v>244927</v>
      </c>
      <c r="F10" s="11">
        <v>235770</v>
      </c>
      <c r="G10" s="11">
        <v>221179</v>
      </c>
      <c r="H10" s="11">
        <v>225765</v>
      </c>
      <c r="I10" s="11">
        <v>229466</v>
      </c>
      <c r="J10" s="11">
        <v>231418</v>
      </c>
      <c r="L10" s="10">
        <v>2050</v>
      </c>
      <c r="M10" s="11">
        <v>13678</v>
      </c>
      <c r="N10" s="11">
        <v>142788</v>
      </c>
      <c r="O10" s="11">
        <v>295384</v>
      </c>
      <c r="P10" s="11">
        <v>297722</v>
      </c>
      <c r="Q10" s="11">
        <v>184658</v>
      </c>
      <c r="R10" s="11">
        <v>248494</v>
      </c>
      <c r="S10" s="11">
        <v>39360</v>
      </c>
      <c r="T10" s="11">
        <v>234724</v>
      </c>
      <c r="U10" s="11">
        <v>231418</v>
      </c>
      <c r="V10" s="11">
        <v>683263</v>
      </c>
      <c r="W10" s="11">
        <v>65866</v>
      </c>
      <c r="X10" s="11">
        <v>261616</v>
      </c>
      <c r="Y10" s="11">
        <v>11084</v>
      </c>
      <c r="Z10" s="11">
        <v>181403</v>
      </c>
      <c r="AA10" s="11">
        <v>20452</v>
      </c>
      <c r="AB10" s="11">
        <v>127841</v>
      </c>
      <c r="AC10" s="11">
        <v>44633</v>
      </c>
      <c r="AD10" s="11">
        <v>91146</v>
      </c>
      <c r="AE10" s="11">
        <v>3608</v>
      </c>
      <c r="AF10" s="11">
        <v>700644</v>
      </c>
      <c r="AG10" s="11">
        <v>326967</v>
      </c>
      <c r="AH10" s="11">
        <v>158796</v>
      </c>
      <c r="AI10" s="11">
        <v>368370</v>
      </c>
      <c r="AJ10" s="11">
        <v>213344</v>
      </c>
      <c r="AK10" s="11">
        <v>340737</v>
      </c>
      <c r="AL10" s="11">
        <v>90650</v>
      </c>
      <c r="AM10" s="11">
        <v>19491</v>
      </c>
      <c r="AN10" s="11">
        <v>0</v>
      </c>
    </row>
    <row r="11" spans="1:40" x14ac:dyDescent="0.2">
      <c r="A11" s="10" t="s">
        <v>10</v>
      </c>
      <c r="B11" s="16">
        <v>319459</v>
      </c>
      <c r="C11" s="11">
        <v>392690</v>
      </c>
      <c r="D11" s="11">
        <v>442151</v>
      </c>
      <c r="E11" s="11">
        <v>476003</v>
      </c>
      <c r="F11" s="11">
        <v>498620</v>
      </c>
      <c r="G11" s="11">
        <v>473623</v>
      </c>
      <c r="H11" s="11">
        <v>588585</v>
      </c>
      <c r="I11" s="11">
        <v>636119</v>
      </c>
      <c r="J11" s="11">
        <v>683263</v>
      </c>
    </row>
    <row r="12" spans="1:40" x14ac:dyDescent="0.2">
      <c r="A12" s="10" t="s">
        <v>11</v>
      </c>
      <c r="B12" s="16">
        <v>51654</v>
      </c>
      <c r="C12" s="11">
        <v>56791</v>
      </c>
      <c r="D12" s="11">
        <v>61072</v>
      </c>
      <c r="E12" s="11">
        <v>62355</v>
      </c>
      <c r="F12" s="11">
        <v>62348</v>
      </c>
      <c r="G12" s="11">
        <v>54263</v>
      </c>
      <c r="H12" s="11">
        <v>64309</v>
      </c>
      <c r="I12" s="11">
        <v>65045</v>
      </c>
      <c r="J12" s="11">
        <v>65866</v>
      </c>
    </row>
    <row r="13" spans="1:40" x14ac:dyDescent="0.2">
      <c r="A13" s="10" t="s">
        <v>12</v>
      </c>
      <c r="B13" s="16">
        <v>121145</v>
      </c>
      <c r="C13" s="11">
        <v>171979</v>
      </c>
      <c r="D13" s="11">
        <v>190597</v>
      </c>
      <c r="E13" s="11">
        <v>201244</v>
      </c>
      <c r="F13" s="11">
        <v>210772</v>
      </c>
      <c r="G13" s="11">
        <v>213115</v>
      </c>
      <c r="H13" s="11">
        <v>237104</v>
      </c>
      <c r="I13" s="11">
        <v>249255</v>
      </c>
      <c r="J13" s="11">
        <v>261616</v>
      </c>
    </row>
    <row r="14" spans="1:40" x14ac:dyDescent="0.2">
      <c r="A14" s="10" t="s">
        <v>13</v>
      </c>
      <c r="B14" s="16">
        <v>13491</v>
      </c>
      <c r="C14" s="11">
        <v>8371</v>
      </c>
      <c r="D14" s="11">
        <v>8908</v>
      </c>
      <c r="E14" s="11">
        <v>9209</v>
      </c>
      <c r="F14" s="11">
        <v>9575</v>
      </c>
      <c r="G14" s="11">
        <v>9060</v>
      </c>
      <c r="H14" s="11">
        <v>10422</v>
      </c>
      <c r="I14" s="11">
        <v>10752</v>
      </c>
      <c r="J14" s="11">
        <v>11084</v>
      </c>
    </row>
    <row r="15" spans="1:40" x14ac:dyDescent="0.2">
      <c r="A15" s="10" t="s">
        <v>14</v>
      </c>
      <c r="B15" s="16">
        <v>140749</v>
      </c>
      <c r="C15" s="11">
        <v>171569</v>
      </c>
      <c r="D15" s="11">
        <v>174687</v>
      </c>
      <c r="E15" s="11">
        <v>176391</v>
      </c>
      <c r="F15" s="11">
        <v>176327</v>
      </c>
      <c r="G15" s="11">
        <v>160024</v>
      </c>
      <c r="H15" s="11">
        <v>180496</v>
      </c>
      <c r="I15" s="11">
        <v>181118</v>
      </c>
      <c r="J15" s="11">
        <v>181403</v>
      </c>
    </row>
    <row r="16" spans="1:40" x14ac:dyDescent="0.2">
      <c r="A16" s="10" t="s">
        <v>15</v>
      </c>
      <c r="B16" s="16">
        <v>16718</v>
      </c>
      <c r="C16" s="11">
        <v>20777</v>
      </c>
      <c r="D16" s="11">
        <v>19761</v>
      </c>
      <c r="E16" s="11">
        <v>18597</v>
      </c>
      <c r="F16" s="11">
        <v>18629</v>
      </c>
      <c r="G16" s="11">
        <v>18457</v>
      </c>
      <c r="H16" s="11">
        <v>20513</v>
      </c>
      <c r="I16" s="11">
        <v>20766</v>
      </c>
      <c r="J16" s="11">
        <v>20452</v>
      </c>
    </row>
    <row r="17" spans="1:10" x14ac:dyDescent="0.2">
      <c r="A17" s="10" t="s">
        <v>16</v>
      </c>
      <c r="B17" s="16">
        <v>106451</v>
      </c>
      <c r="C17" s="11">
        <v>139726</v>
      </c>
      <c r="D17" s="11">
        <v>136229</v>
      </c>
      <c r="E17" s="11">
        <v>131008</v>
      </c>
      <c r="F17" s="11">
        <v>126590</v>
      </c>
      <c r="G17" s="11">
        <v>107189</v>
      </c>
      <c r="H17" s="11">
        <v>132441</v>
      </c>
      <c r="I17" s="11">
        <v>131811</v>
      </c>
      <c r="J17" s="11">
        <v>127841</v>
      </c>
    </row>
    <row r="18" spans="1:10" x14ac:dyDescent="0.2">
      <c r="A18" s="10" t="s">
        <v>17</v>
      </c>
      <c r="B18" s="16">
        <v>56749</v>
      </c>
      <c r="C18" s="11">
        <v>64356</v>
      </c>
      <c r="D18" s="11">
        <v>62733</v>
      </c>
      <c r="E18" s="11">
        <v>60189</v>
      </c>
      <c r="F18" s="11">
        <v>54396</v>
      </c>
      <c r="G18" s="11">
        <v>47683</v>
      </c>
      <c r="H18" s="11">
        <v>49397</v>
      </c>
      <c r="I18" s="11">
        <v>47092</v>
      </c>
      <c r="J18" s="11">
        <v>44633</v>
      </c>
    </row>
    <row r="19" spans="1:10" x14ac:dyDescent="0.2">
      <c r="A19" s="10" t="s">
        <v>18</v>
      </c>
      <c r="B19" s="16">
        <v>133774</v>
      </c>
      <c r="C19" s="11">
        <v>106622</v>
      </c>
      <c r="D19" s="11">
        <v>105577</v>
      </c>
      <c r="E19" s="11">
        <v>95862</v>
      </c>
      <c r="F19" s="11">
        <v>88534</v>
      </c>
      <c r="G19" s="11">
        <v>89428</v>
      </c>
      <c r="H19" s="11">
        <v>95894</v>
      </c>
      <c r="I19" s="11">
        <v>94824</v>
      </c>
      <c r="J19" s="11">
        <v>91146</v>
      </c>
    </row>
    <row r="20" spans="1:10" x14ac:dyDescent="0.2">
      <c r="A20" s="10" t="s">
        <v>19</v>
      </c>
      <c r="B20" s="16">
        <v>2359</v>
      </c>
      <c r="C20" s="11">
        <v>5836</v>
      </c>
      <c r="D20" s="11">
        <v>5519</v>
      </c>
      <c r="E20" s="11">
        <v>4771</v>
      </c>
      <c r="F20" s="11">
        <v>4035</v>
      </c>
      <c r="G20" s="11">
        <v>3145</v>
      </c>
      <c r="H20" s="11">
        <v>3519</v>
      </c>
      <c r="I20" s="11">
        <v>3454</v>
      </c>
      <c r="J20" s="11">
        <v>3608</v>
      </c>
    </row>
    <row r="21" spans="1:10" x14ac:dyDescent="0.2">
      <c r="A21" s="10" t="s">
        <v>20</v>
      </c>
      <c r="B21" s="16">
        <v>371859</v>
      </c>
      <c r="C21" s="11">
        <v>496979</v>
      </c>
      <c r="D21" s="11">
        <v>548981</v>
      </c>
      <c r="E21" s="11">
        <v>575810</v>
      </c>
      <c r="F21" s="11">
        <v>593219</v>
      </c>
      <c r="G21" s="11">
        <v>583800</v>
      </c>
      <c r="H21" s="11">
        <v>652925</v>
      </c>
      <c r="I21" s="11">
        <v>679021</v>
      </c>
      <c r="J21" s="11">
        <v>700644</v>
      </c>
    </row>
    <row r="22" spans="1:10" x14ac:dyDescent="0.2">
      <c r="A22" s="10" t="s">
        <v>21</v>
      </c>
      <c r="B22" s="16">
        <v>205069</v>
      </c>
      <c r="C22" s="11">
        <v>241838</v>
      </c>
      <c r="D22" s="11">
        <v>262051</v>
      </c>
      <c r="E22" s="11">
        <v>279460</v>
      </c>
      <c r="F22" s="11">
        <v>286595</v>
      </c>
      <c r="G22" s="11">
        <v>264836</v>
      </c>
      <c r="H22" s="11">
        <v>309471</v>
      </c>
      <c r="I22" s="11">
        <v>319172</v>
      </c>
      <c r="J22" s="11">
        <v>326967</v>
      </c>
    </row>
    <row r="23" spans="1:10" x14ac:dyDescent="0.2">
      <c r="A23" s="10" t="s">
        <v>22</v>
      </c>
      <c r="B23" s="16">
        <v>118697</v>
      </c>
      <c r="C23" s="11">
        <v>117452</v>
      </c>
      <c r="D23" s="11">
        <v>127269</v>
      </c>
      <c r="E23" s="11">
        <v>135723</v>
      </c>
      <c r="F23" s="11">
        <v>139189</v>
      </c>
      <c r="G23" s="11">
        <v>128621</v>
      </c>
      <c r="H23" s="11">
        <v>150299</v>
      </c>
      <c r="I23" s="11">
        <v>155010</v>
      </c>
      <c r="J23" s="11">
        <v>158796</v>
      </c>
    </row>
    <row r="24" spans="1:10" x14ac:dyDescent="0.2">
      <c r="A24" s="10" t="s">
        <v>23</v>
      </c>
      <c r="B24" s="16">
        <v>248113</v>
      </c>
      <c r="C24" s="11">
        <v>285281</v>
      </c>
      <c r="D24" s="11">
        <v>305319</v>
      </c>
      <c r="E24" s="11">
        <v>315729</v>
      </c>
      <c r="F24" s="11">
        <v>320317</v>
      </c>
      <c r="G24" s="11">
        <v>295190</v>
      </c>
      <c r="H24" s="11">
        <v>346373</v>
      </c>
      <c r="I24" s="11">
        <v>358815</v>
      </c>
      <c r="J24" s="11">
        <v>368370</v>
      </c>
    </row>
    <row r="25" spans="1:10" x14ac:dyDescent="0.2">
      <c r="A25" s="10" t="s">
        <v>24</v>
      </c>
      <c r="B25" s="16">
        <v>177705</v>
      </c>
      <c r="C25" s="11">
        <v>167687</v>
      </c>
      <c r="D25" s="11">
        <v>180332</v>
      </c>
      <c r="E25" s="11">
        <v>187207</v>
      </c>
      <c r="F25" s="11">
        <v>190595</v>
      </c>
      <c r="G25" s="11">
        <v>178102</v>
      </c>
      <c r="H25" s="11">
        <v>206004</v>
      </c>
      <c r="I25" s="11">
        <v>210047</v>
      </c>
      <c r="J25" s="11">
        <v>213344</v>
      </c>
    </row>
    <row r="26" spans="1:10" x14ac:dyDescent="0.2">
      <c r="A26" s="10" t="s">
        <v>25</v>
      </c>
      <c r="B26" s="16">
        <v>57230</v>
      </c>
      <c r="C26" s="11">
        <v>234637</v>
      </c>
      <c r="D26" s="11">
        <v>262469</v>
      </c>
      <c r="E26" s="11">
        <v>273413</v>
      </c>
      <c r="F26" s="11">
        <v>278452</v>
      </c>
      <c r="G26" s="11">
        <v>267431</v>
      </c>
      <c r="H26" s="11">
        <v>310397</v>
      </c>
      <c r="I26" s="11">
        <v>325921</v>
      </c>
      <c r="J26" s="11">
        <v>340737</v>
      </c>
    </row>
    <row r="27" spans="1:10" x14ac:dyDescent="0.2">
      <c r="A27" s="10" t="s">
        <v>26</v>
      </c>
      <c r="B27" s="16">
        <v>73273</v>
      </c>
      <c r="C27" s="11">
        <v>98760</v>
      </c>
      <c r="D27" s="11">
        <v>97834</v>
      </c>
      <c r="E27" s="11">
        <v>94987</v>
      </c>
      <c r="F27" s="11">
        <v>93513</v>
      </c>
      <c r="G27" s="11">
        <v>84054</v>
      </c>
      <c r="H27" s="11">
        <v>92767</v>
      </c>
      <c r="I27" s="11">
        <v>91525</v>
      </c>
      <c r="J27" s="11">
        <v>90650</v>
      </c>
    </row>
    <row r="28" spans="1:10" x14ac:dyDescent="0.2">
      <c r="A28" s="10" t="s">
        <v>27</v>
      </c>
      <c r="B28" s="16">
        <v>33820</v>
      </c>
      <c r="C28" s="11">
        <v>26565</v>
      </c>
      <c r="D28" s="11">
        <v>25502</v>
      </c>
      <c r="E28" s="11">
        <v>23789</v>
      </c>
      <c r="F28" s="11">
        <v>22294</v>
      </c>
      <c r="G28" s="11">
        <v>19070</v>
      </c>
      <c r="H28" s="11">
        <v>20642</v>
      </c>
      <c r="I28" s="11">
        <v>20085</v>
      </c>
      <c r="J28" s="11">
        <v>19491</v>
      </c>
    </row>
    <row r="29" spans="1:10" x14ac:dyDescent="0.2">
      <c r="A29" s="10" t="s">
        <v>190</v>
      </c>
      <c r="B29" s="16">
        <v>5078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5DE1-1847-9748-87C8-EBF917BAC979}">
  <dimension ref="A1:G10"/>
  <sheetViews>
    <sheetView tabSelected="1" workbookViewId="0"/>
  </sheetViews>
  <sheetFormatPr baseColWidth="10" defaultRowHeight="16" x14ac:dyDescent="0.2"/>
  <sheetData>
    <row r="1" spans="1:7" x14ac:dyDescent="0.2">
      <c r="A1" t="s">
        <v>32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</row>
    <row r="2" spans="1:7" x14ac:dyDescent="0.2">
      <c r="A2">
        <v>2010</v>
      </c>
      <c r="B2">
        <f>rBe!M2+rBe!AE2</f>
        <v>27545</v>
      </c>
      <c r="C2">
        <f>rBe!Z2+rBe!AA2+rBe!AB2+rBe!AC2+rBe!AD2+rBe!AL2+rBe!AM2</f>
        <v>561534</v>
      </c>
      <c r="D2">
        <f>rBe!P2+rBe!W2+rBe!AG2+rBe!AH2</f>
        <v>636935</v>
      </c>
      <c r="E2">
        <f>rBe!T2+rBe!AF2+rBe!Y2+rBe!AI2</f>
        <v>818157</v>
      </c>
      <c r="F2">
        <f>rBe!N2+rBe!Q2+rBe!R2+rBe!S2+rBe!V2+rBe!AJ2+rBe!AK2</f>
        <v>1069582</v>
      </c>
      <c r="G2">
        <f>rBe!O2+rBe!U2+rBe!X2</f>
        <v>546144</v>
      </c>
    </row>
    <row r="3" spans="1:7" x14ac:dyDescent="0.2">
      <c r="A3">
        <v>2015</v>
      </c>
      <c r="B3">
        <f>rBe!M3+rBe!AE3</f>
        <v>24826</v>
      </c>
      <c r="C3">
        <f>rBe!Z3+rBe!AA3+rBe!AB3+rBe!AC3+rBe!AD3+rBe!AL3+rBe!AM3</f>
        <v>628375</v>
      </c>
      <c r="D3">
        <f>rBe!P3+rBe!W3+rBe!AG3+rBe!AH3</f>
        <v>684164</v>
      </c>
      <c r="E3">
        <f>rBe!T3+rBe!AF3+rBe!Y3+rBe!AI3</f>
        <v>985981</v>
      </c>
      <c r="F3">
        <f>rBe!N3+rBe!Q3+rBe!R3+rBe!S3+rBe!V3+rBe!AJ3+rBe!AK3</f>
        <v>1344531</v>
      </c>
      <c r="G3">
        <f>rBe!O3+rBe!U3+rBe!X3</f>
        <v>647692</v>
      </c>
    </row>
    <row r="4" spans="1:7" x14ac:dyDescent="0.2">
      <c r="A4">
        <v>2020</v>
      </c>
      <c r="B4">
        <f>rBe!M4+rBe!AE4</f>
        <v>26305</v>
      </c>
      <c r="C4">
        <f>rBe!Z4+rBe!AA4+rBe!AB4+rBe!AC4+rBe!AD4+rBe!AL4+rBe!AM4</f>
        <v>657569</v>
      </c>
      <c r="D4">
        <f>rBe!P4+rBe!W4+rBe!AG4+rBe!AH4</f>
        <v>779150</v>
      </c>
      <c r="E4">
        <f>rBe!T4+rBe!AF4+rBe!Y4+rBe!AI4</f>
        <v>1114418</v>
      </c>
      <c r="F4">
        <f>rBe!N4+rBe!Q4+rBe!R4+rBe!S4+rBe!V4+rBe!AJ4+rBe!AK4</f>
        <v>1541834</v>
      </c>
      <c r="G4">
        <f>rBe!O4+rBe!U4+rBe!X4</f>
        <v>744103</v>
      </c>
    </row>
    <row r="5" spans="1:7" x14ac:dyDescent="0.2">
      <c r="A5">
        <v>2025</v>
      </c>
      <c r="B5">
        <f>rBe!M5+rBe!AE5</f>
        <v>26229</v>
      </c>
      <c r="C5">
        <f>rBe!Z5+rBe!AA5+rBe!AB5+rBe!AC5+rBe!AD5+rBe!AL5+rBe!AM5</f>
        <v>650765</v>
      </c>
      <c r="D5">
        <f>rBe!P5+rBe!W5+rBe!AG5+rBe!AH5</f>
        <v>796834</v>
      </c>
      <c r="E5">
        <f>rBe!T5+rBe!AF5+rBe!Y5+rBe!AI5</f>
        <v>1173006</v>
      </c>
      <c r="F5">
        <f>rBe!N5+rBe!Q5+rBe!R5+rBe!S5+rBe!V5+rBe!AJ5+rBe!AK5</f>
        <v>1614342</v>
      </c>
      <c r="G5">
        <f>rBe!O5+rBe!U5+rBe!X5</f>
        <v>762667</v>
      </c>
    </row>
    <row r="6" spans="1:7" x14ac:dyDescent="0.2">
      <c r="A6">
        <v>2030</v>
      </c>
      <c r="B6">
        <f>rBe!M6+rBe!AE6</f>
        <v>26920</v>
      </c>
      <c r="C6">
        <f>rBe!Z6+rBe!AA6+rBe!AB6+rBe!AC6+rBe!AD6+rBe!AL6+rBe!AM6</f>
        <v>672601</v>
      </c>
      <c r="D6">
        <f>rBe!P6+rBe!W6+rBe!AG6+rBe!AH6</f>
        <v>838842</v>
      </c>
      <c r="E6">
        <f>rBe!T6+rBe!AF6+rBe!Y6+rBe!AI6</f>
        <v>1258493</v>
      </c>
      <c r="F6">
        <f>rBe!N6+rBe!Q6+rBe!R6+rBe!S6+rBe!V6+rBe!AJ6+rBe!AK6</f>
        <v>1720394</v>
      </c>
      <c r="G6">
        <f>rBe!O6+rBe!U6+rBe!X6</f>
        <v>817419</v>
      </c>
    </row>
    <row r="7" spans="1:7" x14ac:dyDescent="0.2">
      <c r="A7">
        <v>2035</v>
      </c>
      <c r="B7">
        <f>rBe!M7+rBe!AE7</f>
        <v>26265</v>
      </c>
      <c r="C7">
        <f>rBe!Z7+rBe!AA7+rBe!AB7+rBe!AC7+rBe!AD7+rBe!AL7+rBe!AM7</f>
        <v>634926</v>
      </c>
      <c r="D7">
        <f>rBe!P7+rBe!W7+rBe!AG7+rBe!AH7</f>
        <v>760824</v>
      </c>
      <c r="E7">
        <f>rBe!T7+rBe!AF7+rBe!Y7+rBe!AI7</f>
        <v>1246866</v>
      </c>
      <c r="F7">
        <f>rBe!N7+rBe!Q7+rBe!R7+rBe!S7+rBe!V7+rBe!AJ7+rBe!AK7</f>
        <v>1663880</v>
      </c>
      <c r="G7">
        <f>rBe!O7+rBe!U7+rBe!X7</f>
        <v>818328</v>
      </c>
    </row>
    <row r="8" spans="1:7" x14ac:dyDescent="0.2">
      <c r="A8">
        <v>2040</v>
      </c>
      <c r="B8">
        <f>rBe!M8+rBe!AE8</f>
        <v>28990</v>
      </c>
      <c r="C8">
        <f>rBe!Z8+rBe!AA8+rBe!AB8+rBe!AC8+rBe!AD8+rBe!AL8+rBe!AM8</f>
        <v>751367</v>
      </c>
      <c r="D8">
        <f>rBe!P8+rBe!W8+rBe!AG8+rBe!AH8</f>
        <v>949118</v>
      </c>
      <c r="E8">
        <f>rBe!T8+rBe!AF8+rBe!Y8+rBe!AI8</f>
        <v>1473594</v>
      </c>
      <c r="F8">
        <f>rBe!N8+rBe!Q8+rBe!R8+rBe!S8+rBe!V8+rBe!AJ8+rBe!AK8</f>
        <v>1958656</v>
      </c>
      <c r="G8">
        <f>rBe!O8+rBe!U8+rBe!X8</f>
        <v>977219</v>
      </c>
    </row>
    <row r="9" spans="1:7" x14ac:dyDescent="0.2">
      <c r="A9">
        <v>2045</v>
      </c>
      <c r="B9">
        <f>rBe!M9+rBe!AE9</f>
        <v>30175</v>
      </c>
      <c r="C9">
        <f>rBe!Z9+rBe!AA9+rBe!AB9+rBe!AC9+rBe!AD9+rBe!AL9+rBe!AM9</f>
        <v>796372</v>
      </c>
      <c r="D9">
        <f>rBe!P9+rBe!W9+rBe!AG9+rBe!AH9</f>
        <v>1018370</v>
      </c>
      <c r="E9">
        <f>rBe!T9+rBe!AF9+rBe!Y9+rBe!AI9</f>
        <v>1610092</v>
      </c>
      <c r="F9">
        <f>rBe!N9+rBe!Q9+rBe!R9+rBe!S9+rBe!V9+rBe!AJ9+rBe!AK9</f>
        <v>2107664</v>
      </c>
      <c r="G9">
        <f>rBe!O9+rBe!U9+rBe!X9</f>
        <v>1089048</v>
      </c>
    </row>
    <row r="10" spans="1:7" x14ac:dyDescent="0.2">
      <c r="A10">
        <v>2050</v>
      </c>
      <c r="B10">
        <f>rBe!M10+rBe!AE10</f>
        <v>31521</v>
      </c>
      <c r="C10">
        <f>rBe!Z10+rBe!AA10+rBe!AB10+rBe!AC10+rBe!AD10+rBe!AL10+rBe!AM10</f>
        <v>848251</v>
      </c>
      <c r="D10">
        <f>rBe!P10+rBe!W10+rBe!AG10+rBe!AH10</f>
        <v>1097502</v>
      </c>
      <c r="E10">
        <f>rBe!T10+rBe!AF10+rBe!Y10+rBe!AI10</f>
        <v>1756738</v>
      </c>
      <c r="F10">
        <f>rBe!N10+rBe!Q10+rBe!R10+rBe!S10+rBe!V10+rBe!AJ10+rBe!AK10</f>
        <v>2282029</v>
      </c>
      <c r="G10">
        <f>rBe!O10+rBe!U10+rBe!X10</f>
        <v>1190365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4371-0145-694A-AFA7-619622B15795}">
  <dimension ref="A1:G10"/>
  <sheetViews>
    <sheetView topLeftCell="F1" workbookViewId="0">
      <selection activeCell="G10" sqref="G10"/>
    </sheetView>
  </sheetViews>
  <sheetFormatPr baseColWidth="10" defaultRowHeight="16" x14ac:dyDescent="0.2"/>
  <sheetData>
    <row r="1" spans="1:7" x14ac:dyDescent="0.2">
      <c r="A1" s="18" t="s">
        <v>32</v>
      </c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</row>
    <row r="2" spans="1:7" x14ac:dyDescent="0.2">
      <c r="A2" s="18">
        <v>2010</v>
      </c>
      <c r="B2" s="18">
        <f>rCe!M2+rCe!AE2</f>
        <v>27545</v>
      </c>
      <c r="C2" s="18">
        <f>rCe!Z2+rCe!AA2+rCe!AB2+rCe!AC2+rCe!AD2+rCe!AL2+rCe!AM2</f>
        <v>561534</v>
      </c>
      <c r="D2" s="18">
        <f>rCe!P2+rCe!W2+rCe!AG2+rCe!AH2</f>
        <v>636935</v>
      </c>
      <c r="E2" s="18">
        <f>rCe!T2+rCe!AF2+rCe!Y2+rCe!AI2</f>
        <v>818157</v>
      </c>
      <c r="F2" s="18">
        <f>rCe!N2+rCe!Q2+rCe!R2+rCe!S2+rCe!V2+rCe!AJ2+rCe!AK2</f>
        <v>1069582</v>
      </c>
      <c r="G2" s="18">
        <f>rCe!O2+rCe!U2+rCe!X2</f>
        <v>546144</v>
      </c>
    </row>
    <row r="3" spans="1:7" x14ac:dyDescent="0.2">
      <c r="A3" s="18">
        <v>2015</v>
      </c>
      <c r="B3" s="18">
        <f>rCe!M3+rCe!AE3</f>
        <v>24826</v>
      </c>
      <c r="C3" s="18">
        <f>rCe!Z3+rCe!AA3+rCe!AB3+rCe!AC3+rCe!AD3+rCe!AL3+rCe!AM3</f>
        <v>628375</v>
      </c>
      <c r="D3" s="18">
        <f>rCe!P3+rCe!W3+rCe!AG3+rCe!AH3</f>
        <v>684164</v>
      </c>
      <c r="E3" s="18">
        <f>rCe!T3+rCe!AF3+rCe!Y3+rCe!AI3</f>
        <v>985981</v>
      </c>
      <c r="F3" s="18">
        <f>rCe!N3+rCe!Q3+rCe!R3+rCe!S3+rCe!V3+rCe!AJ3+rCe!AK3</f>
        <v>1344531</v>
      </c>
      <c r="G3" s="18">
        <f>rCe!O3+rCe!U3+rCe!X3</f>
        <v>647692</v>
      </c>
    </row>
    <row r="4" spans="1:7" x14ac:dyDescent="0.2">
      <c r="A4" s="18">
        <v>2020</v>
      </c>
      <c r="B4" s="18">
        <f>rCe!M4+rCe!AE4</f>
        <v>24425</v>
      </c>
      <c r="C4" s="18">
        <f>rCe!Z4+rCe!AA4+rCe!AB4+rCe!AC4+rCe!AD4+rCe!AL4+rCe!AM4</f>
        <v>622323</v>
      </c>
      <c r="D4" s="18">
        <f>rCe!P4+rCe!W4+rCe!AG4+rCe!AH4</f>
        <v>741523</v>
      </c>
      <c r="E4" s="18">
        <f>rCe!T4+rCe!AF4+rCe!Y4+rCe!AI4</f>
        <v>1067409</v>
      </c>
      <c r="F4" s="18">
        <f>rCe!N4+rCe!Q4+rCe!R4+rCe!S4+rCe!V4+rCe!AJ4+rCe!AK4</f>
        <v>1468709</v>
      </c>
      <c r="G4" s="18">
        <f>rCe!O4+rCe!U4+rCe!X4</f>
        <v>668274</v>
      </c>
    </row>
    <row r="5" spans="1:7" x14ac:dyDescent="0.2">
      <c r="A5" s="18">
        <v>2025</v>
      </c>
      <c r="B5" s="18">
        <f>rCe!M5+rCe!AE5</f>
        <v>22548</v>
      </c>
      <c r="C5" s="18">
        <f>rCe!Z5+rCe!AA5+rCe!AB5+rCe!AC5+rCe!AD5+rCe!AL5+rCe!AM5</f>
        <v>600823</v>
      </c>
      <c r="D5" s="18">
        <f>rCe!P5+rCe!W5+rCe!AG5+rCe!AH5</f>
        <v>770651</v>
      </c>
      <c r="E5" s="18">
        <f>rCe!T5+rCe!AF5+rCe!Y5+rCe!AI5</f>
        <v>1107974</v>
      </c>
      <c r="F5" s="18">
        <f>rCe!N5+rCe!Q5+rCe!R5+rCe!S5+rCe!V5+rCe!AJ5+rCe!AK5</f>
        <v>1523597</v>
      </c>
      <c r="G5" s="18">
        <f>rCe!O5+rCe!U5+rCe!X5</f>
        <v>671355</v>
      </c>
    </row>
    <row r="6" spans="1:7" x14ac:dyDescent="0.2">
      <c r="A6" s="18">
        <v>2030</v>
      </c>
      <c r="B6" s="18">
        <f>rCe!M6+rCe!AE6</f>
        <v>20801</v>
      </c>
      <c r="C6" s="18">
        <f>rCe!Z6+rCe!AA6+rCe!AB6+rCe!AC6+rCe!AD6+rCe!AL6+rCe!AM6</f>
        <v>580283</v>
      </c>
      <c r="D6" s="18">
        <f>rCe!P6+rCe!W6+rCe!AG6+rCe!AH6</f>
        <v>776889</v>
      </c>
      <c r="E6" s="18">
        <f>rCe!T6+rCe!AF6+rCe!Y6+rCe!AI6</f>
        <v>1132750</v>
      </c>
      <c r="F6" s="18">
        <f>rCe!N6+rCe!Q6+rCe!R6+rCe!S6+rCe!V6+rCe!AJ6+rCe!AK6</f>
        <v>1550485</v>
      </c>
      <c r="G6" s="18">
        <f>rCe!O6+rCe!U6+rCe!X6</f>
        <v>669149</v>
      </c>
    </row>
    <row r="7" spans="1:7" x14ac:dyDescent="0.2">
      <c r="A7" s="18">
        <v>2035</v>
      </c>
      <c r="B7" s="18">
        <f>rCe!M7+rCe!AE7</f>
        <v>18732</v>
      </c>
      <c r="C7" s="18">
        <f>rCe!Z7+rCe!AA7+rCe!AB7+rCe!AC7+rCe!AD7+rCe!AL7+rCe!AM7</f>
        <v>525905</v>
      </c>
      <c r="D7" s="18">
        <f>rCe!P7+rCe!W7+rCe!AG7+rCe!AH7</f>
        <v>680250</v>
      </c>
      <c r="E7" s="18">
        <f>rCe!T7+rCe!AF7+rCe!Y7+rCe!AI7</f>
        <v>1081820</v>
      </c>
      <c r="F7" s="18">
        <f>rCe!N7+rCe!Q7+rCe!R7+rCe!S7+rCe!V7+rCe!AJ7+rCe!AK7</f>
        <v>1457939</v>
      </c>
      <c r="G7" s="18">
        <f>rCe!O7+rCe!U7+rCe!X7</f>
        <v>623444</v>
      </c>
    </row>
    <row r="8" spans="1:7" x14ac:dyDescent="0.2">
      <c r="A8" s="18">
        <v>2040</v>
      </c>
      <c r="B8" s="18">
        <f>rCe!M8+rCe!AE8</f>
        <v>18786</v>
      </c>
      <c r="C8" s="18">
        <f>rCe!Z8+rCe!AA8+rCe!AB8+rCe!AC8+rCe!AD8+rCe!AL8+rCe!AM8</f>
        <v>592150</v>
      </c>
      <c r="D8" s="18">
        <f>rCe!P8+rCe!W8+rCe!AG8+rCe!AH8</f>
        <v>816037</v>
      </c>
      <c r="E8" s="18">
        <f>rCe!T8+rCe!AF8+rCe!Y8+rCe!AI8</f>
        <v>1230600</v>
      </c>
      <c r="F8" s="18">
        <f>rCe!N8+rCe!Q8+rCe!R8+rCe!S8+rCe!V8+rCe!AJ8+rCe!AK8</f>
        <v>1701044</v>
      </c>
      <c r="G8" s="18">
        <f>rCe!O8+rCe!U8+rCe!X8</f>
        <v>717889</v>
      </c>
    </row>
    <row r="9" spans="1:7" x14ac:dyDescent="0.2">
      <c r="A9" s="18">
        <v>2045</v>
      </c>
      <c r="B9" s="18">
        <f>rCe!M9+rCe!AE9</f>
        <v>17931</v>
      </c>
      <c r="C9" s="18">
        <f>rCe!Z9+rCe!AA9+rCe!AB9+rCe!AC9+rCe!AD9+rCe!AL9+rCe!AM9</f>
        <v>587221</v>
      </c>
      <c r="D9" s="18">
        <f>rCe!P9+rCe!W9+rCe!AG9+rCe!AH9</f>
        <v>834654</v>
      </c>
      <c r="E9" s="18">
        <f>rCe!T9+rCe!AF9+rCe!Y9+rCe!AI9</f>
        <v>1277915</v>
      </c>
      <c r="F9" s="18">
        <f>rCe!N9+rCe!Q9+rCe!R9+rCe!S9+rCe!V9+rCe!AJ9+rCe!AK9</f>
        <v>1778762</v>
      </c>
      <c r="G9" s="18">
        <f>rCe!O9+rCe!U9+rCe!X9</f>
        <v>760035</v>
      </c>
    </row>
    <row r="10" spans="1:7" x14ac:dyDescent="0.2">
      <c r="A10" s="18">
        <v>2050</v>
      </c>
      <c r="B10" s="18">
        <f>rCe!M10+rCe!AE10</f>
        <v>17286</v>
      </c>
      <c r="C10" s="18">
        <f>rCe!Z10+rCe!AA10+rCe!AB10+rCe!AC10+rCe!AD10+rCe!AL10+rCe!AM10</f>
        <v>575616</v>
      </c>
      <c r="D10" s="18">
        <f>rCe!P10+rCe!W10+rCe!AG10+rCe!AH10</f>
        <v>849351</v>
      </c>
      <c r="E10" s="18">
        <f>rCe!T10+rCe!AF10+rCe!Y10+rCe!AI10</f>
        <v>1314822</v>
      </c>
      <c r="F10" s="18">
        <f>rCe!N10+rCe!Q10+rCe!R10+rCe!S10+rCe!V10+rCe!AJ10+rCe!AK10</f>
        <v>1852644</v>
      </c>
      <c r="G10" s="18">
        <f>rCe!O10+rCe!U10+rCe!X10</f>
        <v>788418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4963-5FB2-5645-9D13-F5E7710198E0}">
  <dimension ref="A1:K48"/>
  <sheetViews>
    <sheetView workbookViewId="0">
      <selection activeCell="U50" sqref="U50"/>
    </sheetView>
  </sheetViews>
  <sheetFormatPr baseColWidth="10" defaultRowHeight="16" x14ac:dyDescent="0.2"/>
  <cols>
    <col min="1" max="1" width="69.33203125" bestFit="1" customWidth="1"/>
  </cols>
  <sheetData>
    <row r="1" spans="1:11" x14ac:dyDescent="0.2">
      <c r="A1" s="10" t="s">
        <v>28</v>
      </c>
      <c r="B1" s="10" t="s">
        <v>29</v>
      </c>
      <c r="C1" s="10">
        <v>2010</v>
      </c>
      <c r="D1" s="10">
        <v>2015</v>
      </c>
      <c r="E1" s="10">
        <v>2020</v>
      </c>
      <c r="F1" s="10">
        <v>2025</v>
      </c>
      <c r="G1" s="10">
        <v>2030</v>
      </c>
      <c r="H1" s="10">
        <v>2035</v>
      </c>
      <c r="I1" s="10">
        <v>2040</v>
      </c>
      <c r="J1" s="10">
        <v>2045</v>
      </c>
      <c r="K1" s="10">
        <v>2050</v>
      </c>
    </row>
    <row r="2" spans="1:11" x14ac:dyDescent="0.2">
      <c r="A2" s="10" t="s">
        <v>191</v>
      </c>
      <c r="B2" s="11" t="s">
        <v>30</v>
      </c>
      <c r="C2" s="11">
        <v>494.22800000000001</v>
      </c>
      <c r="D2" s="11">
        <v>612.72299999999996</v>
      </c>
      <c r="E2" s="11">
        <v>723.82100000000003</v>
      </c>
      <c r="F2" s="11">
        <v>870.32100000000003</v>
      </c>
      <c r="G2" s="11">
        <v>1021.6609999999999</v>
      </c>
      <c r="H2" s="11">
        <v>1127.771</v>
      </c>
      <c r="I2" s="11">
        <v>1487.47</v>
      </c>
      <c r="J2" s="11">
        <v>1779.3109999999999</v>
      </c>
      <c r="K2" s="11">
        <v>2099.6930000000002</v>
      </c>
    </row>
    <row r="3" spans="1:11" x14ac:dyDescent="0.2">
      <c r="A3" s="10" t="s">
        <v>192</v>
      </c>
      <c r="B3" s="11" t="s">
        <v>30</v>
      </c>
      <c r="C3" s="11">
        <v>325.46199999999999</v>
      </c>
      <c r="D3" s="11">
        <v>400.45499999999998</v>
      </c>
      <c r="E3" s="11">
        <v>482.99700000000001</v>
      </c>
      <c r="F3" s="11">
        <v>596.66399999999999</v>
      </c>
      <c r="G3" s="11">
        <v>709.31299999999999</v>
      </c>
      <c r="H3" s="11">
        <v>805.08100000000002</v>
      </c>
      <c r="I3" s="11">
        <v>1033.915</v>
      </c>
      <c r="J3" s="11">
        <v>1248.18</v>
      </c>
      <c r="K3" s="11">
        <v>1491.5450000000001</v>
      </c>
    </row>
    <row r="4" spans="1:11" x14ac:dyDescent="0.2">
      <c r="A4" s="10" t="s">
        <v>193</v>
      </c>
      <c r="B4" s="11" t="s">
        <v>30</v>
      </c>
      <c r="C4" s="11">
        <v>54.098999999999997</v>
      </c>
      <c r="D4" s="11">
        <v>76.742000000000004</v>
      </c>
      <c r="E4" s="11">
        <v>90.177999999999997</v>
      </c>
      <c r="F4" s="11">
        <v>112.188</v>
      </c>
      <c r="G4" s="11">
        <v>127.916</v>
      </c>
      <c r="H4" s="11">
        <v>135.03</v>
      </c>
      <c r="I4" s="11">
        <v>177.595</v>
      </c>
      <c r="J4" s="11">
        <v>217.036</v>
      </c>
      <c r="K4" s="11">
        <v>250.124</v>
      </c>
    </row>
    <row r="5" spans="1:11" x14ac:dyDescent="0.2">
      <c r="A5" s="10" t="s">
        <v>194</v>
      </c>
      <c r="B5" s="11" t="s">
        <v>30</v>
      </c>
      <c r="C5" s="11">
        <v>1.587</v>
      </c>
      <c r="D5" s="11">
        <v>1.8380000000000001</v>
      </c>
      <c r="E5" s="11">
        <v>1.0549999999999999</v>
      </c>
      <c r="F5" s="11">
        <v>0.93</v>
      </c>
      <c r="G5" s="11">
        <v>0.77400000000000002</v>
      </c>
      <c r="H5" s="11">
        <v>0.61499999999999999</v>
      </c>
      <c r="I5" s="11">
        <v>0.64300000000000002</v>
      </c>
      <c r="J5" s="11">
        <v>0.624</v>
      </c>
      <c r="K5" s="11">
        <v>0.629</v>
      </c>
    </row>
    <row r="6" spans="1:11" x14ac:dyDescent="0.2">
      <c r="A6" s="10" t="s">
        <v>195</v>
      </c>
      <c r="B6" s="11" t="s">
        <v>30</v>
      </c>
      <c r="C6" s="11">
        <v>285.57900000000001</v>
      </c>
      <c r="D6" s="11">
        <v>346.76499999999999</v>
      </c>
      <c r="E6" s="11">
        <v>410.464</v>
      </c>
      <c r="F6" s="11">
        <v>498.66699999999997</v>
      </c>
      <c r="G6" s="11">
        <v>608.54499999999996</v>
      </c>
      <c r="H6" s="11">
        <v>677.85799999999995</v>
      </c>
      <c r="I6" s="11">
        <v>942.25599999999997</v>
      </c>
      <c r="J6" s="11">
        <v>1138.461</v>
      </c>
      <c r="K6" s="11">
        <v>1367.5039999999999</v>
      </c>
    </row>
    <row r="7" spans="1:11" x14ac:dyDescent="0.2">
      <c r="A7" s="10" t="s">
        <v>196</v>
      </c>
      <c r="B7" s="11" t="s">
        <v>30</v>
      </c>
      <c r="C7" s="11">
        <v>248.78</v>
      </c>
      <c r="D7" s="11">
        <v>289.666</v>
      </c>
      <c r="E7" s="11">
        <v>343.20400000000001</v>
      </c>
      <c r="F7" s="11">
        <v>425.87299999999999</v>
      </c>
      <c r="G7" s="11">
        <v>518.21199999999999</v>
      </c>
      <c r="H7" s="11">
        <v>587.62199999999996</v>
      </c>
      <c r="I7" s="11">
        <v>775.62099999999998</v>
      </c>
      <c r="J7" s="11">
        <v>945.73299999999995</v>
      </c>
      <c r="K7" s="11">
        <v>1143.9860000000001</v>
      </c>
    </row>
    <row r="8" spans="1:11" x14ac:dyDescent="0.2">
      <c r="A8" s="10" t="s">
        <v>197</v>
      </c>
      <c r="B8" s="11" t="s">
        <v>30</v>
      </c>
      <c r="C8" s="11">
        <v>76.281999999999996</v>
      </c>
      <c r="D8" s="11">
        <v>76.59</v>
      </c>
      <c r="E8" s="11">
        <v>82.33</v>
      </c>
      <c r="F8" s="11">
        <v>87.744</v>
      </c>
      <c r="G8" s="11">
        <v>93.325000000000003</v>
      </c>
      <c r="H8" s="11">
        <v>96.808000000000007</v>
      </c>
      <c r="I8" s="11">
        <v>108.681</v>
      </c>
      <c r="J8" s="11">
        <v>120.74299999999999</v>
      </c>
      <c r="K8" s="11">
        <v>133.87700000000001</v>
      </c>
    </row>
    <row r="9" spans="1:11" x14ac:dyDescent="0.2">
      <c r="A9" s="10" t="s">
        <v>198</v>
      </c>
      <c r="B9" s="11" t="s">
        <v>30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0" spans="1:11" x14ac:dyDescent="0.2">
      <c r="A10" s="10" t="s">
        <v>207</v>
      </c>
      <c r="B10" s="11" t="s">
        <v>31</v>
      </c>
      <c r="C10" s="11">
        <v>14.83</v>
      </c>
      <c r="D10" s="11">
        <v>20.475000000000001</v>
      </c>
      <c r="E10" s="11">
        <v>26.538</v>
      </c>
      <c r="F10" s="11">
        <v>34.651000000000003</v>
      </c>
      <c r="G10" s="11">
        <v>42.552999999999997</v>
      </c>
      <c r="H10" s="11">
        <v>49.017000000000003</v>
      </c>
      <c r="I10" s="11">
        <v>68.698999999999998</v>
      </c>
      <c r="J10" s="11">
        <v>88.075999999999993</v>
      </c>
      <c r="K10" s="11">
        <v>110.965</v>
      </c>
    </row>
    <row r="11" spans="1:11" x14ac:dyDescent="0.2">
      <c r="A11" s="10" t="s">
        <v>208</v>
      </c>
      <c r="B11" s="11" t="s">
        <v>31</v>
      </c>
      <c r="C11" s="11">
        <v>-9.1869999999999994</v>
      </c>
      <c r="D11" s="11">
        <v>-13.304</v>
      </c>
      <c r="E11" s="11">
        <v>-17.706</v>
      </c>
      <c r="F11" s="11">
        <v>-22.241</v>
      </c>
      <c r="G11" s="11">
        <v>-26.751000000000001</v>
      </c>
      <c r="H11" s="11">
        <v>-30.035</v>
      </c>
      <c r="I11" s="11">
        <v>-42.814</v>
      </c>
      <c r="J11" s="11">
        <v>-53.920999999999999</v>
      </c>
      <c r="K11" s="11">
        <v>-66.213999999999999</v>
      </c>
    </row>
    <row r="12" spans="1:11" x14ac:dyDescent="0.2">
      <c r="A12" s="10" t="s">
        <v>209</v>
      </c>
      <c r="B12" s="11" t="s">
        <v>31</v>
      </c>
      <c r="C12" s="11">
        <v>61.564</v>
      </c>
      <c r="D12" s="11">
        <v>89.132000000000005</v>
      </c>
      <c r="E12" s="11">
        <v>110.63</v>
      </c>
      <c r="F12" s="11">
        <v>138.565</v>
      </c>
      <c r="G12" s="11">
        <v>166.42</v>
      </c>
      <c r="H12" s="11">
        <v>188.113</v>
      </c>
      <c r="I12" s="11">
        <v>255.804</v>
      </c>
      <c r="J12" s="11">
        <v>319.45600000000002</v>
      </c>
      <c r="K12" s="11">
        <v>396.60599999999999</v>
      </c>
    </row>
    <row r="13" spans="1:11" x14ac:dyDescent="0.2">
      <c r="A13" s="10" t="s">
        <v>210</v>
      </c>
      <c r="B13" s="11" t="s">
        <v>31</v>
      </c>
      <c r="C13" s="11">
        <v>70.751999999999995</v>
      </c>
      <c r="D13" s="11">
        <v>102.43600000000001</v>
      </c>
      <c r="E13" s="11">
        <v>128.33500000000001</v>
      </c>
      <c r="F13" s="11">
        <v>160.80600000000001</v>
      </c>
      <c r="G13" s="11">
        <v>193.17099999999999</v>
      </c>
      <c r="H13" s="11">
        <v>218.148</v>
      </c>
      <c r="I13" s="11">
        <v>298.61700000000002</v>
      </c>
      <c r="J13" s="11">
        <v>373.37700000000001</v>
      </c>
      <c r="K13" s="11">
        <v>462.82100000000003</v>
      </c>
    </row>
    <row r="14" spans="1:11" x14ac:dyDescent="0.2">
      <c r="A14" s="10" t="s">
        <v>211</v>
      </c>
      <c r="B14" s="11" t="s">
        <v>31</v>
      </c>
      <c r="C14" s="11">
        <v>285.279</v>
      </c>
      <c r="D14" s="11">
        <v>402.29300000000001</v>
      </c>
      <c r="E14" s="11">
        <v>506.83600000000001</v>
      </c>
      <c r="F14" s="11">
        <v>634.48800000000006</v>
      </c>
      <c r="G14" s="11">
        <v>761.01</v>
      </c>
      <c r="H14" s="11">
        <v>855.17499999999995</v>
      </c>
      <c r="I14" s="11">
        <v>1176.0150000000001</v>
      </c>
      <c r="J14" s="11">
        <v>1464.62</v>
      </c>
      <c r="K14" s="11">
        <v>1797.1369999999999</v>
      </c>
    </row>
    <row r="15" spans="1:11" x14ac:dyDescent="0.2">
      <c r="A15" s="10" t="s">
        <v>212</v>
      </c>
      <c r="B15" s="11" t="s">
        <v>31</v>
      </c>
      <c r="C15" s="11">
        <v>81.682000000000002</v>
      </c>
      <c r="D15" s="11">
        <v>122.41</v>
      </c>
      <c r="E15" s="11">
        <v>154.10300000000001</v>
      </c>
      <c r="F15" s="11">
        <v>190.93299999999999</v>
      </c>
      <c r="G15" s="11">
        <v>237.809</v>
      </c>
      <c r="H15" s="11">
        <v>298.95699999999999</v>
      </c>
      <c r="I15" s="11">
        <v>389.839</v>
      </c>
      <c r="J15" s="11">
        <v>515.52300000000002</v>
      </c>
      <c r="K15" s="11">
        <v>683.13599999999997</v>
      </c>
    </row>
    <row r="16" spans="1:11" x14ac:dyDescent="0.2">
      <c r="A16" s="10" t="s">
        <v>213</v>
      </c>
      <c r="B16" s="11" t="s">
        <v>31</v>
      </c>
      <c r="C16" s="11">
        <v>18.741</v>
      </c>
      <c r="D16" s="11">
        <v>35.832000000000001</v>
      </c>
      <c r="E16" s="11">
        <v>44.216000000000001</v>
      </c>
      <c r="F16" s="11">
        <v>50.895000000000003</v>
      </c>
      <c r="G16" s="11">
        <v>64.227000000000004</v>
      </c>
      <c r="H16" s="11">
        <v>82.070999999999998</v>
      </c>
      <c r="I16" s="11">
        <v>108.85</v>
      </c>
      <c r="J16" s="11">
        <v>146.511</v>
      </c>
      <c r="K16" s="11">
        <v>197.773</v>
      </c>
    </row>
    <row r="17" spans="1:11" x14ac:dyDescent="0.2">
      <c r="A17" s="10" t="s">
        <v>214</v>
      </c>
      <c r="B17" s="11" t="s">
        <v>31</v>
      </c>
      <c r="C17" s="11">
        <v>41.176000000000002</v>
      </c>
      <c r="D17" s="11">
        <v>48.404000000000003</v>
      </c>
      <c r="E17" s="11">
        <v>64.647000000000006</v>
      </c>
      <c r="F17" s="11">
        <v>92.459000000000003</v>
      </c>
      <c r="G17" s="11">
        <v>119.119</v>
      </c>
      <c r="H17" s="11">
        <v>154.04599999999999</v>
      </c>
      <c r="I17" s="11">
        <v>205.97800000000001</v>
      </c>
      <c r="J17" s="11">
        <v>278.43700000000001</v>
      </c>
      <c r="K17" s="11">
        <v>376.03500000000003</v>
      </c>
    </row>
    <row r="18" spans="1:11" x14ac:dyDescent="0.2">
      <c r="A18" s="10" t="s">
        <v>215</v>
      </c>
      <c r="B18" s="11" t="s">
        <v>31</v>
      </c>
      <c r="C18" s="11">
        <v>21.765000000000001</v>
      </c>
      <c r="D18" s="11">
        <v>38.173999999999999</v>
      </c>
      <c r="E18" s="11">
        <v>45.238999999999997</v>
      </c>
      <c r="F18" s="11">
        <v>47.579000000000001</v>
      </c>
      <c r="G18" s="11">
        <v>54.463000000000001</v>
      </c>
      <c r="H18" s="11">
        <v>62.84</v>
      </c>
      <c r="I18" s="11">
        <v>75.010999999999996</v>
      </c>
      <c r="J18" s="11">
        <v>90.575000000000003</v>
      </c>
      <c r="K18" s="11">
        <v>109.328</v>
      </c>
    </row>
    <row r="19" spans="1:11" x14ac:dyDescent="0.2">
      <c r="A19" s="10" t="s">
        <v>216</v>
      </c>
      <c r="B19" s="11" t="s">
        <v>31</v>
      </c>
      <c r="C19" s="11">
        <v>48.908000000000001</v>
      </c>
      <c r="D19" s="11">
        <v>57.935000000000002</v>
      </c>
      <c r="E19" s="11">
        <v>73.602000000000004</v>
      </c>
      <c r="F19" s="11">
        <v>97.432000000000002</v>
      </c>
      <c r="G19" s="11">
        <v>130.05500000000001</v>
      </c>
      <c r="H19" s="11">
        <v>175.227</v>
      </c>
      <c r="I19" s="11">
        <v>239.684</v>
      </c>
      <c r="J19" s="11">
        <v>336.69400000000002</v>
      </c>
      <c r="K19" s="11">
        <v>472.04199999999997</v>
      </c>
    </row>
    <row r="20" spans="1:11" x14ac:dyDescent="0.2">
      <c r="A20" s="10" t="s">
        <v>217</v>
      </c>
      <c r="B20" s="11" t="s">
        <v>31</v>
      </c>
      <c r="C20" s="11">
        <v>415.86900000000003</v>
      </c>
      <c r="D20" s="11">
        <v>582.63900000000001</v>
      </c>
      <c r="E20" s="11">
        <v>734.54100000000005</v>
      </c>
      <c r="F20" s="11">
        <v>922.85199999999998</v>
      </c>
      <c r="G20" s="11">
        <v>1128.874</v>
      </c>
      <c r="H20" s="11">
        <v>1329.36</v>
      </c>
      <c r="I20" s="11">
        <v>1805.538</v>
      </c>
      <c r="J20" s="11">
        <v>2316.837</v>
      </c>
      <c r="K20" s="11">
        <v>2952.3150000000001</v>
      </c>
    </row>
    <row r="21" spans="1:11" x14ac:dyDescent="0.2">
      <c r="A21" s="10" t="s">
        <v>218</v>
      </c>
      <c r="B21" s="11" t="s">
        <v>31</v>
      </c>
      <c r="C21" s="11">
        <v>45.945999999999998</v>
      </c>
      <c r="D21" s="11">
        <v>85.043999999999997</v>
      </c>
      <c r="E21" s="11">
        <v>96.608999999999995</v>
      </c>
      <c r="F21" s="11">
        <v>121.738</v>
      </c>
      <c r="G21" s="11">
        <v>148.76599999999999</v>
      </c>
      <c r="H21" s="11">
        <v>173.11099999999999</v>
      </c>
      <c r="I21" s="11">
        <v>236.202</v>
      </c>
      <c r="J21" s="11">
        <v>299.71600000000001</v>
      </c>
      <c r="K21" s="11">
        <v>376.11799999999999</v>
      </c>
    </row>
    <row r="22" spans="1:11" x14ac:dyDescent="0.2">
      <c r="A22" s="10" t="s">
        <v>219</v>
      </c>
      <c r="B22" s="11" t="s">
        <v>31</v>
      </c>
      <c r="C22" s="11">
        <v>369.92200000000003</v>
      </c>
      <c r="D22" s="11">
        <v>497.59399999999999</v>
      </c>
      <c r="E22" s="11">
        <v>637.93299999999999</v>
      </c>
      <c r="F22" s="11">
        <v>801.11500000000001</v>
      </c>
      <c r="G22" s="11">
        <v>980.10799999999995</v>
      </c>
      <c r="H22" s="11">
        <v>1156.248</v>
      </c>
      <c r="I22" s="11">
        <v>1569.336</v>
      </c>
      <c r="J22" s="11">
        <v>2017.1210000000001</v>
      </c>
      <c r="K22" s="11">
        <v>2576.1970000000001</v>
      </c>
    </row>
    <row r="23" spans="1:11" x14ac:dyDescent="0.2">
      <c r="A23" s="10" t="s">
        <v>220</v>
      </c>
      <c r="B23" s="11" t="s">
        <v>221</v>
      </c>
      <c r="C23" s="11">
        <v>109.232</v>
      </c>
      <c r="D23" s="11">
        <v>120.294</v>
      </c>
      <c r="E23" s="11">
        <v>124.815</v>
      </c>
      <c r="F23" s="11">
        <v>128.386</v>
      </c>
      <c r="G23" s="11">
        <v>131.54900000000001</v>
      </c>
      <c r="H23" s="11">
        <v>136.82599999999999</v>
      </c>
      <c r="I23" s="11">
        <v>142.88399999999999</v>
      </c>
      <c r="J23" s="11">
        <v>149.166</v>
      </c>
      <c r="K23" s="11">
        <v>157.072</v>
      </c>
    </row>
    <row r="27" spans="1:11" x14ac:dyDescent="0.2">
      <c r="A27" s="10" t="s">
        <v>28</v>
      </c>
      <c r="B27" s="10" t="s">
        <v>29</v>
      </c>
      <c r="C27" s="10">
        <v>2010</v>
      </c>
      <c r="D27" s="10">
        <v>2015</v>
      </c>
      <c r="E27" s="10">
        <v>2020</v>
      </c>
      <c r="F27" s="10">
        <v>2025</v>
      </c>
      <c r="G27" s="10">
        <v>2030</v>
      </c>
      <c r="H27" s="10">
        <v>2035</v>
      </c>
      <c r="I27" s="10">
        <v>2040</v>
      </c>
      <c r="J27" s="10">
        <v>2045</v>
      </c>
      <c r="K27" s="10">
        <v>2050</v>
      </c>
    </row>
    <row r="28" spans="1:11" x14ac:dyDescent="0.2">
      <c r="A28" s="10" t="s">
        <v>200</v>
      </c>
      <c r="B28" s="11" t="s">
        <v>31</v>
      </c>
      <c r="C28" s="11">
        <v>235.07400000000001</v>
      </c>
      <c r="D28" s="11">
        <v>344.87700000000001</v>
      </c>
      <c r="E28" s="11">
        <v>439.91899999999998</v>
      </c>
      <c r="F28" s="11">
        <v>548.1</v>
      </c>
      <c r="G28" s="11">
        <v>654.52599999999995</v>
      </c>
      <c r="H28" s="11">
        <v>735.899</v>
      </c>
      <c r="I28" s="11">
        <v>1005.42</v>
      </c>
      <c r="J28" s="11">
        <v>1248.26</v>
      </c>
      <c r="K28" s="11">
        <v>1528.2850000000001</v>
      </c>
    </row>
    <row r="29" spans="1:11" x14ac:dyDescent="0.2">
      <c r="A29" s="10" t="s">
        <v>201</v>
      </c>
      <c r="B29" s="11" t="s">
        <v>31</v>
      </c>
      <c r="C29" s="11">
        <v>49.69</v>
      </c>
      <c r="D29" s="11">
        <v>65.003</v>
      </c>
      <c r="E29" s="11">
        <v>84.638000000000005</v>
      </c>
      <c r="F29" s="11">
        <v>110.23099999999999</v>
      </c>
      <c r="G29" s="11">
        <v>135.09700000000001</v>
      </c>
      <c r="H29" s="11">
        <v>154.989</v>
      </c>
      <c r="I29" s="11">
        <v>216.96700000000001</v>
      </c>
      <c r="J29" s="11">
        <v>277.64400000000001</v>
      </c>
      <c r="K29" s="11">
        <v>349.24200000000002</v>
      </c>
    </row>
    <row r="30" spans="1:11" x14ac:dyDescent="0.2">
      <c r="A30" s="10" t="s">
        <v>202</v>
      </c>
      <c r="B30" s="11" t="s">
        <v>31</v>
      </c>
      <c r="C30" s="11">
        <v>34.860999999999997</v>
      </c>
      <c r="D30" s="11">
        <v>44.527999999999999</v>
      </c>
      <c r="E30" s="11">
        <v>58.1</v>
      </c>
      <c r="F30" s="11">
        <v>75.58</v>
      </c>
      <c r="G30" s="11">
        <v>92.543999999999997</v>
      </c>
      <c r="H30" s="11">
        <v>105.97199999999999</v>
      </c>
      <c r="I30" s="11">
        <v>148.268</v>
      </c>
      <c r="J30" s="11">
        <v>189.56800000000001</v>
      </c>
      <c r="K30" s="11">
        <v>238.27799999999999</v>
      </c>
    </row>
    <row r="31" spans="1:11" x14ac:dyDescent="0.2">
      <c r="A31" s="10" t="s">
        <v>203</v>
      </c>
      <c r="B31" s="11" t="s">
        <v>31</v>
      </c>
      <c r="C31" s="11">
        <v>14.83</v>
      </c>
      <c r="D31" s="11">
        <v>20.475000000000001</v>
      </c>
      <c r="E31" s="11">
        <v>26.538</v>
      </c>
      <c r="F31" s="11">
        <v>34.651000000000003</v>
      </c>
      <c r="G31" s="11">
        <v>42.552999999999997</v>
      </c>
      <c r="H31" s="11">
        <v>49.017000000000003</v>
      </c>
      <c r="I31" s="11">
        <v>68.698999999999998</v>
      </c>
      <c r="J31" s="11">
        <v>88.075999999999993</v>
      </c>
      <c r="K31" s="11">
        <v>110.965</v>
      </c>
    </row>
    <row r="32" spans="1:11" x14ac:dyDescent="0.2">
      <c r="A32" s="10" t="s">
        <v>204</v>
      </c>
      <c r="B32" s="11" t="s">
        <v>31</v>
      </c>
      <c r="C32" s="11">
        <v>42.94</v>
      </c>
      <c r="D32" s="11">
        <v>52.015000000000001</v>
      </c>
      <c r="E32" s="11">
        <v>59.868000000000002</v>
      </c>
      <c r="F32" s="11">
        <v>74.290999999999997</v>
      </c>
      <c r="G32" s="11">
        <v>88.593999999999994</v>
      </c>
      <c r="H32" s="11">
        <v>95.224000000000004</v>
      </c>
      <c r="I32" s="11">
        <v>133.48599999999999</v>
      </c>
      <c r="J32" s="11">
        <v>162.35900000000001</v>
      </c>
      <c r="K32" s="11">
        <v>192.73</v>
      </c>
    </row>
    <row r="33" spans="1:11" x14ac:dyDescent="0.2">
      <c r="A33" s="10" t="s">
        <v>205</v>
      </c>
      <c r="B33" s="11" t="s">
        <v>31</v>
      </c>
      <c r="C33" s="11">
        <v>33.238</v>
      </c>
      <c r="D33" s="11">
        <v>46.298000000000002</v>
      </c>
      <c r="E33" s="11">
        <v>59.884</v>
      </c>
      <c r="F33" s="11">
        <v>75.893000000000001</v>
      </c>
      <c r="G33" s="11">
        <v>90.456000000000003</v>
      </c>
      <c r="H33" s="11">
        <v>100.901</v>
      </c>
      <c r="I33" s="11">
        <v>137.04400000000001</v>
      </c>
      <c r="J33" s="11">
        <v>169.72200000000001</v>
      </c>
      <c r="K33" s="11">
        <v>206.905</v>
      </c>
    </row>
    <row r="34" spans="1:11" x14ac:dyDescent="0.2">
      <c r="A34" s="10" t="s">
        <v>206</v>
      </c>
      <c r="B34" s="11" t="s">
        <v>31</v>
      </c>
      <c r="C34" s="11">
        <v>18.408000000000001</v>
      </c>
      <c r="D34" s="11">
        <v>25.823</v>
      </c>
      <c r="E34" s="11">
        <v>33.345999999999997</v>
      </c>
      <c r="F34" s="11">
        <v>41.241999999999997</v>
      </c>
      <c r="G34" s="11">
        <v>47.902000000000001</v>
      </c>
      <c r="H34" s="11">
        <v>51.884999999999998</v>
      </c>
      <c r="I34" s="11">
        <v>68.344999999999999</v>
      </c>
      <c r="J34" s="11">
        <v>81.646000000000001</v>
      </c>
      <c r="K34" s="11">
        <v>95.941000000000003</v>
      </c>
    </row>
    <row r="35" spans="1:11" x14ac:dyDescent="0.2">
      <c r="A35" s="10" t="s">
        <v>207</v>
      </c>
      <c r="B35" s="11" t="s">
        <v>31</v>
      </c>
      <c r="C35" s="11">
        <v>14.83</v>
      </c>
      <c r="D35" s="11">
        <v>20.475000000000001</v>
      </c>
      <c r="E35" s="11">
        <v>26.538</v>
      </c>
      <c r="F35" s="11">
        <v>34.651000000000003</v>
      </c>
      <c r="G35" s="11">
        <v>42.552999999999997</v>
      </c>
      <c r="H35" s="11">
        <v>49.017000000000003</v>
      </c>
      <c r="I35" s="11">
        <v>68.698999999999998</v>
      </c>
      <c r="J35" s="11">
        <v>88.075999999999993</v>
      </c>
      <c r="K35" s="11">
        <v>110.965</v>
      </c>
    </row>
    <row r="36" spans="1:11" x14ac:dyDescent="0.2">
      <c r="A36" s="10" t="s">
        <v>208</v>
      </c>
      <c r="B36" s="11" t="s">
        <v>31</v>
      </c>
      <c r="C36" s="11">
        <v>-9.1869999999999994</v>
      </c>
      <c r="D36" s="11">
        <v>-13.304</v>
      </c>
      <c r="E36" s="11">
        <v>-17.706</v>
      </c>
      <c r="F36" s="11">
        <v>-22.241</v>
      </c>
      <c r="G36" s="11">
        <v>-26.751000000000001</v>
      </c>
      <c r="H36" s="11">
        <v>-30.035</v>
      </c>
      <c r="I36" s="11">
        <v>-42.814</v>
      </c>
      <c r="J36" s="11">
        <v>-53.920999999999999</v>
      </c>
      <c r="K36" s="11">
        <v>-66.213999999999999</v>
      </c>
    </row>
    <row r="37" spans="1:11" x14ac:dyDescent="0.2">
      <c r="A37" s="10" t="s">
        <v>209</v>
      </c>
      <c r="B37" s="11" t="s">
        <v>31</v>
      </c>
      <c r="C37" s="11">
        <v>61.564</v>
      </c>
      <c r="D37" s="11">
        <v>89.132000000000005</v>
      </c>
      <c r="E37" s="11">
        <v>110.63</v>
      </c>
      <c r="F37" s="11">
        <v>138.565</v>
      </c>
      <c r="G37" s="11">
        <v>166.42</v>
      </c>
      <c r="H37" s="11">
        <v>188.113</v>
      </c>
      <c r="I37" s="11">
        <v>255.804</v>
      </c>
      <c r="J37" s="11">
        <v>319.45600000000002</v>
      </c>
      <c r="K37" s="11">
        <v>396.60599999999999</v>
      </c>
    </row>
    <row r="38" spans="1:11" x14ac:dyDescent="0.2">
      <c r="A38" s="10" t="s">
        <v>210</v>
      </c>
      <c r="B38" s="11" t="s">
        <v>31</v>
      </c>
      <c r="C38" s="11">
        <v>70.751999999999995</v>
      </c>
      <c r="D38" s="11">
        <v>102.43600000000001</v>
      </c>
      <c r="E38" s="11">
        <v>128.33500000000001</v>
      </c>
      <c r="F38" s="11">
        <v>160.80600000000001</v>
      </c>
      <c r="G38" s="11">
        <v>193.17099999999999</v>
      </c>
      <c r="H38" s="11">
        <v>218.148</v>
      </c>
      <c r="I38" s="11">
        <v>298.61700000000002</v>
      </c>
      <c r="J38" s="11">
        <v>373.37700000000001</v>
      </c>
      <c r="K38" s="11">
        <v>462.82100000000003</v>
      </c>
    </row>
    <row r="39" spans="1:11" x14ac:dyDescent="0.2">
      <c r="A39" s="10" t="s">
        <v>211</v>
      </c>
      <c r="B39" s="11" t="s">
        <v>31</v>
      </c>
      <c r="C39" s="11">
        <v>285.279</v>
      </c>
      <c r="D39" s="11">
        <v>402.29300000000001</v>
      </c>
      <c r="E39" s="11">
        <v>506.83600000000001</v>
      </c>
      <c r="F39" s="11">
        <v>634.48800000000006</v>
      </c>
      <c r="G39" s="11">
        <v>761.01</v>
      </c>
      <c r="H39" s="11">
        <v>855.17499999999995</v>
      </c>
      <c r="I39" s="11">
        <v>1176.0150000000001</v>
      </c>
      <c r="J39" s="11">
        <v>1464.62</v>
      </c>
      <c r="K39" s="11">
        <v>1797.1369999999999</v>
      </c>
    </row>
    <row r="40" spans="1:11" x14ac:dyDescent="0.2">
      <c r="A40" s="10" t="s">
        <v>212</v>
      </c>
      <c r="B40" s="11" t="s">
        <v>31</v>
      </c>
      <c r="C40" s="11">
        <v>81.682000000000002</v>
      </c>
      <c r="D40" s="11">
        <v>122.41</v>
      </c>
      <c r="E40" s="11">
        <v>154.10300000000001</v>
      </c>
      <c r="F40" s="11">
        <v>190.93299999999999</v>
      </c>
      <c r="G40" s="11">
        <v>237.809</v>
      </c>
      <c r="H40" s="11">
        <v>298.95699999999999</v>
      </c>
      <c r="I40" s="11">
        <v>389.839</v>
      </c>
      <c r="J40" s="11">
        <v>515.52300000000002</v>
      </c>
      <c r="K40" s="11">
        <v>683.13599999999997</v>
      </c>
    </row>
    <row r="41" spans="1:11" x14ac:dyDescent="0.2">
      <c r="A41" s="10" t="s">
        <v>213</v>
      </c>
      <c r="B41" s="11" t="s">
        <v>31</v>
      </c>
      <c r="C41" s="11">
        <v>18.741</v>
      </c>
      <c r="D41" s="11">
        <v>35.832000000000001</v>
      </c>
      <c r="E41" s="11">
        <v>44.216000000000001</v>
      </c>
      <c r="F41" s="11">
        <v>50.895000000000003</v>
      </c>
      <c r="G41" s="11">
        <v>64.227000000000004</v>
      </c>
      <c r="H41" s="11">
        <v>82.070999999999998</v>
      </c>
      <c r="I41" s="11">
        <v>108.85</v>
      </c>
      <c r="J41" s="11">
        <v>146.511</v>
      </c>
      <c r="K41" s="11">
        <v>197.773</v>
      </c>
    </row>
    <row r="42" spans="1:11" x14ac:dyDescent="0.2">
      <c r="A42" s="10" t="s">
        <v>214</v>
      </c>
      <c r="B42" s="11" t="s">
        <v>31</v>
      </c>
      <c r="C42" s="11">
        <v>41.176000000000002</v>
      </c>
      <c r="D42" s="11">
        <v>48.404000000000003</v>
      </c>
      <c r="E42" s="11">
        <v>64.647000000000006</v>
      </c>
      <c r="F42" s="11">
        <v>92.459000000000003</v>
      </c>
      <c r="G42" s="11">
        <v>119.119</v>
      </c>
      <c r="H42" s="11">
        <v>154.04599999999999</v>
      </c>
      <c r="I42" s="11">
        <v>205.97800000000001</v>
      </c>
      <c r="J42" s="11">
        <v>278.43700000000001</v>
      </c>
      <c r="K42" s="11">
        <v>376.03500000000003</v>
      </c>
    </row>
    <row r="43" spans="1:11" x14ac:dyDescent="0.2">
      <c r="A43" s="10" t="s">
        <v>215</v>
      </c>
      <c r="B43" s="11" t="s">
        <v>31</v>
      </c>
      <c r="C43" s="11">
        <v>21.765000000000001</v>
      </c>
      <c r="D43" s="11">
        <v>38.173999999999999</v>
      </c>
      <c r="E43" s="11">
        <v>45.238999999999997</v>
      </c>
      <c r="F43" s="11">
        <v>47.579000000000001</v>
      </c>
      <c r="G43" s="11">
        <v>54.463000000000001</v>
      </c>
      <c r="H43" s="11">
        <v>62.84</v>
      </c>
      <c r="I43" s="11">
        <v>75.010999999999996</v>
      </c>
      <c r="J43" s="11">
        <v>90.575000000000003</v>
      </c>
      <c r="K43" s="11">
        <v>109.328</v>
      </c>
    </row>
    <row r="44" spans="1:11" x14ac:dyDescent="0.2">
      <c r="A44" s="10" t="s">
        <v>216</v>
      </c>
      <c r="B44" s="11" t="s">
        <v>31</v>
      </c>
      <c r="C44" s="11">
        <v>48.908000000000001</v>
      </c>
      <c r="D44" s="11">
        <v>57.935000000000002</v>
      </c>
      <c r="E44" s="11">
        <v>73.602000000000004</v>
      </c>
      <c r="F44" s="11">
        <v>97.432000000000002</v>
      </c>
      <c r="G44" s="11">
        <v>130.05500000000001</v>
      </c>
      <c r="H44" s="11">
        <v>175.227</v>
      </c>
      <c r="I44" s="11">
        <v>239.684</v>
      </c>
      <c r="J44" s="11">
        <v>336.69400000000002</v>
      </c>
      <c r="K44" s="11">
        <v>472.04199999999997</v>
      </c>
    </row>
    <row r="45" spans="1:11" x14ac:dyDescent="0.2">
      <c r="A45" s="10" t="s">
        <v>217</v>
      </c>
      <c r="B45" s="11" t="s">
        <v>31</v>
      </c>
      <c r="C45" s="11">
        <v>415.86900000000003</v>
      </c>
      <c r="D45" s="11">
        <v>582.63900000000001</v>
      </c>
      <c r="E45" s="11">
        <v>734.54100000000005</v>
      </c>
      <c r="F45" s="11">
        <v>922.85199999999998</v>
      </c>
      <c r="G45" s="11">
        <v>1128.874</v>
      </c>
      <c r="H45" s="11">
        <v>1329.36</v>
      </c>
      <c r="I45" s="11">
        <v>1805.538</v>
      </c>
      <c r="J45" s="11">
        <v>2316.837</v>
      </c>
      <c r="K45" s="11">
        <v>2952.3150000000001</v>
      </c>
    </row>
    <row r="46" spans="1:11" x14ac:dyDescent="0.2">
      <c r="A46" s="10" t="s">
        <v>218</v>
      </c>
      <c r="B46" s="11" t="s">
        <v>31</v>
      </c>
      <c r="C46" s="11">
        <v>45.945999999999998</v>
      </c>
      <c r="D46" s="11">
        <v>85.043999999999997</v>
      </c>
      <c r="E46" s="11">
        <v>96.608999999999995</v>
      </c>
      <c r="F46" s="11">
        <v>121.738</v>
      </c>
      <c r="G46" s="11">
        <v>148.76599999999999</v>
      </c>
      <c r="H46" s="11">
        <v>173.11099999999999</v>
      </c>
      <c r="I46" s="11">
        <v>236.202</v>
      </c>
      <c r="J46" s="11">
        <v>299.71600000000001</v>
      </c>
      <c r="K46" s="11">
        <v>376.11799999999999</v>
      </c>
    </row>
    <row r="47" spans="1:11" x14ac:dyDescent="0.2">
      <c r="A47" s="10" t="s">
        <v>219</v>
      </c>
      <c r="B47" s="11" t="s">
        <v>31</v>
      </c>
      <c r="C47" s="11">
        <v>369.92200000000003</v>
      </c>
      <c r="D47" s="11">
        <v>497.59399999999999</v>
      </c>
      <c r="E47" s="11">
        <v>637.93299999999999</v>
      </c>
      <c r="F47" s="11">
        <v>801.11500000000001</v>
      </c>
      <c r="G47" s="11">
        <v>980.10799999999995</v>
      </c>
      <c r="H47" s="11">
        <v>1156.248</v>
      </c>
      <c r="I47" s="11">
        <v>1569.336</v>
      </c>
      <c r="J47" s="11">
        <v>2017.1210000000001</v>
      </c>
      <c r="K47" s="11">
        <v>2576.1970000000001</v>
      </c>
    </row>
    <row r="48" spans="1:11" x14ac:dyDescent="0.2">
      <c r="A48" s="10" t="s">
        <v>220</v>
      </c>
      <c r="B48" s="11" t="s">
        <v>221</v>
      </c>
      <c r="C48" s="11">
        <v>109.232</v>
      </c>
      <c r="D48" s="11">
        <v>120.294</v>
      </c>
      <c r="E48" s="11">
        <v>124.815</v>
      </c>
      <c r="F48" s="11">
        <v>128.386</v>
      </c>
      <c r="G48" s="11">
        <v>131.54900000000001</v>
      </c>
      <c r="H48" s="11">
        <v>136.82599999999999</v>
      </c>
      <c r="I48" s="11">
        <v>142.88399999999999</v>
      </c>
      <c r="J48" s="11">
        <v>149.166</v>
      </c>
      <c r="K48" s="11">
        <v>157.072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B34F-AEA9-0F4B-8784-E0A090C45D7B}">
  <dimension ref="A1:Q417"/>
  <sheetViews>
    <sheetView workbookViewId="0">
      <selection activeCell="M12" sqref="M12:P19"/>
    </sheetView>
  </sheetViews>
  <sheetFormatPr baseColWidth="10" defaultRowHeight="16" x14ac:dyDescent="0.2"/>
  <cols>
    <col min="12" max="12" width="13" bestFit="1" customWidth="1"/>
    <col min="13" max="13" width="15.5" bestFit="1" customWidth="1"/>
    <col min="14" max="16" width="12.1640625" bestFit="1" customWidth="1"/>
  </cols>
  <sheetData>
    <row r="1" spans="1:17" x14ac:dyDescent="0.2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</row>
    <row r="2" spans="1:17" x14ac:dyDescent="0.2">
      <c r="A2" s="10">
        <v>2015</v>
      </c>
      <c r="B2" s="11" t="s">
        <v>37</v>
      </c>
      <c r="C2" s="11" t="s">
        <v>38</v>
      </c>
      <c r="D2" s="11" t="s">
        <v>39</v>
      </c>
      <c r="E2" s="11">
        <v>212850.3376</v>
      </c>
    </row>
    <row r="3" spans="1:17" x14ac:dyDescent="0.2">
      <c r="A3" s="10">
        <v>2015</v>
      </c>
      <c r="B3" s="11" t="s">
        <v>37</v>
      </c>
      <c r="C3" s="11" t="s">
        <v>38</v>
      </c>
      <c r="D3" s="11" t="s">
        <v>40</v>
      </c>
      <c r="E3" s="11">
        <v>45187.007369999999</v>
      </c>
    </row>
    <row r="4" spans="1:17" x14ac:dyDescent="0.2">
      <c r="A4" s="10">
        <v>2015</v>
      </c>
      <c r="B4" s="11" t="s">
        <v>37</v>
      </c>
      <c r="C4" s="11" t="s">
        <v>38</v>
      </c>
      <c r="D4" s="11" t="s">
        <v>41</v>
      </c>
      <c r="E4" s="11">
        <v>15223.63862</v>
      </c>
    </row>
    <row r="5" spans="1:17" x14ac:dyDescent="0.2">
      <c r="A5" s="10">
        <v>2015</v>
      </c>
      <c r="B5" s="11" t="s">
        <v>37</v>
      </c>
      <c r="C5" s="11" t="s">
        <v>38</v>
      </c>
      <c r="D5" s="11" t="s">
        <v>42</v>
      </c>
      <c r="E5" s="11">
        <v>8323.6210019999999</v>
      </c>
    </row>
    <row r="6" spans="1:17" x14ac:dyDescent="0.2">
      <c r="A6" s="10">
        <v>2015</v>
      </c>
      <c r="B6" s="11" t="s">
        <v>43</v>
      </c>
      <c r="C6" s="11" t="s">
        <v>38</v>
      </c>
      <c r="D6" s="11" t="s">
        <v>39</v>
      </c>
      <c r="E6" s="11">
        <v>131063.57249999999</v>
      </c>
    </row>
    <row r="7" spans="1:17" x14ac:dyDescent="0.2">
      <c r="A7" s="10">
        <v>2015</v>
      </c>
      <c r="B7" s="11" t="s">
        <v>43</v>
      </c>
      <c r="C7" s="11" t="s">
        <v>38</v>
      </c>
      <c r="D7" s="11" t="s">
        <v>40</v>
      </c>
      <c r="E7" s="11">
        <v>131737.6072</v>
      </c>
    </row>
    <row r="8" spans="1:17" x14ac:dyDescent="0.2">
      <c r="A8" s="10">
        <v>2015</v>
      </c>
      <c r="B8" s="11" t="s">
        <v>43</v>
      </c>
      <c r="C8" s="11" t="s">
        <v>38</v>
      </c>
      <c r="D8" s="11" t="s">
        <v>41</v>
      </c>
      <c r="E8" s="11">
        <v>81301.367459999994</v>
      </c>
    </row>
    <row r="9" spans="1:17" x14ac:dyDescent="0.2">
      <c r="A9" s="10">
        <v>2015</v>
      </c>
      <c r="B9" s="11" t="s">
        <v>43</v>
      </c>
      <c r="C9" s="11" t="s">
        <v>38</v>
      </c>
      <c r="D9" s="11" t="s">
        <v>42</v>
      </c>
      <c r="E9" s="11">
        <v>48838.785880000003</v>
      </c>
    </row>
    <row r="10" spans="1:17" x14ac:dyDescent="0.2">
      <c r="A10" s="10">
        <v>2015</v>
      </c>
      <c r="B10" s="11" t="s">
        <v>37</v>
      </c>
      <c r="C10" s="11" t="s">
        <v>44</v>
      </c>
      <c r="D10" s="11" t="s">
        <v>39</v>
      </c>
      <c r="E10" s="11">
        <v>86397.925600000002</v>
      </c>
      <c r="L10" s="2" t="s">
        <v>154</v>
      </c>
      <c r="M10" s="2" t="s">
        <v>155</v>
      </c>
    </row>
    <row r="11" spans="1:17" x14ac:dyDescent="0.2">
      <c r="A11" s="10">
        <v>2015</v>
      </c>
      <c r="B11" s="11" t="s">
        <v>37</v>
      </c>
      <c r="C11" s="11" t="s">
        <v>44</v>
      </c>
      <c r="D11" s="11" t="s">
        <v>40</v>
      </c>
      <c r="E11" s="11">
        <v>51577.794009999998</v>
      </c>
      <c r="L11" s="2" t="s">
        <v>157</v>
      </c>
      <c r="M11" t="s">
        <v>37</v>
      </c>
      <c r="N11" t="s">
        <v>43</v>
      </c>
      <c r="O11" t="s">
        <v>45</v>
      </c>
      <c r="P11" t="s">
        <v>47</v>
      </c>
      <c r="Q11" t="s">
        <v>156</v>
      </c>
    </row>
    <row r="12" spans="1:17" x14ac:dyDescent="0.2">
      <c r="A12" s="10">
        <v>2015</v>
      </c>
      <c r="B12" s="11" t="s">
        <v>37</v>
      </c>
      <c r="C12" s="11" t="s">
        <v>44</v>
      </c>
      <c r="D12" s="11" t="s">
        <v>41</v>
      </c>
      <c r="E12" s="11">
        <v>30348.844580000001</v>
      </c>
      <c r="L12" s="3">
        <v>2015</v>
      </c>
      <c r="M12" s="1">
        <v>504408.61093740008</v>
      </c>
      <c r="N12" s="1">
        <v>980227.38453999977</v>
      </c>
      <c r="O12" s="1">
        <v>944420.97329000011</v>
      </c>
      <c r="P12" s="1">
        <v>317734.03125900001</v>
      </c>
      <c r="Q12" s="1">
        <v>2746791.0000263997</v>
      </c>
    </row>
    <row r="13" spans="1:17" x14ac:dyDescent="0.2">
      <c r="A13" s="10">
        <v>2015</v>
      </c>
      <c r="B13" s="11" t="s">
        <v>37</v>
      </c>
      <c r="C13" s="11" t="s">
        <v>44</v>
      </c>
      <c r="D13" s="11" t="s">
        <v>42</v>
      </c>
      <c r="E13" s="11">
        <v>22777.454030000001</v>
      </c>
      <c r="L13" s="3">
        <v>2020</v>
      </c>
      <c r="M13" s="1">
        <v>539217.84057320002</v>
      </c>
      <c r="N13" s="1">
        <v>1047872.8595499999</v>
      </c>
      <c r="O13" s="1">
        <v>1009595.4484900001</v>
      </c>
      <c r="P13" s="1">
        <v>339660.85129500006</v>
      </c>
      <c r="Q13" s="1">
        <v>2936346.9999082</v>
      </c>
    </row>
    <row r="14" spans="1:17" x14ac:dyDescent="0.2">
      <c r="A14" s="10">
        <v>2015</v>
      </c>
      <c r="B14" s="11" t="s">
        <v>43</v>
      </c>
      <c r="C14" s="11" t="s">
        <v>44</v>
      </c>
      <c r="D14" s="11" t="s">
        <v>39</v>
      </c>
      <c r="E14" s="11">
        <v>74105.120089999997</v>
      </c>
      <c r="L14" s="3">
        <v>2025</v>
      </c>
      <c r="M14" s="1">
        <v>570767.72200560011</v>
      </c>
      <c r="N14" s="1">
        <v>1109184.37772</v>
      </c>
      <c r="O14" s="1">
        <v>1068667.33794</v>
      </c>
      <c r="P14" s="1">
        <v>359534.56241600006</v>
      </c>
      <c r="Q14" s="1">
        <v>3108154.0000816006</v>
      </c>
    </row>
    <row r="15" spans="1:17" x14ac:dyDescent="0.2">
      <c r="A15" s="10">
        <v>2015</v>
      </c>
      <c r="B15" s="11" t="s">
        <v>43</v>
      </c>
      <c r="C15" s="11" t="s">
        <v>44</v>
      </c>
      <c r="D15" s="11" t="s">
        <v>40</v>
      </c>
      <c r="E15" s="11">
        <v>78453.220289999997</v>
      </c>
      <c r="L15" s="3">
        <v>2030</v>
      </c>
      <c r="M15" s="1">
        <v>601006.99610640004</v>
      </c>
      <c r="N15" s="1">
        <v>1167948.9663900002</v>
      </c>
      <c r="O15" s="1">
        <v>1125285.3338000001</v>
      </c>
      <c r="P15" s="1">
        <v>378582.703637</v>
      </c>
      <c r="Q15" s="1">
        <v>3272823.9999334007</v>
      </c>
    </row>
    <row r="16" spans="1:17" x14ac:dyDescent="0.2">
      <c r="A16" s="10">
        <v>2015</v>
      </c>
      <c r="B16" s="11" t="s">
        <v>43</v>
      </c>
      <c r="C16" s="11" t="s">
        <v>44</v>
      </c>
      <c r="D16" s="11" t="s">
        <v>41</v>
      </c>
      <c r="E16" s="11">
        <v>57618.022080000002</v>
      </c>
      <c r="L16" s="3">
        <v>2035</v>
      </c>
      <c r="M16" s="1">
        <v>622142.71901800018</v>
      </c>
      <c r="N16" s="1">
        <v>1209022.4412899998</v>
      </c>
      <c r="O16" s="1">
        <v>1164858.44896</v>
      </c>
      <c r="P16" s="1">
        <v>391896.39084400004</v>
      </c>
      <c r="Q16" s="1">
        <v>3387920.0001119999</v>
      </c>
    </row>
    <row r="17" spans="1:17" x14ac:dyDescent="0.2">
      <c r="A17" s="10">
        <v>2015</v>
      </c>
      <c r="B17" s="11" t="s">
        <v>43</v>
      </c>
      <c r="C17" s="11" t="s">
        <v>44</v>
      </c>
      <c r="D17" s="11" t="s">
        <v>42</v>
      </c>
      <c r="E17" s="11">
        <v>54993.359400000001</v>
      </c>
      <c r="L17" s="3">
        <v>2040</v>
      </c>
      <c r="M17" s="1">
        <v>660338.92362649983</v>
      </c>
      <c r="N17" s="1">
        <v>1283249.8928399999</v>
      </c>
      <c r="O17" s="1">
        <v>1236374.46985</v>
      </c>
      <c r="P17" s="1">
        <v>415956.71372499998</v>
      </c>
      <c r="Q17" s="1">
        <v>3595920.0000414997</v>
      </c>
    </row>
    <row r="18" spans="1:17" x14ac:dyDescent="0.2">
      <c r="A18" s="10">
        <v>2015</v>
      </c>
      <c r="B18" s="11" t="s">
        <v>45</v>
      </c>
      <c r="C18" s="11" t="s">
        <v>44</v>
      </c>
      <c r="D18" s="11" t="s">
        <v>39</v>
      </c>
      <c r="E18" s="11">
        <v>44293.369270000003</v>
      </c>
      <c r="L18" s="3">
        <v>2045</v>
      </c>
      <c r="M18" s="1">
        <v>702587.04769460007</v>
      </c>
      <c r="N18" s="1">
        <v>1365351.5209600001</v>
      </c>
      <c r="O18" s="1">
        <v>1315477.03394</v>
      </c>
      <c r="P18" s="1">
        <v>442569.39735900005</v>
      </c>
      <c r="Q18" s="1">
        <v>3825984.9999536001</v>
      </c>
    </row>
    <row r="19" spans="1:17" x14ac:dyDescent="0.2">
      <c r="A19" s="10">
        <v>2015</v>
      </c>
      <c r="B19" s="11" t="s">
        <v>45</v>
      </c>
      <c r="C19" s="11" t="s">
        <v>44</v>
      </c>
      <c r="D19" s="11" t="s">
        <v>40</v>
      </c>
      <c r="E19" s="11">
        <v>91558.970239999995</v>
      </c>
      <c r="L19" s="3">
        <v>2050</v>
      </c>
      <c r="M19" s="1">
        <v>741044.19841329986</v>
      </c>
      <c r="N19" s="1">
        <v>1440086.07473</v>
      </c>
      <c r="O19" s="1">
        <v>1387481.6330399998</v>
      </c>
      <c r="P19" s="1">
        <v>466794.09390800004</v>
      </c>
      <c r="Q19" s="1">
        <v>4035406.0000912994</v>
      </c>
    </row>
    <row r="20" spans="1:17" x14ac:dyDescent="0.2">
      <c r="A20" s="10">
        <v>2015</v>
      </c>
      <c r="B20" s="11" t="s">
        <v>45</v>
      </c>
      <c r="C20" s="11" t="s">
        <v>44</v>
      </c>
      <c r="D20" s="11" t="s">
        <v>41</v>
      </c>
      <c r="E20" s="11">
        <v>113170.7534</v>
      </c>
      <c r="L20" s="3" t="s">
        <v>156</v>
      </c>
      <c r="M20" s="1">
        <v>4941514.0583749991</v>
      </c>
      <c r="N20" s="1">
        <v>9602943.5180199984</v>
      </c>
      <c r="O20" s="1">
        <v>9252160.6793099996</v>
      </c>
      <c r="P20" s="1">
        <v>3112728.7444430003</v>
      </c>
      <c r="Q20" s="1">
        <v>26909347.000148002</v>
      </c>
    </row>
    <row r="21" spans="1:17" x14ac:dyDescent="0.2">
      <c r="A21" s="10">
        <v>2015</v>
      </c>
      <c r="B21" s="11" t="s">
        <v>45</v>
      </c>
      <c r="C21" s="11" t="s">
        <v>44</v>
      </c>
      <c r="D21" s="11" t="s">
        <v>42</v>
      </c>
      <c r="E21" s="11">
        <v>158442.0766</v>
      </c>
    </row>
    <row r="22" spans="1:17" x14ac:dyDescent="0.2">
      <c r="A22" s="10">
        <v>2015</v>
      </c>
      <c r="B22" s="11" t="s">
        <v>37</v>
      </c>
      <c r="C22" s="11" t="s">
        <v>46</v>
      </c>
      <c r="D22" s="11" t="s">
        <v>39</v>
      </c>
      <c r="E22" s="11">
        <v>13538.517019999999</v>
      </c>
    </row>
    <row r="23" spans="1:17" x14ac:dyDescent="0.2">
      <c r="A23" s="10">
        <v>2015</v>
      </c>
      <c r="B23" s="11" t="s">
        <v>37</v>
      </c>
      <c r="C23" s="11" t="s">
        <v>46</v>
      </c>
      <c r="D23" s="11" t="s">
        <v>40</v>
      </c>
      <c r="E23" s="11">
        <v>4777.5185140000003</v>
      </c>
    </row>
    <row r="24" spans="1:17" x14ac:dyDescent="0.2">
      <c r="A24" s="10">
        <v>2015</v>
      </c>
      <c r="B24" s="11" t="s">
        <v>37</v>
      </c>
      <c r="C24" s="11" t="s">
        <v>46</v>
      </c>
      <c r="D24" s="11" t="s">
        <v>41</v>
      </c>
      <c r="E24" s="11">
        <v>2011.465831</v>
      </c>
    </row>
    <row r="25" spans="1:17" x14ac:dyDescent="0.2">
      <c r="A25" s="10">
        <v>2015</v>
      </c>
      <c r="B25" s="11" t="s">
        <v>37</v>
      </c>
      <c r="C25" s="11" t="s">
        <v>46</v>
      </c>
      <c r="D25" s="11" t="s">
        <v>42</v>
      </c>
      <c r="E25" s="11">
        <v>1854.764238</v>
      </c>
    </row>
    <row r="26" spans="1:17" x14ac:dyDescent="0.2">
      <c r="A26" s="10">
        <v>2015</v>
      </c>
      <c r="B26" s="11" t="s">
        <v>43</v>
      </c>
      <c r="C26" s="11" t="s">
        <v>46</v>
      </c>
      <c r="D26" s="11" t="s">
        <v>39</v>
      </c>
      <c r="E26" s="11">
        <v>44545.132100000003</v>
      </c>
    </row>
    <row r="27" spans="1:17" x14ac:dyDescent="0.2">
      <c r="A27" s="10">
        <v>2015</v>
      </c>
      <c r="B27" s="11" t="s">
        <v>43</v>
      </c>
      <c r="C27" s="11" t="s">
        <v>46</v>
      </c>
      <c r="D27" s="11" t="s">
        <v>40</v>
      </c>
      <c r="E27" s="11">
        <v>36303.370589999999</v>
      </c>
    </row>
    <row r="28" spans="1:17" x14ac:dyDescent="0.2">
      <c r="A28" s="10">
        <v>2015</v>
      </c>
      <c r="B28" s="11" t="s">
        <v>43</v>
      </c>
      <c r="C28" s="11" t="s">
        <v>46</v>
      </c>
      <c r="D28" s="11" t="s">
        <v>41</v>
      </c>
      <c r="E28" s="11">
        <v>35057.595379999999</v>
      </c>
    </row>
    <row r="29" spans="1:17" x14ac:dyDescent="0.2">
      <c r="A29" s="10">
        <v>2015</v>
      </c>
      <c r="B29" s="11" t="s">
        <v>43</v>
      </c>
      <c r="C29" s="11" t="s">
        <v>46</v>
      </c>
      <c r="D29" s="11" t="s">
        <v>42</v>
      </c>
      <c r="E29" s="11">
        <v>29049.846269999998</v>
      </c>
    </row>
    <row r="30" spans="1:17" x14ac:dyDescent="0.2">
      <c r="A30" s="10">
        <v>2015</v>
      </c>
      <c r="B30" s="11" t="s">
        <v>45</v>
      </c>
      <c r="C30" s="11" t="s">
        <v>46</v>
      </c>
      <c r="D30" s="11" t="s">
        <v>39</v>
      </c>
      <c r="E30" s="11">
        <v>27950.49829</v>
      </c>
    </row>
    <row r="31" spans="1:17" x14ac:dyDescent="0.2">
      <c r="A31" s="10">
        <v>2015</v>
      </c>
      <c r="B31" s="11" t="s">
        <v>45</v>
      </c>
      <c r="C31" s="11" t="s">
        <v>46</v>
      </c>
      <c r="D31" s="11" t="s">
        <v>40</v>
      </c>
      <c r="E31" s="11">
        <v>52650.394509999998</v>
      </c>
    </row>
    <row r="32" spans="1:17" x14ac:dyDescent="0.2">
      <c r="A32" s="10">
        <v>2015</v>
      </c>
      <c r="B32" s="11" t="s">
        <v>45</v>
      </c>
      <c r="C32" s="11" t="s">
        <v>46</v>
      </c>
      <c r="D32" s="11" t="s">
        <v>41</v>
      </c>
      <c r="E32" s="11">
        <v>57633.399570000001</v>
      </c>
    </row>
    <row r="33" spans="1:5" x14ac:dyDescent="0.2">
      <c r="A33" s="10">
        <v>2015</v>
      </c>
      <c r="B33" s="11" t="s">
        <v>45</v>
      </c>
      <c r="C33" s="11" t="s">
        <v>46</v>
      </c>
      <c r="D33" s="11" t="s">
        <v>42</v>
      </c>
      <c r="E33" s="11">
        <v>80138.032869999995</v>
      </c>
    </row>
    <row r="34" spans="1:5" x14ac:dyDescent="0.2">
      <c r="A34" s="10">
        <v>2015</v>
      </c>
      <c r="B34" s="11" t="s">
        <v>47</v>
      </c>
      <c r="C34" s="11" t="s">
        <v>46</v>
      </c>
      <c r="D34" s="11" t="s">
        <v>39</v>
      </c>
      <c r="E34" s="11">
        <v>5487.476909</v>
      </c>
    </row>
    <row r="35" spans="1:5" x14ac:dyDescent="0.2">
      <c r="A35" s="10">
        <v>2015</v>
      </c>
      <c r="B35" s="11" t="s">
        <v>47</v>
      </c>
      <c r="C35" s="11" t="s">
        <v>46</v>
      </c>
      <c r="D35" s="11" t="s">
        <v>40</v>
      </c>
      <c r="E35" s="11">
        <v>21893.11292</v>
      </c>
    </row>
    <row r="36" spans="1:5" x14ac:dyDescent="0.2">
      <c r="A36" s="10">
        <v>2015</v>
      </c>
      <c r="B36" s="11" t="s">
        <v>47</v>
      </c>
      <c r="C36" s="11" t="s">
        <v>46</v>
      </c>
      <c r="D36" s="11" t="s">
        <v>41</v>
      </c>
      <c r="E36" s="11">
        <v>25788.076219999999</v>
      </c>
    </row>
    <row r="37" spans="1:5" x14ac:dyDescent="0.2">
      <c r="A37" s="10">
        <v>2015</v>
      </c>
      <c r="B37" s="11" t="s">
        <v>47</v>
      </c>
      <c r="C37" s="11" t="s">
        <v>46</v>
      </c>
      <c r="D37" s="11" t="s">
        <v>42</v>
      </c>
      <c r="E37" s="11">
        <v>38282.30803</v>
      </c>
    </row>
    <row r="38" spans="1:5" x14ac:dyDescent="0.2">
      <c r="A38" s="10">
        <v>2015</v>
      </c>
      <c r="B38" s="11" t="s">
        <v>37</v>
      </c>
      <c r="C38" s="11" t="s">
        <v>48</v>
      </c>
      <c r="D38" s="11" t="s">
        <v>39</v>
      </c>
      <c r="E38" s="11">
        <v>6104.8678410000002</v>
      </c>
    </row>
    <row r="39" spans="1:5" x14ac:dyDescent="0.2">
      <c r="A39" s="10">
        <v>2015</v>
      </c>
      <c r="B39" s="11" t="s">
        <v>37</v>
      </c>
      <c r="C39" s="11" t="s">
        <v>48</v>
      </c>
      <c r="D39" s="11" t="s">
        <v>40</v>
      </c>
      <c r="E39" s="11">
        <v>2575.175334</v>
      </c>
    </row>
    <row r="40" spans="1:5" x14ac:dyDescent="0.2">
      <c r="A40" s="10">
        <v>2015</v>
      </c>
      <c r="B40" s="11" t="s">
        <v>37</v>
      </c>
      <c r="C40" s="11" t="s">
        <v>48</v>
      </c>
      <c r="D40" s="11" t="s">
        <v>41</v>
      </c>
      <c r="E40" s="11">
        <v>289.91435319999999</v>
      </c>
    </row>
    <row r="41" spans="1:5" x14ac:dyDescent="0.2">
      <c r="A41" s="10">
        <v>2015</v>
      </c>
      <c r="B41" s="11" t="s">
        <v>37</v>
      </c>
      <c r="C41" s="11" t="s">
        <v>48</v>
      </c>
      <c r="D41" s="11" t="s">
        <v>42</v>
      </c>
      <c r="E41" s="11">
        <v>569.76499420000005</v>
      </c>
    </row>
    <row r="42" spans="1:5" x14ac:dyDescent="0.2">
      <c r="A42" s="10">
        <v>2015</v>
      </c>
      <c r="B42" s="11" t="s">
        <v>43</v>
      </c>
      <c r="C42" s="11" t="s">
        <v>48</v>
      </c>
      <c r="D42" s="11" t="s">
        <v>39</v>
      </c>
      <c r="E42" s="11">
        <v>61138.037069999998</v>
      </c>
    </row>
    <row r="43" spans="1:5" x14ac:dyDescent="0.2">
      <c r="A43" s="10">
        <v>2015</v>
      </c>
      <c r="B43" s="11" t="s">
        <v>43</v>
      </c>
      <c r="C43" s="11" t="s">
        <v>48</v>
      </c>
      <c r="D43" s="11" t="s">
        <v>40</v>
      </c>
      <c r="E43" s="11">
        <v>37402.364860000001</v>
      </c>
    </row>
    <row r="44" spans="1:5" x14ac:dyDescent="0.2">
      <c r="A44" s="10">
        <v>2015</v>
      </c>
      <c r="B44" s="11" t="s">
        <v>43</v>
      </c>
      <c r="C44" s="11" t="s">
        <v>48</v>
      </c>
      <c r="D44" s="11" t="s">
        <v>41</v>
      </c>
      <c r="E44" s="11">
        <v>35425.31495</v>
      </c>
    </row>
    <row r="45" spans="1:5" x14ac:dyDescent="0.2">
      <c r="A45" s="10">
        <v>2015</v>
      </c>
      <c r="B45" s="11" t="s">
        <v>43</v>
      </c>
      <c r="C45" s="11" t="s">
        <v>48</v>
      </c>
      <c r="D45" s="11" t="s">
        <v>42</v>
      </c>
      <c r="E45" s="11">
        <v>43194.668420000002</v>
      </c>
    </row>
    <row r="46" spans="1:5" x14ac:dyDescent="0.2">
      <c r="A46" s="10">
        <v>2015</v>
      </c>
      <c r="B46" s="11" t="s">
        <v>45</v>
      </c>
      <c r="C46" s="11" t="s">
        <v>48</v>
      </c>
      <c r="D46" s="11" t="s">
        <v>39</v>
      </c>
      <c r="E46" s="11">
        <v>44442.096550000002</v>
      </c>
    </row>
    <row r="47" spans="1:5" x14ac:dyDescent="0.2">
      <c r="A47" s="10">
        <v>2015</v>
      </c>
      <c r="B47" s="11" t="s">
        <v>45</v>
      </c>
      <c r="C47" s="11" t="s">
        <v>48</v>
      </c>
      <c r="D47" s="11" t="s">
        <v>40</v>
      </c>
      <c r="E47" s="11">
        <v>73898.321419999993</v>
      </c>
    </row>
    <row r="48" spans="1:5" x14ac:dyDescent="0.2">
      <c r="A48" s="10">
        <v>2015</v>
      </c>
      <c r="B48" s="11" t="s">
        <v>45</v>
      </c>
      <c r="C48" s="11" t="s">
        <v>48</v>
      </c>
      <c r="D48" s="11" t="s">
        <v>41</v>
      </c>
      <c r="E48" s="11">
        <v>72042.804969999997</v>
      </c>
    </row>
    <row r="49" spans="1:5" x14ac:dyDescent="0.2">
      <c r="A49" s="10">
        <v>2015</v>
      </c>
      <c r="B49" s="11" t="s">
        <v>45</v>
      </c>
      <c r="C49" s="11" t="s">
        <v>48</v>
      </c>
      <c r="D49" s="11" t="s">
        <v>42</v>
      </c>
      <c r="E49" s="11">
        <v>128200.2556</v>
      </c>
    </row>
    <row r="50" spans="1:5" x14ac:dyDescent="0.2">
      <c r="A50" s="10">
        <v>2015</v>
      </c>
      <c r="B50" s="11" t="s">
        <v>47</v>
      </c>
      <c r="C50" s="11" t="s">
        <v>48</v>
      </c>
      <c r="D50" s="11" t="s">
        <v>39</v>
      </c>
      <c r="E50" s="11">
        <v>13540.81684</v>
      </c>
    </row>
    <row r="51" spans="1:5" x14ac:dyDescent="0.2">
      <c r="A51" s="10">
        <v>2015</v>
      </c>
      <c r="B51" s="11" t="s">
        <v>47</v>
      </c>
      <c r="C51" s="11" t="s">
        <v>48</v>
      </c>
      <c r="D51" s="11" t="s">
        <v>40</v>
      </c>
      <c r="E51" s="11">
        <v>54862.111669999998</v>
      </c>
    </row>
    <row r="52" spans="1:5" x14ac:dyDescent="0.2">
      <c r="A52" s="10">
        <v>2015</v>
      </c>
      <c r="B52" s="11" t="s">
        <v>47</v>
      </c>
      <c r="C52" s="11" t="s">
        <v>48</v>
      </c>
      <c r="D52" s="11" t="s">
        <v>41</v>
      </c>
      <c r="E52" s="11">
        <v>69142.154639999993</v>
      </c>
    </row>
    <row r="53" spans="1:5" x14ac:dyDescent="0.2">
      <c r="A53" s="10">
        <v>2015</v>
      </c>
      <c r="B53" s="11" t="s">
        <v>47</v>
      </c>
      <c r="C53" s="11" t="s">
        <v>48</v>
      </c>
      <c r="D53" s="11" t="s">
        <v>42</v>
      </c>
      <c r="E53" s="11">
        <v>88737.974029999998</v>
      </c>
    </row>
    <row r="54" spans="1:5" x14ac:dyDescent="0.2">
      <c r="A54" s="10">
        <v>2020</v>
      </c>
      <c r="B54" s="11" t="s">
        <v>37</v>
      </c>
      <c r="C54" s="11" t="s">
        <v>38</v>
      </c>
      <c r="D54" s="11" t="s">
        <v>39</v>
      </c>
      <c r="E54" s="11">
        <v>223025.57680000001</v>
      </c>
    </row>
    <row r="55" spans="1:5" x14ac:dyDescent="0.2">
      <c r="A55" s="10">
        <v>2020</v>
      </c>
      <c r="B55" s="11" t="s">
        <v>37</v>
      </c>
      <c r="C55" s="11" t="s">
        <v>38</v>
      </c>
      <c r="D55" s="11" t="s">
        <v>40</v>
      </c>
      <c r="E55" s="11">
        <v>47866.34173</v>
      </c>
    </row>
    <row r="56" spans="1:5" x14ac:dyDescent="0.2">
      <c r="A56" s="10">
        <v>2020</v>
      </c>
      <c r="B56" s="11" t="s">
        <v>37</v>
      </c>
      <c r="C56" s="11" t="s">
        <v>38</v>
      </c>
      <c r="D56" s="11" t="s">
        <v>41</v>
      </c>
      <c r="E56" s="11">
        <v>18217.08683</v>
      </c>
    </row>
    <row r="57" spans="1:5" x14ac:dyDescent="0.2">
      <c r="A57" s="10">
        <v>2020</v>
      </c>
      <c r="B57" s="11" t="s">
        <v>37</v>
      </c>
      <c r="C57" s="11" t="s">
        <v>38</v>
      </c>
      <c r="D57" s="11" t="s">
        <v>42</v>
      </c>
      <c r="E57" s="11">
        <v>10963.40603</v>
      </c>
    </row>
    <row r="58" spans="1:5" x14ac:dyDescent="0.2">
      <c r="A58" s="10">
        <v>2020</v>
      </c>
      <c r="B58" s="11" t="s">
        <v>43</v>
      </c>
      <c r="C58" s="11" t="s">
        <v>38</v>
      </c>
      <c r="D58" s="11" t="s">
        <v>39</v>
      </c>
      <c r="E58" s="11">
        <v>131800.8205</v>
      </c>
    </row>
    <row r="59" spans="1:5" x14ac:dyDescent="0.2">
      <c r="A59" s="10">
        <v>2020</v>
      </c>
      <c r="B59" s="11" t="s">
        <v>43</v>
      </c>
      <c r="C59" s="11" t="s">
        <v>38</v>
      </c>
      <c r="D59" s="11" t="s">
        <v>40</v>
      </c>
      <c r="E59" s="11">
        <v>133931.3395</v>
      </c>
    </row>
    <row r="60" spans="1:5" x14ac:dyDescent="0.2">
      <c r="A60" s="10">
        <v>2020</v>
      </c>
      <c r="B60" s="11" t="s">
        <v>43</v>
      </c>
      <c r="C60" s="11" t="s">
        <v>38</v>
      </c>
      <c r="D60" s="11" t="s">
        <v>41</v>
      </c>
      <c r="E60" s="11">
        <v>93371.448699999994</v>
      </c>
    </row>
    <row r="61" spans="1:5" x14ac:dyDescent="0.2">
      <c r="A61" s="10">
        <v>2020</v>
      </c>
      <c r="B61" s="11" t="s">
        <v>43</v>
      </c>
      <c r="C61" s="11" t="s">
        <v>38</v>
      </c>
      <c r="D61" s="11" t="s">
        <v>42</v>
      </c>
      <c r="E61" s="11">
        <v>61738.183109999998</v>
      </c>
    </row>
    <row r="62" spans="1:5" x14ac:dyDescent="0.2">
      <c r="A62" s="10">
        <v>2020</v>
      </c>
      <c r="B62" s="11" t="s">
        <v>37</v>
      </c>
      <c r="C62" s="11" t="s">
        <v>44</v>
      </c>
      <c r="D62" s="11" t="s">
        <v>39</v>
      </c>
      <c r="E62" s="11">
        <v>88021.406959999993</v>
      </c>
    </row>
    <row r="63" spans="1:5" x14ac:dyDescent="0.2">
      <c r="A63" s="10">
        <v>2020</v>
      </c>
      <c r="B63" s="11" t="s">
        <v>37</v>
      </c>
      <c r="C63" s="11" t="s">
        <v>44</v>
      </c>
      <c r="D63" s="11" t="s">
        <v>40</v>
      </c>
      <c r="E63" s="11">
        <v>53123.182339999999</v>
      </c>
    </row>
    <row r="64" spans="1:5" x14ac:dyDescent="0.2">
      <c r="A64" s="10">
        <v>2020</v>
      </c>
      <c r="B64" s="11" t="s">
        <v>37</v>
      </c>
      <c r="C64" s="11" t="s">
        <v>44</v>
      </c>
      <c r="D64" s="11" t="s">
        <v>41</v>
      </c>
      <c r="E64" s="11">
        <v>35310.778039999997</v>
      </c>
    </row>
    <row r="65" spans="1:5" x14ac:dyDescent="0.2">
      <c r="A65" s="10">
        <v>2020</v>
      </c>
      <c r="B65" s="11" t="s">
        <v>37</v>
      </c>
      <c r="C65" s="11" t="s">
        <v>44</v>
      </c>
      <c r="D65" s="11" t="s">
        <v>42</v>
      </c>
      <c r="E65" s="11">
        <v>29170.444230000001</v>
      </c>
    </row>
    <row r="66" spans="1:5" x14ac:dyDescent="0.2">
      <c r="A66" s="10">
        <v>2020</v>
      </c>
      <c r="B66" s="11" t="s">
        <v>43</v>
      </c>
      <c r="C66" s="11" t="s">
        <v>44</v>
      </c>
      <c r="D66" s="11" t="s">
        <v>39</v>
      </c>
      <c r="E66" s="11">
        <v>72458.441869999995</v>
      </c>
    </row>
    <row r="67" spans="1:5" x14ac:dyDescent="0.2">
      <c r="A67" s="10">
        <v>2020</v>
      </c>
      <c r="B67" s="11" t="s">
        <v>43</v>
      </c>
      <c r="C67" s="11" t="s">
        <v>44</v>
      </c>
      <c r="D67" s="11" t="s">
        <v>40</v>
      </c>
      <c r="E67" s="11">
        <v>77551.085219999994</v>
      </c>
    </row>
    <row r="68" spans="1:5" x14ac:dyDescent="0.2">
      <c r="A68" s="10">
        <v>2020</v>
      </c>
      <c r="B68" s="11" t="s">
        <v>43</v>
      </c>
      <c r="C68" s="11" t="s">
        <v>44</v>
      </c>
      <c r="D68" s="11" t="s">
        <v>41</v>
      </c>
      <c r="E68" s="11">
        <v>64339.733189999999</v>
      </c>
    </row>
    <row r="69" spans="1:5" x14ac:dyDescent="0.2">
      <c r="A69" s="10">
        <v>2020</v>
      </c>
      <c r="B69" s="11" t="s">
        <v>43</v>
      </c>
      <c r="C69" s="11" t="s">
        <v>44</v>
      </c>
      <c r="D69" s="11" t="s">
        <v>42</v>
      </c>
      <c r="E69" s="11">
        <v>67593.338780000005</v>
      </c>
    </row>
    <row r="70" spans="1:5" x14ac:dyDescent="0.2">
      <c r="A70" s="10">
        <v>2020</v>
      </c>
      <c r="B70" s="11" t="s">
        <v>45</v>
      </c>
      <c r="C70" s="11" t="s">
        <v>44</v>
      </c>
      <c r="D70" s="11" t="s">
        <v>39</v>
      </c>
      <c r="E70" s="11">
        <v>41482.333250000003</v>
      </c>
    </row>
    <row r="71" spans="1:5" x14ac:dyDescent="0.2">
      <c r="A71" s="10">
        <v>2020</v>
      </c>
      <c r="B71" s="11" t="s">
        <v>45</v>
      </c>
      <c r="C71" s="11" t="s">
        <v>44</v>
      </c>
      <c r="D71" s="11" t="s">
        <v>40</v>
      </c>
      <c r="E71" s="11">
        <v>86688.539829999994</v>
      </c>
    </row>
    <row r="72" spans="1:5" x14ac:dyDescent="0.2">
      <c r="A72" s="10">
        <v>2020</v>
      </c>
      <c r="B72" s="11" t="s">
        <v>45</v>
      </c>
      <c r="C72" s="11" t="s">
        <v>44</v>
      </c>
      <c r="D72" s="11" t="s">
        <v>41</v>
      </c>
      <c r="E72" s="11">
        <v>121042.7552</v>
      </c>
    </row>
    <row r="73" spans="1:5" x14ac:dyDescent="0.2">
      <c r="A73" s="10">
        <v>2020</v>
      </c>
      <c r="B73" s="11" t="s">
        <v>45</v>
      </c>
      <c r="C73" s="11" t="s">
        <v>44</v>
      </c>
      <c r="D73" s="11" t="s">
        <v>42</v>
      </c>
      <c r="E73" s="11">
        <v>186529.64249999999</v>
      </c>
    </row>
    <row r="74" spans="1:5" x14ac:dyDescent="0.2">
      <c r="A74" s="10">
        <v>2020</v>
      </c>
      <c r="B74" s="11" t="s">
        <v>37</v>
      </c>
      <c r="C74" s="11" t="s">
        <v>46</v>
      </c>
      <c r="D74" s="11" t="s">
        <v>39</v>
      </c>
      <c r="E74" s="11">
        <v>13863.397440000001</v>
      </c>
    </row>
    <row r="75" spans="1:5" x14ac:dyDescent="0.2">
      <c r="A75" s="10">
        <v>2020</v>
      </c>
      <c r="B75" s="11" t="s">
        <v>37</v>
      </c>
      <c r="C75" s="11" t="s">
        <v>46</v>
      </c>
      <c r="D75" s="11" t="s">
        <v>40</v>
      </c>
      <c r="E75" s="11">
        <v>4945.8083850000003</v>
      </c>
    </row>
    <row r="76" spans="1:5" x14ac:dyDescent="0.2">
      <c r="A76" s="10">
        <v>2020</v>
      </c>
      <c r="B76" s="11" t="s">
        <v>37</v>
      </c>
      <c r="C76" s="11" t="s">
        <v>46</v>
      </c>
      <c r="D76" s="11" t="s">
        <v>41</v>
      </c>
      <c r="E76" s="11">
        <v>2352.2927650000001</v>
      </c>
    </row>
    <row r="77" spans="1:5" x14ac:dyDescent="0.2">
      <c r="A77" s="10">
        <v>2020</v>
      </c>
      <c r="B77" s="11" t="s">
        <v>37</v>
      </c>
      <c r="C77" s="11" t="s">
        <v>46</v>
      </c>
      <c r="D77" s="11" t="s">
        <v>42</v>
      </c>
      <c r="E77" s="11">
        <v>2387.4823280000001</v>
      </c>
    </row>
    <row r="78" spans="1:5" x14ac:dyDescent="0.2">
      <c r="A78" s="10">
        <v>2020</v>
      </c>
      <c r="B78" s="11" t="s">
        <v>43</v>
      </c>
      <c r="C78" s="11" t="s">
        <v>46</v>
      </c>
      <c r="D78" s="11" t="s">
        <v>39</v>
      </c>
      <c r="E78" s="11">
        <v>43777.868699999999</v>
      </c>
    </row>
    <row r="79" spans="1:5" x14ac:dyDescent="0.2">
      <c r="A79" s="10">
        <v>2020</v>
      </c>
      <c r="B79" s="11" t="s">
        <v>43</v>
      </c>
      <c r="C79" s="11" t="s">
        <v>46</v>
      </c>
      <c r="D79" s="11" t="s">
        <v>40</v>
      </c>
      <c r="E79" s="11">
        <v>36069.293969999999</v>
      </c>
    </row>
    <row r="80" spans="1:5" x14ac:dyDescent="0.2">
      <c r="A80" s="10">
        <v>2020</v>
      </c>
      <c r="B80" s="11" t="s">
        <v>43</v>
      </c>
      <c r="C80" s="11" t="s">
        <v>46</v>
      </c>
      <c r="D80" s="11" t="s">
        <v>41</v>
      </c>
      <c r="E80" s="11">
        <v>39347.452689999998</v>
      </c>
    </row>
    <row r="81" spans="1:5" x14ac:dyDescent="0.2">
      <c r="A81" s="10">
        <v>2020</v>
      </c>
      <c r="B81" s="11" t="s">
        <v>43</v>
      </c>
      <c r="C81" s="11" t="s">
        <v>46</v>
      </c>
      <c r="D81" s="11" t="s">
        <v>42</v>
      </c>
      <c r="E81" s="11">
        <v>35888.150280000002</v>
      </c>
    </row>
    <row r="82" spans="1:5" x14ac:dyDescent="0.2">
      <c r="A82" s="10">
        <v>2020</v>
      </c>
      <c r="B82" s="11" t="s">
        <v>45</v>
      </c>
      <c r="C82" s="11" t="s">
        <v>46</v>
      </c>
      <c r="D82" s="11" t="s">
        <v>39</v>
      </c>
      <c r="E82" s="11">
        <v>26310.40913</v>
      </c>
    </row>
    <row r="83" spans="1:5" x14ac:dyDescent="0.2">
      <c r="A83" s="10">
        <v>2020</v>
      </c>
      <c r="B83" s="11" t="s">
        <v>45</v>
      </c>
      <c r="C83" s="11" t="s">
        <v>46</v>
      </c>
      <c r="D83" s="11" t="s">
        <v>40</v>
      </c>
      <c r="E83" s="11">
        <v>50104.416140000001</v>
      </c>
    </row>
    <row r="84" spans="1:5" x14ac:dyDescent="0.2">
      <c r="A84" s="10">
        <v>2020</v>
      </c>
      <c r="B84" s="11" t="s">
        <v>45</v>
      </c>
      <c r="C84" s="11" t="s">
        <v>46</v>
      </c>
      <c r="D84" s="11" t="s">
        <v>41</v>
      </c>
      <c r="E84" s="11">
        <v>61957.290760000004</v>
      </c>
    </row>
    <row r="85" spans="1:5" x14ac:dyDescent="0.2">
      <c r="A85" s="10">
        <v>2020</v>
      </c>
      <c r="B85" s="11" t="s">
        <v>45</v>
      </c>
      <c r="C85" s="11" t="s">
        <v>46</v>
      </c>
      <c r="D85" s="11" t="s">
        <v>42</v>
      </c>
      <c r="E85" s="11">
        <v>94826.473020000005</v>
      </c>
    </row>
    <row r="86" spans="1:5" x14ac:dyDescent="0.2">
      <c r="A86" s="10">
        <v>2020</v>
      </c>
      <c r="B86" s="11" t="s">
        <v>47</v>
      </c>
      <c r="C86" s="11" t="s">
        <v>46</v>
      </c>
      <c r="D86" s="11" t="s">
        <v>39</v>
      </c>
      <c r="E86" s="11">
        <v>5117.5335750000004</v>
      </c>
    </row>
    <row r="87" spans="1:5" x14ac:dyDescent="0.2">
      <c r="A87" s="10">
        <v>2020</v>
      </c>
      <c r="B87" s="11" t="s">
        <v>47</v>
      </c>
      <c r="C87" s="11" t="s">
        <v>46</v>
      </c>
      <c r="D87" s="11" t="s">
        <v>40</v>
      </c>
      <c r="E87" s="11">
        <v>20641.052619999999</v>
      </c>
    </row>
    <row r="88" spans="1:5" x14ac:dyDescent="0.2">
      <c r="A88" s="10">
        <v>2020</v>
      </c>
      <c r="B88" s="11" t="s">
        <v>47</v>
      </c>
      <c r="C88" s="11" t="s">
        <v>46</v>
      </c>
      <c r="D88" s="11" t="s">
        <v>41</v>
      </c>
      <c r="E88" s="11">
        <v>27465.47249</v>
      </c>
    </row>
    <row r="89" spans="1:5" x14ac:dyDescent="0.2">
      <c r="A89" s="10">
        <v>2020</v>
      </c>
      <c r="B89" s="11" t="s">
        <v>47</v>
      </c>
      <c r="C89" s="11" t="s">
        <v>46</v>
      </c>
      <c r="D89" s="11" t="s">
        <v>42</v>
      </c>
      <c r="E89" s="11">
        <v>44878.567029999998</v>
      </c>
    </row>
    <row r="90" spans="1:5" x14ac:dyDescent="0.2">
      <c r="A90" s="10">
        <v>2020</v>
      </c>
      <c r="B90" s="11" t="s">
        <v>37</v>
      </c>
      <c r="C90" s="11" t="s">
        <v>48</v>
      </c>
      <c r="D90" s="11" t="s">
        <v>39</v>
      </c>
      <c r="E90" s="11">
        <v>6239.4351450000004</v>
      </c>
    </row>
    <row r="91" spans="1:5" x14ac:dyDescent="0.2">
      <c r="A91" s="10">
        <v>2020</v>
      </c>
      <c r="B91" s="11" t="s">
        <v>37</v>
      </c>
      <c r="C91" s="11" t="s">
        <v>48</v>
      </c>
      <c r="D91" s="11" t="s">
        <v>40</v>
      </c>
      <c r="E91" s="11">
        <v>2660.7994440000002</v>
      </c>
    </row>
    <row r="92" spans="1:5" x14ac:dyDescent="0.2">
      <c r="A92" s="10">
        <v>2020</v>
      </c>
      <c r="B92" s="11" t="s">
        <v>37</v>
      </c>
      <c r="C92" s="11" t="s">
        <v>48</v>
      </c>
      <c r="D92" s="11" t="s">
        <v>41</v>
      </c>
      <c r="E92" s="11">
        <v>338.39104359999999</v>
      </c>
    </row>
    <row r="93" spans="1:5" x14ac:dyDescent="0.2">
      <c r="A93" s="10">
        <v>2020</v>
      </c>
      <c r="B93" s="11" t="s">
        <v>37</v>
      </c>
      <c r="C93" s="11" t="s">
        <v>48</v>
      </c>
      <c r="D93" s="11" t="s">
        <v>42</v>
      </c>
      <c r="E93" s="11">
        <v>732.01106259999995</v>
      </c>
    </row>
    <row r="94" spans="1:5" x14ac:dyDescent="0.2">
      <c r="A94" s="10">
        <v>2020</v>
      </c>
      <c r="B94" s="11" t="s">
        <v>43</v>
      </c>
      <c r="C94" s="11" t="s">
        <v>48</v>
      </c>
      <c r="D94" s="11" t="s">
        <v>39</v>
      </c>
      <c r="E94" s="11">
        <v>59970.308579999997</v>
      </c>
    </row>
    <row r="95" spans="1:5" x14ac:dyDescent="0.2">
      <c r="A95" s="10">
        <v>2020</v>
      </c>
      <c r="B95" s="11" t="s">
        <v>43</v>
      </c>
      <c r="C95" s="11" t="s">
        <v>48</v>
      </c>
      <c r="D95" s="11" t="s">
        <v>40</v>
      </c>
      <c r="E95" s="11">
        <v>37090.286180000003</v>
      </c>
    </row>
    <row r="96" spans="1:5" x14ac:dyDescent="0.2">
      <c r="A96" s="10">
        <v>2020</v>
      </c>
      <c r="B96" s="11" t="s">
        <v>43</v>
      </c>
      <c r="C96" s="11" t="s">
        <v>48</v>
      </c>
      <c r="D96" s="11" t="s">
        <v>41</v>
      </c>
      <c r="E96" s="11">
        <v>39684.292959999999</v>
      </c>
    </row>
    <row r="97" spans="1:5" x14ac:dyDescent="0.2">
      <c r="A97" s="10">
        <v>2020</v>
      </c>
      <c r="B97" s="11" t="s">
        <v>43</v>
      </c>
      <c r="C97" s="11" t="s">
        <v>48</v>
      </c>
      <c r="D97" s="11" t="s">
        <v>42</v>
      </c>
      <c r="E97" s="11">
        <v>53260.815320000002</v>
      </c>
    </row>
    <row r="98" spans="1:5" x14ac:dyDescent="0.2">
      <c r="A98" s="10">
        <v>2020</v>
      </c>
      <c r="B98" s="11" t="s">
        <v>45</v>
      </c>
      <c r="C98" s="11" t="s">
        <v>48</v>
      </c>
      <c r="D98" s="11" t="s">
        <v>39</v>
      </c>
      <c r="E98" s="11">
        <v>41754.47378</v>
      </c>
    </row>
    <row r="99" spans="1:5" x14ac:dyDescent="0.2">
      <c r="A99" s="10">
        <v>2020</v>
      </c>
      <c r="B99" s="11" t="s">
        <v>45</v>
      </c>
      <c r="C99" s="11" t="s">
        <v>48</v>
      </c>
      <c r="D99" s="11" t="s">
        <v>40</v>
      </c>
      <c r="E99" s="11">
        <v>70190.668560000006</v>
      </c>
    </row>
    <row r="100" spans="1:5" x14ac:dyDescent="0.2">
      <c r="A100" s="10">
        <v>2020</v>
      </c>
      <c r="B100" s="11" t="s">
        <v>45</v>
      </c>
      <c r="C100" s="11" t="s">
        <v>48</v>
      </c>
      <c r="D100" s="11" t="s">
        <v>41</v>
      </c>
      <c r="E100" s="11">
        <v>77299.952019999997</v>
      </c>
    </row>
    <row r="101" spans="1:5" x14ac:dyDescent="0.2">
      <c r="A101" s="10">
        <v>2020</v>
      </c>
      <c r="B101" s="11" t="s">
        <v>45</v>
      </c>
      <c r="C101" s="11" t="s">
        <v>48</v>
      </c>
      <c r="D101" s="11" t="s">
        <v>42</v>
      </c>
      <c r="E101" s="11">
        <v>151408.49429999999</v>
      </c>
    </row>
    <row r="102" spans="1:5" x14ac:dyDescent="0.2">
      <c r="A102" s="10">
        <v>2020</v>
      </c>
      <c r="B102" s="11" t="s">
        <v>47</v>
      </c>
      <c r="C102" s="11" t="s">
        <v>48</v>
      </c>
      <c r="D102" s="11" t="s">
        <v>39</v>
      </c>
      <c r="E102" s="11">
        <v>12603.8518</v>
      </c>
    </row>
    <row r="103" spans="1:5" x14ac:dyDescent="0.2">
      <c r="A103" s="10">
        <v>2020</v>
      </c>
      <c r="B103" s="11" t="s">
        <v>47</v>
      </c>
      <c r="C103" s="11" t="s">
        <v>48</v>
      </c>
      <c r="D103" s="11" t="s">
        <v>40</v>
      </c>
      <c r="E103" s="11">
        <v>51625.856910000002</v>
      </c>
    </row>
    <row r="104" spans="1:5" x14ac:dyDescent="0.2">
      <c r="A104" s="10">
        <v>2020</v>
      </c>
      <c r="B104" s="11" t="s">
        <v>47</v>
      </c>
      <c r="C104" s="11" t="s">
        <v>48</v>
      </c>
      <c r="D104" s="11" t="s">
        <v>41</v>
      </c>
      <c r="E104" s="11">
        <v>73499.006370000003</v>
      </c>
    </row>
    <row r="105" spans="1:5" x14ac:dyDescent="0.2">
      <c r="A105" s="10">
        <v>2020</v>
      </c>
      <c r="B105" s="11" t="s">
        <v>47</v>
      </c>
      <c r="C105" s="11" t="s">
        <v>48</v>
      </c>
      <c r="D105" s="11" t="s">
        <v>42</v>
      </c>
      <c r="E105" s="11">
        <v>103829.5105</v>
      </c>
    </row>
    <row r="106" spans="1:5" x14ac:dyDescent="0.2">
      <c r="A106" s="10">
        <v>2025</v>
      </c>
      <c r="B106" s="11" t="s">
        <v>37</v>
      </c>
      <c r="C106" s="11" t="s">
        <v>38</v>
      </c>
      <c r="D106" s="11" t="s">
        <v>39</v>
      </c>
      <c r="E106" s="11">
        <v>235723.83540000001</v>
      </c>
    </row>
    <row r="107" spans="1:5" x14ac:dyDescent="0.2">
      <c r="A107" s="10">
        <v>2025</v>
      </c>
      <c r="B107" s="11" t="s">
        <v>37</v>
      </c>
      <c r="C107" s="11" t="s">
        <v>38</v>
      </c>
      <c r="D107" s="11" t="s">
        <v>40</v>
      </c>
      <c r="E107" s="11">
        <v>49613.524069999999</v>
      </c>
    </row>
    <row r="108" spans="1:5" x14ac:dyDescent="0.2">
      <c r="A108" s="10">
        <v>2025</v>
      </c>
      <c r="B108" s="11" t="s">
        <v>37</v>
      </c>
      <c r="C108" s="11" t="s">
        <v>38</v>
      </c>
      <c r="D108" s="11" t="s">
        <v>41</v>
      </c>
      <c r="E108" s="11">
        <v>19989.11838</v>
      </c>
    </row>
    <row r="109" spans="1:5" x14ac:dyDescent="0.2">
      <c r="A109" s="10">
        <v>2025</v>
      </c>
      <c r="B109" s="11" t="s">
        <v>37</v>
      </c>
      <c r="C109" s="11" t="s">
        <v>38</v>
      </c>
      <c r="D109" s="11" t="s">
        <v>42</v>
      </c>
      <c r="E109" s="11">
        <v>12304.72675</v>
      </c>
    </row>
    <row r="110" spans="1:5" x14ac:dyDescent="0.2">
      <c r="A110" s="10">
        <v>2025</v>
      </c>
      <c r="B110" s="11" t="s">
        <v>43</v>
      </c>
      <c r="C110" s="11" t="s">
        <v>38</v>
      </c>
      <c r="D110" s="11" t="s">
        <v>39</v>
      </c>
      <c r="E110" s="11">
        <v>137923.90590000001</v>
      </c>
    </row>
    <row r="111" spans="1:5" x14ac:dyDescent="0.2">
      <c r="A111" s="10">
        <v>2025</v>
      </c>
      <c r="B111" s="11" t="s">
        <v>43</v>
      </c>
      <c r="C111" s="11" t="s">
        <v>38</v>
      </c>
      <c r="D111" s="11" t="s">
        <v>40</v>
      </c>
      <c r="E111" s="11">
        <v>137443.64300000001</v>
      </c>
    </row>
    <row r="112" spans="1:5" x14ac:dyDescent="0.2">
      <c r="A112" s="10">
        <v>2025</v>
      </c>
      <c r="B112" s="11" t="s">
        <v>43</v>
      </c>
      <c r="C112" s="11" t="s">
        <v>38</v>
      </c>
      <c r="D112" s="11" t="s">
        <v>41</v>
      </c>
      <c r="E112" s="11">
        <v>101438.1721</v>
      </c>
    </row>
    <row r="113" spans="1:5" x14ac:dyDescent="0.2">
      <c r="A113" s="10">
        <v>2025</v>
      </c>
      <c r="B113" s="11" t="s">
        <v>43</v>
      </c>
      <c r="C113" s="11" t="s">
        <v>38</v>
      </c>
      <c r="D113" s="11" t="s">
        <v>42</v>
      </c>
      <c r="E113" s="11">
        <v>68604.550919999994</v>
      </c>
    </row>
    <row r="114" spans="1:5" x14ac:dyDescent="0.2">
      <c r="A114" s="10">
        <v>2025</v>
      </c>
      <c r="B114" s="11" t="s">
        <v>37</v>
      </c>
      <c r="C114" s="11" t="s">
        <v>44</v>
      </c>
      <c r="D114" s="11" t="s">
        <v>39</v>
      </c>
      <c r="E114" s="11">
        <v>92284.960139999996</v>
      </c>
    </row>
    <row r="115" spans="1:5" x14ac:dyDescent="0.2">
      <c r="A115" s="10">
        <v>2025</v>
      </c>
      <c r="B115" s="11" t="s">
        <v>37</v>
      </c>
      <c r="C115" s="11" t="s">
        <v>44</v>
      </c>
      <c r="D115" s="11" t="s">
        <v>40</v>
      </c>
      <c r="E115" s="11">
        <v>54619.499730000003</v>
      </c>
    </row>
    <row r="116" spans="1:5" x14ac:dyDescent="0.2">
      <c r="A116" s="10">
        <v>2025</v>
      </c>
      <c r="B116" s="11" t="s">
        <v>37</v>
      </c>
      <c r="C116" s="11" t="s">
        <v>44</v>
      </c>
      <c r="D116" s="11" t="s">
        <v>41</v>
      </c>
      <c r="E116" s="11">
        <v>38434.018409999997</v>
      </c>
    </row>
    <row r="117" spans="1:5" x14ac:dyDescent="0.2">
      <c r="A117" s="10">
        <v>2025</v>
      </c>
      <c r="B117" s="11" t="s">
        <v>37</v>
      </c>
      <c r="C117" s="11" t="s">
        <v>44</v>
      </c>
      <c r="D117" s="11" t="s">
        <v>42</v>
      </c>
      <c r="E117" s="11">
        <v>32476.058389999998</v>
      </c>
    </row>
    <row r="118" spans="1:5" x14ac:dyDescent="0.2">
      <c r="A118" s="10">
        <v>2025</v>
      </c>
      <c r="B118" s="11" t="s">
        <v>43</v>
      </c>
      <c r="C118" s="11" t="s">
        <v>44</v>
      </c>
      <c r="D118" s="11" t="s">
        <v>39</v>
      </c>
      <c r="E118" s="11">
        <v>75214.958410000007</v>
      </c>
    </row>
    <row r="119" spans="1:5" x14ac:dyDescent="0.2">
      <c r="A119" s="10">
        <v>2025</v>
      </c>
      <c r="B119" s="11" t="s">
        <v>43</v>
      </c>
      <c r="C119" s="11" t="s">
        <v>44</v>
      </c>
      <c r="D119" s="11" t="s">
        <v>40</v>
      </c>
      <c r="E119" s="11">
        <v>78944.907479999994</v>
      </c>
    </row>
    <row r="120" spans="1:5" x14ac:dyDescent="0.2">
      <c r="A120" s="10">
        <v>2025</v>
      </c>
      <c r="B120" s="11" t="s">
        <v>43</v>
      </c>
      <c r="C120" s="11" t="s">
        <v>44</v>
      </c>
      <c r="D120" s="11" t="s">
        <v>41</v>
      </c>
      <c r="E120" s="11">
        <v>69336.253070000006</v>
      </c>
    </row>
    <row r="121" spans="1:5" x14ac:dyDescent="0.2">
      <c r="A121" s="10">
        <v>2025</v>
      </c>
      <c r="B121" s="11" t="s">
        <v>43</v>
      </c>
      <c r="C121" s="11" t="s">
        <v>44</v>
      </c>
      <c r="D121" s="11" t="s">
        <v>42</v>
      </c>
      <c r="E121" s="11">
        <v>74506.948300000004</v>
      </c>
    </row>
    <row r="122" spans="1:5" x14ac:dyDescent="0.2">
      <c r="A122" s="10">
        <v>2025</v>
      </c>
      <c r="B122" s="11" t="s">
        <v>45</v>
      </c>
      <c r="C122" s="11" t="s">
        <v>44</v>
      </c>
      <c r="D122" s="11" t="s">
        <v>39</v>
      </c>
      <c r="E122" s="11">
        <v>42521.238490000003</v>
      </c>
    </row>
    <row r="123" spans="1:5" x14ac:dyDescent="0.2">
      <c r="A123" s="10">
        <v>2025</v>
      </c>
      <c r="B123" s="11" t="s">
        <v>45</v>
      </c>
      <c r="C123" s="11" t="s">
        <v>44</v>
      </c>
      <c r="D123" s="11" t="s">
        <v>40</v>
      </c>
      <c r="E123" s="11">
        <v>87141.579759999993</v>
      </c>
    </row>
    <row r="124" spans="1:5" x14ac:dyDescent="0.2">
      <c r="A124" s="10">
        <v>2025</v>
      </c>
      <c r="B124" s="11" t="s">
        <v>45</v>
      </c>
      <c r="C124" s="11" t="s">
        <v>44</v>
      </c>
      <c r="D124" s="11" t="s">
        <v>41</v>
      </c>
      <c r="E124" s="11">
        <v>128809.3576</v>
      </c>
    </row>
    <row r="125" spans="1:5" x14ac:dyDescent="0.2">
      <c r="A125" s="10">
        <v>2025</v>
      </c>
      <c r="B125" s="11" t="s">
        <v>45</v>
      </c>
      <c r="C125" s="11" t="s">
        <v>44</v>
      </c>
      <c r="D125" s="11" t="s">
        <v>42</v>
      </c>
      <c r="E125" s="11">
        <v>203033.74960000001</v>
      </c>
    </row>
    <row r="126" spans="1:5" x14ac:dyDescent="0.2">
      <c r="A126" s="10">
        <v>2025</v>
      </c>
      <c r="B126" s="11" t="s">
        <v>37</v>
      </c>
      <c r="C126" s="11" t="s">
        <v>46</v>
      </c>
      <c r="D126" s="11" t="s">
        <v>39</v>
      </c>
      <c r="E126" s="11">
        <v>14547.659320000001</v>
      </c>
    </row>
    <row r="127" spans="1:5" x14ac:dyDescent="0.2">
      <c r="A127" s="10">
        <v>2025</v>
      </c>
      <c r="B127" s="11" t="s">
        <v>37</v>
      </c>
      <c r="C127" s="11" t="s">
        <v>46</v>
      </c>
      <c r="D127" s="11" t="s">
        <v>40</v>
      </c>
      <c r="E127" s="11">
        <v>5089.577671</v>
      </c>
    </row>
    <row r="128" spans="1:5" x14ac:dyDescent="0.2">
      <c r="A128" s="10">
        <v>2025</v>
      </c>
      <c r="B128" s="11" t="s">
        <v>37</v>
      </c>
      <c r="C128" s="11" t="s">
        <v>46</v>
      </c>
      <c r="D128" s="11" t="s">
        <v>41</v>
      </c>
      <c r="E128" s="11">
        <v>2562.5993109999999</v>
      </c>
    </row>
    <row r="129" spans="1:5" x14ac:dyDescent="0.2">
      <c r="A129" s="10">
        <v>2025</v>
      </c>
      <c r="B129" s="11" t="s">
        <v>37</v>
      </c>
      <c r="C129" s="11" t="s">
        <v>46</v>
      </c>
      <c r="D129" s="11" t="s">
        <v>42</v>
      </c>
      <c r="E129" s="11">
        <v>2660.3652200000001</v>
      </c>
    </row>
    <row r="130" spans="1:5" x14ac:dyDescent="0.2">
      <c r="A130" s="10">
        <v>2025</v>
      </c>
      <c r="B130" s="11" t="s">
        <v>43</v>
      </c>
      <c r="C130" s="11" t="s">
        <v>46</v>
      </c>
      <c r="D130" s="11" t="s">
        <v>39</v>
      </c>
      <c r="E130" s="11">
        <v>45483.164019999997</v>
      </c>
    </row>
    <row r="131" spans="1:5" x14ac:dyDescent="0.2">
      <c r="A131" s="10">
        <v>2025</v>
      </c>
      <c r="B131" s="11" t="s">
        <v>43</v>
      </c>
      <c r="C131" s="11" t="s">
        <v>46</v>
      </c>
      <c r="D131" s="11" t="s">
        <v>40</v>
      </c>
      <c r="E131" s="11">
        <v>36749.776940000003</v>
      </c>
    </row>
    <row r="132" spans="1:5" x14ac:dyDescent="0.2">
      <c r="A132" s="10">
        <v>2025</v>
      </c>
      <c r="B132" s="11" t="s">
        <v>43</v>
      </c>
      <c r="C132" s="11" t="s">
        <v>46</v>
      </c>
      <c r="D132" s="11" t="s">
        <v>41</v>
      </c>
      <c r="E132" s="11">
        <v>42440.311260000002</v>
      </c>
    </row>
    <row r="133" spans="1:5" x14ac:dyDescent="0.2">
      <c r="A133" s="10">
        <v>2025</v>
      </c>
      <c r="B133" s="11" t="s">
        <v>43</v>
      </c>
      <c r="C133" s="11" t="s">
        <v>46</v>
      </c>
      <c r="D133" s="11" t="s">
        <v>42</v>
      </c>
      <c r="E133" s="11">
        <v>39593.580459999997</v>
      </c>
    </row>
    <row r="134" spans="1:5" x14ac:dyDescent="0.2">
      <c r="A134" s="10">
        <v>2025</v>
      </c>
      <c r="B134" s="11" t="s">
        <v>45</v>
      </c>
      <c r="C134" s="11" t="s">
        <v>46</v>
      </c>
      <c r="D134" s="11" t="s">
        <v>39</v>
      </c>
      <c r="E134" s="11">
        <v>26993.000090000001</v>
      </c>
    </row>
    <row r="135" spans="1:5" x14ac:dyDescent="0.2">
      <c r="A135" s="10">
        <v>2025</v>
      </c>
      <c r="B135" s="11" t="s">
        <v>45</v>
      </c>
      <c r="C135" s="11" t="s">
        <v>46</v>
      </c>
      <c r="D135" s="11" t="s">
        <v>40</v>
      </c>
      <c r="E135" s="11">
        <v>50410.44975</v>
      </c>
    </row>
    <row r="136" spans="1:5" x14ac:dyDescent="0.2">
      <c r="A136" s="10">
        <v>2025</v>
      </c>
      <c r="B136" s="11" t="s">
        <v>45</v>
      </c>
      <c r="C136" s="11" t="s">
        <v>46</v>
      </c>
      <c r="D136" s="11" t="s">
        <v>41</v>
      </c>
      <c r="E136" s="11">
        <v>65990.566680000004</v>
      </c>
    </row>
    <row r="137" spans="1:5" x14ac:dyDescent="0.2">
      <c r="A137" s="10">
        <v>2025</v>
      </c>
      <c r="B137" s="11" t="s">
        <v>45</v>
      </c>
      <c r="C137" s="11" t="s">
        <v>46</v>
      </c>
      <c r="D137" s="11" t="s">
        <v>42</v>
      </c>
      <c r="E137" s="11">
        <v>103307.24980000001</v>
      </c>
    </row>
    <row r="138" spans="1:5" x14ac:dyDescent="0.2">
      <c r="A138" s="10">
        <v>2025</v>
      </c>
      <c r="B138" s="11" t="s">
        <v>47</v>
      </c>
      <c r="C138" s="11" t="s">
        <v>46</v>
      </c>
      <c r="D138" s="11" t="s">
        <v>39</v>
      </c>
      <c r="E138" s="11">
        <v>5240.0745059999999</v>
      </c>
    </row>
    <row r="139" spans="1:5" x14ac:dyDescent="0.2">
      <c r="A139" s="10">
        <v>2025</v>
      </c>
      <c r="B139" s="11" t="s">
        <v>47</v>
      </c>
      <c r="C139" s="11" t="s">
        <v>46</v>
      </c>
      <c r="D139" s="11" t="s">
        <v>40</v>
      </c>
      <c r="E139" s="11">
        <v>20726.673879999998</v>
      </c>
    </row>
    <row r="140" spans="1:5" x14ac:dyDescent="0.2">
      <c r="A140" s="10">
        <v>2025</v>
      </c>
      <c r="B140" s="11" t="s">
        <v>47</v>
      </c>
      <c r="C140" s="11" t="s">
        <v>46</v>
      </c>
      <c r="D140" s="11" t="s">
        <v>41</v>
      </c>
      <c r="E140" s="11">
        <v>29196.427909999999</v>
      </c>
    </row>
    <row r="141" spans="1:5" x14ac:dyDescent="0.2">
      <c r="A141" s="10">
        <v>2025</v>
      </c>
      <c r="B141" s="11" t="s">
        <v>47</v>
      </c>
      <c r="C141" s="11" t="s">
        <v>46</v>
      </c>
      <c r="D141" s="11" t="s">
        <v>42</v>
      </c>
      <c r="E141" s="11">
        <v>48797.030100000004</v>
      </c>
    </row>
    <row r="142" spans="1:5" x14ac:dyDescent="0.2">
      <c r="A142" s="10">
        <v>2025</v>
      </c>
      <c r="B142" s="11" t="s">
        <v>37</v>
      </c>
      <c r="C142" s="11" t="s">
        <v>48</v>
      </c>
      <c r="D142" s="11" t="s">
        <v>39</v>
      </c>
      <c r="E142" s="11">
        <v>6542.3402409999999</v>
      </c>
    </row>
    <row r="143" spans="1:5" x14ac:dyDescent="0.2">
      <c r="A143" s="10">
        <v>2025</v>
      </c>
      <c r="B143" s="11" t="s">
        <v>37</v>
      </c>
      <c r="C143" s="11" t="s">
        <v>48</v>
      </c>
      <c r="D143" s="11" t="s">
        <v>40</v>
      </c>
      <c r="E143" s="11">
        <v>2736.030941</v>
      </c>
    </row>
    <row r="144" spans="1:5" x14ac:dyDescent="0.2">
      <c r="A144" s="10">
        <v>2025</v>
      </c>
      <c r="B144" s="11" t="s">
        <v>37</v>
      </c>
      <c r="C144" s="11" t="s">
        <v>48</v>
      </c>
      <c r="D144" s="11" t="s">
        <v>41</v>
      </c>
      <c r="E144" s="11">
        <v>368.36011120000001</v>
      </c>
    </row>
    <row r="145" spans="1:5" x14ac:dyDescent="0.2">
      <c r="A145" s="10">
        <v>2025</v>
      </c>
      <c r="B145" s="11" t="s">
        <v>37</v>
      </c>
      <c r="C145" s="11" t="s">
        <v>48</v>
      </c>
      <c r="D145" s="11" t="s">
        <v>42</v>
      </c>
      <c r="E145" s="11">
        <v>815.04792039999995</v>
      </c>
    </row>
    <row r="146" spans="1:5" x14ac:dyDescent="0.2">
      <c r="A146" s="10">
        <v>2025</v>
      </c>
      <c r="B146" s="11" t="s">
        <v>43</v>
      </c>
      <c r="C146" s="11" t="s">
        <v>48</v>
      </c>
      <c r="D146" s="11" t="s">
        <v>39</v>
      </c>
      <c r="E146" s="11">
        <v>62258.225919999997</v>
      </c>
    </row>
    <row r="147" spans="1:5" x14ac:dyDescent="0.2">
      <c r="A147" s="10">
        <v>2025</v>
      </c>
      <c r="B147" s="11" t="s">
        <v>43</v>
      </c>
      <c r="C147" s="11" t="s">
        <v>48</v>
      </c>
      <c r="D147" s="11" t="s">
        <v>40</v>
      </c>
      <c r="E147" s="11">
        <v>37760.84059</v>
      </c>
    </row>
    <row r="148" spans="1:5" x14ac:dyDescent="0.2">
      <c r="A148" s="10">
        <v>2025</v>
      </c>
      <c r="B148" s="11" t="s">
        <v>43</v>
      </c>
      <c r="C148" s="11" t="s">
        <v>48</v>
      </c>
      <c r="D148" s="11" t="s">
        <v>41</v>
      </c>
      <c r="E148" s="11">
        <v>42770.565150000002</v>
      </c>
    </row>
    <row r="149" spans="1:5" x14ac:dyDescent="0.2">
      <c r="A149" s="10">
        <v>2025</v>
      </c>
      <c r="B149" s="11" t="s">
        <v>43</v>
      </c>
      <c r="C149" s="11" t="s">
        <v>48</v>
      </c>
      <c r="D149" s="11" t="s">
        <v>42</v>
      </c>
      <c r="E149" s="11">
        <v>58714.574200000003</v>
      </c>
    </row>
    <row r="150" spans="1:5" x14ac:dyDescent="0.2">
      <c r="A150" s="10">
        <v>2025</v>
      </c>
      <c r="B150" s="11" t="s">
        <v>45</v>
      </c>
      <c r="C150" s="11" t="s">
        <v>48</v>
      </c>
      <c r="D150" s="11" t="s">
        <v>39</v>
      </c>
      <c r="E150" s="11">
        <v>42804.652220000004</v>
      </c>
    </row>
    <row r="151" spans="1:5" x14ac:dyDescent="0.2">
      <c r="A151" s="10">
        <v>2025</v>
      </c>
      <c r="B151" s="11" t="s">
        <v>45</v>
      </c>
      <c r="C151" s="11" t="s">
        <v>48</v>
      </c>
      <c r="D151" s="11" t="s">
        <v>40</v>
      </c>
      <c r="E151" s="11">
        <v>70564.838000000003</v>
      </c>
    </row>
    <row r="152" spans="1:5" x14ac:dyDescent="0.2">
      <c r="A152" s="10">
        <v>2025</v>
      </c>
      <c r="B152" s="11" t="s">
        <v>45</v>
      </c>
      <c r="C152" s="11" t="s">
        <v>48</v>
      </c>
      <c r="D152" s="11" t="s">
        <v>41</v>
      </c>
      <c r="E152" s="11">
        <v>82268.402950000003</v>
      </c>
    </row>
    <row r="153" spans="1:5" x14ac:dyDescent="0.2">
      <c r="A153" s="10">
        <v>2025</v>
      </c>
      <c r="B153" s="11" t="s">
        <v>45</v>
      </c>
      <c r="C153" s="11" t="s">
        <v>48</v>
      </c>
      <c r="D153" s="11" t="s">
        <v>42</v>
      </c>
      <c r="E153" s="11">
        <v>164822.253</v>
      </c>
    </row>
    <row r="154" spans="1:5" x14ac:dyDescent="0.2">
      <c r="A154" s="10">
        <v>2025</v>
      </c>
      <c r="B154" s="11" t="s">
        <v>47</v>
      </c>
      <c r="C154" s="11" t="s">
        <v>48</v>
      </c>
      <c r="D154" s="11" t="s">
        <v>39</v>
      </c>
      <c r="E154" s="11">
        <v>12895.686079999999</v>
      </c>
    </row>
    <row r="155" spans="1:5" x14ac:dyDescent="0.2">
      <c r="A155" s="10">
        <v>2025</v>
      </c>
      <c r="B155" s="11" t="s">
        <v>47</v>
      </c>
      <c r="C155" s="11" t="s">
        <v>48</v>
      </c>
      <c r="D155" s="11" t="s">
        <v>40</v>
      </c>
      <c r="E155" s="11">
        <v>51799.963020000003</v>
      </c>
    </row>
    <row r="156" spans="1:5" x14ac:dyDescent="0.2">
      <c r="A156" s="10">
        <v>2025</v>
      </c>
      <c r="B156" s="11" t="s">
        <v>47</v>
      </c>
      <c r="C156" s="11" t="s">
        <v>48</v>
      </c>
      <c r="D156" s="11" t="s">
        <v>41</v>
      </c>
      <c r="E156" s="11">
        <v>78070.779720000006</v>
      </c>
    </row>
    <row r="157" spans="1:5" x14ac:dyDescent="0.2">
      <c r="A157" s="10">
        <v>2025</v>
      </c>
      <c r="B157" s="11" t="s">
        <v>47</v>
      </c>
      <c r="C157" s="11" t="s">
        <v>48</v>
      </c>
      <c r="D157" s="11" t="s">
        <v>42</v>
      </c>
      <c r="E157" s="11">
        <v>112807.92720000001</v>
      </c>
    </row>
    <row r="158" spans="1:5" x14ac:dyDescent="0.2">
      <c r="A158" s="10">
        <v>2030</v>
      </c>
      <c r="B158" s="11" t="s">
        <v>37</v>
      </c>
      <c r="C158" s="11" t="s">
        <v>38</v>
      </c>
      <c r="D158" s="11" t="s">
        <v>39</v>
      </c>
      <c r="E158" s="11">
        <v>248344.0722</v>
      </c>
    </row>
    <row r="159" spans="1:5" x14ac:dyDescent="0.2">
      <c r="A159" s="10">
        <v>2030</v>
      </c>
      <c r="B159" s="11" t="s">
        <v>37</v>
      </c>
      <c r="C159" s="11" t="s">
        <v>38</v>
      </c>
      <c r="D159" s="11" t="s">
        <v>40</v>
      </c>
      <c r="E159" s="11">
        <v>51063.79782</v>
      </c>
    </row>
    <row r="160" spans="1:5" x14ac:dyDescent="0.2">
      <c r="A160" s="10">
        <v>2030</v>
      </c>
      <c r="B160" s="11" t="s">
        <v>37</v>
      </c>
      <c r="C160" s="11" t="s">
        <v>38</v>
      </c>
      <c r="D160" s="11" t="s">
        <v>41</v>
      </c>
      <c r="E160" s="11">
        <v>21621.006259999998</v>
      </c>
    </row>
    <row r="161" spans="1:5" x14ac:dyDescent="0.2">
      <c r="A161" s="10">
        <v>2030</v>
      </c>
      <c r="B161" s="11" t="s">
        <v>37</v>
      </c>
      <c r="C161" s="11" t="s">
        <v>38</v>
      </c>
      <c r="D161" s="11" t="s">
        <v>42</v>
      </c>
      <c r="E161" s="11">
        <v>13551.78953</v>
      </c>
    </row>
    <row r="162" spans="1:5" x14ac:dyDescent="0.2">
      <c r="A162" s="10">
        <v>2030</v>
      </c>
      <c r="B162" s="11" t="s">
        <v>43</v>
      </c>
      <c r="C162" s="11" t="s">
        <v>38</v>
      </c>
      <c r="D162" s="11" t="s">
        <v>39</v>
      </c>
      <c r="E162" s="11">
        <v>144321.62940000001</v>
      </c>
    </row>
    <row r="163" spans="1:5" x14ac:dyDescent="0.2">
      <c r="A163" s="10">
        <v>2030</v>
      </c>
      <c r="B163" s="11" t="s">
        <v>43</v>
      </c>
      <c r="C163" s="11" t="s">
        <v>38</v>
      </c>
      <c r="D163" s="11" t="s">
        <v>40</v>
      </c>
      <c r="E163" s="11">
        <v>140500.95300000001</v>
      </c>
    </row>
    <row r="164" spans="1:5" x14ac:dyDescent="0.2">
      <c r="A164" s="10">
        <v>2030</v>
      </c>
      <c r="B164" s="11" t="s">
        <v>43</v>
      </c>
      <c r="C164" s="11" t="s">
        <v>38</v>
      </c>
      <c r="D164" s="11" t="s">
        <v>41</v>
      </c>
      <c r="E164" s="11">
        <v>108974.5926</v>
      </c>
    </row>
    <row r="165" spans="1:5" x14ac:dyDescent="0.2">
      <c r="A165" s="10">
        <v>2030</v>
      </c>
      <c r="B165" s="11" t="s">
        <v>43</v>
      </c>
      <c r="C165" s="11" t="s">
        <v>38</v>
      </c>
      <c r="D165" s="11" t="s">
        <v>42</v>
      </c>
      <c r="E165" s="11">
        <v>75044.553339999999</v>
      </c>
    </row>
    <row r="166" spans="1:5" x14ac:dyDescent="0.2">
      <c r="A166" s="10">
        <v>2030</v>
      </c>
      <c r="B166" s="11" t="s">
        <v>37</v>
      </c>
      <c r="C166" s="11" t="s">
        <v>44</v>
      </c>
      <c r="D166" s="11" t="s">
        <v>39</v>
      </c>
      <c r="E166" s="11">
        <v>96632.846879999997</v>
      </c>
    </row>
    <row r="167" spans="1:5" x14ac:dyDescent="0.2">
      <c r="A167" s="10">
        <v>2030</v>
      </c>
      <c r="B167" s="11" t="s">
        <v>37</v>
      </c>
      <c r="C167" s="11" t="s">
        <v>44</v>
      </c>
      <c r="D167" s="11" t="s">
        <v>40</v>
      </c>
      <c r="E167" s="11">
        <v>55873.297059999997</v>
      </c>
    </row>
    <row r="168" spans="1:5" x14ac:dyDescent="0.2">
      <c r="A168" s="10">
        <v>2030</v>
      </c>
      <c r="B168" s="11" t="s">
        <v>37</v>
      </c>
      <c r="C168" s="11" t="s">
        <v>44</v>
      </c>
      <c r="D168" s="11" t="s">
        <v>41</v>
      </c>
      <c r="E168" s="11">
        <v>41318.219879999997</v>
      </c>
    </row>
    <row r="169" spans="1:5" x14ac:dyDescent="0.2">
      <c r="A169" s="10">
        <v>2030</v>
      </c>
      <c r="B169" s="11" t="s">
        <v>37</v>
      </c>
      <c r="C169" s="11" t="s">
        <v>44</v>
      </c>
      <c r="D169" s="11" t="s">
        <v>42</v>
      </c>
      <c r="E169" s="11">
        <v>35549.339339999999</v>
      </c>
    </row>
    <row r="170" spans="1:5" x14ac:dyDescent="0.2">
      <c r="A170" s="10">
        <v>2030</v>
      </c>
      <c r="B170" s="11" t="s">
        <v>43</v>
      </c>
      <c r="C170" s="11" t="s">
        <v>44</v>
      </c>
      <c r="D170" s="11" t="s">
        <v>39</v>
      </c>
      <c r="E170" s="11">
        <v>78223.931890000007</v>
      </c>
    </row>
    <row r="171" spans="1:5" x14ac:dyDescent="0.2">
      <c r="A171" s="10">
        <v>2030</v>
      </c>
      <c r="B171" s="11" t="s">
        <v>43</v>
      </c>
      <c r="C171" s="11" t="s">
        <v>44</v>
      </c>
      <c r="D171" s="11" t="s">
        <v>40</v>
      </c>
      <c r="E171" s="11">
        <v>80208.847930000004</v>
      </c>
    </row>
    <row r="172" spans="1:5" x14ac:dyDescent="0.2">
      <c r="A172" s="10">
        <v>2030</v>
      </c>
      <c r="B172" s="11" t="s">
        <v>43</v>
      </c>
      <c r="C172" s="11" t="s">
        <v>44</v>
      </c>
      <c r="D172" s="11" t="s">
        <v>41</v>
      </c>
      <c r="E172" s="11">
        <v>74033.410059999995</v>
      </c>
    </row>
    <row r="173" spans="1:5" x14ac:dyDescent="0.2">
      <c r="A173" s="10">
        <v>2030</v>
      </c>
      <c r="B173" s="11" t="s">
        <v>43</v>
      </c>
      <c r="C173" s="11" t="s">
        <v>44</v>
      </c>
      <c r="D173" s="11" t="s">
        <v>42</v>
      </c>
      <c r="E173" s="11">
        <v>81004.020130000004</v>
      </c>
    </row>
    <row r="174" spans="1:5" x14ac:dyDescent="0.2">
      <c r="A174" s="10">
        <v>2030</v>
      </c>
      <c r="B174" s="11" t="s">
        <v>45</v>
      </c>
      <c r="C174" s="11" t="s">
        <v>44</v>
      </c>
      <c r="D174" s="11" t="s">
        <v>39</v>
      </c>
      <c r="E174" s="11">
        <v>43791.387739999998</v>
      </c>
    </row>
    <row r="175" spans="1:5" x14ac:dyDescent="0.2">
      <c r="A175" s="10">
        <v>2030</v>
      </c>
      <c r="B175" s="11" t="s">
        <v>45</v>
      </c>
      <c r="C175" s="11" t="s">
        <v>44</v>
      </c>
      <c r="D175" s="11" t="s">
        <v>40</v>
      </c>
      <c r="E175" s="11">
        <v>87674.029609999998</v>
      </c>
    </row>
    <row r="176" spans="1:5" x14ac:dyDescent="0.2">
      <c r="A176" s="10">
        <v>2030</v>
      </c>
      <c r="B176" s="11" t="s">
        <v>45</v>
      </c>
      <c r="C176" s="11" t="s">
        <v>44</v>
      </c>
      <c r="D176" s="11" t="s">
        <v>41</v>
      </c>
      <c r="E176" s="11">
        <v>136195.3186</v>
      </c>
    </row>
    <row r="177" spans="1:5" x14ac:dyDescent="0.2">
      <c r="A177" s="10">
        <v>2030</v>
      </c>
      <c r="B177" s="11" t="s">
        <v>45</v>
      </c>
      <c r="C177" s="11" t="s">
        <v>44</v>
      </c>
      <c r="D177" s="11" t="s">
        <v>42</v>
      </c>
      <c r="E177" s="11">
        <v>218587.54519999999</v>
      </c>
    </row>
    <row r="178" spans="1:5" x14ac:dyDescent="0.2">
      <c r="A178" s="10">
        <v>2030</v>
      </c>
      <c r="B178" s="11" t="s">
        <v>37</v>
      </c>
      <c r="C178" s="11" t="s">
        <v>46</v>
      </c>
      <c r="D178" s="11" t="s">
        <v>39</v>
      </c>
      <c r="E178" s="11">
        <v>15239.813039999999</v>
      </c>
    </row>
    <row r="179" spans="1:5" x14ac:dyDescent="0.2">
      <c r="A179" s="10">
        <v>2030</v>
      </c>
      <c r="B179" s="11" t="s">
        <v>37</v>
      </c>
      <c r="C179" s="11" t="s">
        <v>46</v>
      </c>
      <c r="D179" s="11" t="s">
        <v>40</v>
      </c>
      <c r="E179" s="11">
        <v>5208.7198520000002</v>
      </c>
    </row>
    <row r="180" spans="1:5" x14ac:dyDescent="0.2">
      <c r="A180" s="10">
        <v>2030</v>
      </c>
      <c r="B180" s="11" t="s">
        <v>37</v>
      </c>
      <c r="C180" s="11" t="s">
        <v>46</v>
      </c>
      <c r="D180" s="11" t="s">
        <v>41</v>
      </c>
      <c r="E180" s="11">
        <v>2756.126745</v>
      </c>
    </row>
    <row r="181" spans="1:5" x14ac:dyDescent="0.2">
      <c r="A181" s="10">
        <v>2030</v>
      </c>
      <c r="B181" s="11" t="s">
        <v>37</v>
      </c>
      <c r="C181" s="11" t="s">
        <v>46</v>
      </c>
      <c r="D181" s="11" t="s">
        <v>42</v>
      </c>
      <c r="E181" s="11">
        <v>2913.4136709999998</v>
      </c>
    </row>
    <row r="182" spans="1:5" x14ac:dyDescent="0.2">
      <c r="A182" s="10">
        <v>2030</v>
      </c>
      <c r="B182" s="11" t="s">
        <v>43</v>
      </c>
      <c r="C182" s="11" t="s">
        <v>46</v>
      </c>
      <c r="D182" s="11" t="s">
        <v>39</v>
      </c>
      <c r="E182" s="11">
        <v>47323.707609999998</v>
      </c>
    </row>
    <row r="183" spans="1:5" x14ac:dyDescent="0.2">
      <c r="A183" s="10">
        <v>2030</v>
      </c>
      <c r="B183" s="11" t="s">
        <v>43</v>
      </c>
      <c r="C183" s="11" t="s">
        <v>46</v>
      </c>
      <c r="D183" s="11" t="s">
        <v>40</v>
      </c>
      <c r="E183" s="11">
        <v>37354.724470000001</v>
      </c>
    </row>
    <row r="184" spans="1:5" x14ac:dyDescent="0.2">
      <c r="A184" s="10">
        <v>2030</v>
      </c>
      <c r="B184" s="11" t="s">
        <v>43</v>
      </c>
      <c r="C184" s="11" t="s">
        <v>46</v>
      </c>
      <c r="D184" s="11" t="s">
        <v>41</v>
      </c>
      <c r="E184" s="11">
        <v>45335.521659999999</v>
      </c>
    </row>
    <row r="185" spans="1:5" x14ac:dyDescent="0.2">
      <c r="A185" s="10">
        <v>2030</v>
      </c>
      <c r="B185" s="11" t="s">
        <v>43</v>
      </c>
      <c r="C185" s="11" t="s">
        <v>46</v>
      </c>
      <c r="D185" s="11" t="s">
        <v>42</v>
      </c>
      <c r="E185" s="11">
        <v>43065.277090000003</v>
      </c>
    </row>
    <row r="186" spans="1:5" x14ac:dyDescent="0.2">
      <c r="A186" s="10">
        <v>2030</v>
      </c>
      <c r="B186" s="11" t="s">
        <v>45</v>
      </c>
      <c r="C186" s="11" t="s">
        <v>46</v>
      </c>
      <c r="D186" s="11" t="s">
        <v>39</v>
      </c>
      <c r="E186" s="11">
        <v>27811.64201</v>
      </c>
    </row>
    <row r="187" spans="1:5" x14ac:dyDescent="0.2">
      <c r="A187" s="10">
        <v>2030</v>
      </c>
      <c r="B187" s="11" t="s">
        <v>45</v>
      </c>
      <c r="C187" s="11" t="s">
        <v>46</v>
      </c>
      <c r="D187" s="11" t="s">
        <v>40</v>
      </c>
      <c r="E187" s="11">
        <v>50740.972040000001</v>
      </c>
    </row>
    <row r="188" spans="1:5" x14ac:dyDescent="0.2">
      <c r="A188" s="10">
        <v>2030</v>
      </c>
      <c r="B188" s="11" t="s">
        <v>45</v>
      </c>
      <c r="C188" s="11" t="s">
        <v>46</v>
      </c>
      <c r="D188" s="11" t="s">
        <v>41</v>
      </c>
      <c r="E188" s="11">
        <v>69805.44425</v>
      </c>
    </row>
    <row r="189" spans="1:5" x14ac:dyDescent="0.2">
      <c r="A189" s="10">
        <v>2030</v>
      </c>
      <c r="B189" s="11" t="s">
        <v>45</v>
      </c>
      <c r="C189" s="11" t="s">
        <v>46</v>
      </c>
      <c r="D189" s="11" t="s">
        <v>42</v>
      </c>
      <c r="E189" s="11">
        <v>111270.6563</v>
      </c>
    </row>
    <row r="190" spans="1:5" x14ac:dyDescent="0.2">
      <c r="A190" s="10">
        <v>2030</v>
      </c>
      <c r="B190" s="11" t="s">
        <v>47</v>
      </c>
      <c r="C190" s="11" t="s">
        <v>46</v>
      </c>
      <c r="D190" s="11" t="s">
        <v>39</v>
      </c>
      <c r="E190" s="11">
        <v>5392.7080770000002</v>
      </c>
    </row>
    <row r="191" spans="1:5" x14ac:dyDescent="0.2">
      <c r="A191" s="10">
        <v>2030</v>
      </c>
      <c r="B191" s="11" t="s">
        <v>47</v>
      </c>
      <c r="C191" s="11" t="s">
        <v>46</v>
      </c>
      <c r="D191" s="11" t="s">
        <v>40</v>
      </c>
      <c r="E191" s="11">
        <v>20838.27666</v>
      </c>
    </row>
    <row r="192" spans="1:5" x14ac:dyDescent="0.2">
      <c r="A192" s="10">
        <v>2030</v>
      </c>
      <c r="B192" s="11" t="s">
        <v>47</v>
      </c>
      <c r="C192" s="11" t="s">
        <v>46</v>
      </c>
      <c r="D192" s="11" t="s">
        <v>41</v>
      </c>
      <c r="E192" s="11">
        <v>30848.292669999999</v>
      </c>
    </row>
    <row r="193" spans="1:5" x14ac:dyDescent="0.2">
      <c r="A193" s="10">
        <v>2030</v>
      </c>
      <c r="B193" s="11" t="s">
        <v>47</v>
      </c>
      <c r="C193" s="11" t="s">
        <v>46</v>
      </c>
      <c r="D193" s="11" t="s">
        <v>42</v>
      </c>
      <c r="E193" s="11">
        <v>52497.329899999997</v>
      </c>
    </row>
    <row r="194" spans="1:5" x14ac:dyDescent="0.2">
      <c r="A194" s="10">
        <v>2030</v>
      </c>
      <c r="B194" s="11" t="s">
        <v>37</v>
      </c>
      <c r="C194" s="11" t="s">
        <v>48</v>
      </c>
      <c r="D194" s="11" t="s">
        <v>39</v>
      </c>
      <c r="E194" s="11">
        <v>6848.6714620000002</v>
      </c>
    </row>
    <row r="195" spans="1:5" x14ac:dyDescent="0.2">
      <c r="A195" s="10">
        <v>2030</v>
      </c>
      <c r="B195" s="11" t="s">
        <v>37</v>
      </c>
      <c r="C195" s="11" t="s">
        <v>48</v>
      </c>
      <c r="D195" s="11" t="s">
        <v>40</v>
      </c>
      <c r="E195" s="11">
        <v>2798.0595130000002</v>
      </c>
    </row>
    <row r="196" spans="1:5" x14ac:dyDescent="0.2">
      <c r="A196" s="10">
        <v>2030</v>
      </c>
      <c r="B196" s="11" t="s">
        <v>37</v>
      </c>
      <c r="C196" s="11" t="s">
        <v>48</v>
      </c>
      <c r="D196" s="11" t="s">
        <v>41</v>
      </c>
      <c r="E196" s="11">
        <v>395.89294769999998</v>
      </c>
    </row>
    <row r="197" spans="1:5" x14ac:dyDescent="0.2">
      <c r="A197" s="10">
        <v>2030</v>
      </c>
      <c r="B197" s="11" t="s">
        <v>37</v>
      </c>
      <c r="C197" s="11" t="s">
        <v>48</v>
      </c>
      <c r="D197" s="11" t="s">
        <v>42</v>
      </c>
      <c r="E197" s="11">
        <v>891.92990569999995</v>
      </c>
    </row>
    <row r="198" spans="1:5" x14ac:dyDescent="0.2">
      <c r="A198" s="10">
        <v>2030</v>
      </c>
      <c r="B198" s="11" t="s">
        <v>43</v>
      </c>
      <c r="C198" s="11" t="s">
        <v>48</v>
      </c>
      <c r="D198" s="11" t="s">
        <v>39</v>
      </c>
      <c r="E198" s="11">
        <v>64730.881999999998</v>
      </c>
    </row>
    <row r="199" spans="1:5" x14ac:dyDescent="0.2">
      <c r="A199" s="10">
        <v>2030</v>
      </c>
      <c r="B199" s="11" t="s">
        <v>43</v>
      </c>
      <c r="C199" s="11" t="s">
        <v>48</v>
      </c>
      <c r="D199" s="11" t="s">
        <v>40</v>
      </c>
      <c r="E199" s="11">
        <v>38354.751499999998</v>
      </c>
    </row>
    <row r="200" spans="1:5" x14ac:dyDescent="0.2">
      <c r="A200" s="10">
        <v>2030</v>
      </c>
      <c r="B200" s="11" t="s">
        <v>43</v>
      </c>
      <c r="C200" s="11" t="s">
        <v>48</v>
      </c>
      <c r="D200" s="11" t="s">
        <v>41</v>
      </c>
      <c r="E200" s="11">
        <v>45655.356209999998</v>
      </c>
    </row>
    <row r="201" spans="1:5" x14ac:dyDescent="0.2">
      <c r="A201" s="10">
        <v>2030</v>
      </c>
      <c r="B201" s="11" t="s">
        <v>43</v>
      </c>
      <c r="C201" s="11" t="s">
        <v>48</v>
      </c>
      <c r="D201" s="11" t="s">
        <v>42</v>
      </c>
      <c r="E201" s="11">
        <v>63816.807500000003</v>
      </c>
    </row>
    <row r="202" spans="1:5" x14ac:dyDescent="0.2">
      <c r="A202" s="10">
        <v>2030</v>
      </c>
      <c r="B202" s="11" t="s">
        <v>45</v>
      </c>
      <c r="C202" s="11" t="s">
        <v>48</v>
      </c>
      <c r="D202" s="11" t="s">
        <v>39</v>
      </c>
      <c r="E202" s="11">
        <v>44071.023529999999</v>
      </c>
    </row>
    <row r="203" spans="1:5" x14ac:dyDescent="0.2">
      <c r="A203" s="10">
        <v>2030</v>
      </c>
      <c r="B203" s="11" t="s">
        <v>45</v>
      </c>
      <c r="C203" s="11" t="s">
        <v>48</v>
      </c>
      <c r="D203" s="11" t="s">
        <v>40</v>
      </c>
      <c r="E203" s="11">
        <v>70976.282569999996</v>
      </c>
    </row>
    <row r="204" spans="1:5" x14ac:dyDescent="0.2">
      <c r="A204" s="10">
        <v>2030</v>
      </c>
      <c r="B204" s="11" t="s">
        <v>45</v>
      </c>
      <c r="C204" s="11" t="s">
        <v>48</v>
      </c>
      <c r="D204" s="11" t="s">
        <v>41</v>
      </c>
      <c r="E204" s="11">
        <v>86961.534350000002</v>
      </c>
    </row>
    <row r="205" spans="1:5" x14ac:dyDescent="0.2">
      <c r="A205" s="10">
        <v>2030</v>
      </c>
      <c r="B205" s="11" t="s">
        <v>45</v>
      </c>
      <c r="C205" s="11" t="s">
        <v>48</v>
      </c>
      <c r="D205" s="11" t="s">
        <v>42</v>
      </c>
      <c r="E205" s="11">
        <v>177399.4976</v>
      </c>
    </row>
    <row r="206" spans="1:5" x14ac:dyDescent="0.2">
      <c r="A206" s="10">
        <v>2030</v>
      </c>
      <c r="B206" s="11" t="s">
        <v>47</v>
      </c>
      <c r="C206" s="11" t="s">
        <v>48</v>
      </c>
      <c r="D206" s="11" t="s">
        <v>39</v>
      </c>
      <c r="E206" s="11">
        <v>13261.74251</v>
      </c>
    </row>
    <row r="207" spans="1:5" x14ac:dyDescent="0.2">
      <c r="A207" s="10">
        <v>2030</v>
      </c>
      <c r="B207" s="11" t="s">
        <v>47</v>
      </c>
      <c r="C207" s="11" t="s">
        <v>48</v>
      </c>
      <c r="D207" s="11" t="s">
        <v>40</v>
      </c>
      <c r="E207" s="11">
        <v>52041.322549999997</v>
      </c>
    </row>
    <row r="208" spans="1:5" x14ac:dyDescent="0.2">
      <c r="A208" s="10">
        <v>2030</v>
      </c>
      <c r="B208" s="11" t="s">
        <v>47</v>
      </c>
      <c r="C208" s="11" t="s">
        <v>48</v>
      </c>
      <c r="D208" s="11" t="s">
        <v>41</v>
      </c>
      <c r="E208" s="11">
        <v>82428.352369999993</v>
      </c>
    </row>
    <row r="209" spans="1:5" x14ac:dyDescent="0.2">
      <c r="A209" s="10">
        <v>2030</v>
      </c>
      <c r="B209" s="11" t="s">
        <v>47</v>
      </c>
      <c r="C209" s="11" t="s">
        <v>48</v>
      </c>
      <c r="D209" s="11" t="s">
        <v>42</v>
      </c>
      <c r="E209" s="11">
        <v>121274.6789</v>
      </c>
    </row>
    <row r="210" spans="1:5" x14ac:dyDescent="0.2">
      <c r="A210" s="10">
        <v>2035</v>
      </c>
      <c r="B210" s="11" t="s">
        <v>37</v>
      </c>
      <c r="C210" s="11" t="s">
        <v>38</v>
      </c>
      <c r="D210" s="11" t="s">
        <v>39</v>
      </c>
      <c r="E210" s="11">
        <v>261651.9129</v>
      </c>
    </row>
    <row r="211" spans="1:5" x14ac:dyDescent="0.2">
      <c r="A211" s="10">
        <v>2035</v>
      </c>
      <c r="B211" s="11" t="s">
        <v>37</v>
      </c>
      <c r="C211" s="11" t="s">
        <v>38</v>
      </c>
      <c r="D211" s="11" t="s">
        <v>40</v>
      </c>
      <c r="E211" s="11">
        <v>51295.99192</v>
      </c>
    </row>
    <row r="212" spans="1:5" x14ac:dyDescent="0.2">
      <c r="A212" s="10">
        <v>2035</v>
      </c>
      <c r="B212" s="11" t="s">
        <v>37</v>
      </c>
      <c r="C212" s="11" t="s">
        <v>38</v>
      </c>
      <c r="D212" s="11" t="s">
        <v>41</v>
      </c>
      <c r="E212" s="11">
        <v>21273.990239999999</v>
      </c>
    </row>
    <row r="213" spans="1:5" x14ac:dyDescent="0.2">
      <c r="A213" s="10">
        <v>2035</v>
      </c>
      <c r="B213" s="11" t="s">
        <v>37</v>
      </c>
      <c r="C213" s="11" t="s">
        <v>38</v>
      </c>
      <c r="D213" s="11" t="s">
        <v>42</v>
      </c>
      <c r="E213" s="11">
        <v>13433.500019999999</v>
      </c>
    </row>
    <row r="214" spans="1:5" x14ac:dyDescent="0.2">
      <c r="A214" s="10">
        <v>2035</v>
      </c>
      <c r="B214" s="11" t="s">
        <v>43</v>
      </c>
      <c r="C214" s="11" t="s">
        <v>38</v>
      </c>
      <c r="D214" s="11" t="s">
        <v>39</v>
      </c>
      <c r="E214" s="11">
        <v>155022.64129999999</v>
      </c>
    </row>
    <row r="215" spans="1:5" x14ac:dyDescent="0.2">
      <c r="A215" s="10">
        <v>2035</v>
      </c>
      <c r="B215" s="11" t="s">
        <v>43</v>
      </c>
      <c r="C215" s="11" t="s">
        <v>38</v>
      </c>
      <c r="D215" s="11" t="s">
        <v>40</v>
      </c>
      <c r="E215" s="11">
        <v>143894.1648</v>
      </c>
    </row>
    <row r="216" spans="1:5" x14ac:dyDescent="0.2">
      <c r="A216" s="10">
        <v>2035</v>
      </c>
      <c r="B216" s="11" t="s">
        <v>43</v>
      </c>
      <c r="C216" s="11" t="s">
        <v>38</v>
      </c>
      <c r="D216" s="11" t="s">
        <v>41</v>
      </c>
      <c r="E216" s="11">
        <v>109318.056</v>
      </c>
    </row>
    <row r="217" spans="1:5" x14ac:dyDescent="0.2">
      <c r="A217" s="10">
        <v>2035</v>
      </c>
      <c r="B217" s="11" t="s">
        <v>43</v>
      </c>
      <c r="C217" s="11" t="s">
        <v>38</v>
      </c>
      <c r="D217" s="11" t="s">
        <v>42</v>
      </c>
      <c r="E217" s="11">
        <v>75841.218429999994</v>
      </c>
    </row>
    <row r="218" spans="1:5" x14ac:dyDescent="0.2">
      <c r="A218" s="10">
        <v>2035</v>
      </c>
      <c r="B218" s="11" t="s">
        <v>37</v>
      </c>
      <c r="C218" s="11" t="s">
        <v>44</v>
      </c>
      <c r="D218" s="11" t="s">
        <v>39</v>
      </c>
      <c r="E218" s="11">
        <v>102781.6703</v>
      </c>
    </row>
    <row r="219" spans="1:5" x14ac:dyDescent="0.2">
      <c r="A219" s="10">
        <v>2035</v>
      </c>
      <c r="B219" s="11" t="s">
        <v>37</v>
      </c>
      <c r="C219" s="11" t="s">
        <v>44</v>
      </c>
      <c r="D219" s="11" t="s">
        <v>40</v>
      </c>
      <c r="E219" s="11">
        <v>56662.45678</v>
      </c>
    </row>
    <row r="220" spans="1:5" x14ac:dyDescent="0.2">
      <c r="A220" s="10">
        <v>2035</v>
      </c>
      <c r="B220" s="11" t="s">
        <v>37</v>
      </c>
      <c r="C220" s="11" t="s">
        <v>44</v>
      </c>
      <c r="D220" s="11" t="s">
        <v>41</v>
      </c>
      <c r="E220" s="11">
        <v>41042.654000000002</v>
      </c>
    </row>
    <row r="221" spans="1:5" x14ac:dyDescent="0.2">
      <c r="A221" s="10">
        <v>2035</v>
      </c>
      <c r="B221" s="11" t="s">
        <v>37</v>
      </c>
      <c r="C221" s="11" t="s">
        <v>44</v>
      </c>
      <c r="D221" s="11" t="s">
        <v>42</v>
      </c>
      <c r="E221" s="11">
        <v>35574.994930000001</v>
      </c>
    </row>
    <row r="222" spans="1:5" x14ac:dyDescent="0.2">
      <c r="A222" s="10">
        <v>2035</v>
      </c>
      <c r="B222" s="11" t="s">
        <v>43</v>
      </c>
      <c r="C222" s="11" t="s">
        <v>44</v>
      </c>
      <c r="D222" s="11" t="s">
        <v>39</v>
      </c>
      <c r="E222" s="11">
        <v>84825.051319999999</v>
      </c>
    </row>
    <row r="223" spans="1:5" x14ac:dyDescent="0.2">
      <c r="A223" s="10">
        <v>2035</v>
      </c>
      <c r="B223" s="11" t="s">
        <v>43</v>
      </c>
      <c r="C223" s="11" t="s">
        <v>44</v>
      </c>
      <c r="D223" s="11" t="s">
        <v>40</v>
      </c>
      <c r="E223" s="11">
        <v>82929.103810000001</v>
      </c>
    </row>
    <row r="224" spans="1:5" x14ac:dyDescent="0.2">
      <c r="A224" s="10">
        <v>2035</v>
      </c>
      <c r="B224" s="11" t="s">
        <v>43</v>
      </c>
      <c r="C224" s="11" t="s">
        <v>44</v>
      </c>
      <c r="D224" s="11" t="s">
        <v>41</v>
      </c>
      <c r="E224" s="11">
        <v>74974.776599999997</v>
      </c>
    </row>
    <row r="225" spans="1:5" x14ac:dyDescent="0.2">
      <c r="A225" s="10">
        <v>2035</v>
      </c>
      <c r="B225" s="11" t="s">
        <v>43</v>
      </c>
      <c r="C225" s="11" t="s">
        <v>44</v>
      </c>
      <c r="D225" s="11" t="s">
        <v>42</v>
      </c>
      <c r="E225" s="11">
        <v>82644.408970000004</v>
      </c>
    </row>
    <row r="226" spans="1:5" x14ac:dyDescent="0.2">
      <c r="A226" s="10">
        <v>2035</v>
      </c>
      <c r="B226" s="11" t="s">
        <v>45</v>
      </c>
      <c r="C226" s="11" t="s">
        <v>44</v>
      </c>
      <c r="D226" s="11" t="s">
        <v>39</v>
      </c>
      <c r="E226" s="11">
        <v>47941.386129999999</v>
      </c>
    </row>
    <row r="227" spans="1:5" x14ac:dyDescent="0.2">
      <c r="A227" s="10">
        <v>2035</v>
      </c>
      <c r="B227" s="11" t="s">
        <v>45</v>
      </c>
      <c r="C227" s="11" t="s">
        <v>44</v>
      </c>
      <c r="D227" s="11" t="s">
        <v>40</v>
      </c>
      <c r="E227" s="11">
        <v>91515.161550000004</v>
      </c>
    </row>
    <row r="228" spans="1:5" x14ac:dyDescent="0.2">
      <c r="A228" s="10">
        <v>2035</v>
      </c>
      <c r="B228" s="11" t="s">
        <v>45</v>
      </c>
      <c r="C228" s="11" t="s">
        <v>44</v>
      </c>
      <c r="D228" s="11" t="s">
        <v>41</v>
      </c>
      <c r="E228" s="11">
        <v>139247.3683</v>
      </c>
    </row>
    <row r="229" spans="1:5" x14ac:dyDescent="0.2">
      <c r="A229" s="10">
        <v>2035</v>
      </c>
      <c r="B229" s="11" t="s">
        <v>45</v>
      </c>
      <c r="C229" s="11" t="s">
        <v>44</v>
      </c>
      <c r="D229" s="11" t="s">
        <v>42</v>
      </c>
      <c r="E229" s="11">
        <v>225148.83670000001</v>
      </c>
    </row>
    <row r="230" spans="1:5" x14ac:dyDescent="0.2">
      <c r="A230" s="10">
        <v>2035</v>
      </c>
      <c r="B230" s="11" t="s">
        <v>37</v>
      </c>
      <c r="C230" s="11" t="s">
        <v>46</v>
      </c>
      <c r="D230" s="11" t="s">
        <v>39</v>
      </c>
      <c r="E230" s="11">
        <v>16159.900159999999</v>
      </c>
    </row>
    <row r="231" spans="1:5" x14ac:dyDescent="0.2">
      <c r="A231" s="10">
        <v>2035</v>
      </c>
      <c r="B231" s="11" t="s">
        <v>37</v>
      </c>
      <c r="C231" s="11" t="s">
        <v>46</v>
      </c>
      <c r="D231" s="11" t="s">
        <v>40</v>
      </c>
      <c r="E231" s="11">
        <v>5266.113781</v>
      </c>
    </row>
    <row r="232" spans="1:5" x14ac:dyDescent="0.2">
      <c r="A232" s="10">
        <v>2035</v>
      </c>
      <c r="B232" s="11" t="s">
        <v>37</v>
      </c>
      <c r="C232" s="11" t="s">
        <v>46</v>
      </c>
      <c r="D232" s="11" t="s">
        <v>41</v>
      </c>
      <c r="E232" s="11">
        <v>2729.3621010000002</v>
      </c>
    </row>
    <row r="233" spans="1:5" x14ac:dyDescent="0.2">
      <c r="A233" s="10">
        <v>2035</v>
      </c>
      <c r="B233" s="11" t="s">
        <v>37</v>
      </c>
      <c r="C233" s="11" t="s">
        <v>46</v>
      </c>
      <c r="D233" s="11" t="s">
        <v>42</v>
      </c>
      <c r="E233" s="11">
        <v>2906.5888540000001</v>
      </c>
    </row>
    <row r="234" spans="1:5" x14ac:dyDescent="0.2">
      <c r="A234" s="10">
        <v>2035</v>
      </c>
      <c r="B234" s="11" t="s">
        <v>43</v>
      </c>
      <c r="C234" s="11" t="s">
        <v>46</v>
      </c>
      <c r="D234" s="11" t="s">
        <v>39</v>
      </c>
      <c r="E234" s="11">
        <v>51160.100509999997</v>
      </c>
    </row>
    <row r="235" spans="1:5" x14ac:dyDescent="0.2">
      <c r="A235" s="10">
        <v>2035</v>
      </c>
      <c r="B235" s="11" t="s">
        <v>43</v>
      </c>
      <c r="C235" s="11" t="s">
        <v>46</v>
      </c>
      <c r="D235" s="11" t="s">
        <v>40</v>
      </c>
      <c r="E235" s="11">
        <v>38503.336819999997</v>
      </c>
    </row>
    <row r="236" spans="1:5" x14ac:dyDescent="0.2">
      <c r="A236" s="10">
        <v>2035</v>
      </c>
      <c r="B236" s="11" t="s">
        <v>43</v>
      </c>
      <c r="C236" s="11" t="s">
        <v>46</v>
      </c>
      <c r="D236" s="11" t="s">
        <v>41</v>
      </c>
      <c r="E236" s="11">
        <v>45771.398410000002</v>
      </c>
    </row>
    <row r="237" spans="1:5" x14ac:dyDescent="0.2">
      <c r="A237" s="10">
        <v>2035</v>
      </c>
      <c r="B237" s="11" t="s">
        <v>43</v>
      </c>
      <c r="C237" s="11" t="s">
        <v>46</v>
      </c>
      <c r="D237" s="11" t="s">
        <v>42</v>
      </c>
      <c r="E237" s="11">
        <v>43802.841939999998</v>
      </c>
    </row>
    <row r="238" spans="1:5" x14ac:dyDescent="0.2">
      <c r="A238" s="10">
        <v>2035</v>
      </c>
      <c r="B238" s="11" t="s">
        <v>45</v>
      </c>
      <c r="C238" s="11" t="s">
        <v>46</v>
      </c>
      <c r="D238" s="11" t="s">
        <v>39</v>
      </c>
      <c r="E238" s="11">
        <v>30354.050090000001</v>
      </c>
    </row>
    <row r="239" spans="1:5" x14ac:dyDescent="0.2">
      <c r="A239" s="10">
        <v>2035</v>
      </c>
      <c r="B239" s="11" t="s">
        <v>45</v>
      </c>
      <c r="C239" s="11" t="s">
        <v>46</v>
      </c>
      <c r="D239" s="11" t="s">
        <v>40</v>
      </c>
      <c r="E239" s="11">
        <v>52801.833469999998</v>
      </c>
    </row>
    <row r="240" spans="1:5" x14ac:dyDescent="0.2">
      <c r="A240" s="10">
        <v>2035</v>
      </c>
      <c r="B240" s="11" t="s">
        <v>45</v>
      </c>
      <c r="C240" s="11" t="s">
        <v>46</v>
      </c>
      <c r="D240" s="11" t="s">
        <v>41</v>
      </c>
      <c r="E240" s="11">
        <v>71151.20319</v>
      </c>
    </row>
    <row r="241" spans="1:5" x14ac:dyDescent="0.2">
      <c r="A241" s="10">
        <v>2035</v>
      </c>
      <c r="B241" s="11" t="s">
        <v>45</v>
      </c>
      <c r="C241" s="11" t="s">
        <v>46</v>
      </c>
      <c r="D241" s="11" t="s">
        <v>42</v>
      </c>
      <c r="E241" s="11">
        <v>114259.7006</v>
      </c>
    </row>
    <row r="242" spans="1:5" x14ac:dyDescent="0.2">
      <c r="A242" s="10">
        <v>2035</v>
      </c>
      <c r="B242" s="11" t="s">
        <v>47</v>
      </c>
      <c r="C242" s="11" t="s">
        <v>46</v>
      </c>
      <c r="D242" s="11" t="s">
        <v>39</v>
      </c>
      <c r="E242" s="11">
        <v>5916.2447840000004</v>
      </c>
    </row>
    <row r="243" spans="1:5" x14ac:dyDescent="0.2">
      <c r="A243" s="10">
        <v>2035</v>
      </c>
      <c r="B243" s="11" t="s">
        <v>47</v>
      </c>
      <c r="C243" s="11" t="s">
        <v>46</v>
      </c>
      <c r="D243" s="11" t="s">
        <v>40</v>
      </c>
      <c r="E243" s="11">
        <v>21797.226009999998</v>
      </c>
    </row>
    <row r="244" spans="1:5" x14ac:dyDescent="0.2">
      <c r="A244" s="10">
        <v>2035</v>
      </c>
      <c r="B244" s="11" t="s">
        <v>47</v>
      </c>
      <c r="C244" s="11" t="s">
        <v>46</v>
      </c>
      <c r="D244" s="11" t="s">
        <v>41</v>
      </c>
      <c r="E244" s="11">
        <v>31606.273440000001</v>
      </c>
    </row>
    <row r="245" spans="1:5" x14ac:dyDescent="0.2">
      <c r="A245" s="10">
        <v>2035</v>
      </c>
      <c r="B245" s="11" t="s">
        <v>47</v>
      </c>
      <c r="C245" s="11" t="s">
        <v>46</v>
      </c>
      <c r="D245" s="11" t="s">
        <v>42</v>
      </c>
      <c r="E245" s="11">
        <v>54187.467490000003</v>
      </c>
    </row>
    <row r="246" spans="1:5" x14ac:dyDescent="0.2">
      <c r="A246" s="10">
        <v>2035</v>
      </c>
      <c r="B246" s="11" t="s">
        <v>37</v>
      </c>
      <c r="C246" s="11" t="s">
        <v>48</v>
      </c>
      <c r="D246" s="11" t="s">
        <v>39</v>
      </c>
      <c r="E246" s="11">
        <v>7256.1825820000004</v>
      </c>
    </row>
    <row r="247" spans="1:5" x14ac:dyDescent="0.2">
      <c r="A247" s="10">
        <v>2035</v>
      </c>
      <c r="B247" s="11" t="s">
        <v>37</v>
      </c>
      <c r="C247" s="11" t="s">
        <v>48</v>
      </c>
      <c r="D247" s="11" t="s">
        <v>40</v>
      </c>
      <c r="E247" s="11">
        <v>2826.5652850000001</v>
      </c>
    </row>
    <row r="248" spans="1:5" x14ac:dyDescent="0.2">
      <c r="A248" s="10">
        <v>2035</v>
      </c>
      <c r="B248" s="11" t="s">
        <v>37</v>
      </c>
      <c r="C248" s="11" t="s">
        <v>48</v>
      </c>
      <c r="D248" s="11" t="s">
        <v>41</v>
      </c>
      <c r="E248" s="11">
        <v>391.72615660000002</v>
      </c>
    </row>
    <row r="249" spans="1:5" x14ac:dyDescent="0.2">
      <c r="A249" s="10">
        <v>2035</v>
      </c>
      <c r="B249" s="11" t="s">
        <v>37</v>
      </c>
      <c r="C249" s="11" t="s">
        <v>48</v>
      </c>
      <c r="D249" s="11" t="s">
        <v>42</v>
      </c>
      <c r="E249" s="11">
        <v>889.10900839999999</v>
      </c>
    </row>
    <row r="250" spans="1:5" x14ac:dyDescent="0.2">
      <c r="A250" s="10">
        <v>2035</v>
      </c>
      <c r="B250" s="11" t="s">
        <v>43</v>
      </c>
      <c r="C250" s="11" t="s">
        <v>48</v>
      </c>
      <c r="D250" s="11" t="s">
        <v>39</v>
      </c>
      <c r="E250" s="11">
        <v>69920.896170000007</v>
      </c>
    </row>
    <row r="251" spans="1:5" x14ac:dyDescent="0.2">
      <c r="A251" s="10">
        <v>2035</v>
      </c>
      <c r="B251" s="11" t="s">
        <v>43</v>
      </c>
      <c r="C251" s="11" t="s">
        <v>48</v>
      </c>
      <c r="D251" s="11" t="s">
        <v>40</v>
      </c>
      <c r="E251" s="11">
        <v>39501.613830000002</v>
      </c>
    </row>
    <row r="252" spans="1:5" x14ac:dyDescent="0.2">
      <c r="A252" s="10">
        <v>2035</v>
      </c>
      <c r="B252" s="11" t="s">
        <v>43</v>
      </c>
      <c r="C252" s="11" t="s">
        <v>48</v>
      </c>
      <c r="D252" s="11" t="s">
        <v>41</v>
      </c>
      <c r="E252" s="11">
        <v>46056.41547</v>
      </c>
    </row>
    <row r="253" spans="1:5" x14ac:dyDescent="0.2">
      <c r="A253" s="10">
        <v>2035</v>
      </c>
      <c r="B253" s="11" t="s">
        <v>43</v>
      </c>
      <c r="C253" s="11" t="s">
        <v>48</v>
      </c>
      <c r="D253" s="11" t="s">
        <v>42</v>
      </c>
      <c r="E253" s="11">
        <v>64856.41691</v>
      </c>
    </row>
    <row r="254" spans="1:5" x14ac:dyDescent="0.2">
      <c r="A254" s="10">
        <v>2035</v>
      </c>
      <c r="B254" s="11" t="s">
        <v>45</v>
      </c>
      <c r="C254" s="11" t="s">
        <v>48</v>
      </c>
      <c r="D254" s="11" t="s">
        <v>39</v>
      </c>
      <c r="E254" s="11">
        <v>48060.245799999997</v>
      </c>
    </row>
    <row r="255" spans="1:5" x14ac:dyDescent="0.2">
      <c r="A255" s="10">
        <v>2035</v>
      </c>
      <c r="B255" s="11" t="s">
        <v>45</v>
      </c>
      <c r="C255" s="11" t="s">
        <v>48</v>
      </c>
      <c r="D255" s="11" t="s">
        <v>40</v>
      </c>
      <c r="E255" s="11">
        <v>73798.290919999999</v>
      </c>
    </row>
    <row r="256" spans="1:5" x14ac:dyDescent="0.2">
      <c r="A256" s="10">
        <v>2035</v>
      </c>
      <c r="B256" s="11" t="s">
        <v>45</v>
      </c>
      <c r="C256" s="11" t="s">
        <v>48</v>
      </c>
      <c r="D256" s="11" t="s">
        <v>41</v>
      </c>
      <c r="E256" s="11">
        <v>88565.174310000002</v>
      </c>
    </row>
    <row r="257" spans="1:5" x14ac:dyDescent="0.2">
      <c r="A257" s="10">
        <v>2035</v>
      </c>
      <c r="B257" s="11" t="s">
        <v>45</v>
      </c>
      <c r="C257" s="11" t="s">
        <v>48</v>
      </c>
      <c r="D257" s="11" t="s">
        <v>42</v>
      </c>
      <c r="E257" s="11">
        <v>182015.1979</v>
      </c>
    </row>
    <row r="258" spans="1:5" x14ac:dyDescent="0.2">
      <c r="A258" s="10">
        <v>2035</v>
      </c>
      <c r="B258" s="11" t="s">
        <v>47</v>
      </c>
      <c r="C258" s="11" t="s">
        <v>48</v>
      </c>
      <c r="D258" s="11" t="s">
        <v>39</v>
      </c>
      <c r="E258" s="11">
        <v>14537.263070000001</v>
      </c>
    </row>
    <row r="259" spans="1:5" x14ac:dyDescent="0.2">
      <c r="A259" s="10">
        <v>2035</v>
      </c>
      <c r="B259" s="11" t="s">
        <v>47</v>
      </c>
      <c r="C259" s="11" t="s">
        <v>48</v>
      </c>
      <c r="D259" s="11" t="s">
        <v>40</v>
      </c>
      <c r="E259" s="11">
        <v>54391.44382</v>
      </c>
    </row>
    <row r="260" spans="1:5" x14ac:dyDescent="0.2">
      <c r="A260" s="10">
        <v>2035</v>
      </c>
      <c r="B260" s="11" t="s">
        <v>47</v>
      </c>
      <c r="C260" s="11" t="s">
        <v>48</v>
      </c>
      <c r="D260" s="11" t="s">
        <v>41</v>
      </c>
      <c r="E260" s="11">
        <v>84384.292629999996</v>
      </c>
    </row>
    <row r="261" spans="1:5" x14ac:dyDescent="0.2">
      <c r="A261" s="10">
        <v>2035</v>
      </c>
      <c r="B261" s="11" t="s">
        <v>47</v>
      </c>
      <c r="C261" s="11" t="s">
        <v>48</v>
      </c>
      <c r="D261" s="11" t="s">
        <v>42</v>
      </c>
      <c r="E261" s="11">
        <v>125076.1796</v>
      </c>
    </row>
    <row r="262" spans="1:5" x14ac:dyDescent="0.2">
      <c r="A262" s="10">
        <v>2040</v>
      </c>
      <c r="B262" s="11" t="s">
        <v>37</v>
      </c>
      <c r="C262" s="11" t="s">
        <v>38</v>
      </c>
      <c r="D262" s="11" t="s">
        <v>39</v>
      </c>
      <c r="E262" s="11">
        <v>266609.18599999999</v>
      </c>
    </row>
    <row r="263" spans="1:5" x14ac:dyDescent="0.2">
      <c r="A263" s="10">
        <v>2040</v>
      </c>
      <c r="B263" s="11" t="s">
        <v>37</v>
      </c>
      <c r="C263" s="11" t="s">
        <v>38</v>
      </c>
      <c r="D263" s="11" t="s">
        <v>40</v>
      </c>
      <c r="E263" s="11">
        <v>54368.879139999997</v>
      </c>
    </row>
    <row r="264" spans="1:5" x14ac:dyDescent="0.2">
      <c r="A264" s="10">
        <v>2040</v>
      </c>
      <c r="B264" s="11" t="s">
        <v>37</v>
      </c>
      <c r="C264" s="11" t="s">
        <v>38</v>
      </c>
      <c r="D264" s="11" t="s">
        <v>41</v>
      </c>
      <c r="E264" s="11">
        <v>27357.990330000001</v>
      </c>
    </row>
    <row r="265" spans="1:5" x14ac:dyDescent="0.2">
      <c r="A265" s="10">
        <v>2040</v>
      </c>
      <c r="B265" s="11" t="s">
        <v>37</v>
      </c>
      <c r="C265" s="11" t="s">
        <v>38</v>
      </c>
      <c r="D265" s="11" t="s">
        <v>42</v>
      </c>
      <c r="E265" s="11">
        <v>17660.735509999999</v>
      </c>
    </row>
    <row r="266" spans="1:5" x14ac:dyDescent="0.2">
      <c r="A266" s="10">
        <v>2040</v>
      </c>
      <c r="B266" s="11" t="s">
        <v>43</v>
      </c>
      <c r="C266" s="11" t="s">
        <v>38</v>
      </c>
      <c r="D266" s="11" t="s">
        <v>39</v>
      </c>
      <c r="E266" s="11">
        <v>148139.08970000001</v>
      </c>
    </row>
    <row r="267" spans="1:5" x14ac:dyDescent="0.2">
      <c r="A267" s="10">
        <v>2040</v>
      </c>
      <c r="B267" s="11" t="s">
        <v>43</v>
      </c>
      <c r="C267" s="11" t="s">
        <v>38</v>
      </c>
      <c r="D267" s="11" t="s">
        <v>40</v>
      </c>
      <c r="E267" s="11">
        <v>143032.08689999999</v>
      </c>
    </row>
    <row r="268" spans="1:5" x14ac:dyDescent="0.2">
      <c r="A268" s="10">
        <v>2040</v>
      </c>
      <c r="B268" s="11" t="s">
        <v>43</v>
      </c>
      <c r="C268" s="11" t="s">
        <v>38</v>
      </c>
      <c r="D268" s="11" t="s">
        <v>41</v>
      </c>
      <c r="E268" s="11">
        <v>131840.9976</v>
      </c>
    </row>
    <row r="269" spans="1:5" x14ac:dyDescent="0.2">
      <c r="A269" s="10">
        <v>2040</v>
      </c>
      <c r="B269" s="11" t="s">
        <v>43</v>
      </c>
      <c r="C269" s="11" t="s">
        <v>38</v>
      </c>
      <c r="D269" s="11" t="s">
        <v>42</v>
      </c>
      <c r="E269" s="11">
        <v>93507.889009999999</v>
      </c>
    </row>
    <row r="270" spans="1:5" x14ac:dyDescent="0.2">
      <c r="A270" s="10">
        <v>2040</v>
      </c>
      <c r="B270" s="11" t="s">
        <v>37</v>
      </c>
      <c r="C270" s="11" t="s">
        <v>44</v>
      </c>
      <c r="D270" s="11" t="s">
        <v>39</v>
      </c>
      <c r="E270" s="11">
        <v>100699.2616</v>
      </c>
    </row>
    <row r="271" spans="1:5" x14ac:dyDescent="0.2">
      <c r="A271" s="10">
        <v>2040</v>
      </c>
      <c r="B271" s="11" t="s">
        <v>37</v>
      </c>
      <c r="C271" s="11" t="s">
        <v>44</v>
      </c>
      <c r="D271" s="11" t="s">
        <v>40</v>
      </c>
      <c r="E271" s="11">
        <v>57745.981619999999</v>
      </c>
    </row>
    <row r="272" spans="1:5" x14ac:dyDescent="0.2">
      <c r="A272" s="10">
        <v>2040</v>
      </c>
      <c r="B272" s="11" t="s">
        <v>37</v>
      </c>
      <c r="C272" s="11" t="s">
        <v>44</v>
      </c>
      <c r="D272" s="11" t="s">
        <v>41</v>
      </c>
      <c r="E272" s="11">
        <v>50749.304230000002</v>
      </c>
    </row>
    <row r="273" spans="1:5" x14ac:dyDescent="0.2">
      <c r="A273" s="10">
        <v>2040</v>
      </c>
      <c r="B273" s="11" t="s">
        <v>37</v>
      </c>
      <c r="C273" s="11" t="s">
        <v>44</v>
      </c>
      <c r="D273" s="11" t="s">
        <v>42</v>
      </c>
      <c r="E273" s="11">
        <v>44970.102059999997</v>
      </c>
    </row>
    <row r="274" spans="1:5" x14ac:dyDescent="0.2">
      <c r="A274" s="10">
        <v>2040</v>
      </c>
      <c r="B274" s="11" t="s">
        <v>43</v>
      </c>
      <c r="C274" s="11" t="s">
        <v>44</v>
      </c>
      <c r="D274" s="11" t="s">
        <v>39</v>
      </c>
      <c r="E274" s="11">
        <v>77939.585290000003</v>
      </c>
    </row>
    <row r="275" spans="1:5" x14ac:dyDescent="0.2">
      <c r="A275" s="10">
        <v>2040</v>
      </c>
      <c r="B275" s="11" t="s">
        <v>43</v>
      </c>
      <c r="C275" s="11" t="s">
        <v>44</v>
      </c>
      <c r="D275" s="11" t="s">
        <v>40</v>
      </c>
      <c r="E275" s="11">
        <v>79260.477490000005</v>
      </c>
    </row>
    <row r="276" spans="1:5" x14ac:dyDescent="0.2">
      <c r="A276" s="10">
        <v>2040</v>
      </c>
      <c r="B276" s="11" t="s">
        <v>43</v>
      </c>
      <c r="C276" s="11" t="s">
        <v>44</v>
      </c>
      <c r="D276" s="11" t="s">
        <v>41</v>
      </c>
      <c r="E276" s="11">
        <v>86942.711639999994</v>
      </c>
    </row>
    <row r="277" spans="1:5" x14ac:dyDescent="0.2">
      <c r="A277" s="10">
        <v>2040</v>
      </c>
      <c r="B277" s="11" t="s">
        <v>43</v>
      </c>
      <c r="C277" s="11" t="s">
        <v>44</v>
      </c>
      <c r="D277" s="11" t="s">
        <v>42</v>
      </c>
      <c r="E277" s="11">
        <v>97975.1302</v>
      </c>
    </row>
    <row r="278" spans="1:5" x14ac:dyDescent="0.2">
      <c r="A278" s="10">
        <v>2040</v>
      </c>
      <c r="B278" s="11" t="s">
        <v>45</v>
      </c>
      <c r="C278" s="11" t="s">
        <v>44</v>
      </c>
      <c r="D278" s="11" t="s">
        <v>39</v>
      </c>
      <c r="E278" s="11">
        <v>42040.401460000001</v>
      </c>
    </row>
    <row r="279" spans="1:5" x14ac:dyDescent="0.2">
      <c r="A279" s="10">
        <v>2040</v>
      </c>
      <c r="B279" s="11" t="s">
        <v>45</v>
      </c>
      <c r="C279" s="11" t="s">
        <v>44</v>
      </c>
      <c r="D279" s="11" t="s">
        <v>40</v>
      </c>
      <c r="E279" s="11">
        <v>83476.661399999997</v>
      </c>
    </row>
    <row r="280" spans="1:5" x14ac:dyDescent="0.2">
      <c r="A280" s="10">
        <v>2040</v>
      </c>
      <c r="B280" s="11" t="s">
        <v>45</v>
      </c>
      <c r="C280" s="11" t="s">
        <v>44</v>
      </c>
      <c r="D280" s="11" t="s">
        <v>41</v>
      </c>
      <c r="E280" s="11">
        <v>154108.75260000001</v>
      </c>
    </row>
    <row r="281" spans="1:5" x14ac:dyDescent="0.2">
      <c r="A281" s="10">
        <v>2040</v>
      </c>
      <c r="B281" s="11" t="s">
        <v>45</v>
      </c>
      <c r="C281" s="11" t="s">
        <v>44</v>
      </c>
      <c r="D281" s="11" t="s">
        <v>42</v>
      </c>
      <c r="E281" s="11">
        <v>254738.38260000001</v>
      </c>
    </row>
    <row r="282" spans="1:5" x14ac:dyDescent="0.2">
      <c r="A282" s="10">
        <v>2040</v>
      </c>
      <c r="B282" s="11" t="s">
        <v>37</v>
      </c>
      <c r="C282" s="11" t="s">
        <v>46</v>
      </c>
      <c r="D282" s="11" t="s">
        <v>39</v>
      </c>
      <c r="E282" s="11">
        <v>15963.82309</v>
      </c>
    </row>
    <row r="283" spans="1:5" x14ac:dyDescent="0.2">
      <c r="A283" s="10">
        <v>2040</v>
      </c>
      <c r="B283" s="11" t="s">
        <v>37</v>
      </c>
      <c r="C283" s="11" t="s">
        <v>46</v>
      </c>
      <c r="D283" s="11" t="s">
        <v>40</v>
      </c>
      <c r="E283" s="11">
        <v>5411.3325519999999</v>
      </c>
    </row>
    <row r="284" spans="1:5" x14ac:dyDescent="0.2">
      <c r="A284" s="10">
        <v>2040</v>
      </c>
      <c r="B284" s="11" t="s">
        <v>37</v>
      </c>
      <c r="C284" s="11" t="s">
        <v>46</v>
      </c>
      <c r="D284" s="11" t="s">
        <v>41</v>
      </c>
      <c r="E284" s="11">
        <v>3402.854902</v>
      </c>
    </row>
    <row r="285" spans="1:5" x14ac:dyDescent="0.2">
      <c r="A285" s="10">
        <v>2040</v>
      </c>
      <c r="B285" s="11" t="s">
        <v>37</v>
      </c>
      <c r="C285" s="11" t="s">
        <v>46</v>
      </c>
      <c r="D285" s="11" t="s">
        <v>42</v>
      </c>
      <c r="E285" s="11">
        <v>3704.6761430000001</v>
      </c>
    </row>
    <row r="286" spans="1:5" x14ac:dyDescent="0.2">
      <c r="A286" s="10">
        <v>2040</v>
      </c>
      <c r="B286" s="11" t="s">
        <v>43</v>
      </c>
      <c r="C286" s="11" t="s">
        <v>46</v>
      </c>
      <c r="D286" s="11" t="s">
        <v>39</v>
      </c>
      <c r="E286" s="11">
        <v>47397.230620000002</v>
      </c>
    </row>
    <row r="287" spans="1:5" x14ac:dyDescent="0.2">
      <c r="A287" s="10">
        <v>2040</v>
      </c>
      <c r="B287" s="11" t="s">
        <v>43</v>
      </c>
      <c r="C287" s="11" t="s">
        <v>46</v>
      </c>
      <c r="D287" s="11" t="s">
        <v>40</v>
      </c>
      <c r="E287" s="11">
        <v>37105.2788</v>
      </c>
    </row>
    <row r="288" spans="1:5" x14ac:dyDescent="0.2">
      <c r="A288" s="10">
        <v>2040</v>
      </c>
      <c r="B288" s="11" t="s">
        <v>43</v>
      </c>
      <c r="C288" s="11" t="s">
        <v>46</v>
      </c>
      <c r="D288" s="11" t="s">
        <v>41</v>
      </c>
      <c r="E288" s="11">
        <v>53517.99078</v>
      </c>
    </row>
    <row r="289" spans="1:5" x14ac:dyDescent="0.2">
      <c r="A289" s="10">
        <v>2040</v>
      </c>
      <c r="B289" s="11" t="s">
        <v>43</v>
      </c>
      <c r="C289" s="11" t="s">
        <v>46</v>
      </c>
      <c r="D289" s="11" t="s">
        <v>42</v>
      </c>
      <c r="E289" s="11">
        <v>52359.112679999998</v>
      </c>
    </row>
    <row r="290" spans="1:5" x14ac:dyDescent="0.2">
      <c r="A290" s="10">
        <v>2040</v>
      </c>
      <c r="B290" s="11" t="s">
        <v>45</v>
      </c>
      <c r="C290" s="11" t="s">
        <v>46</v>
      </c>
      <c r="D290" s="11" t="s">
        <v>39</v>
      </c>
      <c r="E290" s="11">
        <v>26838.64172</v>
      </c>
    </row>
    <row r="291" spans="1:5" x14ac:dyDescent="0.2">
      <c r="A291" s="10">
        <v>2040</v>
      </c>
      <c r="B291" s="11" t="s">
        <v>45</v>
      </c>
      <c r="C291" s="11" t="s">
        <v>46</v>
      </c>
      <c r="D291" s="11" t="s">
        <v>40</v>
      </c>
      <c r="E291" s="11">
        <v>48563.3505</v>
      </c>
    </row>
    <row r="292" spans="1:5" x14ac:dyDescent="0.2">
      <c r="A292" s="10">
        <v>2040</v>
      </c>
      <c r="B292" s="11" t="s">
        <v>45</v>
      </c>
      <c r="C292" s="11" t="s">
        <v>46</v>
      </c>
      <c r="D292" s="11" t="s">
        <v>41</v>
      </c>
      <c r="E292" s="11">
        <v>79398.112110000002</v>
      </c>
    </row>
    <row r="293" spans="1:5" x14ac:dyDescent="0.2">
      <c r="A293" s="10">
        <v>2040</v>
      </c>
      <c r="B293" s="11" t="s">
        <v>45</v>
      </c>
      <c r="C293" s="11" t="s">
        <v>46</v>
      </c>
      <c r="D293" s="11" t="s">
        <v>42</v>
      </c>
      <c r="E293" s="11">
        <v>130348.3024</v>
      </c>
    </row>
    <row r="294" spans="1:5" x14ac:dyDescent="0.2">
      <c r="A294" s="10">
        <v>2040</v>
      </c>
      <c r="B294" s="11" t="s">
        <v>47</v>
      </c>
      <c r="C294" s="11" t="s">
        <v>46</v>
      </c>
      <c r="D294" s="11" t="s">
        <v>39</v>
      </c>
      <c r="E294" s="11">
        <v>5154.7978750000002</v>
      </c>
    </row>
    <row r="295" spans="1:5" x14ac:dyDescent="0.2">
      <c r="A295" s="10">
        <v>2040</v>
      </c>
      <c r="B295" s="11" t="s">
        <v>47</v>
      </c>
      <c r="C295" s="11" t="s">
        <v>46</v>
      </c>
      <c r="D295" s="11" t="s">
        <v>40</v>
      </c>
      <c r="E295" s="11">
        <v>19755.248009999999</v>
      </c>
    </row>
    <row r="296" spans="1:5" x14ac:dyDescent="0.2">
      <c r="A296" s="10">
        <v>2040</v>
      </c>
      <c r="B296" s="11" t="s">
        <v>47</v>
      </c>
      <c r="C296" s="11" t="s">
        <v>46</v>
      </c>
      <c r="D296" s="11" t="s">
        <v>41</v>
      </c>
      <c r="E296" s="11">
        <v>34755.443959999997</v>
      </c>
    </row>
    <row r="297" spans="1:5" x14ac:dyDescent="0.2">
      <c r="A297" s="10">
        <v>2040</v>
      </c>
      <c r="B297" s="11" t="s">
        <v>47</v>
      </c>
      <c r="C297" s="11" t="s">
        <v>46</v>
      </c>
      <c r="D297" s="11" t="s">
        <v>42</v>
      </c>
      <c r="E297" s="11">
        <v>60916.195540000001</v>
      </c>
    </row>
    <row r="298" spans="1:5" x14ac:dyDescent="0.2">
      <c r="A298" s="10">
        <v>2040</v>
      </c>
      <c r="B298" s="11" t="s">
        <v>37</v>
      </c>
      <c r="C298" s="11" t="s">
        <v>48</v>
      </c>
      <c r="D298" s="11" t="s">
        <v>39</v>
      </c>
      <c r="E298" s="11">
        <v>7168.4574549999998</v>
      </c>
    </row>
    <row r="299" spans="1:5" x14ac:dyDescent="0.2">
      <c r="A299" s="10">
        <v>2040</v>
      </c>
      <c r="B299" s="11" t="s">
        <v>37</v>
      </c>
      <c r="C299" s="11" t="s">
        <v>48</v>
      </c>
      <c r="D299" s="11" t="s">
        <v>40</v>
      </c>
      <c r="E299" s="11">
        <v>2904.6397969999998</v>
      </c>
    </row>
    <row r="300" spans="1:5" x14ac:dyDescent="0.2">
      <c r="A300" s="10">
        <v>2040</v>
      </c>
      <c r="B300" s="11" t="s">
        <v>37</v>
      </c>
      <c r="C300" s="11" t="s">
        <v>48</v>
      </c>
      <c r="D300" s="11" t="s">
        <v>41</v>
      </c>
      <c r="E300" s="11">
        <v>488.40952249999998</v>
      </c>
    </row>
    <row r="301" spans="1:5" x14ac:dyDescent="0.2">
      <c r="A301" s="10">
        <v>2040</v>
      </c>
      <c r="B301" s="11" t="s">
        <v>37</v>
      </c>
      <c r="C301" s="11" t="s">
        <v>48</v>
      </c>
      <c r="D301" s="11" t="s">
        <v>42</v>
      </c>
      <c r="E301" s="11">
        <v>1133.289675</v>
      </c>
    </row>
    <row r="302" spans="1:5" x14ac:dyDescent="0.2">
      <c r="A302" s="10">
        <v>2040</v>
      </c>
      <c r="B302" s="11" t="s">
        <v>43</v>
      </c>
      <c r="C302" s="11" t="s">
        <v>48</v>
      </c>
      <c r="D302" s="11" t="s">
        <v>39</v>
      </c>
      <c r="E302" s="11">
        <v>64781.028789999997</v>
      </c>
    </row>
    <row r="303" spans="1:5" x14ac:dyDescent="0.2">
      <c r="A303" s="10">
        <v>2040</v>
      </c>
      <c r="B303" s="11" t="s">
        <v>43</v>
      </c>
      <c r="C303" s="11" t="s">
        <v>48</v>
      </c>
      <c r="D303" s="11" t="s">
        <v>40</v>
      </c>
      <c r="E303" s="11">
        <v>38068.998039999999</v>
      </c>
    </row>
    <row r="304" spans="1:5" x14ac:dyDescent="0.2">
      <c r="A304" s="10">
        <v>2040</v>
      </c>
      <c r="B304" s="11" t="s">
        <v>43</v>
      </c>
      <c r="C304" s="11" t="s">
        <v>48</v>
      </c>
      <c r="D304" s="11" t="s">
        <v>41</v>
      </c>
      <c r="E304" s="11">
        <v>53853.635950000004</v>
      </c>
    </row>
    <row r="305" spans="1:5" x14ac:dyDescent="0.2">
      <c r="A305" s="10">
        <v>2040</v>
      </c>
      <c r="B305" s="11" t="s">
        <v>43</v>
      </c>
      <c r="C305" s="11" t="s">
        <v>48</v>
      </c>
      <c r="D305" s="11" t="s">
        <v>42</v>
      </c>
      <c r="E305" s="11">
        <v>77528.649350000007</v>
      </c>
    </row>
    <row r="306" spans="1:5" x14ac:dyDescent="0.2">
      <c r="A306" s="10">
        <v>2040</v>
      </c>
      <c r="B306" s="11" t="s">
        <v>45</v>
      </c>
      <c r="C306" s="11" t="s">
        <v>48</v>
      </c>
      <c r="D306" s="11" t="s">
        <v>39</v>
      </c>
      <c r="E306" s="11">
        <v>42496.107389999997</v>
      </c>
    </row>
    <row r="307" spans="1:5" x14ac:dyDescent="0.2">
      <c r="A307" s="10">
        <v>2040</v>
      </c>
      <c r="B307" s="11" t="s">
        <v>45</v>
      </c>
      <c r="C307" s="11" t="s">
        <v>48</v>
      </c>
      <c r="D307" s="11" t="s">
        <v>40</v>
      </c>
      <c r="E307" s="11">
        <v>67877.403359999997</v>
      </c>
    </row>
    <row r="308" spans="1:5" x14ac:dyDescent="0.2">
      <c r="A308" s="10">
        <v>2040</v>
      </c>
      <c r="B308" s="11" t="s">
        <v>45</v>
      </c>
      <c r="C308" s="11" t="s">
        <v>48</v>
      </c>
      <c r="D308" s="11" t="s">
        <v>41</v>
      </c>
      <c r="E308" s="11">
        <v>98834.867910000001</v>
      </c>
    </row>
    <row r="309" spans="1:5" x14ac:dyDescent="0.2">
      <c r="A309" s="10">
        <v>2040</v>
      </c>
      <c r="B309" s="11" t="s">
        <v>45</v>
      </c>
      <c r="C309" s="11" t="s">
        <v>48</v>
      </c>
      <c r="D309" s="11" t="s">
        <v>42</v>
      </c>
      <c r="E309" s="11">
        <v>207653.48639999999</v>
      </c>
    </row>
    <row r="310" spans="1:5" x14ac:dyDescent="0.2">
      <c r="A310" s="10">
        <v>2040</v>
      </c>
      <c r="B310" s="11" t="s">
        <v>47</v>
      </c>
      <c r="C310" s="11" t="s">
        <v>48</v>
      </c>
      <c r="D310" s="11" t="s">
        <v>39</v>
      </c>
      <c r="E310" s="11">
        <v>12666.815140000001</v>
      </c>
    </row>
    <row r="311" spans="1:5" x14ac:dyDescent="0.2">
      <c r="A311" s="10">
        <v>2040</v>
      </c>
      <c r="B311" s="11" t="s">
        <v>47</v>
      </c>
      <c r="C311" s="11" t="s">
        <v>48</v>
      </c>
      <c r="D311" s="11" t="s">
        <v>40</v>
      </c>
      <c r="E311" s="11">
        <v>49298.206890000001</v>
      </c>
    </row>
    <row r="312" spans="1:5" x14ac:dyDescent="0.2">
      <c r="A312" s="10">
        <v>2040</v>
      </c>
      <c r="B312" s="11" t="s">
        <v>47</v>
      </c>
      <c r="C312" s="11" t="s">
        <v>48</v>
      </c>
      <c r="D312" s="11" t="s">
        <v>41</v>
      </c>
      <c r="E312" s="11">
        <v>92796.252609999996</v>
      </c>
    </row>
    <row r="313" spans="1:5" x14ac:dyDescent="0.2">
      <c r="A313" s="10">
        <v>2040</v>
      </c>
      <c r="B313" s="11" t="s">
        <v>47</v>
      </c>
      <c r="C313" s="11" t="s">
        <v>48</v>
      </c>
      <c r="D313" s="11" t="s">
        <v>42</v>
      </c>
      <c r="E313" s="11">
        <v>140613.7537</v>
      </c>
    </row>
    <row r="314" spans="1:5" x14ac:dyDescent="0.2">
      <c r="A314" s="10">
        <v>2045</v>
      </c>
      <c r="B314" s="11" t="s">
        <v>37</v>
      </c>
      <c r="C314" s="11" t="s">
        <v>38</v>
      </c>
      <c r="D314" s="11" t="s">
        <v>39</v>
      </c>
      <c r="E314" s="11">
        <v>274460.23229999997</v>
      </c>
    </row>
    <row r="315" spans="1:5" x14ac:dyDescent="0.2">
      <c r="A315" s="10">
        <v>2045</v>
      </c>
      <c r="B315" s="11" t="s">
        <v>37</v>
      </c>
      <c r="C315" s="11" t="s">
        <v>38</v>
      </c>
      <c r="D315" s="11" t="s">
        <v>40</v>
      </c>
      <c r="E315" s="11">
        <v>57486.890090000001</v>
      </c>
    </row>
    <row r="316" spans="1:5" x14ac:dyDescent="0.2">
      <c r="A316" s="10">
        <v>2045</v>
      </c>
      <c r="B316" s="11" t="s">
        <v>37</v>
      </c>
      <c r="C316" s="11" t="s">
        <v>38</v>
      </c>
      <c r="D316" s="11" t="s">
        <v>41</v>
      </c>
      <c r="E316" s="11">
        <v>32904.453999999998</v>
      </c>
    </row>
    <row r="317" spans="1:5" x14ac:dyDescent="0.2">
      <c r="A317" s="10">
        <v>2045</v>
      </c>
      <c r="B317" s="11" t="s">
        <v>37</v>
      </c>
      <c r="C317" s="11" t="s">
        <v>38</v>
      </c>
      <c r="D317" s="11" t="s">
        <v>42</v>
      </c>
      <c r="E317" s="11">
        <v>22022.459060000001</v>
      </c>
    </row>
    <row r="318" spans="1:5" x14ac:dyDescent="0.2">
      <c r="A318" s="10">
        <v>2045</v>
      </c>
      <c r="B318" s="11" t="s">
        <v>43</v>
      </c>
      <c r="C318" s="11" t="s">
        <v>38</v>
      </c>
      <c r="D318" s="11" t="s">
        <v>39</v>
      </c>
      <c r="E318" s="11">
        <v>145378.51509999999</v>
      </c>
    </row>
    <row r="319" spans="1:5" x14ac:dyDescent="0.2">
      <c r="A319" s="10">
        <v>2045</v>
      </c>
      <c r="B319" s="11" t="s">
        <v>43</v>
      </c>
      <c r="C319" s="11" t="s">
        <v>38</v>
      </c>
      <c r="D319" s="11" t="s">
        <v>40</v>
      </c>
      <c r="E319" s="11">
        <v>144171.07920000001</v>
      </c>
    </row>
    <row r="320" spans="1:5" x14ac:dyDescent="0.2">
      <c r="A320" s="10">
        <v>2045</v>
      </c>
      <c r="B320" s="11" t="s">
        <v>43</v>
      </c>
      <c r="C320" s="11" t="s">
        <v>38</v>
      </c>
      <c r="D320" s="11" t="s">
        <v>41</v>
      </c>
      <c r="E320" s="11">
        <v>151163.59669999999</v>
      </c>
    </row>
    <row r="321" spans="1:5" x14ac:dyDescent="0.2">
      <c r="A321" s="10">
        <v>2045</v>
      </c>
      <c r="B321" s="11" t="s">
        <v>43</v>
      </c>
      <c r="C321" s="11" t="s">
        <v>38</v>
      </c>
      <c r="D321" s="11" t="s">
        <v>42</v>
      </c>
      <c r="E321" s="11">
        <v>111155.6433</v>
      </c>
    </row>
    <row r="322" spans="1:5" x14ac:dyDescent="0.2">
      <c r="A322" s="10">
        <v>2045</v>
      </c>
      <c r="B322" s="11" t="s">
        <v>37</v>
      </c>
      <c r="C322" s="11" t="s">
        <v>44</v>
      </c>
      <c r="D322" s="11" t="s">
        <v>39</v>
      </c>
      <c r="E322" s="11">
        <v>100577.662</v>
      </c>
    </row>
    <row r="323" spans="1:5" x14ac:dyDescent="0.2">
      <c r="A323" s="10">
        <v>2045</v>
      </c>
      <c r="B323" s="11" t="s">
        <v>37</v>
      </c>
      <c r="C323" s="11" t="s">
        <v>44</v>
      </c>
      <c r="D323" s="11" t="s">
        <v>40</v>
      </c>
      <c r="E323" s="11">
        <v>59239.466110000001</v>
      </c>
    </row>
    <row r="324" spans="1:5" x14ac:dyDescent="0.2">
      <c r="A324" s="10">
        <v>2045</v>
      </c>
      <c r="B324" s="11" t="s">
        <v>37</v>
      </c>
      <c r="C324" s="11" t="s">
        <v>44</v>
      </c>
      <c r="D324" s="11" t="s">
        <v>41</v>
      </c>
      <c r="E324" s="11">
        <v>59220.42527</v>
      </c>
    </row>
    <row r="325" spans="1:5" x14ac:dyDescent="0.2">
      <c r="A325" s="10">
        <v>2045</v>
      </c>
      <c r="B325" s="11" t="s">
        <v>37</v>
      </c>
      <c r="C325" s="11" t="s">
        <v>44</v>
      </c>
      <c r="D325" s="11" t="s">
        <v>42</v>
      </c>
      <c r="E325" s="11">
        <v>54406.630519999999</v>
      </c>
    </row>
    <row r="326" spans="1:5" x14ac:dyDescent="0.2">
      <c r="A326" s="10">
        <v>2045</v>
      </c>
      <c r="B326" s="11" t="s">
        <v>43</v>
      </c>
      <c r="C326" s="11" t="s">
        <v>44</v>
      </c>
      <c r="D326" s="11" t="s">
        <v>39</v>
      </c>
      <c r="E326" s="11">
        <v>74209.512709999995</v>
      </c>
    </row>
    <row r="327" spans="1:5" x14ac:dyDescent="0.2">
      <c r="A327" s="10">
        <v>2045</v>
      </c>
      <c r="B327" s="11" t="s">
        <v>43</v>
      </c>
      <c r="C327" s="11" t="s">
        <v>44</v>
      </c>
      <c r="D327" s="11" t="s">
        <v>40</v>
      </c>
      <c r="E327" s="11">
        <v>77512.597569999998</v>
      </c>
    </row>
    <row r="328" spans="1:5" x14ac:dyDescent="0.2">
      <c r="A328" s="10">
        <v>2045</v>
      </c>
      <c r="B328" s="11" t="s">
        <v>43</v>
      </c>
      <c r="C328" s="11" t="s">
        <v>44</v>
      </c>
      <c r="D328" s="11" t="s">
        <v>41</v>
      </c>
      <c r="E328" s="11">
        <v>96716.561879999994</v>
      </c>
    </row>
    <row r="329" spans="1:5" x14ac:dyDescent="0.2">
      <c r="A329" s="10">
        <v>2045</v>
      </c>
      <c r="B329" s="11" t="s">
        <v>43</v>
      </c>
      <c r="C329" s="11" t="s">
        <v>44</v>
      </c>
      <c r="D329" s="11" t="s">
        <v>42</v>
      </c>
      <c r="E329" s="11">
        <v>112997.8149</v>
      </c>
    </row>
    <row r="330" spans="1:5" x14ac:dyDescent="0.2">
      <c r="A330" s="10">
        <v>2045</v>
      </c>
      <c r="B330" s="11" t="s">
        <v>45</v>
      </c>
      <c r="C330" s="11" t="s">
        <v>44</v>
      </c>
      <c r="D330" s="11" t="s">
        <v>39</v>
      </c>
      <c r="E330" s="11">
        <v>38744.029519999996</v>
      </c>
    </row>
    <row r="331" spans="1:5" x14ac:dyDescent="0.2">
      <c r="A331" s="10">
        <v>2045</v>
      </c>
      <c r="B331" s="11" t="s">
        <v>45</v>
      </c>
      <c r="C331" s="11" t="s">
        <v>44</v>
      </c>
      <c r="D331" s="11" t="s">
        <v>40</v>
      </c>
      <c r="E331" s="11">
        <v>79016.378509999995</v>
      </c>
    </row>
    <row r="332" spans="1:5" x14ac:dyDescent="0.2">
      <c r="A332" s="10">
        <v>2045</v>
      </c>
      <c r="B332" s="11" t="s">
        <v>45</v>
      </c>
      <c r="C332" s="11" t="s">
        <v>44</v>
      </c>
      <c r="D332" s="11" t="s">
        <v>41</v>
      </c>
      <c r="E332" s="11">
        <v>165932.48480000001</v>
      </c>
    </row>
    <row r="333" spans="1:5" x14ac:dyDescent="0.2">
      <c r="A333" s="10">
        <v>2045</v>
      </c>
      <c r="B333" s="11" t="s">
        <v>45</v>
      </c>
      <c r="C333" s="11" t="s">
        <v>44</v>
      </c>
      <c r="D333" s="11" t="s">
        <v>42</v>
      </c>
      <c r="E333" s="11">
        <v>284370.8174</v>
      </c>
    </row>
    <row r="334" spans="1:5" x14ac:dyDescent="0.2">
      <c r="A334" s="10">
        <v>2045</v>
      </c>
      <c r="B334" s="11" t="s">
        <v>37</v>
      </c>
      <c r="C334" s="11" t="s">
        <v>46</v>
      </c>
      <c r="D334" s="11" t="s">
        <v>39</v>
      </c>
      <c r="E334" s="11">
        <v>16038.74711</v>
      </c>
    </row>
    <row r="335" spans="1:5" x14ac:dyDescent="0.2">
      <c r="A335" s="10">
        <v>2045</v>
      </c>
      <c r="B335" s="11" t="s">
        <v>37</v>
      </c>
      <c r="C335" s="11" t="s">
        <v>46</v>
      </c>
      <c r="D335" s="11" t="s">
        <v>40</v>
      </c>
      <c r="E335" s="11">
        <v>5584.0831289999996</v>
      </c>
    </row>
    <row r="336" spans="1:5" x14ac:dyDescent="0.2">
      <c r="A336" s="10">
        <v>2045</v>
      </c>
      <c r="B336" s="11" t="s">
        <v>37</v>
      </c>
      <c r="C336" s="11" t="s">
        <v>46</v>
      </c>
      <c r="D336" s="11" t="s">
        <v>41</v>
      </c>
      <c r="E336" s="11">
        <v>3994.3226559999998</v>
      </c>
    </row>
    <row r="337" spans="1:5" x14ac:dyDescent="0.2">
      <c r="A337" s="10">
        <v>2045</v>
      </c>
      <c r="B337" s="11" t="s">
        <v>37</v>
      </c>
      <c r="C337" s="11" t="s">
        <v>46</v>
      </c>
      <c r="D337" s="11" t="s">
        <v>42</v>
      </c>
      <c r="E337" s="11">
        <v>4508.5458319999998</v>
      </c>
    </row>
    <row r="338" spans="1:5" x14ac:dyDescent="0.2">
      <c r="A338" s="10">
        <v>2045</v>
      </c>
      <c r="B338" s="11" t="s">
        <v>43</v>
      </c>
      <c r="C338" s="11" t="s">
        <v>46</v>
      </c>
      <c r="D338" s="11" t="s">
        <v>39</v>
      </c>
      <c r="E338" s="11">
        <v>45395.493260000003</v>
      </c>
    </row>
    <row r="339" spans="1:5" x14ac:dyDescent="0.2">
      <c r="A339" s="10">
        <v>2045</v>
      </c>
      <c r="B339" s="11" t="s">
        <v>43</v>
      </c>
      <c r="C339" s="11" t="s">
        <v>46</v>
      </c>
      <c r="D339" s="11" t="s">
        <v>40</v>
      </c>
      <c r="E339" s="11">
        <v>36501.405630000001</v>
      </c>
    </row>
    <row r="340" spans="1:5" x14ac:dyDescent="0.2">
      <c r="A340" s="10">
        <v>2045</v>
      </c>
      <c r="B340" s="11" t="s">
        <v>43</v>
      </c>
      <c r="C340" s="11" t="s">
        <v>46</v>
      </c>
      <c r="D340" s="11" t="s">
        <v>41</v>
      </c>
      <c r="E340" s="11">
        <v>59886.061520000003</v>
      </c>
    </row>
    <row r="341" spans="1:5" x14ac:dyDescent="0.2">
      <c r="A341" s="10">
        <v>2045</v>
      </c>
      <c r="B341" s="11" t="s">
        <v>43</v>
      </c>
      <c r="C341" s="11" t="s">
        <v>46</v>
      </c>
      <c r="D341" s="11" t="s">
        <v>42</v>
      </c>
      <c r="E341" s="11">
        <v>60744.19169</v>
      </c>
    </row>
    <row r="342" spans="1:5" x14ac:dyDescent="0.2">
      <c r="A342" s="10">
        <v>2045</v>
      </c>
      <c r="B342" s="11" t="s">
        <v>45</v>
      </c>
      <c r="C342" s="11" t="s">
        <v>46</v>
      </c>
      <c r="D342" s="11" t="s">
        <v>39</v>
      </c>
      <c r="E342" s="11">
        <v>24880.36506</v>
      </c>
    </row>
    <row r="343" spans="1:5" x14ac:dyDescent="0.2">
      <c r="A343" s="10">
        <v>2045</v>
      </c>
      <c r="B343" s="11" t="s">
        <v>45</v>
      </c>
      <c r="C343" s="11" t="s">
        <v>46</v>
      </c>
      <c r="D343" s="11" t="s">
        <v>40</v>
      </c>
      <c r="E343" s="11">
        <v>46240.122410000004</v>
      </c>
    </row>
    <row r="344" spans="1:5" x14ac:dyDescent="0.2">
      <c r="A344" s="10">
        <v>2045</v>
      </c>
      <c r="B344" s="11" t="s">
        <v>45</v>
      </c>
      <c r="C344" s="11" t="s">
        <v>46</v>
      </c>
      <c r="D344" s="11" t="s">
        <v>41</v>
      </c>
      <c r="E344" s="11">
        <v>85994.875270000004</v>
      </c>
    </row>
    <row r="345" spans="1:5" x14ac:dyDescent="0.2">
      <c r="A345" s="10">
        <v>2045</v>
      </c>
      <c r="B345" s="11" t="s">
        <v>45</v>
      </c>
      <c r="C345" s="11" t="s">
        <v>46</v>
      </c>
      <c r="D345" s="11" t="s">
        <v>42</v>
      </c>
      <c r="E345" s="11">
        <v>146370.7513</v>
      </c>
    </row>
    <row r="346" spans="1:5" x14ac:dyDescent="0.2">
      <c r="A346" s="10">
        <v>2045</v>
      </c>
      <c r="B346" s="11" t="s">
        <v>47</v>
      </c>
      <c r="C346" s="11" t="s">
        <v>46</v>
      </c>
      <c r="D346" s="11" t="s">
        <v>39</v>
      </c>
      <c r="E346" s="11">
        <v>4736.6974389999996</v>
      </c>
    </row>
    <row r="347" spans="1:5" x14ac:dyDescent="0.2">
      <c r="A347" s="10">
        <v>2045</v>
      </c>
      <c r="B347" s="11" t="s">
        <v>47</v>
      </c>
      <c r="C347" s="11" t="s">
        <v>46</v>
      </c>
      <c r="D347" s="11" t="s">
        <v>40</v>
      </c>
      <c r="E347" s="11">
        <v>18644.923579999999</v>
      </c>
    </row>
    <row r="348" spans="1:5" x14ac:dyDescent="0.2">
      <c r="A348" s="10">
        <v>2045</v>
      </c>
      <c r="B348" s="11" t="s">
        <v>47</v>
      </c>
      <c r="C348" s="11" t="s">
        <v>46</v>
      </c>
      <c r="D348" s="11" t="s">
        <v>41</v>
      </c>
      <c r="E348" s="11">
        <v>37312.386180000001</v>
      </c>
    </row>
    <row r="349" spans="1:5" x14ac:dyDescent="0.2">
      <c r="A349" s="10">
        <v>2045</v>
      </c>
      <c r="B349" s="11" t="s">
        <v>47</v>
      </c>
      <c r="C349" s="11" t="s">
        <v>46</v>
      </c>
      <c r="D349" s="11" t="s">
        <v>42</v>
      </c>
      <c r="E349" s="11">
        <v>67803.089439999996</v>
      </c>
    </row>
    <row r="350" spans="1:5" x14ac:dyDescent="0.2">
      <c r="A350" s="10">
        <v>2045</v>
      </c>
      <c r="B350" s="11" t="s">
        <v>37</v>
      </c>
      <c r="C350" s="11" t="s">
        <v>48</v>
      </c>
      <c r="D350" s="11" t="s">
        <v>39</v>
      </c>
      <c r="E350" s="11">
        <v>7196.8616270000002</v>
      </c>
    </row>
    <row r="351" spans="1:5" x14ac:dyDescent="0.2">
      <c r="A351" s="10">
        <v>2045</v>
      </c>
      <c r="B351" s="11" t="s">
        <v>37</v>
      </c>
      <c r="C351" s="11" t="s">
        <v>48</v>
      </c>
      <c r="D351" s="11" t="s">
        <v>40</v>
      </c>
      <c r="E351" s="11">
        <v>2995.1863060000001</v>
      </c>
    </row>
    <row r="352" spans="1:5" x14ac:dyDescent="0.2">
      <c r="A352" s="10">
        <v>2045</v>
      </c>
      <c r="B352" s="11" t="s">
        <v>37</v>
      </c>
      <c r="C352" s="11" t="s">
        <v>48</v>
      </c>
      <c r="D352" s="11" t="s">
        <v>41</v>
      </c>
      <c r="E352" s="11">
        <v>572.88538459999995</v>
      </c>
    </row>
    <row r="353" spans="1:5" x14ac:dyDescent="0.2">
      <c r="A353" s="10">
        <v>2045</v>
      </c>
      <c r="B353" s="11" t="s">
        <v>37</v>
      </c>
      <c r="C353" s="11" t="s">
        <v>48</v>
      </c>
      <c r="D353" s="11" t="s">
        <v>42</v>
      </c>
      <c r="E353" s="11">
        <v>1378.1963000000001</v>
      </c>
    </row>
    <row r="354" spans="1:5" x14ac:dyDescent="0.2">
      <c r="A354" s="10">
        <v>2045</v>
      </c>
      <c r="B354" s="11" t="s">
        <v>43</v>
      </c>
      <c r="C354" s="11" t="s">
        <v>48</v>
      </c>
      <c r="D354" s="11" t="s">
        <v>39</v>
      </c>
      <c r="E354" s="11">
        <v>61999.975879999998</v>
      </c>
    </row>
    <row r="355" spans="1:5" x14ac:dyDescent="0.2">
      <c r="A355" s="10">
        <v>2045</v>
      </c>
      <c r="B355" s="11" t="s">
        <v>43</v>
      </c>
      <c r="C355" s="11" t="s">
        <v>48</v>
      </c>
      <c r="D355" s="11" t="s">
        <v>40</v>
      </c>
      <c r="E355" s="11">
        <v>37422.19382</v>
      </c>
    </row>
    <row r="356" spans="1:5" x14ac:dyDescent="0.2">
      <c r="A356" s="10">
        <v>2045</v>
      </c>
      <c r="B356" s="11" t="s">
        <v>43</v>
      </c>
      <c r="C356" s="11" t="s">
        <v>48</v>
      </c>
      <c r="D356" s="11" t="s">
        <v>41</v>
      </c>
      <c r="E356" s="11">
        <v>60217.800600000002</v>
      </c>
    </row>
    <row r="357" spans="1:5" x14ac:dyDescent="0.2">
      <c r="A357" s="10">
        <v>2045</v>
      </c>
      <c r="B357" s="11" t="s">
        <v>43</v>
      </c>
      <c r="C357" s="11" t="s">
        <v>48</v>
      </c>
      <c r="D357" s="11" t="s">
        <v>42</v>
      </c>
      <c r="E357" s="11">
        <v>89879.0772</v>
      </c>
    </row>
    <row r="358" spans="1:5" x14ac:dyDescent="0.2">
      <c r="A358" s="10">
        <v>2045</v>
      </c>
      <c r="B358" s="11" t="s">
        <v>45</v>
      </c>
      <c r="C358" s="11" t="s">
        <v>48</v>
      </c>
      <c r="D358" s="11" t="s">
        <v>39</v>
      </c>
      <c r="E358" s="11">
        <v>39366.723850000002</v>
      </c>
    </row>
    <row r="359" spans="1:5" x14ac:dyDescent="0.2">
      <c r="A359" s="10">
        <v>2045</v>
      </c>
      <c r="B359" s="11" t="s">
        <v>45</v>
      </c>
      <c r="C359" s="11" t="s">
        <v>48</v>
      </c>
      <c r="D359" s="11" t="s">
        <v>40</v>
      </c>
      <c r="E359" s="11">
        <v>64583.185219999999</v>
      </c>
    </row>
    <row r="360" spans="1:5" x14ac:dyDescent="0.2">
      <c r="A360" s="10">
        <v>2045</v>
      </c>
      <c r="B360" s="11" t="s">
        <v>45</v>
      </c>
      <c r="C360" s="11" t="s">
        <v>48</v>
      </c>
      <c r="D360" s="11" t="s">
        <v>41</v>
      </c>
      <c r="E360" s="11">
        <v>106968.64350000001</v>
      </c>
    </row>
    <row r="361" spans="1:5" x14ac:dyDescent="0.2">
      <c r="A361" s="10">
        <v>2045</v>
      </c>
      <c r="B361" s="11" t="s">
        <v>45</v>
      </c>
      <c r="C361" s="11" t="s">
        <v>48</v>
      </c>
      <c r="D361" s="11" t="s">
        <v>42</v>
      </c>
      <c r="E361" s="11">
        <v>233008.65710000001</v>
      </c>
    </row>
    <row r="362" spans="1:5" x14ac:dyDescent="0.2">
      <c r="A362" s="10">
        <v>2045</v>
      </c>
      <c r="B362" s="11" t="s">
        <v>47</v>
      </c>
      <c r="C362" s="11" t="s">
        <v>48</v>
      </c>
      <c r="D362" s="11" t="s">
        <v>39</v>
      </c>
      <c r="E362" s="11">
        <v>11630.95415</v>
      </c>
    </row>
    <row r="363" spans="1:5" x14ac:dyDescent="0.2">
      <c r="A363" s="10">
        <v>2045</v>
      </c>
      <c r="B363" s="11" t="s">
        <v>47</v>
      </c>
      <c r="C363" s="11" t="s">
        <v>48</v>
      </c>
      <c r="D363" s="11" t="s">
        <v>40</v>
      </c>
      <c r="E363" s="11">
        <v>46493.597529999999</v>
      </c>
    </row>
    <row r="364" spans="1:5" x14ac:dyDescent="0.2">
      <c r="A364" s="10">
        <v>2045</v>
      </c>
      <c r="B364" s="11" t="s">
        <v>47</v>
      </c>
      <c r="C364" s="11" t="s">
        <v>48</v>
      </c>
      <c r="D364" s="11" t="s">
        <v>41</v>
      </c>
      <c r="E364" s="11">
        <v>99550.748340000006</v>
      </c>
    </row>
    <row r="365" spans="1:5" x14ac:dyDescent="0.2">
      <c r="A365" s="10">
        <v>2045</v>
      </c>
      <c r="B365" s="11" t="s">
        <v>47</v>
      </c>
      <c r="C365" s="11" t="s">
        <v>48</v>
      </c>
      <c r="D365" s="11" t="s">
        <v>42</v>
      </c>
      <c r="E365" s="11">
        <v>156397.0007</v>
      </c>
    </row>
    <row r="366" spans="1:5" x14ac:dyDescent="0.2">
      <c r="A366" s="10">
        <v>2050</v>
      </c>
      <c r="B366" s="11" t="s">
        <v>37</v>
      </c>
      <c r="C366" s="11" t="s">
        <v>38</v>
      </c>
      <c r="D366" s="11" t="s">
        <v>39</v>
      </c>
      <c r="E366" s="11">
        <v>281400.84139999998</v>
      </c>
    </row>
    <row r="367" spans="1:5" x14ac:dyDescent="0.2">
      <c r="A367" s="10">
        <v>2050</v>
      </c>
      <c r="B367" s="11" t="s">
        <v>37</v>
      </c>
      <c r="C367" s="11" t="s">
        <v>38</v>
      </c>
      <c r="D367" s="11" t="s">
        <v>40</v>
      </c>
      <c r="E367" s="11">
        <v>60015.047760000001</v>
      </c>
    </row>
    <row r="368" spans="1:5" x14ac:dyDescent="0.2">
      <c r="A368" s="10">
        <v>2050</v>
      </c>
      <c r="B368" s="11" t="s">
        <v>37</v>
      </c>
      <c r="C368" s="11" t="s">
        <v>38</v>
      </c>
      <c r="D368" s="11" t="s">
        <v>41</v>
      </c>
      <c r="E368" s="11">
        <v>38130.906649999997</v>
      </c>
    </row>
    <row r="369" spans="1:5" x14ac:dyDescent="0.2">
      <c r="A369" s="10">
        <v>2050</v>
      </c>
      <c r="B369" s="11" t="s">
        <v>37</v>
      </c>
      <c r="C369" s="11" t="s">
        <v>38</v>
      </c>
      <c r="D369" s="11" t="s">
        <v>42</v>
      </c>
      <c r="E369" s="11">
        <v>26201.66992</v>
      </c>
    </row>
    <row r="370" spans="1:5" x14ac:dyDescent="0.2">
      <c r="A370" s="10">
        <v>2050</v>
      </c>
      <c r="B370" s="11" t="s">
        <v>43</v>
      </c>
      <c r="C370" s="11" t="s">
        <v>38</v>
      </c>
      <c r="D370" s="11" t="s">
        <v>39</v>
      </c>
      <c r="E370" s="11">
        <v>143452.63800000001</v>
      </c>
    </row>
    <row r="371" spans="1:5" x14ac:dyDescent="0.2">
      <c r="A371" s="10">
        <v>2050</v>
      </c>
      <c r="B371" s="11" t="s">
        <v>43</v>
      </c>
      <c r="C371" s="11" t="s">
        <v>38</v>
      </c>
      <c r="D371" s="11" t="s">
        <v>40</v>
      </c>
      <c r="E371" s="11">
        <v>144854.44820000001</v>
      </c>
    </row>
    <row r="372" spans="1:5" x14ac:dyDescent="0.2">
      <c r="A372" s="10">
        <v>2050</v>
      </c>
      <c r="B372" s="11" t="s">
        <v>43</v>
      </c>
      <c r="C372" s="11" t="s">
        <v>38</v>
      </c>
      <c r="D372" s="11" t="s">
        <v>41</v>
      </c>
      <c r="E372" s="11">
        <v>168590.07550000001</v>
      </c>
    </row>
    <row r="373" spans="1:5" x14ac:dyDescent="0.2">
      <c r="A373" s="10">
        <v>2050</v>
      </c>
      <c r="B373" s="11" t="s">
        <v>43</v>
      </c>
      <c r="C373" s="11" t="s">
        <v>38</v>
      </c>
      <c r="D373" s="11" t="s">
        <v>42</v>
      </c>
      <c r="E373" s="11">
        <v>127279.0784</v>
      </c>
    </row>
    <row r="374" spans="1:5" x14ac:dyDescent="0.2">
      <c r="A374" s="10">
        <v>2050</v>
      </c>
      <c r="B374" s="11" t="s">
        <v>37</v>
      </c>
      <c r="C374" s="11" t="s">
        <v>44</v>
      </c>
      <c r="D374" s="11" t="s">
        <v>39</v>
      </c>
      <c r="E374" s="11">
        <v>100628.53049999999</v>
      </c>
    </row>
    <row r="375" spans="1:5" x14ac:dyDescent="0.2">
      <c r="A375" s="10">
        <v>2050</v>
      </c>
      <c r="B375" s="11" t="s">
        <v>37</v>
      </c>
      <c r="C375" s="11" t="s">
        <v>44</v>
      </c>
      <c r="D375" s="11" t="s">
        <v>40</v>
      </c>
      <c r="E375" s="11">
        <v>60349.837729999999</v>
      </c>
    </row>
    <row r="376" spans="1:5" x14ac:dyDescent="0.2">
      <c r="A376" s="10">
        <v>2050</v>
      </c>
      <c r="B376" s="11" t="s">
        <v>37</v>
      </c>
      <c r="C376" s="11" t="s">
        <v>44</v>
      </c>
      <c r="D376" s="11" t="s">
        <v>41</v>
      </c>
      <c r="E376" s="11">
        <v>66968.040959999998</v>
      </c>
    </row>
    <row r="377" spans="1:5" x14ac:dyDescent="0.2">
      <c r="A377" s="10">
        <v>2050</v>
      </c>
      <c r="B377" s="11" t="s">
        <v>37</v>
      </c>
      <c r="C377" s="11" t="s">
        <v>44</v>
      </c>
      <c r="D377" s="11" t="s">
        <v>42</v>
      </c>
      <c r="E377" s="11">
        <v>63166.762730000002</v>
      </c>
    </row>
    <row r="378" spans="1:5" x14ac:dyDescent="0.2">
      <c r="A378" s="10">
        <v>2050</v>
      </c>
      <c r="B378" s="11" t="s">
        <v>43</v>
      </c>
      <c r="C378" s="11" t="s">
        <v>44</v>
      </c>
      <c r="D378" s="11" t="s">
        <v>39</v>
      </c>
      <c r="E378" s="11">
        <v>71456.463749999995</v>
      </c>
    </row>
    <row r="379" spans="1:5" x14ac:dyDescent="0.2">
      <c r="A379" s="10">
        <v>2050</v>
      </c>
      <c r="B379" s="11" t="s">
        <v>43</v>
      </c>
      <c r="C379" s="11" t="s">
        <v>44</v>
      </c>
      <c r="D379" s="11" t="s">
        <v>40</v>
      </c>
      <c r="E379" s="11">
        <v>75997.5527</v>
      </c>
    </row>
    <row r="380" spans="1:5" x14ac:dyDescent="0.2">
      <c r="A380" s="10">
        <v>2050</v>
      </c>
      <c r="B380" s="11" t="s">
        <v>43</v>
      </c>
      <c r="C380" s="11" t="s">
        <v>44</v>
      </c>
      <c r="D380" s="11" t="s">
        <v>41</v>
      </c>
      <c r="E380" s="11">
        <v>105259.0068</v>
      </c>
    </row>
    <row r="381" spans="1:5" x14ac:dyDescent="0.2">
      <c r="A381" s="10">
        <v>2050</v>
      </c>
      <c r="B381" s="11" t="s">
        <v>43</v>
      </c>
      <c r="C381" s="11" t="s">
        <v>44</v>
      </c>
      <c r="D381" s="11" t="s">
        <v>42</v>
      </c>
      <c r="E381" s="11">
        <v>126260.9872</v>
      </c>
    </row>
    <row r="382" spans="1:5" x14ac:dyDescent="0.2">
      <c r="A382" s="10">
        <v>2050</v>
      </c>
      <c r="B382" s="11" t="s">
        <v>45</v>
      </c>
      <c r="C382" s="11" t="s">
        <v>44</v>
      </c>
      <c r="D382" s="11" t="s">
        <v>39</v>
      </c>
      <c r="E382" s="11">
        <v>36427.434150000001</v>
      </c>
    </row>
    <row r="383" spans="1:5" x14ac:dyDescent="0.2">
      <c r="A383" s="10">
        <v>2050</v>
      </c>
      <c r="B383" s="11" t="s">
        <v>45</v>
      </c>
      <c r="C383" s="11" t="s">
        <v>44</v>
      </c>
      <c r="D383" s="11" t="s">
        <v>40</v>
      </c>
      <c r="E383" s="11">
        <v>75646.056370000006</v>
      </c>
    </row>
    <row r="384" spans="1:5" x14ac:dyDescent="0.2">
      <c r="A384" s="10">
        <v>2050</v>
      </c>
      <c r="B384" s="11" t="s">
        <v>45</v>
      </c>
      <c r="C384" s="11" t="s">
        <v>44</v>
      </c>
      <c r="D384" s="11" t="s">
        <v>41</v>
      </c>
      <c r="E384" s="11">
        <v>176332.22579999999</v>
      </c>
    </row>
    <row r="385" spans="1:5" x14ac:dyDescent="0.2">
      <c r="A385" s="10">
        <v>2050</v>
      </c>
      <c r="B385" s="11" t="s">
        <v>45</v>
      </c>
      <c r="C385" s="11" t="s">
        <v>44</v>
      </c>
      <c r="D385" s="11" t="s">
        <v>42</v>
      </c>
      <c r="E385" s="11">
        <v>310260.16279999999</v>
      </c>
    </row>
    <row r="386" spans="1:5" x14ac:dyDescent="0.2">
      <c r="A386" s="10">
        <v>2050</v>
      </c>
      <c r="B386" s="11" t="s">
        <v>37</v>
      </c>
      <c r="C386" s="11" t="s">
        <v>46</v>
      </c>
      <c r="D386" s="11" t="s">
        <v>39</v>
      </c>
      <c r="E386" s="11">
        <v>16121.271059999999</v>
      </c>
    </row>
    <row r="387" spans="1:5" x14ac:dyDescent="0.2">
      <c r="A387" s="10">
        <v>2050</v>
      </c>
      <c r="B387" s="11" t="s">
        <v>37</v>
      </c>
      <c r="C387" s="11" t="s">
        <v>46</v>
      </c>
      <c r="D387" s="11" t="s">
        <v>40</v>
      </c>
      <c r="E387" s="11">
        <v>5715.1297080000004</v>
      </c>
    </row>
    <row r="388" spans="1:5" x14ac:dyDescent="0.2">
      <c r="A388" s="10">
        <v>2050</v>
      </c>
      <c r="B388" s="11" t="s">
        <v>37</v>
      </c>
      <c r="C388" s="11" t="s">
        <v>46</v>
      </c>
      <c r="D388" s="11" t="s">
        <v>41</v>
      </c>
      <c r="E388" s="11">
        <v>4537.8325089999998</v>
      </c>
    </row>
    <row r="389" spans="1:5" x14ac:dyDescent="0.2">
      <c r="A389" s="10">
        <v>2050</v>
      </c>
      <c r="B389" s="11" t="s">
        <v>37</v>
      </c>
      <c r="C389" s="11" t="s">
        <v>46</v>
      </c>
      <c r="D389" s="11" t="s">
        <v>42</v>
      </c>
      <c r="E389" s="11">
        <v>5258.7499900000003</v>
      </c>
    </row>
    <row r="390" spans="1:5" x14ac:dyDescent="0.2">
      <c r="A390" s="10">
        <v>2050</v>
      </c>
      <c r="B390" s="11" t="s">
        <v>43</v>
      </c>
      <c r="C390" s="11" t="s">
        <v>46</v>
      </c>
      <c r="D390" s="11" t="s">
        <v>39</v>
      </c>
      <c r="E390" s="11">
        <v>43914.093789999999</v>
      </c>
    </row>
    <row r="391" spans="1:5" x14ac:dyDescent="0.2">
      <c r="A391" s="10">
        <v>2050</v>
      </c>
      <c r="B391" s="11" t="s">
        <v>43</v>
      </c>
      <c r="C391" s="11" t="s">
        <v>46</v>
      </c>
      <c r="D391" s="11" t="s">
        <v>40</v>
      </c>
      <c r="E391" s="11">
        <v>35953.911970000001</v>
      </c>
    </row>
    <row r="392" spans="1:5" x14ac:dyDescent="0.2">
      <c r="A392" s="10">
        <v>2050</v>
      </c>
      <c r="B392" s="11" t="s">
        <v>43</v>
      </c>
      <c r="C392" s="11" t="s">
        <v>46</v>
      </c>
      <c r="D392" s="11" t="s">
        <v>41</v>
      </c>
      <c r="E392" s="11">
        <v>65477.699990000001</v>
      </c>
    </row>
    <row r="393" spans="1:5" x14ac:dyDescent="0.2">
      <c r="A393" s="10">
        <v>2050</v>
      </c>
      <c r="B393" s="11" t="s">
        <v>43</v>
      </c>
      <c r="C393" s="11" t="s">
        <v>46</v>
      </c>
      <c r="D393" s="11" t="s">
        <v>42</v>
      </c>
      <c r="E393" s="11">
        <v>68188.814180000001</v>
      </c>
    </row>
    <row r="394" spans="1:5" x14ac:dyDescent="0.2">
      <c r="A394" s="10">
        <v>2050</v>
      </c>
      <c r="B394" s="11" t="s">
        <v>45</v>
      </c>
      <c r="C394" s="11" t="s">
        <v>46</v>
      </c>
      <c r="D394" s="11" t="s">
        <v>39</v>
      </c>
      <c r="E394" s="11">
        <v>23501.18649</v>
      </c>
    </row>
    <row r="395" spans="1:5" x14ac:dyDescent="0.2">
      <c r="A395" s="10">
        <v>2050</v>
      </c>
      <c r="B395" s="11" t="s">
        <v>45</v>
      </c>
      <c r="C395" s="11" t="s">
        <v>46</v>
      </c>
      <c r="D395" s="11" t="s">
        <v>40</v>
      </c>
      <c r="E395" s="11">
        <v>44473.098830000003</v>
      </c>
    </row>
    <row r="396" spans="1:5" x14ac:dyDescent="0.2">
      <c r="A396" s="10">
        <v>2050</v>
      </c>
      <c r="B396" s="11" t="s">
        <v>45</v>
      </c>
      <c r="C396" s="11" t="s">
        <v>46</v>
      </c>
      <c r="D396" s="11" t="s">
        <v>41</v>
      </c>
      <c r="E396" s="11">
        <v>91808.33034</v>
      </c>
    </row>
    <row r="397" spans="1:5" x14ac:dyDescent="0.2">
      <c r="A397" s="10">
        <v>2050</v>
      </c>
      <c r="B397" s="11" t="s">
        <v>45</v>
      </c>
      <c r="C397" s="11" t="s">
        <v>46</v>
      </c>
      <c r="D397" s="11" t="s">
        <v>42</v>
      </c>
      <c r="E397" s="11">
        <v>160437.0018</v>
      </c>
    </row>
    <row r="398" spans="1:5" x14ac:dyDescent="0.2">
      <c r="A398" s="10">
        <v>2050</v>
      </c>
      <c r="B398" s="11" t="s">
        <v>47</v>
      </c>
      <c r="C398" s="11" t="s">
        <v>46</v>
      </c>
      <c r="D398" s="11" t="s">
        <v>39</v>
      </c>
      <c r="E398" s="11">
        <v>4445.935888</v>
      </c>
    </row>
    <row r="399" spans="1:5" x14ac:dyDescent="0.2">
      <c r="A399" s="10">
        <v>2050</v>
      </c>
      <c r="B399" s="11" t="s">
        <v>47</v>
      </c>
      <c r="C399" s="11" t="s">
        <v>46</v>
      </c>
      <c r="D399" s="11" t="s">
        <v>40</v>
      </c>
      <c r="E399" s="11">
        <v>17819.41879</v>
      </c>
    </row>
    <row r="400" spans="1:5" x14ac:dyDescent="0.2">
      <c r="A400" s="10">
        <v>2050</v>
      </c>
      <c r="B400" s="11" t="s">
        <v>47</v>
      </c>
      <c r="C400" s="11" t="s">
        <v>46</v>
      </c>
      <c r="D400" s="11" t="s">
        <v>41</v>
      </c>
      <c r="E400" s="11">
        <v>39583.760710000002</v>
      </c>
    </row>
    <row r="401" spans="1:5" x14ac:dyDescent="0.2">
      <c r="A401" s="10">
        <v>2050</v>
      </c>
      <c r="B401" s="11" t="s">
        <v>47</v>
      </c>
      <c r="C401" s="11" t="s">
        <v>46</v>
      </c>
      <c r="D401" s="11" t="s">
        <v>42</v>
      </c>
      <c r="E401" s="11">
        <v>73850.634139999995</v>
      </c>
    </row>
    <row r="402" spans="1:5" x14ac:dyDescent="0.2">
      <c r="A402" s="10">
        <v>2050</v>
      </c>
      <c r="B402" s="11" t="s">
        <v>37</v>
      </c>
      <c r="C402" s="11" t="s">
        <v>48</v>
      </c>
      <c r="D402" s="11" t="s">
        <v>39</v>
      </c>
      <c r="E402" s="11">
        <v>7229.1955989999997</v>
      </c>
    </row>
    <row r="403" spans="1:5" x14ac:dyDescent="0.2">
      <c r="A403" s="10">
        <v>2050</v>
      </c>
      <c r="B403" s="11" t="s">
        <v>37</v>
      </c>
      <c r="C403" s="11" t="s">
        <v>48</v>
      </c>
      <c r="D403" s="11" t="s">
        <v>40</v>
      </c>
      <c r="E403" s="11">
        <v>3063.4869910000002</v>
      </c>
    </row>
    <row r="404" spans="1:5" x14ac:dyDescent="0.2">
      <c r="A404" s="10">
        <v>2050</v>
      </c>
      <c r="B404" s="11" t="s">
        <v>37</v>
      </c>
      <c r="C404" s="11" t="s">
        <v>48</v>
      </c>
      <c r="D404" s="11" t="s">
        <v>41</v>
      </c>
      <c r="E404" s="11">
        <v>650.41574130000004</v>
      </c>
    </row>
    <row r="405" spans="1:5" x14ac:dyDescent="0.2">
      <c r="A405" s="10">
        <v>2050</v>
      </c>
      <c r="B405" s="11" t="s">
        <v>37</v>
      </c>
      <c r="C405" s="11" t="s">
        <v>48</v>
      </c>
      <c r="D405" s="11" t="s">
        <v>42</v>
      </c>
      <c r="E405" s="11">
        <v>1606.479165</v>
      </c>
    </row>
    <row r="406" spans="1:5" x14ac:dyDescent="0.2">
      <c r="A406" s="10">
        <v>2050</v>
      </c>
      <c r="B406" s="11" t="s">
        <v>43</v>
      </c>
      <c r="C406" s="11" t="s">
        <v>48</v>
      </c>
      <c r="D406" s="11" t="s">
        <v>39</v>
      </c>
      <c r="E406" s="11">
        <v>59937.784890000003</v>
      </c>
    </row>
    <row r="407" spans="1:5" x14ac:dyDescent="0.2">
      <c r="A407" s="10">
        <v>2050</v>
      </c>
      <c r="B407" s="11" t="s">
        <v>43</v>
      </c>
      <c r="C407" s="11" t="s">
        <v>48</v>
      </c>
      <c r="D407" s="11" t="s">
        <v>40</v>
      </c>
      <c r="E407" s="11">
        <v>36836.960460000002</v>
      </c>
    </row>
    <row r="408" spans="1:5" x14ac:dyDescent="0.2">
      <c r="A408" s="10">
        <v>2050</v>
      </c>
      <c r="B408" s="11" t="s">
        <v>43</v>
      </c>
      <c r="C408" s="11" t="s">
        <v>48</v>
      </c>
      <c r="D408" s="11" t="s">
        <v>41</v>
      </c>
      <c r="E408" s="11">
        <v>65797.6731</v>
      </c>
    </row>
    <row r="409" spans="1:5" x14ac:dyDescent="0.2">
      <c r="A409" s="10">
        <v>2050</v>
      </c>
      <c r="B409" s="11" t="s">
        <v>43</v>
      </c>
      <c r="C409" s="11" t="s">
        <v>48</v>
      </c>
      <c r="D409" s="11" t="s">
        <v>42</v>
      </c>
      <c r="E409" s="11">
        <v>100828.8858</v>
      </c>
    </row>
    <row r="410" spans="1:5" x14ac:dyDescent="0.2">
      <c r="A410" s="10">
        <v>2050</v>
      </c>
      <c r="B410" s="11" t="s">
        <v>45</v>
      </c>
      <c r="C410" s="11" t="s">
        <v>48</v>
      </c>
      <c r="D410" s="11" t="s">
        <v>39</v>
      </c>
      <c r="E410" s="11">
        <v>37160.392849999997</v>
      </c>
    </row>
    <row r="411" spans="1:5" x14ac:dyDescent="0.2">
      <c r="A411" s="10">
        <v>2050</v>
      </c>
      <c r="B411" s="11" t="s">
        <v>45</v>
      </c>
      <c r="C411" s="11" t="s">
        <v>48</v>
      </c>
      <c r="D411" s="11" t="s">
        <v>40</v>
      </c>
      <c r="E411" s="11">
        <v>62074.875809999998</v>
      </c>
    </row>
    <row r="412" spans="1:5" x14ac:dyDescent="0.2">
      <c r="A412" s="10">
        <v>2050</v>
      </c>
      <c r="B412" s="11" t="s">
        <v>45</v>
      </c>
      <c r="C412" s="11" t="s">
        <v>48</v>
      </c>
      <c r="D412" s="11" t="s">
        <v>41</v>
      </c>
      <c r="E412" s="11">
        <v>114125.84050000001</v>
      </c>
    </row>
    <row r="413" spans="1:5" x14ac:dyDescent="0.2">
      <c r="A413" s="10">
        <v>2050</v>
      </c>
      <c r="B413" s="11" t="s">
        <v>45</v>
      </c>
      <c r="C413" s="11" t="s">
        <v>48</v>
      </c>
      <c r="D413" s="11" t="s">
        <v>42</v>
      </c>
      <c r="E413" s="11">
        <v>255235.02729999999</v>
      </c>
    </row>
    <row r="414" spans="1:5" x14ac:dyDescent="0.2">
      <c r="A414" s="10">
        <v>2050</v>
      </c>
      <c r="B414" s="11" t="s">
        <v>47</v>
      </c>
      <c r="C414" s="11" t="s">
        <v>48</v>
      </c>
      <c r="D414" s="11" t="s">
        <v>39</v>
      </c>
      <c r="E414" s="11">
        <v>10909.902700000001</v>
      </c>
    </row>
    <row r="415" spans="1:5" x14ac:dyDescent="0.2">
      <c r="A415" s="10">
        <v>2050</v>
      </c>
      <c r="B415" s="11" t="s">
        <v>47</v>
      </c>
      <c r="C415" s="11" t="s">
        <v>48</v>
      </c>
      <c r="D415" s="11" t="s">
        <v>40</v>
      </c>
      <c r="E415" s="11">
        <v>44406.246079999997</v>
      </c>
    </row>
    <row r="416" spans="1:5" x14ac:dyDescent="0.2">
      <c r="A416" s="10">
        <v>2050</v>
      </c>
      <c r="B416" s="11" t="s">
        <v>47</v>
      </c>
      <c r="C416" s="11" t="s">
        <v>48</v>
      </c>
      <c r="D416" s="11" t="s">
        <v>41</v>
      </c>
      <c r="E416" s="11">
        <v>105542.2966</v>
      </c>
    </row>
    <row r="417" spans="1:5" x14ac:dyDescent="0.2">
      <c r="A417" s="10">
        <v>2050</v>
      </c>
      <c r="B417" s="11" t="s">
        <v>47</v>
      </c>
      <c r="C417" s="11" t="s">
        <v>48</v>
      </c>
      <c r="D417" s="11" t="s">
        <v>42</v>
      </c>
      <c r="E417" s="11">
        <v>170235.899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2CA1-34CA-A942-B217-36E14DB82143}">
  <dimension ref="A1:T33"/>
  <sheetViews>
    <sheetView workbookViewId="0">
      <selection activeCell="P30" sqref="P30"/>
    </sheetView>
  </sheetViews>
  <sheetFormatPr baseColWidth="10" defaultRowHeight="16" x14ac:dyDescent="0.2"/>
  <cols>
    <col min="1" max="1" width="13.6640625" bestFit="1" customWidth="1"/>
    <col min="2" max="5" width="13.33203125" bestFit="1" customWidth="1"/>
    <col min="12" max="14" width="17.6640625" bestFit="1" customWidth="1"/>
    <col min="15" max="15" width="18.6640625" bestFit="1" customWidth="1"/>
    <col min="17" max="17" width="16" bestFit="1" customWidth="1"/>
  </cols>
  <sheetData>
    <row r="1" spans="1:20" x14ac:dyDescent="0.2">
      <c r="A1" t="s">
        <v>32</v>
      </c>
      <c r="B1" t="s">
        <v>150</v>
      </c>
      <c r="C1" t="s">
        <v>151</v>
      </c>
      <c r="D1" t="s">
        <v>152</v>
      </c>
      <c r="E1" t="s">
        <v>153</v>
      </c>
      <c r="L1" s="4">
        <v>17429.14</v>
      </c>
      <c r="M1" s="4">
        <v>45000</v>
      </c>
      <c r="N1" s="4">
        <v>80000</v>
      </c>
      <c r="O1" s="4">
        <v>157366.66</v>
      </c>
      <c r="S1" t="s">
        <v>164</v>
      </c>
    </row>
    <row r="2" spans="1:20" x14ac:dyDescent="0.2">
      <c r="A2">
        <v>2010</v>
      </c>
      <c r="B2">
        <v>698500</v>
      </c>
      <c r="C2">
        <v>681300</v>
      </c>
      <c r="D2">
        <v>593600</v>
      </c>
      <c r="E2">
        <v>635600</v>
      </c>
      <c r="G2" s="5">
        <f>B2/SUM($B2:$E2)</f>
        <v>0.2677270985051744</v>
      </c>
      <c r="H2" s="5">
        <f t="shared" ref="H2" si="0">C2/SUM($B2:$E2)</f>
        <v>0.26113453430433115</v>
      </c>
      <c r="I2" s="5">
        <f t="shared" ref="I2:J2" si="1">D2/SUM($B2:$E2)</f>
        <v>0.22752012265235722</v>
      </c>
      <c r="J2" s="5">
        <f t="shared" si="1"/>
        <v>0.24361824453813721</v>
      </c>
      <c r="L2" s="4">
        <f>B2*L$1</f>
        <v>12174254290</v>
      </c>
      <c r="M2" s="4">
        <f t="shared" ref="M2:O10" si="2">C2*M$1</f>
        <v>30658500000</v>
      </c>
      <c r="N2" s="4">
        <f t="shared" si="2"/>
        <v>47488000000</v>
      </c>
      <c r="O2" s="4">
        <f t="shared" si="2"/>
        <v>100022249096</v>
      </c>
      <c r="Q2" s="6">
        <f>SUM(L2:O2)</f>
        <v>190343003386</v>
      </c>
    </row>
    <row r="3" spans="1:20" x14ac:dyDescent="0.2">
      <c r="A3">
        <v>2015</v>
      </c>
      <c r="B3" s="1">
        <v>765457.76767999993</v>
      </c>
      <c r="C3" s="1">
        <v>682876.96892799996</v>
      </c>
      <c r="D3" s="1">
        <v>595053.35205420002</v>
      </c>
      <c r="E3" s="1">
        <v>703402.91136420006</v>
      </c>
      <c r="G3" s="5">
        <f>B3/SUM($B3:$E3)</f>
        <v>0.27867346575427215</v>
      </c>
      <c r="H3" s="5">
        <f t="shared" ref="H3:J10" si="3">C3/SUM($B3:$E3)</f>
        <v>0.24860900189400528</v>
      </c>
      <c r="I3" s="5">
        <f t="shared" si="3"/>
        <v>0.21663583142965037</v>
      </c>
      <c r="J3" s="5">
        <f t="shared" si="3"/>
        <v>0.25608170092207216</v>
      </c>
      <c r="L3" s="4">
        <f t="shared" ref="L3:L10" si="4">B3*L$1</f>
        <v>13341270596.982193</v>
      </c>
      <c r="M3" s="4">
        <f t="shared" si="2"/>
        <v>30729463601.759998</v>
      </c>
      <c r="N3" s="4">
        <f t="shared" si="2"/>
        <v>47604268164.335999</v>
      </c>
      <c r="O3" s="4">
        <f t="shared" si="2"/>
        <v>110692166795.6602</v>
      </c>
      <c r="Q3" s="6">
        <f t="shared" ref="Q3:Q10" si="5">SUM(L3:O3)</f>
        <v>202367169158.7384</v>
      </c>
      <c r="S3">
        <v>612.72299999999996</v>
      </c>
    </row>
    <row r="4" spans="1:20" x14ac:dyDescent="0.2">
      <c r="A4">
        <v>2020</v>
      </c>
      <c r="B4" s="1">
        <v>766425.85752999992</v>
      </c>
      <c r="C4" s="1">
        <v>672488.67082899995</v>
      </c>
      <c r="D4" s="1">
        <v>654225.95305859996</v>
      </c>
      <c r="E4" s="1">
        <v>843206.51849060005</v>
      </c>
      <c r="G4" s="5">
        <f t="shared" ref="G4:G9" si="6">B4/SUM($B4:$E4)</f>
        <v>0.26101338075982194</v>
      </c>
      <c r="H4" s="5">
        <f t="shared" si="3"/>
        <v>0.22902220713356569</v>
      </c>
      <c r="I4" s="5">
        <f t="shared" si="3"/>
        <v>0.22280267048787261</v>
      </c>
      <c r="J4" s="5">
        <f t="shared" si="3"/>
        <v>0.2871617416187397</v>
      </c>
      <c r="L4" s="4">
        <f t="shared" si="4"/>
        <v>13358143570.510422</v>
      </c>
      <c r="M4" s="4">
        <f t="shared" si="2"/>
        <v>30261990187.304996</v>
      </c>
      <c r="N4" s="4">
        <f t="shared" si="2"/>
        <v>52338076244.687996</v>
      </c>
      <c r="O4" s="4">
        <f t="shared" si="2"/>
        <v>132692593505.09398</v>
      </c>
      <c r="Q4" s="6">
        <f t="shared" si="5"/>
        <v>228650803507.59741</v>
      </c>
    </row>
    <row r="5" spans="1:20" x14ac:dyDescent="0.2">
      <c r="A5">
        <v>2025</v>
      </c>
      <c r="B5" s="1">
        <v>800433.70073700009</v>
      </c>
      <c r="C5" s="1">
        <v>683601.30483200005</v>
      </c>
      <c r="D5" s="1">
        <v>701674.93265220011</v>
      </c>
      <c r="E5" s="1">
        <v>922444.06186040014</v>
      </c>
      <c r="G5" s="5">
        <f t="shared" si="6"/>
        <v>0.25752704039632068</v>
      </c>
      <c r="H5" s="5">
        <f t="shared" si="3"/>
        <v>0.21993804194195429</v>
      </c>
      <c r="I5" s="5">
        <f t="shared" si="3"/>
        <v>0.22575294938210222</v>
      </c>
      <c r="J5" s="5">
        <f t="shared" si="3"/>
        <v>0.29678196827962272</v>
      </c>
      <c r="L5" s="4">
        <f t="shared" si="4"/>
        <v>13950871030.863277</v>
      </c>
      <c r="M5" s="4">
        <f t="shared" si="2"/>
        <v>30762058717.440002</v>
      </c>
      <c r="N5" s="4">
        <f t="shared" si="2"/>
        <v>56133994612.17601</v>
      </c>
      <c r="O5" s="4">
        <f t="shared" si="2"/>
        <v>145161941051.80457</v>
      </c>
      <c r="Q5" s="6">
        <f t="shared" si="5"/>
        <v>246008865412.28387</v>
      </c>
    </row>
    <row r="6" spans="1:20" x14ac:dyDescent="0.2">
      <c r="A6">
        <v>2030</v>
      </c>
      <c r="B6" s="1">
        <v>835994.05834900006</v>
      </c>
      <c r="C6" s="1">
        <v>693634.03457500006</v>
      </c>
      <c r="D6" s="1">
        <v>746329.06860270002</v>
      </c>
      <c r="E6" s="1">
        <v>996866.83840669994</v>
      </c>
      <c r="G6" s="5">
        <f t="shared" si="6"/>
        <v>0.25543507941948973</v>
      </c>
      <c r="H6" s="5">
        <f t="shared" si="3"/>
        <v>0.21193746886148324</v>
      </c>
      <c r="I6" s="5">
        <f t="shared" si="3"/>
        <v>0.228038253391532</v>
      </c>
      <c r="J6" s="5">
        <f t="shared" si="3"/>
        <v>0.30458919832749504</v>
      </c>
      <c r="L6" s="4">
        <f t="shared" si="4"/>
        <v>14570657482.132891</v>
      </c>
      <c r="M6" s="4">
        <f t="shared" si="2"/>
        <v>31213531555.875004</v>
      </c>
      <c r="N6" s="4">
        <f t="shared" si="2"/>
        <v>59706325488.216003</v>
      </c>
      <c r="O6" s="4">
        <f t="shared" si="2"/>
        <v>156873604824.82208</v>
      </c>
      <c r="Q6" s="6">
        <f t="shared" si="5"/>
        <v>262364119351.04599</v>
      </c>
    </row>
    <row r="7" spans="1:20" x14ac:dyDescent="0.2">
      <c r="A7">
        <v>2035</v>
      </c>
      <c r="B7" s="1">
        <v>895587.54511599999</v>
      </c>
      <c r="C7" s="1">
        <v>715183.30279600027</v>
      </c>
      <c r="D7" s="1">
        <v>756512.69084760011</v>
      </c>
      <c r="E7" s="1">
        <v>1020636.4613524</v>
      </c>
      <c r="G7" s="5">
        <f t="shared" si="6"/>
        <v>0.26434731194549843</v>
      </c>
      <c r="H7" s="5">
        <f t="shared" si="3"/>
        <v>0.21109804917836231</v>
      </c>
      <c r="I7" s="5">
        <f t="shared" si="3"/>
        <v>0.22329709403486231</v>
      </c>
      <c r="J7" s="5">
        <f t="shared" si="3"/>
        <v>0.30125754484127698</v>
      </c>
      <c r="L7" s="4">
        <f t="shared" si="4"/>
        <v>15609320706.08308</v>
      </c>
      <c r="M7" s="4">
        <f t="shared" si="2"/>
        <v>32183248625.820011</v>
      </c>
      <c r="N7" s="4">
        <f t="shared" si="2"/>
        <v>60521015267.808006</v>
      </c>
      <c r="O7" s="4">
        <f t="shared" si="2"/>
        <v>160614150997.24628</v>
      </c>
      <c r="Q7" s="6">
        <f t="shared" si="5"/>
        <v>268927735596.95737</v>
      </c>
    </row>
    <row r="8" spans="1:20" x14ac:dyDescent="0.2">
      <c r="A8">
        <v>2040</v>
      </c>
      <c r="B8" s="1">
        <v>857894.42612999992</v>
      </c>
      <c r="C8" s="1">
        <v>686868.54449900007</v>
      </c>
      <c r="D8" s="1">
        <v>868047.32414449996</v>
      </c>
      <c r="E8" s="1">
        <v>1183109.705268</v>
      </c>
      <c r="G8" s="5">
        <f t="shared" si="6"/>
        <v>0.23857439156602459</v>
      </c>
      <c r="H8" s="5">
        <f t="shared" si="3"/>
        <v>0.1910132996537946</v>
      </c>
      <c r="I8" s="5">
        <f t="shared" si="3"/>
        <v>0.24139784092373634</v>
      </c>
      <c r="J8" s="5">
        <f t="shared" si="3"/>
        <v>0.3290144678564445</v>
      </c>
      <c r="L8" s="4">
        <f t="shared" si="4"/>
        <v>14952362058.239426</v>
      </c>
      <c r="M8" s="4">
        <f t="shared" si="2"/>
        <v>30909084502.455002</v>
      </c>
      <c r="N8" s="4">
        <f t="shared" si="2"/>
        <v>69443785931.559998</v>
      </c>
      <c r="O8" s="4">
        <f t="shared" si="2"/>
        <v>186182022731.60956</v>
      </c>
      <c r="Q8" s="6">
        <f t="shared" si="5"/>
        <v>301487255223.86401</v>
      </c>
    </row>
    <row r="9" spans="1:20" x14ac:dyDescent="0.2">
      <c r="A9">
        <v>2045</v>
      </c>
      <c r="B9" s="1">
        <v>844615.77000600006</v>
      </c>
      <c r="C9" s="1">
        <v>675891.10910500004</v>
      </c>
      <c r="D9" s="1">
        <v>960435.24610059999</v>
      </c>
      <c r="E9" s="1">
        <v>1345042.8747419999</v>
      </c>
      <c r="G9" s="5">
        <f t="shared" si="6"/>
        <v>0.22075773167334509</v>
      </c>
      <c r="H9" s="5">
        <f t="shared" si="3"/>
        <v>0.1766580655996291</v>
      </c>
      <c r="I9" s="5">
        <f t="shared" si="3"/>
        <v>0.25102953778236131</v>
      </c>
      <c r="J9" s="5">
        <f t="shared" si="3"/>
        <v>0.35155466494466442</v>
      </c>
      <c r="L9" s="4">
        <f t="shared" si="4"/>
        <v>14720926501.642376</v>
      </c>
      <c r="M9" s="4">
        <f t="shared" si="2"/>
        <v>30415099909.725002</v>
      </c>
      <c r="N9" s="4">
        <f t="shared" si="2"/>
        <v>76834819688.048004</v>
      </c>
      <c r="O9" s="4">
        <f t="shared" si="2"/>
        <v>211664904754.9469</v>
      </c>
      <c r="Q9" s="6">
        <f t="shared" si="5"/>
        <v>333635750854.3623</v>
      </c>
    </row>
    <row r="10" spans="1:20" x14ac:dyDescent="0.2">
      <c r="A10">
        <v>2050</v>
      </c>
      <c r="B10" s="1">
        <v>836585.67106699967</v>
      </c>
      <c r="C10" s="1">
        <v>667206.07139900001</v>
      </c>
      <c r="D10" s="1">
        <v>1042804.1052003001</v>
      </c>
      <c r="E10" s="1">
        <v>1488810.152425</v>
      </c>
      <c r="F10" s="6"/>
      <c r="G10" s="5">
        <f>B10/SUM($B10:$E10)</f>
        <v>0.20731140089697844</v>
      </c>
      <c r="H10" s="5">
        <f t="shared" si="3"/>
        <v>0.1653380282885798</v>
      </c>
      <c r="I10" s="5">
        <f t="shared" si="3"/>
        <v>0.25841367762666434</v>
      </c>
      <c r="J10" s="5">
        <f t="shared" si="3"/>
        <v>0.36893689318777739</v>
      </c>
      <c r="L10" s="4">
        <f t="shared" si="4"/>
        <v>14580968783.020685</v>
      </c>
      <c r="M10" s="4">
        <f t="shared" si="2"/>
        <v>30024273212.955002</v>
      </c>
      <c r="N10" s="4">
        <f t="shared" si="2"/>
        <v>83424328416.024002</v>
      </c>
      <c r="O10" s="4">
        <f t="shared" si="2"/>
        <v>234289081061.21317</v>
      </c>
      <c r="Q10" s="6">
        <f t="shared" si="5"/>
        <v>362318651473.21289</v>
      </c>
      <c r="R10" s="8">
        <f>Q10/Q3</f>
        <v>1.7904023314622111</v>
      </c>
      <c r="S10">
        <v>1816.798</v>
      </c>
      <c r="T10" s="8">
        <f>S10/S3</f>
        <v>2.9651212701334861</v>
      </c>
    </row>
    <row r="14" spans="1:20" x14ac:dyDescent="0.2">
      <c r="A14">
        <v>2015</v>
      </c>
      <c r="B14" s="1">
        <v>674525.93763199996</v>
      </c>
      <c r="C14" s="1">
        <v>863736.90959000017</v>
      </c>
      <c r="D14" s="1">
        <v>476961.50926200004</v>
      </c>
      <c r="E14" s="1">
        <v>731566.64354239998</v>
      </c>
      <c r="F14" s="1"/>
      <c r="G14" s="12">
        <f>B14/SUM($B14:$E14)</f>
        <v>0.24556871550311504</v>
      </c>
      <c r="H14" s="12">
        <f t="shared" ref="H14:J21" si="7">C14/SUM($B14:$E14)</f>
        <v>0.31445308710480652</v>
      </c>
      <c r="I14" s="12">
        <f t="shared" si="7"/>
        <v>0.17364317461991677</v>
      </c>
      <c r="J14" s="12">
        <f t="shared" si="7"/>
        <v>0.26633502277216164</v>
      </c>
    </row>
    <row r="15" spans="1:20" x14ac:dyDescent="0.2">
      <c r="A15">
        <v>2020</v>
      </c>
      <c r="B15" s="1">
        <v>720914.20319999999</v>
      </c>
      <c r="C15" s="1">
        <v>923311.68140999996</v>
      </c>
      <c r="D15" s="1">
        <v>509932.96132300003</v>
      </c>
      <c r="E15" s="1">
        <v>782188.15397519991</v>
      </c>
      <c r="F15" s="1"/>
      <c r="G15" s="12">
        <f t="shared" ref="G15:G20" si="8">B15/SUM($B15:$E15)</f>
        <v>0.24551396794130195</v>
      </c>
      <c r="H15" s="12">
        <f t="shared" si="7"/>
        <v>0.31444229222188852</v>
      </c>
      <c r="I15" s="12">
        <f t="shared" si="7"/>
        <v>0.17366236393006079</v>
      </c>
      <c r="J15" s="12">
        <f t="shared" si="7"/>
        <v>0.26638137590674865</v>
      </c>
    </row>
    <row r="16" spans="1:20" x14ac:dyDescent="0.2">
      <c r="A16">
        <v>2025</v>
      </c>
      <c r="B16" s="1">
        <v>763041.47651999991</v>
      </c>
      <c r="C16" s="1">
        <v>977323.52937999985</v>
      </c>
      <c r="D16" s="1">
        <v>539788.50691799994</v>
      </c>
      <c r="E16" s="1">
        <v>828000.48726360011</v>
      </c>
      <c r="F16" s="1"/>
      <c r="G16" s="12">
        <f t="shared" si="8"/>
        <v>0.24549667632297739</v>
      </c>
      <c r="H16" s="12">
        <f t="shared" si="7"/>
        <v>0.31443857973393269</v>
      </c>
      <c r="I16" s="12">
        <f t="shared" si="7"/>
        <v>0.17366852057646714</v>
      </c>
      <c r="J16" s="12">
        <f t="shared" si="7"/>
        <v>0.26639622336662283</v>
      </c>
    </row>
    <row r="17" spans="1:10" x14ac:dyDescent="0.2">
      <c r="A17">
        <v>2030</v>
      </c>
      <c r="B17" s="1">
        <v>803422.39414999995</v>
      </c>
      <c r="C17" s="1">
        <v>1029092.19432</v>
      </c>
      <c r="D17" s="1">
        <v>568402.62604500004</v>
      </c>
      <c r="E17" s="1">
        <v>871906.78541840008</v>
      </c>
      <c r="F17" s="1"/>
      <c r="G17" s="12">
        <f t="shared" si="8"/>
        <v>0.2454829206111753</v>
      </c>
      <c r="H17" s="12">
        <f t="shared" si="7"/>
        <v>0.31443554384254746</v>
      </c>
      <c r="I17" s="12">
        <f t="shared" si="7"/>
        <v>0.17367344716873462</v>
      </c>
      <c r="J17" s="12">
        <f t="shared" si="7"/>
        <v>0.26640808837754276</v>
      </c>
    </row>
    <row r="18" spans="1:10" x14ac:dyDescent="0.2">
      <c r="A18">
        <v>2035</v>
      </c>
      <c r="B18" s="1">
        <v>831731.47560999996</v>
      </c>
      <c r="C18" s="1">
        <v>1065287.8693899999</v>
      </c>
      <c r="D18" s="1">
        <v>588373.64164999989</v>
      </c>
      <c r="E18" s="1">
        <v>902527.01346200018</v>
      </c>
      <c r="F18" s="1"/>
      <c r="G18" s="12">
        <f t="shared" si="8"/>
        <v>0.24549914861699929</v>
      </c>
      <c r="H18" s="12">
        <f t="shared" si="7"/>
        <v>0.31443713823076785</v>
      </c>
      <c r="I18" s="12">
        <f t="shared" si="7"/>
        <v>0.17366810362421461</v>
      </c>
      <c r="J18" s="12">
        <f t="shared" si="7"/>
        <v>0.26639560952801838</v>
      </c>
    </row>
    <row r="19" spans="1:10" x14ac:dyDescent="0.2">
      <c r="A19">
        <v>2040</v>
      </c>
      <c r="B19" s="1">
        <v>882516.85418999998</v>
      </c>
      <c r="C19" s="1">
        <v>1130646.7521899999</v>
      </c>
      <c r="D19" s="1">
        <v>624592.3916819999</v>
      </c>
      <c r="E19" s="1">
        <v>958164.00197950006</v>
      </c>
      <c r="F19" s="1"/>
      <c r="G19" s="12">
        <f t="shared" si="8"/>
        <v>0.24542171521608241</v>
      </c>
      <c r="H19" s="12">
        <f t="shared" si="7"/>
        <v>0.31442489048058669</v>
      </c>
      <c r="I19" s="12">
        <f t="shared" si="7"/>
        <v>0.17369474061569545</v>
      </c>
      <c r="J19" s="12">
        <f t="shared" si="7"/>
        <v>0.26645865368763544</v>
      </c>
    </row>
    <row r="20" spans="1:10" x14ac:dyDescent="0.2">
      <c r="A20">
        <v>2045</v>
      </c>
      <c r="B20" s="1">
        <v>938742.86974999995</v>
      </c>
      <c r="C20" s="1">
        <v>1202944.3811899999</v>
      </c>
      <c r="D20" s="1">
        <v>664636.061506</v>
      </c>
      <c r="E20" s="1">
        <v>1019661.6875076001</v>
      </c>
      <c r="F20" s="1"/>
      <c r="G20" s="12">
        <f t="shared" si="8"/>
        <v>0.24535978833199418</v>
      </c>
      <c r="H20" s="12">
        <f t="shared" si="7"/>
        <v>0.31441429624125261</v>
      </c>
      <c r="I20" s="12">
        <f t="shared" si="7"/>
        <v>0.17371632704102616</v>
      </c>
      <c r="J20" s="12">
        <f t="shared" si="7"/>
        <v>0.26650958838572714</v>
      </c>
    </row>
    <row r="21" spans="1:10" x14ac:dyDescent="0.2">
      <c r="A21" s="15">
        <v>2050</v>
      </c>
      <c r="B21" s="1">
        <v>989924.70582999999</v>
      </c>
      <c r="C21" s="1">
        <v>1268753.06149</v>
      </c>
      <c r="D21" s="1">
        <v>701086.87018499989</v>
      </c>
      <c r="E21" s="1">
        <v>1075641.3625862999</v>
      </c>
      <c r="F21" s="1"/>
      <c r="G21" s="12">
        <f>B21/SUM($B21:$E21)</f>
        <v>0.24530981661017584</v>
      </c>
      <c r="H21" s="12">
        <f t="shared" si="7"/>
        <v>0.31440530679225209</v>
      </c>
      <c r="I21" s="12">
        <f t="shared" si="7"/>
        <v>0.1737339118217939</v>
      </c>
      <c r="J21" s="12">
        <f t="shared" si="7"/>
        <v>0.26655096477577817</v>
      </c>
    </row>
    <row r="22" spans="1:10" x14ac:dyDescent="0.2">
      <c r="B22" s="4"/>
      <c r="C22" s="4"/>
      <c r="D22" s="4"/>
      <c r="E22" s="4"/>
      <c r="G22" s="9"/>
      <c r="H22" s="9"/>
      <c r="I22" s="9"/>
      <c r="J22" s="9"/>
    </row>
    <row r="25" spans="1:10" x14ac:dyDescent="0.2">
      <c r="G25" s="5" t="e">
        <f>B25/SUM($B25:$E25)</f>
        <v>#DIV/0!</v>
      </c>
      <c r="H25" s="5" t="e">
        <f t="shared" ref="H25:J33" si="9">C25/SUM($B25:$E25)</f>
        <v>#DIV/0!</v>
      </c>
      <c r="I25" s="5" t="e">
        <f t="shared" si="9"/>
        <v>#DIV/0!</v>
      </c>
      <c r="J25" s="5" t="e">
        <f t="shared" si="9"/>
        <v>#DIV/0!</v>
      </c>
    </row>
    <row r="26" spans="1:10" x14ac:dyDescent="0.2">
      <c r="A26" s="3">
        <v>2015</v>
      </c>
      <c r="B26" s="1">
        <v>504408.61093740008</v>
      </c>
      <c r="C26" s="1">
        <v>980227.38453999977</v>
      </c>
      <c r="D26" s="1">
        <v>944420.97329000011</v>
      </c>
      <c r="E26" s="1">
        <v>317734.03125900001</v>
      </c>
      <c r="F26" s="1"/>
      <c r="G26" s="12">
        <f>B26/SUM($B26:$E26)</f>
        <v>0.18363559911640606</v>
      </c>
      <c r="H26" s="12">
        <f t="shared" si="9"/>
        <v>0.35686274803236895</v>
      </c>
      <c r="I26" s="12">
        <f t="shared" si="9"/>
        <v>0.34382702334503179</v>
      </c>
      <c r="J26" s="12">
        <f t="shared" si="9"/>
        <v>0.11567462950619331</v>
      </c>
    </row>
    <row r="27" spans="1:10" x14ac:dyDescent="0.2">
      <c r="A27" s="3">
        <v>2020</v>
      </c>
      <c r="B27" s="1">
        <v>539217.84057320002</v>
      </c>
      <c r="C27" s="1">
        <v>1047872.8595499999</v>
      </c>
      <c r="D27" s="1">
        <v>1009595.4484900001</v>
      </c>
      <c r="E27" s="1">
        <v>339660.85129500006</v>
      </c>
      <c r="F27" s="1"/>
      <c r="G27" s="12">
        <f t="shared" ref="G27:G32" si="10">B27/SUM($B27:$E27)</f>
        <v>0.18363559912709831</v>
      </c>
      <c r="H27" s="12">
        <f t="shared" si="9"/>
        <v>0.35686274802765477</v>
      </c>
      <c r="I27" s="12">
        <f t="shared" si="9"/>
        <v>0.34382702334620652</v>
      </c>
      <c r="J27" s="12">
        <f t="shared" si="9"/>
        <v>0.11567462949904048</v>
      </c>
    </row>
    <row r="28" spans="1:10" x14ac:dyDescent="0.2">
      <c r="A28" s="3">
        <v>2025</v>
      </c>
      <c r="B28" s="1">
        <v>570767.72200560011</v>
      </c>
      <c r="C28" s="1">
        <v>1109184.37772</v>
      </c>
      <c r="D28" s="1">
        <v>1068667.33794</v>
      </c>
      <c r="E28" s="1">
        <v>359534.56241600006</v>
      </c>
      <c r="F28" s="1"/>
      <c r="G28" s="12">
        <f t="shared" si="10"/>
        <v>0.18363559913396033</v>
      </c>
      <c r="H28" s="12">
        <f t="shared" si="9"/>
        <v>0.35686274801405587</v>
      </c>
      <c r="I28" s="12">
        <f t="shared" si="9"/>
        <v>0.343827023343098</v>
      </c>
      <c r="J28" s="12">
        <f t="shared" si="9"/>
        <v>0.11567462950888564</v>
      </c>
    </row>
    <row r="29" spans="1:10" x14ac:dyDescent="0.2">
      <c r="A29" s="3">
        <v>2030</v>
      </c>
      <c r="B29" s="1">
        <v>601006.99610640004</v>
      </c>
      <c r="C29" s="1">
        <v>1167948.9663900002</v>
      </c>
      <c r="D29" s="1">
        <v>1125285.3338000001</v>
      </c>
      <c r="E29" s="1">
        <v>378582.703637</v>
      </c>
      <c r="F29" s="1"/>
      <c r="G29" s="12">
        <f t="shared" si="10"/>
        <v>0.18363559913965127</v>
      </c>
      <c r="H29" s="12">
        <f t="shared" si="9"/>
        <v>0.35686274801632079</v>
      </c>
      <c r="I29" s="12">
        <f t="shared" si="9"/>
        <v>0.34382702333608495</v>
      </c>
      <c r="J29" s="12">
        <f t="shared" si="9"/>
        <v>0.11567462950794294</v>
      </c>
    </row>
    <row r="30" spans="1:10" x14ac:dyDescent="0.2">
      <c r="A30" s="3">
        <v>2035</v>
      </c>
      <c r="B30" s="1">
        <v>622142.71901800018</v>
      </c>
      <c r="C30" s="1">
        <v>1209022.4412899998</v>
      </c>
      <c r="D30" s="1">
        <v>1164858.44896</v>
      </c>
      <c r="E30" s="1">
        <v>391896.39084400004</v>
      </c>
      <c r="F30" s="1"/>
      <c r="G30" s="12">
        <f t="shared" si="10"/>
        <v>0.18363559912791122</v>
      </c>
      <c r="H30" s="12">
        <f t="shared" si="9"/>
        <v>0.35686274801353962</v>
      </c>
      <c r="I30" s="12">
        <f t="shared" si="9"/>
        <v>0.34382702334219561</v>
      </c>
      <c r="J30" s="12">
        <f t="shared" si="9"/>
        <v>0.11567462951635354</v>
      </c>
    </row>
    <row r="31" spans="1:10" x14ac:dyDescent="0.2">
      <c r="A31" s="3">
        <v>2040</v>
      </c>
      <c r="B31" s="1">
        <v>660338.92362649983</v>
      </c>
      <c r="C31" s="1">
        <v>1283249.8928399999</v>
      </c>
      <c r="D31" s="1">
        <v>1236374.46985</v>
      </c>
      <c r="E31" s="1">
        <v>415956.71372499998</v>
      </c>
      <c r="F31" s="1"/>
      <c r="G31" s="12">
        <f t="shared" si="10"/>
        <v>0.18363559912870114</v>
      </c>
      <c r="H31" s="12">
        <f t="shared" si="9"/>
        <v>0.35686274801029783</v>
      </c>
      <c r="I31" s="12">
        <f t="shared" si="9"/>
        <v>0.3438270233586207</v>
      </c>
      <c r="J31" s="12">
        <f t="shared" si="9"/>
        <v>0.11567462950238035</v>
      </c>
    </row>
    <row r="32" spans="1:10" x14ac:dyDescent="0.2">
      <c r="A32" s="3">
        <v>2045</v>
      </c>
      <c r="B32" s="1">
        <v>702587.04769460007</v>
      </c>
      <c r="C32" s="1">
        <v>1365351.5209600001</v>
      </c>
      <c r="D32" s="1">
        <v>1315477.03394</v>
      </c>
      <c r="E32" s="1">
        <v>442569.39735900005</v>
      </c>
      <c r="F32" s="1"/>
      <c r="G32" s="12">
        <f t="shared" si="10"/>
        <v>0.18363559912104221</v>
      </c>
      <c r="H32" s="12">
        <f t="shared" si="9"/>
        <v>0.35686274801823803</v>
      </c>
      <c r="I32" s="12">
        <f t="shared" si="9"/>
        <v>0.34382702335632614</v>
      </c>
      <c r="J32" s="12">
        <f t="shared" si="9"/>
        <v>0.1156746295043936</v>
      </c>
    </row>
    <row r="33" spans="1:10" x14ac:dyDescent="0.2">
      <c r="A33" s="3">
        <v>2050</v>
      </c>
      <c r="B33" s="1">
        <v>741044.19841329986</v>
      </c>
      <c r="C33" s="1">
        <v>1440086.07473</v>
      </c>
      <c r="D33" s="1">
        <v>1387481.6330399998</v>
      </c>
      <c r="E33" s="1">
        <v>466794.09390800004</v>
      </c>
      <c r="F33" s="1"/>
      <c r="G33" s="12">
        <f>B33/SUM($B33:$E33)</f>
        <v>0.18363559909375513</v>
      </c>
      <c r="H33" s="12">
        <f t="shared" si="9"/>
        <v>0.35686274805990242</v>
      </c>
      <c r="I33" s="12">
        <f t="shared" si="9"/>
        <v>0.34382702335492599</v>
      </c>
      <c r="J33" s="12">
        <f t="shared" si="9"/>
        <v>0.11567462949141648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FF3A-9323-0F4A-A716-9309FC13982B}">
  <dimension ref="A1:CX10"/>
  <sheetViews>
    <sheetView workbookViewId="0">
      <selection activeCell="J19" sqref="J19"/>
    </sheetView>
  </sheetViews>
  <sheetFormatPr baseColWidth="10" defaultRowHeight="16" x14ac:dyDescent="0.2"/>
  <sheetData>
    <row r="1" spans="1:102" x14ac:dyDescent="0.2">
      <c r="A1" s="10" t="s">
        <v>32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0" t="s">
        <v>63</v>
      </c>
      <c r="Q1" s="10" t="s">
        <v>64</v>
      </c>
      <c r="R1" s="10" t="s">
        <v>65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  <c r="AN1" s="10" t="s">
        <v>87</v>
      </c>
      <c r="AO1" s="10" t="s">
        <v>88</v>
      </c>
      <c r="AP1" s="10" t="s">
        <v>89</v>
      </c>
      <c r="AQ1" s="10" t="s">
        <v>90</v>
      </c>
      <c r="AR1" s="10" t="s">
        <v>91</v>
      </c>
      <c r="AS1" s="10" t="s">
        <v>92</v>
      </c>
      <c r="AT1" s="10" t="s">
        <v>93</v>
      </c>
      <c r="AU1" s="10" t="s">
        <v>94</v>
      </c>
      <c r="AV1" s="10" t="s">
        <v>95</v>
      </c>
      <c r="AW1" s="10" t="s">
        <v>96</v>
      </c>
      <c r="AX1" s="10" t="s">
        <v>97</v>
      </c>
      <c r="AY1" s="10" t="s">
        <v>98</v>
      </c>
      <c r="AZ1" s="10" t="s">
        <v>99</v>
      </c>
      <c r="BA1" s="10" t="s">
        <v>100</v>
      </c>
      <c r="BB1" s="10" t="s">
        <v>101</v>
      </c>
      <c r="BC1" s="10" t="s">
        <v>102</v>
      </c>
      <c r="BD1" s="10" t="s">
        <v>103</v>
      </c>
      <c r="BE1" s="10" t="s">
        <v>104</v>
      </c>
      <c r="BF1" s="10" t="s">
        <v>105</v>
      </c>
      <c r="BG1" s="10" t="s">
        <v>106</v>
      </c>
      <c r="BH1" s="10" t="s">
        <v>107</v>
      </c>
      <c r="BI1" s="10" t="s">
        <v>108</v>
      </c>
      <c r="BJ1" s="10" t="s">
        <v>109</v>
      </c>
      <c r="BK1" s="10" t="s">
        <v>110</v>
      </c>
      <c r="BL1" s="10" t="s">
        <v>111</v>
      </c>
      <c r="BM1" s="10" t="s">
        <v>112</v>
      </c>
      <c r="BN1" s="10" t="s">
        <v>113</v>
      </c>
      <c r="BO1" s="10" t="s">
        <v>114</v>
      </c>
      <c r="BP1" s="10" t="s">
        <v>115</v>
      </c>
      <c r="BQ1" s="10" t="s">
        <v>116</v>
      </c>
      <c r="BR1" s="10" t="s">
        <v>117</v>
      </c>
      <c r="BS1" s="10" t="s">
        <v>118</v>
      </c>
      <c r="BT1" s="10" t="s">
        <v>119</v>
      </c>
      <c r="BU1" s="10" t="s">
        <v>120</v>
      </c>
      <c r="BV1" s="10" t="s">
        <v>121</v>
      </c>
      <c r="BW1" s="10" t="s">
        <v>122</v>
      </c>
      <c r="BX1" s="10" t="s">
        <v>123</v>
      </c>
      <c r="BY1" s="10" t="s">
        <v>124</v>
      </c>
      <c r="BZ1" s="10" t="s">
        <v>125</v>
      </c>
      <c r="CA1" s="10" t="s">
        <v>126</v>
      </c>
      <c r="CB1" s="10" t="s">
        <v>127</v>
      </c>
      <c r="CC1" s="10" t="s">
        <v>128</v>
      </c>
      <c r="CD1" s="10" t="s">
        <v>129</v>
      </c>
      <c r="CE1" s="10" t="s">
        <v>130</v>
      </c>
      <c r="CF1" s="10" t="s">
        <v>131</v>
      </c>
      <c r="CG1" s="10" t="s">
        <v>132</v>
      </c>
      <c r="CH1" s="10" t="s">
        <v>133</v>
      </c>
      <c r="CI1" s="10" t="s">
        <v>134</v>
      </c>
      <c r="CJ1" s="10" t="s">
        <v>135</v>
      </c>
      <c r="CK1" s="10" t="s">
        <v>136</v>
      </c>
      <c r="CL1" s="10" t="s">
        <v>137</v>
      </c>
      <c r="CM1" s="10" t="s">
        <v>138</v>
      </c>
      <c r="CN1" s="10" t="s">
        <v>139</v>
      </c>
      <c r="CO1" s="10" t="s">
        <v>140</v>
      </c>
      <c r="CP1" s="10" t="s">
        <v>141</v>
      </c>
      <c r="CQ1" s="10" t="s">
        <v>142</v>
      </c>
      <c r="CR1" s="10" t="s">
        <v>143</v>
      </c>
      <c r="CS1" s="10" t="s">
        <v>144</v>
      </c>
      <c r="CT1" s="10" t="s">
        <v>145</v>
      </c>
      <c r="CU1" s="10" t="s">
        <v>146</v>
      </c>
      <c r="CV1" s="10" t="s">
        <v>147</v>
      </c>
      <c r="CW1" s="10" t="s">
        <v>148</v>
      </c>
      <c r="CX1" s="10" t="s">
        <v>149</v>
      </c>
    </row>
    <row r="2" spans="1:102" x14ac:dyDescent="0.2">
      <c r="A2" s="10">
        <v>2010</v>
      </c>
      <c r="B2" s="11">
        <v>87652.998000000007</v>
      </c>
      <c r="C2" s="11">
        <v>91113.998000000007</v>
      </c>
      <c r="D2" s="11">
        <v>91236.998999999996</v>
      </c>
      <c r="E2" s="11">
        <v>90203.998999999996</v>
      </c>
      <c r="F2" s="11">
        <v>89920.998999999996</v>
      </c>
      <c r="G2" s="11">
        <v>89807.998999999996</v>
      </c>
      <c r="H2" s="11">
        <v>88788.998999999996</v>
      </c>
      <c r="I2" s="11">
        <v>86389.998000000007</v>
      </c>
      <c r="J2" s="11">
        <v>87977.998999999996</v>
      </c>
      <c r="K2" s="11">
        <v>87142</v>
      </c>
      <c r="L2" s="11">
        <v>85017</v>
      </c>
      <c r="M2" s="11">
        <v>85283.998999999996</v>
      </c>
      <c r="N2" s="11">
        <v>86050.998000000007</v>
      </c>
      <c r="O2" s="11">
        <v>86458.998000000007</v>
      </c>
      <c r="P2" s="11">
        <v>88235.998999999996</v>
      </c>
      <c r="Q2" s="11">
        <v>90157.998000000007</v>
      </c>
      <c r="R2" s="11">
        <v>90944.998000000007</v>
      </c>
      <c r="S2" s="11">
        <v>91200.998999999996</v>
      </c>
      <c r="T2" s="11">
        <v>88365.998000000007</v>
      </c>
      <c r="U2" s="11">
        <v>90194</v>
      </c>
      <c r="V2" s="11">
        <v>88640.998999999996</v>
      </c>
      <c r="W2" s="11">
        <v>90003.998000000007</v>
      </c>
      <c r="X2" s="11">
        <v>93779.998999999996</v>
      </c>
      <c r="Y2" s="11">
        <v>98509</v>
      </c>
      <c r="Z2" s="11">
        <v>104119.99800000001</v>
      </c>
      <c r="AA2" s="11">
        <v>103804.99800000001</v>
      </c>
      <c r="AB2" s="11">
        <v>106613.999</v>
      </c>
      <c r="AC2" s="11">
        <v>108334</v>
      </c>
      <c r="AD2" s="11">
        <v>106816.99800000001</v>
      </c>
      <c r="AE2" s="11">
        <v>112245.997</v>
      </c>
      <c r="AF2" s="11">
        <v>104337.99800000001</v>
      </c>
      <c r="AG2" s="11">
        <v>103276.999</v>
      </c>
      <c r="AH2" s="11">
        <v>103553.999</v>
      </c>
      <c r="AI2" s="11">
        <v>101811.999</v>
      </c>
      <c r="AJ2" s="11">
        <v>106225.99800000001</v>
      </c>
      <c r="AK2" s="11">
        <v>103094</v>
      </c>
      <c r="AL2" s="11">
        <v>103628</v>
      </c>
      <c r="AM2" s="11">
        <v>105717.999</v>
      </c>
      <c r="AN2" s="11">
        <v>110546.99800000001</v>
      </c>
      <c r="AO2" s="11">
        <v>116363</v>
      </c>
      <c r="AP2" s="11">
        <v>108685.999</v>
      </c>
      <c r="AQ2" s="11">
        <v>104994.999</v>
      </c>
      <c r="AR2" s="11">
        <v>102321.999</v>
      </c>
      <c r="AS2" s="11">
        <v>103766.999</v>
      </c>
      <c r="AT2" s="11">
        <v>110062.99800000001</v>
      </c>
      <c r="AU2" s="11">
        <v>110765.001</v>
      </c>
      <c r="AV2" s="11">
        <v>110686.00199999999</v>
      </c>
      <c r="AW2" s="11">
        <v>108420.99800000001</v>
      </c>
      <c r="AX2" s="11">
        <v>108525.997</v>
      </c>
      <c r="AY2" s="11">
        <v>111335.997</v>
      </c>
      <c r="AZ2" s="11">
        <v>105132.999</v>
      </c>
      <c r="BA2" s="11">
        <v>104678.999</v>
      </c>
      <c r="BB2" s="11">
        <v>103360.99800000001</v>
      </c>
      <c r="BC2" s="11">
        <v>100516.999</v>
      </c>
      <c r="BD2" s="11">
        <v>100560.999</v>
      </c>
      <c r="BE2" s="11">
        <v>95525.997000000003</v>
      </c>
      <c r="BF2" s="11">
        <v>92699.998000000007</v>
      </c>
      <c r="BG2" s="11">
        <v>88631.998999999996</v>
      </c>
      <c r="BH2" s="11">
        <v>86140.998000000007</v>
      </c>
      <c r="BI2" s="11">
        <v>86900.998999999996</v>
      </c>
      <c r="BJ2" s="11">
        <v>82550.998999999996</v>
      </c>
      <c r="BK2" s="11">
        <v>80249.998999999996</v>
      </c>
      <c r="BL2" s="11">
        <v>82149.997000000003</v>
      </c>
      <c r="BM2" s="11">
        <v>63055.999000000003</v>
      </c>
      <c r="BN2" s="11">
        <v>61869</v>
      </c>
      <c r="BO2" s="11">
        <v>57834</v>
      </c>
      <c r="BP2" s="11">
        <v>56985.998</v>
      </c>
      <c r="BQ2" s="11">
        <v>50111</v>
      </c>
      <c r="BR2" s="11">
        <v>45980.999000000003</v>
      </c>
      <c r="BS2" s="11">
        <v>44660.999000000003</v>
      </c>
      <c r="BT2" s="11">
        <v>41925</v>
      </c>
      <c r="BU2" s="11">
        <v>40309.999000000003</v>
      </c>
      <c r="BV2" s="11">
        <v>37268</v>
      </c>
      <c r="BW2" s="11">
        <v>35379</v>
      </c>
      <c r="BX2" s="11">
        <v>34414</v>
      </c>
      <c r="BY2" s="11">
        <v>31467.999</v>
      </c>
      <c r="BZ2" s="11">
        <v>30848</v>
      </c>
      <c r="CA2" s="11">
        <v>29557</v>
      </c>
      <c r="CB2" s="11">
        <v>28913</v>
      </c>
      <c r="CC2" s="11">
        <v>28533.999</v>
      </c>
      <c r="CD2" s="11">
        <v>25751</v>
      </c>
      <c r="CE2" s="11">
        <v>24808</v>
      </c>
      <c r="CF2" s="11">
        <v>23564</v>
      </c>
      <c r="CG2" s="11">
        <v>22140</v>
      </c>
      <c r="CH2" s="11">
        <v>21161.81</v>
      </c>
      <c r="CI2" s="11">
        <v>19276.514999999999</v>
      </c>
      <c r="CJ2" s="11">
        <v>17146.150000000001</v>
      </c>
      <c r="CK2" s="11">
        <v>15491.017</v>
      </c>
      <c r="CL2" s="11">
        <v>13423.732</v>
      </c>
      <c r="CM2" s="11">
        <v>10861.985000000001</v>
      </c>
      <c r="CN2" s="11">
        <v>8146.9709999999995</v>
      </c>
      <c r="CO2" s="11">
        <v>6788.9210000000003</v>
      </c>
      <c r="CP2" s="11">
        <v>5332.902</v>
      </c>
      <c r="CQ2" s="11">
        <v>4336.3459999999995</v>
      </c>
      <c r="CR2" s="11">
        <v>3202.3090000000002</v>
      </c>
      <c r="CS2" s="11">
        <v>2516.2759999999998</v>
      </c>
      <c r="CT2" s="11">
        <v>1817.3820000000001</v>
      </c>
      <c r="CU2" s="11">
        <v>1248.4459999999999</v>
      </c>
      <c r="CV2" s="11">
        <v>792.72400000000005</v>
      </c>
      <c r="CW2" s="11">
        <v>1379.5119999999999</v>
      </c>
      <c r="CX2" s="11">
        <v>1559</v>
      </c>
    </row>
    <row r="3" spans="1:102" x14ac:dyDescent="0.2">
      <c r="A3" s="10">
        <v>2015</v>
      </c>
      <c r="B3" s="11">
        <v>87632</v>
      </c>
      <c r="C3" s="11">
        <v>89144.001000000004</v>
      </c>
      <c r="D3" s="11">
        <v>87650</v>
      </c>
      <c r="E3" s="11">
        <v>89962.998999999996</v>
      </c>
      <c r="F3" s="11">
        <v>89209.001000000004</v>
      </c>
      <c r="G3" s="11">
        <v>89212</v>
      </c>
      <c r="H3" s="11">
        <v>92161.998999999996</v>
      </c>
      <c r="I3" s="11">
        <v>92240</v>
      </c>
      <c r="J3" s="11">
        <v>91065.998000000007</v>
      </c>
      <c r="K3" s="11">
        <v>90866</v>
      </c>
      <c r="L3" s="11">
        <v>90966</v>
      </c>
      <c r="M3" s="11">
        <v>89854.998999999996</v>
      </c>
      <c r="N3" s="11">
        <v>87841.998999999996</v>
      </c>
      <c r="O3" s="11">
        <v>89109</v>
      </c>
      <c r="P3" s="11">
        <v>88515.001999999993</v>
      </c>
      <c r="Q3" s="11">
        <v>86568</v>
      </c>
      <c r="R3" s="11">
        <v>87235</v>
      </c>
      <c r="S3" s="11">
        <v>87915.001000000004</v>
      </c>
      <c r="T3" s="11">
        <v>82501.998999999996</v>
      </c>
      <c r="U3" s="11">
        <v>84051</v>
      </c>
      <c r="V3" s="11">
        <v>87689.998999999996</v>
      </c>
      <c r="W3" s="11">
        <v>92144.998000000007</v>
      </c>
      <c r="X3" s="11">
        <v>99640.001000000004</v>
      </c>
      <c r="Y3" s="11">
        <v>109613.999</v>
      </c>
      <c r="Z3" s="11">
        <v>116661.999</v>
      </c>
      <c r="AA3" s="11">
        <v>117123.001</v>
      </c>
      <c r="AB3" s="11">
        <v>117141.999</v>
      </c>
      <c r="AC3" s="11">
        <v>116055.001</v>
      </c>
      <c r="AD3" s="11">
        <v>118494.999</v>
      </c>
      <c r="AE3" s="11">
        <v>122094</v>
      </c>
      <c r="AF3" s="11">
        <v>118996.99800000001</v>
      </c>
      <c r="AG3" s="11">
        <v>119563</v>
      </c>
      <c r="AH3" s="11">
        <v>119339</v>
      </c>
      <c r="AI3" s="11">
        <v>115862</v>
      </c>
      <c r="AJ3" s="11">
        <v>119617.999</v>
      </c>
      <c r="AK3" s="11">
        <v>110446</v>
      </c>
      <c r="AL3" s="11">
        <v>108385.001</v>
      </c>
      <c r="AM3" s="11">
        <v>107967</v>
      </c>
      <c r="AN3" s="11">
        <v>105310.999</v>
      </c>
      <c r="AO3" s="11">
        <v>109199</v>
      </c>
      <c r="AP3" s="11">
        <v>105113.001</v>
      </c>
      <c r="AQ3" s="11">
        <v>105693.99800000001</v>
      </c>
      <c r="AR3" s="11">
        <v>107405.999</v>
      </c>
      <c r="AS3" s="11">
        <v>111919.001</v>
      </c>
      <c r="AT3" s="11">
        <v>117403.99800000001</v>
      </c>
      <c r="AU3" s="11">
        <v>110263.999</v>
      </c>
      <c r="AV3" s="11">
        <v>106388</v>
      </c>
      <c r="AW3" s="11">
        <v>103131.99800000001</v>
      </c>
      <c r="AX3" s="11">
        <v>104459.999</v>
      </c>
      <c r="AY3" s="11">
        <v>110603.997</v>
      </c>
      <c r="AZ3" s="11">
        <v>110869</v>
      </c>
      <c r="BA3" s="11">
        <v>110333</v>
      </c>
      <c r="BB3" s="11">
        <v>107829.999</v>
      </c>
      <c r="BC3" s="11">
        <v>107634.001</v>
      </c>
      <c r="BD3" s="11">
        <v>109911.999</v>
      </c>
      <c r="BE3" s="11">
        <v>103496</v>
      </c>
      <c r="BF3" s="11">
        <v>102901.001</v>
      </c>
      <c r="BG3" s="11">
        <v>101335.999</v>
      </c>
      <c r="BH3" s="11">
        <v>98161.998999999996</v>
      </c>
      <c r="BI3" s="11">
        <v>97699.998000000007</v>
      </c>
      <c r="BJ3" s="11">
        <v>92273</v>
      </c>
      <c r="BK3" s="11">
        <v>89191.998999999996</v>
      </c>
      <c r="BL3" s="11">
        <v>84771.001000000004</v>
      </c>
      <c r="BM3" s="11">
        <v>81629.001000000004</v>
      </c>
      <c r="BN3" s="11">
        <v>82164.998999999996</v>
      </c>
      <c r="BO3" s="11">
        <v>77374.001000000004</v>
      </c>
      <c r="BP3" s="11">
        <v>74847</v>
      </c>
      <c r="BQ3" s="11">
        <v>76339.998999999996</v>
      </c>
      <c r="BR3" s="11">
        <v>58637</v>
      </c>
      <c r="BS3" s="11">
        <v>57186.000999999997</v>
      </c>
      <c r="BT3" s="11">
        <v>53635.999000000003</v>
      </c>
      <c r="BU3" s="11">
        <v>52465.999000000003</v>
      </c>
      <c r="BV3" s="11">
        <v>46032</v>
      </c>
      <c r="BW3" s="11">
        <v>42032</v>
      </c>
      <c r="BX3" s="11">
        <v>40620.999000000003</v>
      </c>
      <c r="BY3" s="11">
        <v>37520</v>
      </c>
      <c r="BZ3" s="11">
        <v>36032</v>
      </c>
      <c r="CA3" s="11">
        <v>33060</v>
      </c>
      <c r="CB3" s="11">
        <v>30970</v>
      </c>
      <c r="CC3" s="11">
        <v>29476</v>
      </c>
      <c r="CD3" s="11">
        <v>26658</v>
      </c>
      <c r="CE3" s="11">
        <v>25607</v>
      </c>
      <c r="CF3" s="11">
        <v>23810</v>
      </c>
      <c r="CG3" s="11">
        <v>22894</v>
      </c>
      <c r="CH3" s="11">
        <v>24744.367999999999</v>
      </c>
      <c r="CI3" s="11">
        <v>22413.256000000001</v>
      </c>
      <c r="CJ3" s="11">
        <v>19872.767</v>
      </c>
      <c r="CK3" s="11">
        <v>17810.437999999998</v>
      </c>
      <c r="CL3" s="11">
        <v>15401.912</v>
      </c>
      <c r="CM3" s="11">
        <v>12478.578</v>
      </c>
      <c r="CN3" s="11">
        <v>9305.7579999999998</v>
      </c>
      <c r="CO3" s="11">
        <v>7748.018</v>
      </c>
      <c r="CP3" s="11">
        <v>6126.9780000000001</v>
      </c>
      <c r="CQ3" s="11">
        <v>4966.4859999999999</v>
      </c>
      <c r="CR3" s="11">
        <v>3635.9659999999999</v>
      </c>
      <c r="CS3" s="11">
        <v>2840.7959999999998</v>
      </c>
      <c r="CT3" s="11">
        <v>2078.3000000000002</v>
      </c>
      <c r="CU3" s="11">
        <v>1431.3710000000001</v>
      </c>
      <c r="CV3" s="11">
        <v>908.71900000000005</v>
      </c>
      <c r="CW3" s="11">
        <v>1559.288</v>
      </c>
      <c r="CX3" s="11">
        <v>2731</v>
      </c>
    </row>
    <row r="4" spans="1:102" x14ac:dyDescent="0.2">
      <c r="A4" s="10">
        <v>2020</v>
      </c>
      <c r="B4" s="11">
        <v>90714.001999999993</v>
      </c>
      <c r="C4" s="11">
        <v>91435.016000000003</v>
      </c>
      <c r="D4" s="11">
        <v>92070.928</v>
      </c>
      <c r="E4" s="11">
        <v>92266.070999999996</v>
      </c>
      <c r="F4" s="11">
        <v>91794.148000000001</v>
      </c>
      <c r="G4" s="11">
        <v>90675.732999999993</v>
      </c>
      <c r="H4" s="11">
        <v>91857.805999999997</v>
      </c>
      <c r="I4" s="11">
        <v>90168.945000000007</v>
      </c>
      <c r="J4" s="11">
        <v>92372.222999999998</v>
      </c>
      <c r="K4" s="11">
        <v>91624.023000000001</v>
      </c>
      <c r="L4" s="11">
        <v>91633.767000000007</v>
      </c>
      <c r="M4" s="11">
        <v>94583.394</v>
      </c>
      <c r="N4" s="11">
        <v>94678.160999999993</v>
      </c>
      <c r="O4" s="11">
        <v>93595.138000000006</v>
      </c>
      <c r="P4" s="11">
        <v>93708.566999999995</v>
      </c>
      <c r="Q4" s="11">
        <v>94388.569000000003</v>
      </c>
      <c r="R4" s="11">
        <v>94791.130999999994</v>
      </c>
      <c r="S4" s="11">
        <v>106518.53</v>
      </c>
      <c r="T4" s="11">
        <v>111922.906</v>
      </c>
      <c r="U4" s="11">
        <v>110148.747</v>
      </c>
      <c r="V4" s="11">
        <v>106119.091</v>
      </c>
      <c r="W4" s="11">
        <v>104197.327</v>
      </c>
      <c r="X4" s="11">
        <v>90324.823000000004</v>
      </c>
      <c r="Y4" s="11">
        <v>81161.945000000007</v>
      </c>
      <c r="Z4" s="11">
        <v>83694.164999999994</v>
      </c>
      <c r="AA4" s="11">
        <v>89226.736999999994</v>
      </c>
      <c r="AB4" s="11">
        <v>95548.937999999995</v>
      </c>
      <c r="AC4" s="11">
        <v>104756.826</v>
      </c>
      <c r="AD4" s="11">
        <v>115316.027</v>
      </c>
      <c r="AE4" s="11">
        <v>123053.698</v>
      </c>
      <c r="AF4" s="11">
        <v>123868.50599999999</v>
      </c>
      <c r="AG4" s="11">
        <v>123682.228</v>
      </c>
      <c r="AH4" s="11">
        <v>122119.664</v>
      </c>
      <c r="AI4" s="11">
        <v>123826.155</v>
      </c>
      <c r="AJ4" s="11">
        <v>125192.251</v>
      </c>
      <c r="AK4" s="11">
        <v>121766.04</v>
      </c>
      <c r="AL4" s="11">
        <v>122004.4</v>
      </c>
      <c r="AM4" s="11">
        <v>121665.69</v>
      </c>
      <c r="AN4" s="11">
        <v>118130.83</v>
      </c>
      <c r="AO4" s="11">
        <v>123347.008</v>
      </c>
      <c r="AP4" s="11">
        <v>114116.94899999999</v>
      </c>
      <c r="AQ4" s="11">
        <v>111776.912</v>
      </c>
      <c r="AR4" s="11">
        <v>111017.50199999999</v>
      </c>
      <c r="AS4" s="11">
        <v>108017.439</v>
      </c>
      <c r="AT4" s="11">
        <v>111644.08900000001</v>
      </c>
      <c r="AU4" s="11">
        <v>107252.49400000001</v>
      </c>
      <c r="AV4" s="11">
        <v>107547.76300000001</v>
      </c>
      <c r="AW4" s="11">
        <v>109027.357</v>
      </c>
      <c r="AX4" s="11">
        <v>113270.99800000001</v>
      </c>
      <c r="AY4" s="11">
        <v>118446.258</v>
      </c>
      <c r="AZ4" s="11">
        <v>111116.71799999999</v>
      </c>
      <c r="BA4" s="11">
        <v>106995.618</v>
      </c>
      <c r="BB4" s="11">
        <v>103637.791</v>
      </c>
      <c r="BC4" s="11">
        <v>104696.48699999999</v>
      </c>
      <c r="BD4" s="11">
        <v>110516.802</v>
      </c>
      <c r="BE4" s="11">
        <v>110571.02899999999</v>
      </c>
      <c r="BF4" s="11">
        <v>109941.56</v>
      </c>
      <c r="BG4" s="11">
        <v>107431.173</v>
      </c>
      <c r="BH4" s="11">
        <v>107113.859</v>
      </c>
      <c r="BI4" s="11">
        <v>109108.961</v>
      </c>
      <c r="BJ4" s="11">
        <v>102644.065</v>
      </c>
      <c r="BK4" s="11">
        <v>101834.611</v>
      </c>
      <c r="BL4" s="11">
        <v>100118.41899999999</v>
      </c>
      <c r="BM4" s="11">
        <v>96780.350999999995</v>
      </c>
      <c r="BN4" s="11">
        <v>95144.070999999996</v>
      </c>
      <c r="BO4" s="11">
        <v>88772.118000000002</v>
      </c>
      <c r="BP4" s="11">
        <v>84780.561000000002</v>
      </c>
      <c r="BQ4" s="11">
        <v>79456.913</v>
      </c>
      <c r="BR4" s="11">
        <v>75215.62</v>
      </c>
      <c r="BS4" s="11">
        <v>75784.544999999998</v>
      </c>
      <c r="BT4" s="11">
        <v>71295.312000000005</v>
      </c>
      <c r="BU4" s="11">
        <v>68681.324999999997</v>
      </c>
      <c r="BV4" s="11">
        <v>70560.861000000004</v>
      </c>
      <c r="BW4" s="11">
        <v>53753.909</v>
      </c>
      <c r="BX4" s="11">
        <v>52140.631000000001</v>
      </c>
      <c r="BY4" s="11">
        <v>48526.737000000001</v>
      </c>
      <c r="BZ4" s="11">
        <v>47196.957000000002</v>
      </c>
      <c r="CA4" s="11">
        <v>40961.205999999998</v>
      </c>
      <c r="CB4" s="11">
        <v>36923.048999999999</v>
      </c>
      <c r="CC4" s="11">
        <v>35158.220999999998</v>
      </c>
      <c r="CD4" s="11">
        <v>31947.035</v>
      </c>
      <c r="CE4" s="11">
        <v>30137.924999999999</v>
      </c>
      <c r="CF4" s="11">
        <v>27095.092000000001</v>
      </c>
      <c r="CG4" s="11">
        <v>24820.832999999999</v>
      </c>
      <c r="CH4" s="11">
        <v>22941.413</v>
      </c>
      <c r="CI4" s="11">
        <v>20116.916000000001</v>
      </c>
      <c r="CJ4" s="11">
        <v>18674.37</v>
      </c>
      <c r="CK4" s="11">
        <v>16696.833999999999</v>
      </c>
      <c r="CL4" s="11">
        <v>15351.101000000001</v>
      </c>
      <c r="CM4" s="11">
        <v>15896.732</v>
      </c>
      <c r="CN4" s="11">
        <v>13660.611000000001</v>
      </c>
      <c r="CO4" s="11">
        <v>11406.816000000001</v>
      </c>
      <c r="CP4" s="11">
        <v>9593.6509999999998</v>
      </c>
      <c r="CQ4" s="11">
        <v>7735.951</v>
      </c>
      <c r="CR4" s="11">
        <v>5821.8289999999997</v>
      </c>
      <c r="CS4" s="11">
        <v>3995.848</v>
      </c>
      <c r="CT4" s="11">
        <v>3038.989</v>
      </c>
      <c r="CU4" s="11">
        <v>2186.2089999999998</v>
      </c>
      <c r="CV4" s="11">
        <v>1598.3109999999999</v>
      </c>
      <c r="CW4" s="11">
        <v>2754.7510000000002</v>
      </c>
      <c r="CX4" s="11">
        <v>4428</v>
      </c>
    </row>
    <row r="5" spans="1:102" x14ac:dyDescent="0.2">
      <c r="A5" s="10">
        <v>2025</v>
      </c>
      <c r="B5" s="11">
        <v>88415.164999999994</v>
      </c>
      <c r="C5" s="11">
        <v>89618.077999999994</v>
      </c>
      <c r="D5" s="11">
        <v>90654.160999999993</v>
      </c>
      <c r="E5" s="11">
        <v>91513.540999999997</v>
      </c>
      <c r="F5" s="11">
        <v>92228.460999999996</v>
      </c>
      <c r="G5" s="11">
        <v>92760.016000000003</v>
      </c>
      <c r="H5" s="11">
        <v>93180.657000000007</v>
      </c>
      <c r="I5" s="11">
        <v>93647.611999999994</v>
      </c>
      <c r="J5" s="11">
        <v>93786.554000000004</v>
      </c>
      <c r="K5" s="11">
        <v>93328.721999999994</v>
      </c>
      <c r="L5" s="11">
        <v>92258.952999999994</v>
      </c>
      <c r="M5" s="11">
        <v>93492.796000000002</v>
      </c>
      <c r="N5" s="11">
        <v>91874.455000000002</v>
      </c>
      <c r="O5" s="11">
        <v>94212.826000000001</v>
      </c>
      <c r="P5" s="11">
        <v>93860.555999999997</v>
      </c>
      <c r="Q5" s="11">
        <v>94527.239000000001</v>
      </c>
      <c r="R5" s="11">
        <v>99073.994000000006</v>
      </c>
      <c r="S5" s="11">
        <v>112982.41099999999</v>
      </c>
      <c r="T5" s="11">
        <v>116052.94899999999</v>
      </c>
      <c r="U5" s="11">
        <v>114875.933</v>
      </c>
      <c r="V5" s="11">
        <v>113300.537</v>
      </c>
      <c r="W5" s="11">
        <v>110905.122</v>
      </c>
      <c r="X5" s="11">
        <v>107864.197</v>
      </c>
      <c r="Y5" s="11">
        <v>109304.745</v>
      </c>
      <c r="Z5" s="11">
        <v>108402.24800000001</v>
      </c>
      <c r="AA5" s="11">
        <v>106303.84699999999</v>
      </c>
      <c r="AB5" s="11">
        <v>106256.084</v>
      </c>
      <c r="AC5" s="11">
        <v>94175.365999999995</v>
      </c>
      <c r="AD5" s="11">
        <v>85650.752999999997</v>
      </c>
      <c r="AE5" s="11">
        <v>88931.357000000004</v>
      </c>
      <c r="AF5" s="11">
        <v>94838.21</v>
      </c>
      <c r="AG5" s="11">
        <v>101014.315</v>
      </c>
      <c r="AH5" s="11">
        <v>109757.966</v>
      </c>
      <c r="AI5" s="11">
        <v>119649.742</v>
      </c>
      <c r="AJ5" s="11">
        <v>125213.376</v>
      </c>
      <c r="AK5" s="11">
        <v>125749.008</v>
      </c>
      <c r="AL5" s="11">
        <v>125344.258</v>
      </c>
      <c r="AM5" s="11">
        <v>123695.284</v>
      </c>
      <c r="AN5" s="11">
        <v>125357.371</v>
      </c>
      <c r="AO5" s="11">
        <v>128253.319</v>
      </c>
      <c r="AP5" s="11">
        <v>124766.916</v>
      </c>
      <c r="AQ5" s="11">
        <v>124738.989</v>
      </c>
      <c r="AR5" s="11">
        <v>124069.05899999999</v>
      </c>
      <c r="AS5" s="11">
        <v>120212.7</v>
      </c>
      <c r="AT5" s="11">
        <v>125228.046</v>
      </c>
      <c r="AU5" s="11">
        <v>115741.745</v>
      </c>
      <c r="AV5" s="11">
        <v>113226.984</v>
      </c>
      <c r="AW5" s="11">
        <v>112289.679</v>
      </c>
      <c r="AX5" s="11">
        <v>109121.44</v>
      </c>
      <c r="AY5" s="11">
        <v>112520.677</v>
      </c>
      <c r="AZ5" s="11">
        <v>107933.14</v>
      </c>
      <c r="BA5" s="11">
        <v>108000.662</v>
      </c>
      <c r="BB5" s="11">
        <v>109330.928</v>
      </c>
      <c r="BC5" s="11">
        <v>113357.63800000001</v>
      </c>
      <c r="BD5" s="11">
        <v>118283.202</v>
      </c>
      <c r="BE5" s="11">
        <v>110906.105</v>
      </c>
      <c r="BF5" s="11">
        <v>106752.33199999999</v>
      </c>
      <c r="BG5" s="11">
        <v>103426.374</v>
      </c>
      <c r="BH5" s="11">
        <v>104379.84600000001</v>
      </c>
      <c r="BI5" s="11">
        <v>110019.762</v>
      </c>
      <c r="BJ5" s="11">
        <v>109968.353</v>
      </c>
      <c r="BK5" s="11">
        <v>109156.943</v>
      </c>
      <c r="BL5" s="11">
        <v>106520.391</v>
      </c>
      <c r="BM5" s="11">
        <v>105944.386</v>
      </c>
      <c r="BN5" s="11">
        <v>106624.542</v>
      </c>
      <c r="BO5" s="11">
        <v>99061.282999999996</v>
      </c>
      <c r="BP5" s="11">
        <v>96991.608999999997</v>
      </c>
      <c r="BQ5" s="11">
        <v>94192.58</v>
      </c>
      <c r="BR5" s="11">
        <v>89707.845000000001</v>
      </c>
      <c r="BS5" s="11">
        <v>88390.036999999997</v>
      </c>
      <c r="BT5" s="11">
        <v>82398.195000000007</v>
      </c>
      <c r="BU5" s="11">
        <v>78723.573999999993</v>
      </c>
      <c r="BV5" s="11">
        <v>73645.648000000001</v>
      </c>
      <c r="BW5" s="11">
        <v>69401.422999999995</v>
      </c>
      <c r="BX5" s="11">
        <v>69517.244000000006</v>
      </c>
      <c r="BY5" s="11">
        <v>64982.444000000003</v>
      </c>
      <c r="BZ5" s="11">
        <v>61964.402000000002</v>
      </c>
      <c r="CA5" s="11">
        <v>63459.642999999996</v>
      </c>
      <c r="CB5" s="11">
        <v>47619.112999999998</v>
      </c>
      <c r="CC5" s="11">
        <v>45615.517</v>
      </c>
      <c r="CD5" s="11">
        <v>41782.222000000002</v>
      </c>
      <c r="CE5" s="11">
        <v>40031.553999999996</v>
      </c>
      <c r="CF5" s="11">
        <v>34041.451999999997</v>
      </c>
      <c r="CG5" s="11">
        <v>29987.866000000002</v>
      </c>
      <c r="CH5" s="11">
        <v>27780.677</v>
      </c>
      <c r="CI5" s="11">
        <v>24495.936000000002</v>
      </c>
      <c r="CJ5" s="11">
        <v>22354.548999999999</v>
      </c>
      <c r="CK5" s="11">
        <v>19364.317999999999</v>
      </c>
      <c r="CL5" s="11">
        <v>17022.133999999998</v>
      </c>
      <c r="CM5" s="11">
        <v>15023.094999999999</v>
      </c>
      <c r="CN5" s="11">
        <v>12513.7</v>
      </c>
      <c r="CO5" s="11">
        <v>10996.472</v>
      </c>
      <c r="CP5" s="11">
        <v>9244.0889999999999</v>
      </c>
      <c r="CQ5" s="11">
        <v>7937.2269999999999</v>
      </c>
      <c r="CR5" s="11">
        <v>7689.6509999999998</v>
      </c>
      <c r="CS5" s="11">
        <v>6106.7030000000004</v>
      </c>
      <c r="CT5" s="11">
        <v>4675.12</v>
      </c>
      <c r="CU5" s="11">
        <v>3584.6210000000001</v>
      </c>
      <c r="CV5" s="11">
        <v>2616.87</v>
      </c>
      <c r="CW5" s="11">
        <v>4548.9970000000003</v>
      </c>
      <c r="CX5" s="11">
        <v>6573</v>
      </c>
    </row>
    <row r="6" spans="1:102" x14ac:dyDescent="0.2">
      <c r="A6" s="10">
        <v>2030</v>
      </c>
      <c r="B6" s="11">
        <v>87346.751000000004</v>
      </c>
      <c r="C6" s="11">
        <v>87780.710999999996</v>
      </c>
      <c r="D6" s="11">
        <v>88306.350999999995</v>
      </c>
      <c r="E6" s="11">
        <v>88891.888000000006</v>
      </c>
      <c r="F6" s="11">
        <v>89606.891000000003</v>
      </c>
      <c r="G6" s="11">
        <v>90443.771999999997</v>
      </c>
      <c r="H6" s="11">
        <v>91332.981</v>
      </c>
      <c r="I6" s="11">
        <v>92193.476999999999</v>
      </c>
      <c r="J6" s="11">
        <v>92998.301999999996</v>
      </c>
      <c r="K6" s="11">
        <v>93731.85</v>
      </c>
      <c r="L6" s="11">
        <v>94317.717999999993</v>
      </c>
      <c r="M6" s="11">
        <v>94803.346999999994</v>
      </c>
      <c r="N6" s="11">
        <v>95349.48</v>
      </c>
      <c r="O6" s="11">
        <v>95646.641000000003</v>
      </c>
      <c r="P6" s="11">
        <v>95588.354999999996</v>
      </c>
      <c r="Q6" s="11">
        <v>95212.104000000007</v>
      </c>
      <c r="R6" s="11">
        <v>98117.653999999995</v>
      </c>
      <c r="S6" s="11">
        <v>110386.60400000001</v>
      </c>
      <c r="T6" s="11">
        <v>116941.53599999999</v>
      </c>
      <c r="U6" s="11">
        <v>115369.95299999999</v>
      </c>
      <c r="V6" s="11">
        <v>113816.46400000001</v>
      </c>
      <c r="W6" s="11">
        <v>115581.679</v>
      </c>
      <c r="X6" s="11">
        <v>114712.334</v>
      </c>
      <c r="Y6" s="11">
        <v>113800.249</v>
      </c>
      <c r="Z6" s="11">
        <v>113454.787</v>
      </c>
      <c r="AA6" s="11">
        <v>113750.70299999999</v>
      </c>
      <c r="AB6" s="11">
        <v>113206.473</v>
      </c>
      <c r="AC6" s="11">
        <v>111929.247</v>
      </c>
      <c r="AD6" s="11">
        <v>113966.033</v>
      </c>
      <c r="AE6" s="11">
        <v>113778.629</v>
      </c>
      <c r="AF6" s="11">
        <v>112017.77099999999</v>
      </c>
      <c r="AG6" s="11">
        <v>111785.31600000001</v>
      </c>
      <c r="AH6" s="11">
        <v>99276.231</v>
      </c>
      <c r="AI6" s="11">
        <v>90146.63</v>
      </c>
      <c r="AJ6" s="11">
        <v>91265.687000000005</v>
      </c>
      <c r="AK6" s="11">
        <v>96828.024999999994</v>
      </c>
      <c r="AL6" s="11">
        <v>102753.63</v>
      </c>
      <c r="AM6" s="11">
        <v>111381.54700000001</v>
      </c>
      <c r="AN6" s="11">
        <v>121225.772</v>
      </c>
      <c r="AO6" s="11">
        <v>128361.098</v>
      </c>
      <c r="AP6" s="11">
        <v>128826.02</v>
      </c>
      <c r="AQ6" s="11">
        <v>128152.954</v>
      </c>
      <c r="AR6" s="11">
        <v>126151.29399999999</v>
      </c>
      <c r="AS6" s="11">
        <v>127480.38099999999</v>
      </c>
      <c r="AT6" s="11">
        <v>130189.298</v>
      </c>
      <c r="AU6" s="11">
        <v>126421.753</v>
      </c>
      <c r="AV6" s="11">
        <v>126216.424</v>
      </c>
      <c r="AW6" s="11">
        <v>125387.484</v>
      </c>
      <c r="AX6" s="11">
        <v>121397.47500000001</v>
      </c>
      <c r="AY6" s="11">
        <v>126172.049</v>
      </c>
      <c r="AZ6" s="11">
        <v>116522.614</v>
      </c>
      <c r="BA6" s="11">
        <v>113825.024</v>
      </c>
      <c r="BB6" s="11">
        <v>112748.394</v>
      </c>
      <c r="BC6" s="11">
        <v>109424.389</v>
      </c>
      <c r="BD6" s="11">
        <v>112634.958</v>
      </c>
      <c r="BE6" s="11">
        <v>107949.325</v>
      </c>
      <c r="BF6" s="11">
        <v>107956.152</v>
      </c>
      <c r="BG6" s="11">
        <v>109252.007</v>
      </c>
      <c r="BH6" s="11">
        <v>113197.13099999999</v>
      </c>
      <c r="BI6" s="11">
        <v>117973.35</v>
      </c>
      <c r="BJ6" s="11">
        <v>110645.462</v>
      </c>
      <c r="BK6" s="11">
        <v>106340.159</v>
      </c>
      <c r="BL6" s="11">
        <v>102919.697</v>
      </c>
      <c r="BM6" s="11">
        <v>103617.749</v>
      </c>
      <c r="BN6" s="11">
        <v>107784.708</v>
      </c>
      <c r="BO6" s="11">
        <v>106357.878</v>
      </c>
      <c r="BP6" s="11">
        <v>104253.55100000001</v>
      </c>
      <c r="BQ6" s="11">
        <v>100339.867</v>
      </c>
      <c r="BR6" s="11">
        <v>98256.918000000005</v>
      </c>
      <c r="BS6" s="11">
        <v>99264.129000000001</v>
      </c>
      <c r="BT6" s="11">
        <v>92037.966</v>
      </c>
      <c r="BU6" s="11">
        <v>90056.702999999994</v>
      </c>
      <c r="BV6" s="11">
        <v>87436.917000000001</v>
      </c>
      <c r="BW6" s="11">
        <v>83012.005000000005</v>
      </c>
      <c r="BX6" s="11">
        <v>81425.313999999998</v>
      </c>
      <c r="BY6" s="11">
        <v>75403.774999999994</v>
      </c>
      <c r="BZ6" s="11">
        <v>71556.354000000007</v>
      </c>
      <c r="CA6" s="11">
        <v>66328.195000000007</v>
      </c>
      <c r="CB6" s="11">
        <v>61758.392999999996</v>
      </c>
      <c r="CC6" s="11">
        <v>61052.534</v>
      </c>
      <c r="CD6" s="11">
        <v>56263.014999999999</v>
      </c>
      <c r="CE6" s="11">
        <v>52700.699000000001</v>
      </c>
      <c r="CF6" s="11">
        <v>53231.932000000001</v>
      </c>
      <c r="CG6" s="11">
        <v>38955.853000000003</v>
      </c>
      <c r="CH6" s="11">
        <v>36403.752999999997</v>
      </c>
      <c r="CI6" s="11">
        <v>32399.662</v>
      </c>
      <c r="CJ6" s="11">
        <v>30125.562999999998</v>
      </c>
      <c r="CK6" s="11">
        <v>24697.96</v>
      </c>
      <c r="CL6" s="11">
        <v>20888.179</v>
      </c>
      <c r="CM6" s="11">
        <v>18521.921999999999</v>
      </c>
      <c r="CN6" s="11">
        <v>15544.71</v>
      </c>
      <c r="CO6" s="11">
        <v>13450.146000000001</v>
      </c>
      <c r="CP6" s="11">
        <v>10986.359</v>
      </c>
      <c r="CQ6" s="11">
        <v>9056.9130000000005</v>
      </c>
      <c r="CR6" s="11">
        <v>7444.1369999999997</v>
      </c>
      <c r="CS6" s="11">
        <v>5747.8069999999998</v>
      </c>
      <c r="CT6" s="11">
        <v>4664.0730000000003</v>
      </c>
      <c r="CU6" s="11">
        <v>3586.1</v>
      </c>
      <c r="CV6" s="11">
        <v>2794.5149999999999</v>
      </c>
      <c r="CW6" s="11">
        <v>7106.8119999999999</v>
      </c>
      <c r="CX6" s="11">
        <v>8042</v>
      </c>
    </row>
    <row r="7" spans="1:102" x14ac:dyDescent="0.2">
      <c r="A7" s="10">
        <v>2035</v>
      </c>
      <c r="B7" s="11">
        <v>88092.456999999995</v>
      </c>
      <c r="C7" s="11">
        <v>87848.835000000006</v>
      </c>
      <c r="D7" s="11">
        <v>87621.793999999994</v>
      </c>
      <c r="E7" s="11">
        <v>87393.820999999996</v>
      </c>
      <c r="F7" s="11">
        <v>87286.872000000003</v>
      </c>
      <c r="G7" s="11">
        <v>87235.801999999996</v>
      </c>
      <c r="H7" s="11">
        <v>87421.087</v>
      </c>
      <c r="I7" s="11">
        <v>87850.383000000002</v>
      </c>
      <c r="J7" s="11">
        <v>88466.962</v>
      </c>
      <c r="K7" s="11">
        <v>89304.164000000004</v>
      </c>
      <c r="L7" s="11">
        <v>90288.096999999994</v>
      </c>
      <c r="M7" s="11">
        <v>91328.664000000004</v>
      </c>
      <c r="N7" s="11">
        <v>92347.793000000005</v>
      </c>
      <c r="O7" s="11">
        <v>93398.043999999994</v>
      </c>
      <c r="P7" s="11">
        <v>94963.680999999997</v>
      </c>
      <c r="Q7" s="11">
        <v>96130.532000000007</v>
      </c>
      <c r="R7" s="11">
        <v>97790.006999999998</v>
      </c>
      <c r="S7" s="11">
        <v>111634.018</v>
      </c>
      <c r="T7" s="11">
        <v>115597.944</v>
      </c>
      <c r="U7" s="11">
        <v>113245.272</v>
      </c>
      <c r="V7" s="11">
        <v>109876.705</v>
      </c>
      <c r="W7" s="11">
        <v>109610.162</v>
      </c>
      <c r="X7" s="11">
        <v>107533.027</v>
      </c>
      <c r="Y7" s="11">
        <v>110419.56</v>
      </c>
      <c r="Z7" s="11">
        <v>110278.535</v>
      </c>
      <c r="AA7" s="11">
        <v>110666.349</v>
      </c>
      <c r="AB7" s="11">
        <v>114383.417</v>
      </c>
      <c r="AC7" s="11">
        <v>115499.637</v>
      </c>
      <c r="AD7" s="11">
        <v>115407.947</v>
      </c>
      <c r="AE7" s="11">
        <v>116150.32399999999</v>
      </c>
      <c r="AF7" s="11">
        <v>116959.601</v>
      </c>
      <c r="AG7" s="11">
        <v>116357.59699999999</v>
      </c>
      <c r="AH7" s="11">
        <v>114701.71799999999</v>
      </c>
      <c r="AI7" s="11">
        <v>116156.205</v>
      </c>
      <c r="AJ7" s="11">
        <v>113965.66499999999</v>
      </c>
      <c r="AK7" s="11">
        <v>111985.80100000001</v>
      </c>
      <c r="AL7" s="11">
        <v>111580.46400000001</v>
      </c>
      <c r="AM7" s="11">
        <v>99011.837</v>
      </c>
      <c r="AN7" s="11">
        <v>89941.941000000006</v>
      </c>
      <c r="AO7" s="11">
        <v>92535.240999999995</v>
      </c>
      <c r="AP7" s="11">
        <v>98030.78</v>
      </c>
      <c r="AQ7" s="11">
        <v>103777.09600000001</v>
      </c>
      <c r="AR7" s="11">
        <v>112150.86599999999</v>
      </c>
      <c r="AS7" s="11">
        <v>121781.31600000001</v>
      </c>
      <c r="AT7" s="11">
        <v>128914.06299999999</v>
      </c>
      <c r="AU7" s="11">
        <v>129187.46799999999</v>
      </c>
      <c r="AV7" s="11">
        <v>128446.855</v>
      </c>
      <c r="AW7" s="11">
        <v>126340.103</v>
      </c>
      <c r="AX7" s="11">
        <v>127588.111</v>
      </c>
      <c r="AY7" s="11">
        <v>130185.19</v>
      </c>
      <c r="AZ7" s="11">
        <v>126302.02800000001</v>
      </c>
      <c r="BA7" s="11">
        <v>125961.899</v>
      </c>
      <c r="BB7" s="11">
        <v>125049.038</v>
      </c>
      <c r="BC7" s="11">
        <v>120970.216</v>
      </c>
      <c r="BD7" s="11">
        <v>125645.408</v>
      </c>
      <c r="BE7" s="11">
        <v>116011.671</v>
      </c>
      <c r="BF7" s="11">
        <v>113319.111</v>
      </c>
      <c r="BG7" s="11">
        <v>112194.317</v>
      </c>
      <c r="BH7" s="11">
        <v>108819.13400000001</v>
      </c>
      <c r="BI7" s="11">
        <v>111871.227</v>
      </c>
      <c r="BJ7" s="11">
        <v>107240.073</v>
      </c>
      <c r="BK7" s="11">
        <v>107198.111</v>
      </c>
      <c r="BL7" s="11">
        <v>108416.273</v>
      </c>
      <c r="BM7" s="11">
        <v>112184.173</v>
      </c>
      <c r="BN7" s="11">
        <v>116226.413</v>
      </c>
      <c r="BO7" s="11">
        <v>107660.906</v>
      </c>
      <c r="BP7" s="11">
        <v>102061.145</v>
      </c>
      <c r="BQ7" s="11">
        <v>97333.17</v>
      </c>
      <c r="BR7" s="11">
        <v>96281.407999999996</v>
      </c>
      <c r="BS7" s="11">
        <v>100422.514</v>
      </c>
      <c r="BT7" s="11">
        <v>99080.493000000002</v>
      </c>
      <c r="BU7" s="11">
        <v>97152.645000000004</v>
      </c>
      <c r="BV7" s="11">
        <v>93368.361000000004</v>
      </c>
      <c r="BW7" s="11">
        <v>91120.051000000007</v>
      </c>
      <c r="BX7" s="11">
        <v>91747.149000000005</v>
      </c>
      <c r="BY7" s="11">
        <v>84467.203999999998</v>
      </c>
      <c r="BZ7" s="11">
        <v>82032.611999999994</v>
      </c>
      <c r="CA7" s="11">
        <v>79033.108999999997</v>
      </c>
      <c r="CB7" s="11">
        <v>74226.426000000007</v>
      </c>
      <c r="CC7" s="11">
        <v>71953.918000000005</v>
      </c>
      <c r="CD7" s="11">
        <v>65658.562000000005</v>
      </c>
      <c r="CE7" s="11">
        <v>61364.813000000002</v>
      </c>
      <c r="CF7" s="11">
        <v>55847.474999999999</v>
      </c>
      <c r="CG7" s="11">
        <v>50882.525000000001</v>
      </c>
      <c r="CH7" s="11">
        <v>49023.404999999999</v>
      </c>
      <c r="CI7" s="11">
        <v>43991.675000000003</v>
      </c>
      <c r="CJ7" s="11">
        <v>39920.464999999997</v>
      </c>
      <c r="CK7" s="11">
        <v>39165.432999999997</v>
      </c>
      <c r="CL7" s="11">
        <v>27464.473999999998</v>
      </c>
      <c r="CM7" s="11">
        <v>24643.510999999999</v>
      </c>
      <c r="CN7" s="11">
        <v>20914.7</v>
      </c>
      <c r="CO7" s="11">
        <v>18505.206999999999</v>
      </c>
      <c r="CP7" s="11">
        <v>14325.547</v>
      </c>
      <c r="CQ7" s="11">
        <v>11374.241</v>
      </c>
      <c r="CR7" s="11">
        <v>9432.7350000000006</v>
      </c>
      <c r="CS7" s="11">
        <v>7353.8239999999996</v>
      </c>
      <c r="CT7" s="11">
        <v>5892.8379999999997</v>
      </c>
      <c r="CU7" s="11">
        <v>4422.3140000000003</v>
      </c>
      <c r="CV7" s="11">
        <v>3328.5790000000002</v>
      </c>
      <c r="CW7" s="11">
        <v>7734.46</v>
      </c>
      <c r="CX7" s="11">
        <v>11887</v>
      </c>
    </row>
    <row r="8" spans="1:102" x14ac:dyDescent="0.2">
      <c r="A8" s="10">
        <v>2040</v>
      </c>
      <c r="B8" s="11">
        <v>97159.288</v>
      </c>
      <c r="C8" s="11">
        <v>97466.710999999996</v>
      </c>
      <c r="D8" s="11">
        <v>97367.445999999996</v>
      </c>
      <c r="E8" s="11">
        <v>97477.778000000006</v>
      </c>
      <c r="F8" s="11">
        <v>94159.866999999998</v>
      </c>
      <c r="G8" s="11">
        <v>95399.05</v>
      </c>
      <c r="H8" s="11">
        <v>94623.978000000003</v>
      </c>
      <c r="I8" s="11">
        <v>94001.183999999994</v>
      </c>
      <c r="J8" s="11">
        <v>93501.934999999998</v>
      </c>
      <c r="K8" s="11">
        <v>93225.936000000002</v>
      </c>
      <c r="L8" s="11">
        <v>93051.551000000007</v>
      </c>
      <c r="M8" s="11">
        <v>93125.766000000003</v>
      </c>
      <c r="N8" s="11">
        <v>93466.642000000007</v>
      </c>
      <c r="O8" s="11">
        <v>94085.608999999997</v>
      </c>
      <c r="P8" s="11">
        <v>95069.467000000004</v>
      </c>
      <c r="Q8" s="11">
        <v>96689.288</v>
      </c>
      <c r="R8" s="11">
        <v>99550.046000000002</v>
      </c>
      <c r="S8" s="11">
        <v>114789.389</v>
      </c>
      <c r="T8" s="11">
        <v>120509.51</v>
      </c>
      <c r="U8" s="11">
        <v>121902.255</v>
      </c>
      <c r="V8" s="11">
        <v>122102.14599999999</v>
      </c>
      <c r="W8" s="11">
        <v>122250.323</v>
      </c>
      <c r="X8" s="11">
        <v>122289.08900000001</v>
      </c>
      <c r="Y8" s="11">
        <v>123217.537</v>
      </c>
      <c r="Z8" s="11">
        <v>122090.14599999999</v>
      </c>
      <c r="AA8" s="11">
        <v>120753.166</v>
      </c>
      <c r="AB8" s="11">
        <v>122051.886</v>
      </c>
      <c r="AC8" s="11">
        <v>121339.724</v>
      </c>
      <c r="AD8" s="11">
        <v>124308.018</v>
      </c>
      <c r="AE8" s="11">
        <v>124427.924</v>
      </c>
      <c r="AF8" s="11">
        <v>124666.986</v>
      </c>
      <c r="AG8" s="11">
        <v>127639.67600000001</v>
      </c>
      <c r="AH8" s="11">
        <v>127776.268</v>
      </c>
      <c r="AI8" s="11">
        <v>126530.917</v>
      </c>
      <c r="AJ8" s="11">
        <v>124642.69</v>
      </c>
      <c r="AK8" s="11">
        <v>124703.277</v>
      </c>
      <c r="AL8" s="11">
        <v>123498.105</v>
      </c>
      <c r="AM8" s="11">
        <v>121465.155</v>
      </c>
      <c r="AN8" s="11">
        <v>122614.79</v>
      </c>
      <c r="AO8" s="11">
        <v>121800.351</v>
      </c>
      <c r="AP8" s="11">
        <v>119589.20699999999</v>
      </c>
      <c r="AQ8" s="11">
        <v>118808.236</v>
      </c>
      <c r="AR8" s="11">
        <v>105751.86900000001</v>
      </c>
      <c r="AS8" s="11">
        <v>96224.894</v>
      </c>
      <c r="AT8" s="11">
        <v>98448.877999999997</v>
      </c>
      <c r="AU8" s="11">
        <v>103466.36599999999</v>
      </c>
      <c r="AV8" s="11">
        <v>108848.042</v>
      </c>
      <c r="AW8" s="11">
        <v>116836.353</v>
      </c>
      <c r="AX8" s="11">
        <v>126113.508</v>
      </c>
      <c r="AY8" s="11">
        <v>132899.40700000001</v>
      </c>
      <c r="AZ8" s="11">
        <v>132831.609</v>
      </c>
      <c r="BA8" s="11">
        <v>131773.524</v>
      </c>
      <c r="BB8" s="11">
        <v>129419.32</v>
      </c>
      <c r="BC8" s="11">
        <v>130378.917</v>
      </c>
      <c r="BD8" s="11">
        <v>132678.59299999999</v>
      </c>
      <c r="BE8" s="11">
        <v>128585.515</v>
      </c>
      <c r="BF8" s="11">
        <v>128103.463</v>
      </c>
      <c r="BG8" s="11">
        <v>127093.526</v>
      </c>
      <c r="BH8" s="11">
        <v>122937.855</v>
      </c>
      <c r="BI8" s="11">
        <v>127489.719</v>
      </c>
      <c r="BJ8" s="11">
        <v>117860.067</v>
      </c>
      <c r="BK8" s="11">
        <v>115003.361</v>
      </c>
      <c r="BL8" s="11">
        <v>113677.068</v>
      </c>
      <c r="BM8" s="11">
        <v>110082.905</v>
      </c>
      <c r="BN8" s="11">
        <v>111389.8</v>
      </c>
      <c r="BO8" s="11">
        <v>105258.266</v>
      </c>
      <c r="BP8" s="11">
        <v>103544.08199999999</v>
      </c>
      <c r="BQ8" s="11">
        <v>102978.489</v>
      </c>
      <c r="BR8" s="11">
        <v>104563.68</v>
      </c>
      <c r="BS8" s="11">
        <v>108919.63499999999</v>
      </c>
      <c r="BT8" s="11">
        <v>100844.076</v>
      </c>
      <c r="BU8" s="11">
        <v>95514.649000000005</v>
      </c>
      <c r="BV8" s="11">
        <v>90936.426999999996</v>
      </c>
      <c r="BW8" s="11">
        <v>89583.87</v>
      </c>
      <c r="BX8" s="11">
        <v>93068.08</v>
      </c>
      <c r="BY8" s="11">
        <v>91270.66</v>
      </c>
      <c r="BZ8" s="11">
        <v>88935.74</v>
      </c>
      <c r="CA8" s="11">
        <v>84776.354999999996</v>
      </c>
      <c r="CB8" s="11">
        <v>81843.975000000006</v>
      </c>
      <c r="CC8" s="11">
        <v>81529.13</v>
      </c>
      <c r="CD8" s="11">
        <v>73955.413</v>
      </c>
      <c r="CE8" s="11">
        <v>70691.305999999997</v>
      </c>
      <c r="CF8" s="11">
        <v>66964.426000000007</v>
      </c>
      <c r="CG8" s="11">
        <v>61613.712</v>
      </c>
      <c r="CH8" s="11">
        <v>58304.048000000003</v>
      </c>
      <c r="CI8" s="11">
        <v>51816.595999999998</v>
      </c>
      <c r="CJ8" s="11">
        <v>47060.908000000003</v>
      </c>
      <c r="CK8" s="11">
        <v>41423.474000000002</v>
      </c>
      <c r="CL8" s="11">
        <v>36335.406999999999</v>
      </c>
      <c r="CM8" s="11">
        <v>33620.462</v>
      </c>
      <c r="CN8" s="11">
        <v>28863.077000000001</v>
      </c>
      <c r="CO8" s="11">
        <v>24888.61</v>
      </c>
      <c r="CP8" s="11">
        <v>23263.315999999999</v>
      </c>
      <c r="CQ8" s="11">
        <v>15294.393</v>
      </c>
      <c r="CR8" s="11">
        <v>12889.182000000001</v>
      </c>
      <c r="CS8" s="11">
        <v>10198.879999999999</v>
      </c>
      <c r="CT8" s="11">
        <v>8394.4609999999993</v>
      </c>
      <c r="CU8" s="11">
        <v>5994.7349999999997</v>
      </c>
      <c r="CV8" s="11">
        <v>4355.3239999999996</v>
      </c>
      <c r="CW8" s="11">
        <v>10060.929</v>
      </c>
      <c r="CX8" s="11">
        <v>16559</v>
      </c>
    </row>
    <row r="9" spans="1:102" x14ac:dyDescent="0.2">
      <c r="A9" s="10">
        <v>2045</v>
      </c>
      <c r="B9" s="11">
        <v>105809.005</v>
      </c>
      <c r="C9" s="11">
        <v>106356.73699999999</v>
      </c>
      <c r="D9" s="11">
        <v>106763.32399999999</v>
      </c>
      <c r="E9" s="11">
        <v>106652.30899999999</v>
      </c>
      <c r="F9" s="11">
        <v>106717.77</v>
      </c>
      <c r="G9" s="11">
        <v>105936.485</v>
      </c>
      <c r="H9" s="11">
        <v>105630.443</v>
      </c>
      <c r="I9" s="11">
        <v>105063.902</v>
      </c>
      <c r="J9" s="11">
        <v>104855.414</v>
      </c>
      <c r="K9" s="11">
        <v>101318.988</v>
      </c>
      <c r="L9" s="11">
        <v>102383.75199999999</v>
      </c>
      <c r="M9" s="11">
        <v>101448.22199999999</v>
      </c>
      <c r="N9" s="11">
        <v>100689.04399999999</v>
      </c>
      <c r="O9" s="11">
        <v>100154.86</v>
      </c>
      <c r="P9" s="11">
        <v>100028.386</v>
      </c>
      <c r="Q9" s="11">
        <v>100399.012</v>
      </c>
      <c r="R9" s="11">
        <v>102228.95699999999</v>
      </c>
      <c r="S9" s="11">
        <v>116815.9</v>
      </c>
      <c r="T9" s="11">
        <v>122372.99800000001</v>
      </c>
      <c r="U9" s="11">
        <v>123474.697</v>
      </c>
      <c r="V9" s="11">
        <v>124544.833</v>
      </c>
      <c r="W9" s="11">
        <v>126371.55499999999</v>
      </c>
      <c r="X9" s="11">
        <v>128366.80899999999</v>
      </c>
      <c r="Y9" s="11">
        <v>131281.959</v>
      </c>
      <c r="Z9" s="11">
        <v>133963.889</v>
      </c>
      <c r="AA9" s="11">
        <v>135987.59899999999</v>
      </c>
      <c r="AB9" s="11">
        <v>137594.174</v>
      </c>
      <c r="AC9" s="11">
        <v>138857.07500000001</v>
      </c>
      <c r="AD9" s="11">
        <v>139816.51800000001</v>
      </c>
      <c r="AE9" s="11">
        <v>138827.88399999999</v>
      </c>
      <c r="AF9" s="11">
        <v>137136.19099999999</v>
      </c>
      <c r="AG9" s="11">
        <v>137506.18799999999</v>
      </c>
      <c r="AH9" s="11">
        <v>135619.15900000001</v>
      </c>
      <c r="AI9" s="11">
        <v>137266.26999999999</v>
      </c>
      <c r="AJ9" s="11">
        <v>134648.90299999999</v>
      </c>
      <c r="AK9" s="11">
        <v>134032.69399999999</v>
      </c>
      <c r="AL9" s="11">
        <v>136305.00099999999</v>
      </c>
      <c r="AM9" s="11">
        <v>135959.72899999999</v>
      </c>
      <c r="AN9" s="11">
        <v>134364.14199999999</v>
      </c>
      <c r="AO9" s="11">
        <v>133798.14600000001</v>
      </c>
      <c r="AP9" s="11">
        <v>133590.125</v>
      </c>
      <c r="AQ9" s="11">
        <v>131953.22</v>
      </c>
      <c r="AR9" s="11">
        <v>129410.262</v>
      </c>
      <c r="AS9" s="11">
        <v>130015.423</v>
      </c>
      <c r="AT9" s="11">
        <v>128781.02</v>
      </c>
      <c r="AU9" s="11">
        <v>125999.162</v>
      </c>
      <c r="AV9" s="11">
        <v>124792.62</v>
      </c>
      <c r="AW9" s="11">
        <v>111333.336</v>
      </c>
      <c r="AX9" s="11">
        <v>101447.66899999999</v>
      </c>
      <c r="AY9" s="11">
        <v>103306.7</v>
      </c>
      <c r="AZ9" s="11">
        <v>107953.932</v>
      </c>
      <c r="BA9" s="11">
        <v>113009.106</v>
      </c>
      <c r="BB9" s="11">
        <v>120702.17</v>
      </c>
      <c r="BC9" s="11">
        <v>129660.34600000001</v>
      </c>
      <c r="BD9" s="11">
        <v>136137.15599999999</v>
      </c>
      <c r="BE9" s="11">
        <v>135815.22500000001</v>
      </c>
      <c r="BF9" s="11">
        <v>134565.07999999999</v>
      </c>
      <c r="BG9" s="11">
        <v>132097.66899999999</v>
      </c>
      <c r="BH9" s="11">
        <v>132938.32999999999</v>
      </c>
      <c r="BI9" s="11">
        <v>135195.65299999999</v>
      </c>
      <c r="BJ9" s="11">
        <v>131099.68299999999</v>
      </c>
      <c r="BK9" s="11">
        <v>130446.463</v>
      </c>
      <c r="BL9" s="11">
        <v>129221.65300000001</v>
      </c>
      <c r="BM9" s="11">
        <v>124807.895</v>
      </c>
      <c r="BN9" s="11">
        <v>127467.97</v>
      </c>
      <c r="BO9" s="11">
        <v>116186.57</v>
      </c>
      <c r="BP9" s="11">
        <v>111579.567</v>
      </c>
      <c r="BQ9" s="11">
        <v>108608.21</v>
      </c>
      <c r="BR9" s="11">
        <v>103180.046</v>
      </c>
      <c r="BS9" s="11">
        <v>104805.374</v>
      </c>
      <c r="BT9" s="11">
        <v>98842.328999999998</v>
      </c>
      <c r="BU9" s="11">
        <v>97122.562999999995</v>
      </c>
      <c r="BV9" s="11">
        <v>96437.679000000004</v>
      </c>
      <c r="BW9" s="11">
        <v>97670.096999999994</v>
      </c>
      <c r="BX9" s="11">
        <v>101510.14200000001</v>
      </c>
      <c r="BY9" s="11">
        <v>93446.959000000003</v>
      </c>
      <c r="BZ9" s="11">
        <v>87869.212</v>
      </c>
      <c r="CA9" s="11">
        <v>82983.740999999995</v>
      </c>
      <c r="CB9" s="11">
        <v>80852.885999999999</v>
      </c>
      <c r="CC9" s="11">
        <v>83112.474000000002</v>
      </c>
      <c r="CD9" s="11">
        <v>80379.983999999997</v>
      </c>
      <c r="CE9" s="11">
        <v>77198.414999999994</v>
      </c>
      <c r="CF9" s="11">
        <v>72355.826000000001</v>
      </c>
      <c r="CG9" s="11">
        <v>68442.986999999994</v>
      </c>
      <c r="CH9" s="11">
        <v>66640.27</v>
      </c>
      <c r="CI9" s="11">
        <v>58918.262999999999</v>
      </c>
      <c r="CJ9" s="11">
        <v>54744.127999999997</v>
      </c>
      <c r="CK9" s="11">
        <v>50276.038</v>
      </c>
      <c r="CL9" s="11">
        <v>44639.303999999996</v>
      </c>
      <c r="CM9" s="11">
        <v>40623.599000000002</v>
      </c>
      <c r="CN9" s="11">
        <v>34580.678</v>
      </c>
      <c r="CO9" s="11">
        <v>29973.079000000002</v>
      </c>
      <c r="CP9" s="11">
        <v>25029.161</v>
      </c>
      <c r="CQ9" s="11">
        <v>20713.848999999998</v>
      </c>
      <c r="CR9" s="11">
        <v>18028.856</v>
      </c>
      <c r="CS9" s="11">
        <v>14495.876</v>
      </c>
      <c r="CT9" s="11">
        <v>11613.53</v>
      </c>
      <c r="CU9" s="11">
        <v>10132.007</v>
      </c>
      <c r="CV9" s="11">
        <v>6091.5050000000001</v>
      </c>
      <c r="CW9" s="11">
        <v>14478.763000000001</v>
      </c>
      <c r="CX9" s="11">
        <v>23222</v>
      </c>
    </row>
    <row r="10" spans="1:102" x14ac:dyDescent="0.2">
      <c r="A10" s="10">
        <v>2050</v>
      </c>
      <c r="B10" s="11">
        <v>111816.50900000001</v>
      </c>
      <c r="C10" s="11">
        <v>112507.61500000001</v>
      </c>
      <c r="D10" s="11">
        <v>112941.181</v>
      </c>
      <c r="E10" s="11">
        <v>113173.609</v>
      </c>
      <c r="F10" s="11">
        <v>113276.38800000001</v>
      </c>
      <c r="G10" s="11">
        <v>113268.788</v>
      </c>
      <c r="H10" s="11">
        <v>113242.505</v>
      </c>
      <c r="I10" s="11">
        <v>113230.033</v>
      </c>
      <c r="J10" s="11">
        <v>112846.82399999999</v>
      </c>
      <c r="K10" s="11">
        <v>112743.933</v>
      </c>
      <c r="L10" s="11">
        <v>111840.985</v>
      </c>
      <c r="M10" s="11">
        <v>111428.47900000001</v>
      </c>
      <c r="N10" s="11">
        <v>110778.147</v>
      </c>
      <c r="O10" s="11">
        <v>110588.838</v>
      </c>
      <c r="P10" s="11">
        <v>107283.785</v>
      </c>
      <c r="Q10" s="11">
        <v>108977.034</v>
      </c>
      <c r="R10" s="11">
        <v>109857.96</v>
      </c>
      <c r="S10" s="11">
        <v>123370.999</v>
      </c>
      <c r="T10" s="11">
        <v>127684.374</v>
      </c>
      <c r="U10" s="11">
        <v>127456.47100000001</v>
      </c>
      <c r="V10" s="11">
        <v>126984.485</v>
      </c>
      <c r="W10" s="11">
        <v>127454.772</v>
      </c>
      <c r="X10" s="11">
        <v>128484.40300000001</v>
      </c>
      <c r="Y10" s="11">
        <v>131024.522</v>
      </c>
      <c r="Z10" s="11">
        <v>133347.58300000001</v>
      </c>
      <c r="AA10" s="11">
        <v>136298.03099999999</v>
      </c>
      <c r="AB10" s="11">
        <v>139660.45800000001</v>
      </c>
      <c r="AC10" s="11">
        <v>142975.33600000001</v>
      </c>
      <c r="AD10" s="11">
        <v>145982.25700000001</v>
      </c>
      <c r="AE10" s="11">
        <v>148882.48000000001</v>
      </c>
      <c r="AF10" s="11">
        <v>150650.77600000001</v>
      </c>
      <c r="AG10" s="11">
        <v>151438.36300000001</v>
      </c>
      <c r="AH10" s="11">
        <v>151634.745</v>
      </c>
      <c r="AI10" s="11">
        <v>151355.88200000001</v>
      </c>
      <c r="AJ10" s="11">
        <v>147704.19500000001</v>
      </c>
      <c r="AK10" s="11">
        <v>145224.32500000001</v>
      </c>
      <c r="AL10" s="11">
        <v>144954.541</v>
      </c>
      <c r="AM10" s="11">
        <v>142640.76</v>
      </c>
      <c r="AN10" s="11">
        <v>143991.64300000001</v>
      </c>
      <c r="AO10" s="11">
        <v>142745.54399999999</v>
      </c>
      <c r="AP10" s="11">
        <v>141892.89499999999</v>
      </c>
      <c r="AQ10" s="11">
        <v>143748.15400000001</v>
      </c>
      <c r="AR10" s="11">
        <v>142867.74100000001</v>
      </c>
      <c r="AS10" s="11">
        <v>140759.06899999999</v>
      </c>
      <c r="AT10" s="11">
        <v>139793.01699999999</v>
      </c>
      <c r="AU10" s="11">
        <v>139070.5</v>
      </c>
      <c r="AV10" s="11">
        <v>137076.266</v>
      </c>
      <c r="AW10" s="11">
        <v>134196.06</v>
      </c>
      <c r="AX10" s="11">
        <v>134494.34400000001</v>
      </c>
      <c r="AY10" s="11">
        <v>132959.174</v>
      </c>
      <c r="AZ10" s="11">
        <v>129850.924</v>
      </c>
      <c r="BA10" s="11">
        <v>128360.144</v>
      </c>
      <c r="BB10" s="11">
        <v>114693.067</v>
      </c>
      <c r="BC10" s="11">
        <v>104588.626</v>
      </c>
      <c r="BD10" s="11">
        <v>106237.24</v>
      </c>
      <c r="BE10" s="11">
        <v>110680.21</v>
      </c>
      <c r="BF10" s="11">
        <v>115588.77800000001</v>
      </c>
      <c r="BG10" s="11">
        <v>123129.99099999999</v>
      </c>
      <c r="BH10" s="11">
        <v>131956.929</v>
      </c>
      <c r="BI10" s="11">
        <v>138372.67199999999</v>
      </c>
      <c r="BJ10" s="11">
        <v>138052.696</v>
      </c>
      <c r="BK10" s="11">
        <v>136683.35</v>
      </c>
      <c r="BL10" s="11">
        <v>134084.65</v>
      </c>
      <c r="BM10" s="11">
        <v>134673.90599999999</v>
      </c>
      <c r="BN10" s="11">
        <v>135038.52100000001</v>
      </c>
      <c r="BO10" s="11">
        <v>129103.91499999999</v>
      </c>
      <c r="BP10" s="11">
        <v>126601.12699999999</v>
      </c>
      <c r="BQ10" s="11">
        <v>123689.451</v>
      </c>
      <c r="BR10" s="11">
        <v>117253.224</v>
      </c>
      <c r="BS10" s="11">
        <v>120456.602</v>
      </c>
      <c r="BT10" s="11">
        <v>109608.27899999999</v>
      </c>
      <c r="BU10" s="11">
        <v>105176.614</v>
      </c>
      <c r="BV10" s="11">
        <v>102394.423</v>
      </c>
      <c r="BW10" s="11">
        <v>96877.918000000005</v>
      </c>
      <c r="BX10" s="11">
        <v>98130.085000000006</v>
      </c>
      <c r="BY10" s="11">
        <v>91905.11</v>
      </c>
      <c r="BZ10" s="11">
        <v>89668.407000000007</v>
      </c>
      <c r="CA10" s="11">
        <v>88337.875</v>
      </c>
      <c r="CB10" s="11">
        <v>88631.634999999995</v>
      </c>
      <c r="CC10" s="11">
        <v>91267.913</v>
      </c>
      <c r="CD10" s="11">
        <v>82904.307000000001</v>
      </c>
      <c r="CE10" s="11">
        <v>76754.987999999998</v>
      </c>
      <c r="CF10" s="11">
        <v>71301.826000000001</v>
      </c>
      <c r="CG10" s="11">
        <v>68081.955000000002</v>
      </c>
      <c r="CH10" s="11">
        <v>68454.642000000007</v>
      </c>
      <c r="CI10" s="11">
        <v>64607.1</v>
      </c>
      <c r="CJ10" s="11">
        <v>60445.502999999997</v>
      </c>
      <c r="CK10" s="11">
        <v>54977.277999999998</v>
      </c>
      <c r="CL10" s="11">
        <v>50266.409</v>
      </c>
      <c r="CM10" s="11">
        <v>47140.999000000003</v>
      </c>
      <c r="CN10" s="11">
        <v>39982.821000000004</v>
      </c>
      <c r="CO10" s="11">
        <v>35485.728000000003</v>
      </c>
      <c r="CP10" s="11">
        <v>31008.593000000001</v>
      </c>
      <c r="CQ10" s="11">
        <v>26051.742999999999</v>
      </c>
      <c r="CR10" s="11">
        <v>22332.06</v>
      </c>
      <c r="CS10" s="11">
        <v>17839.050999999999</v>
      </c>
      <c r="CT10" s="11">
        <v>14462.254999999999</v>
      </c>
      <c r="CU10" s="11">
        <v>11214.268</v>
      </c>
      <c r="CV10" s="11">
        <v>8559.8220000000001</v>
      </c>
      <c r="CW10" s="11">
        <v>21754.696</v>
      </c>
      <c r="CX10" s="1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89EE-50B1-E444-9E1D-740928581A39}">
  <dimension ref="A1:R10"/>
  <sheetViews>
    <sheetView workbookViewId="0">
      <selection activeCell="O23" sqref="O23:O24"/>
    </sheetView>
  </sheetViews>
  <sheetFormatPr baseColWidth="10" defaultRowHeight="16" x14ac:dyDescent="0.2"/>
  <cols>
    <col min="7" max="7" width="11.5" bestFit="1" customWidth="1"/>
  </cols>
  <sheetData>
    <row r="1" spans="1:18" x14ac:dyDescent="0.2">
      <c r="A1" t="str">
        <f>rCp!A1</f>
        <v>year</v>
      </c>
      <c r="B1" t="s">
        <v>222</v>
      </c>
      <c r="C1" t="s">
        <v>223</v>
      </c>
      <c r="D1" t="s">
        <v>224</v>
      </c>
      <c r="E1" t="s">
        <v>225</v>
      </c>
      <c r="N1" t="s">
        <v>226</v>
      </c>
      <c r="O1" t="s">
        <v>227</v>
      </c>
      <c r="P1" t="s">
        <v>228</v>
      </c>
    </row>
    <row r="2" spans="1:18" x14ac:dyDescent="0.2">
      <c r="A2">
        <f>rCp!A2</f>
        <v>2010</v>
      </c>
      <c r="B2" s="4">
        <f>SUM(rCp!B2:'rCp'!U2)</f>
        <v>1772146.9749999996</v>
      </c>
      <c r="C2" s="4">
        <f>SUM(rCp!V2:AJ2)</f>
        <v>1532076.9790000001</v>
      </c>
      <c r="D2" s="4">
        <f>SUM(rCp!AK2:BN2)</f>
        <v>2952943.9649999989</v>
      </c>
      <c r="E2" s="4">
        <f>SUM(rCp!BO2:CX2)</f>
        <v>824933.99100000004</v>
      </c>
      <c r="G2" s="6">
        <f>SUM(B2:E2)</f>
        <v>7082101.9099999992</v>
      </c>
      <c r="I2" s="19">
        <f>B2/$G2</f>
        <v>0.25022895709785115</v>
      </c>
      <c r="J2" s="19">
        <f t="shared" ref="J2:L10" si="0">C2/$G2</f>
        <v>0.21633082924670879</v>
      </c>
      <c r="K2" s="19">
        <f t="shared" si="0"/>
        <v>0.41695869425860876</v>
      </c>
      <c r="L2" s="19">
        <f t="shared" si="0"/>
        <v>0.11648151939683117</v>
      </c>
      <c r="O2">
        <v>0.66649612199999997</v>
      </c>
      <c r="P2">
        <v>0.33350387799999998</v>
      </c>
    </row>
    <row r="3" spans="1:18" x14ac:dyDescent="0.2">
      <c r="A3">
        <f>rCp!A3</f>
        <v>2015</v>
      </c>
      <c r="B3" s="4">
        <f>SUM(rCp!B3:'rCp'!U3)</f>
        <v>1773701.9980000001</v>
      </c>
      <c r="C3" s="4">
        <f>SUM(rCp!V3:AJ3)</f>
        <v>1690038.993</v>
      </c>
      <c r="D3" s="4">
        <f>SUM(rCp!AK3:BN3)</f>
        <v>3103894.986</v>
      </c>
      <c r="E3" s="4">
        <f>SUM(rCp!BO3:CX3)</f>
        <v>1001251.9970000002</v>
      </c>
      <c r="G3" s="6">
        <f t="shared" ref="G3:G10" si="1">SUM(B3:E3)</f>
        <v>7568887.9740000004</v>
      </c>
      <c r="I3" s="19">
        <f t="shared" ref="I3:I10" si="2">B3/$G3</f>
        <v>0.23434116135591784</v>
      </c>
      <c r="J3" s="19">
        <f t="shared" si="0"/>
        <v>0.22328762148488365</v>
      </c>
      <c r="K3" s="19">
        <f t="shared" si="0"/>
        <v>0.41008599898191594</v>
      </c>
      <c r="L3" s="19">
        <f t="shared" si="0"/>
        <v>0.13228521817728256</v>
      </c>
      <c r="O3">
        <f>1-P3</f>
        <v>0.68767129514646608</v>
      </c>
      <c r="P3">
        <f t="shared" ref="P3:P10" si="3">P2*R3</f>
        <v>0.31232870485353387</v>
      </c>
      <c r="R3">
        <f t="shared" ref="R3:R10" si="4">I3/I2</f>
        <v>0.93650696575568415</v>
      </c>
    </row>
    <row r="4" spans="1:18" x14ac:dyDescent="0.2">
      <c r="A4">
        <f>rCp!A4</f>
        <v>2020</v>
      </c>
      <c r="B4" s="4">
        <f>SUM(rCp!B4:'rCp'!U4)</f>
        <v>1900947.8050000002</v>
      </c>
      <c r="C4" s="4">
        <f>SUM(rCp!V4:AJ4)</f>
        <v>1612088.3809999998</v>
      </c>
      <c r="D4" s="4">
        <f>SUM(rCp!AK4:BN4)</f>
        <v>3296683.2440000004</v>
      </c>
      <c r="E4" s="4">
        <f>SUM(rCp!BO4:CX4)</f>
        <v>1219107.1820000003</v>
      </c>
      <c r="G4" s="6">
        <f t="shared" si="1"/>
        <v>8028826.6119999997</v>
      </c>
      <c r="I4" s="19">
        <f t="shared" si="2"/>
        <v>0.2367653328269434</v>
      </c>
      <c r="J4" s="19">
        <f t="shared" si="0"/>
        <v>0.20078754454487152</v>
      </c>
      <c r="K4" s="19">
        <f t="shared" si="0"/>
        <v>0.41060585852890757</v>
      </c>
      <c r="L4" s="19">
        <f t="shared" si="0"/>
        <v>0.15184126409927762</v>
      </c>
      <c r="O4">
        <f t="shared" ref="O4:O10" si="5">1-P4</f>
        <v>0.68444037177172723</v>
      </c>
      <c r="P4">
        <f t="shared" si="3"/>
        <v>0.31555962822827277</v>
      </c>
      <c r="R4">
        <f t="shared" si="4"/>
        <v>1.0103446251482202</v>
      </c>
    </row>
    <row r="5" spans="1:18" x14ac:dyDescent="0.2">
      <c r="A5">
        <f>rCp!A5</f>
        <v>2025</v>
      </c>
      <c r="B5" s="4">
        <f>SUM(rCp!B5:'rCp'!U5)</f>
        <v>1922345.0790000001</v>
      </c>
      <c r="C5" s="4">
        <f>SUM(rCp!V5:AJ5)</f>
        <v>1581567.865</v>
      </c>
      <c r="D5" s="4">
        <f>SUM(rCp!AK5:BN5)</f>
        <v>3440920.0789999994</v>
      </c>
      <c r="E5" s="4">
        <f>SUM(rCp!BO5:CX5)</f>
        <v>1474040.8100000003</v>
      </c>
      <c r="G5" s="6">
        <f t="shared" si="1"/>
        <v>8418873.8330000006</v>
      </c>
      <c r="I5" s="19">
        <f t="shared" si="2"/>
        <v>0.22833755643953954</v>
      </c>
      <c r="J5" s="19">
        <f t="shared" si="0"/>
        <v>0.18785978937000183</v>
      </c>
      <c r="K5" s="19">
        <f t="shared" si="0"/>
        <v>0.40871500716787129</v>
      </c>
      <c r="L5" s="19">
        <f t="shared" si="0"/>
        <v>0.17508764702258725</v>
      </c>
      <c r="O5">
        <f t="shared" si="5"/>
        <v>0.69567286916417292</v>
      </c>
      <c r="P5">
        <f t="shared" si="3"/>
        <v>0.30432713083582708</v>
      </c>
      <c r="R5">
        <f t="shared" si="4"/>
        <v>0.96440451696716978</v>
      </c>
    </row>
    <row r="6" spans="1:18" x14ac:dyDescent="0.2">
      <c r="A6">
        <f>rCp!A6</f>
        <v>2030</v>
      </c>
      <c r="B6" s="4">
        <f>SUM(rCp!B6:'rCp'!U6)</f>
        <v>1914366.3660000004</v>
      </c>
      <c r="C6" s="4">
        <f>SUM(rCp!V6:AJ6)</f>
        <v>1642488.233</v>
      </c>
      <c r="D6" s="4">
        <f>SUM(rCp!AK6:BN6)</f>
        <v>3479736.3230000008</v>
      </c>
      <c r="E6" s="4">
        <f>SUM(rCp!BO6:CX6)</f>
        <v>1731152.6090000002</v>
      </c>
      <c r="G6" s="6">
        <f t="shared" si="1"/>
        <v>8767743.5310000014</v>
      </c>
      <c r="I6" s="19">
        <f t="shared" si="2"/>
        <v>0.21834196669090503</v>
      </c>
      <c r="J6" s="19">
        <f t="shared" si="0"/>
        <v>0.18733306091729016</v>
      </c>
      <c r="K6" s="19">
        <f t="shared" si="0"/>
        <v>0.39687934651563889</v>
      </c>
      <c r="L6" s="19">
        <f t="shared" si="0"/>
        <v>0.1974456258761659</v>
      </c>
      <c r="O6">
        <f t="shared" si="5"/>
        <v>0.7089949402095439</v>
      </c>
      <c r="P6">
        <f t="shared" si="3"/>
        <v>0.2910050597904561</v>
      </c>
      <c r="R6">
        <f t="shared" si="4"/>
        <v>0.95622450417489158</v>
      </c>
    </row>
    <row r="7" spans="1:18" x14ac:dyDescent="0.2">
      <c r="A7">
        <f>rCp!A7</f>
        <v>2035</v>
      </c>
      <c r="B7" s="4">
        <f>SUM(rCp!B7:'rCp'!U7)</f>
        <v>1875246.2290000003</v>
      </c>
      <c r="C7" s="4">
        <f>SUM(rCp!V7:AJ7)</f>
        <v>1697966.449</v>
      </c>
      <c r="D7" s="4">
        <f>SUM(rCp!AK7:BN7)</f>
        <v>3448866.2239999999</v>
      </c>
      <c r="E7" s="4">
        <f>SUM(rCp!BO7:CX7)</f>
        <v>1941074.8939999999</v>
      </c>
      <c r="G7" s="6">
        <f t="shared" si="1"/>
        <v>8963153.7960000001</v>
      </c>
      <c r="I7" s="19">
        <f t="shared" si="2"/>
        <v>0.20921723220200342</v>
      </c>
      <c r="J7" s="19">
        <f t="shared" si="0"/>
        <v>0.18943850430835563</v>
      </c>
      <c r="K7" s="19">
        <f t="shared" si="0"/>
        <v>0.38478266718341153</v>
      </c>
      <c r="L7" s="19">
        <f t="shared" si="0"/>
        <v>0.21656159630622943</v>
      </c>
      <c r="O7">
        <f t="shared" si="5"/>
        <v>0.7211563398055908</v>
      </c>
      <c r="P7">
        <f t="shared" si="3"/>
        <v>0.2788436601944092</v>
      </c>
      <c r="R7">
        <f t="shared" si="4"/>
        <v>0.95820897545628958</v>
      </c>
    </row>
    <row r="8" spans="1:18" x14ac:dyDescent="0.2">
      <c r="A8">
        <f>rCp!A8</f>
        <v>2040</v>
      </c>
      <c r="B8" s="4">
        <f>SUM(rCp!B8:'rCp'!U8)</f>
        <v>1976622.696</v>
      </c>
      <c r="C8" s="4">
        <f>SUM(rCp!V8:AJ8)</f>
        <v>1856086.4959999996</v>
      </c>
      <c r="D8" s="4">
        <f>SUM(rCp!AK8:BN8)</f>
        <v>3600373.6799999992</v>
      </c>
      <c r="E8" s="4">
        <f>SUM(rCp!BO8:CX8)</f>
        <v>2126114.773</v>
      </c>
      <c r="G8" s="6">
        <f t="shared" si="1"/>
        <v>9559197.6449999996</v>
      </c>
      <c r="I8" s="19">
        <f t="shared" si="2"/>
        <v>0.20677705069042959</v>
      </c>
      <c r="J8" s="19">
        <f t="shared" si="0"/>
        <v>0.19416760327900925</v>
      </c>
      <c r="K8" s="19">
        <f t="shared" si="0"/>
        <v>0.37663973627359804</v>
      </c>
      <c r="L8" s="19">
        <f t="shared" si="0"/>
        <v>0.22241560975696303</v>
      </c>
      <c r="O8">
        <f t="shared" si="5"/>
        <v>0.7244086012807307</v>
      </c>
      <c r="P8">
        <f t="shared" si="3"/>
        <v>0.27559139871926935</v>
      </c>
      <c r="R8">
        <f t="shared" si="4"/>
        <v>0.98833661316569865</v>
      </c>
    </row>
    <row r="9" spans="1:18" x14ac:dyDescent="0.2">
      <c r="A9">
        <f>rCp!A9</f>
        <v>2045</v>
      </c>
      <c r="B9" s="4">
        <f>SUM(rCp!B9:'rCp'!U9)</f>
        <v>2125100.2050000001</v>
      </c>
      <c r="C9" s="4">
        <f>SUM(rCp!V9:AJ9)</f>
        <v>2017789.0060000001</v>
      </c>
      <c r="D9" s="4">
        <f>SUM(rCp!AK9:BN9)</f>
        <v>3816207.5799999996</v>
      </c>
      <c r="E9" s="4">
        <f>SUM(rCp!BO9:CX9)</f>
        <v>2286785.9669999992</v>
      </c>
      <c r="G9" s="6">
        <f t="shared" si="1"/>
        <v>10245882.757999998</v>
      </c>
      <c r="I9" s="19">
        <f t="shared" si="2"/>
        <v>0.20741016222742928</v>
      </c>
      <c r="J9" s="19">
        <f t="shared" si="0"/>
        <v>0.19693656990409225</v>
      </c>
      <c r="K9" s="19">
        <f t="shared" si="0"/>
        <v>0.37246254618913144</v>
      </c>
      <c r="L9" s="19">
        <f t="shared" si="0"/>
        <v>0.22319072167934714</v>
      </c>
      <c r="O9">
        <f t="shared" si="5"/>
        <v>0.72356479345271274</v>
      </c>
      <c r="P9">
        <f t="shared" si="3"/>
        <v>0.27643520654728732</v>
      </c>
      <c r="R9">
        <f t="shared" si="4"/>
        <v>1.0030618075598126</v>
      </c>
    </row>
    <row r="10" spans="1:18" x14ac:dyDescent="0.2">
      <c r="A10">
        <f>rCp!A10</f>
        <v>2050</v>
      </c>
      <c r="B10" s="4">
        <f>SUM(rCp!B10:'rCp'!U10)</f>
        <v>2278314.4569999999</v>
      </c>
      <c r="C10" s="4">
        <f>SUM(rCp!V10:AJ10)</f>
        <v>2113878.2880000002</v>
      </c>
      <c r="D10" s="4">
        <f>SUM(rCp!AK10:BN10)</f>
        <v>3988405.7370000002</v>
      </c>
      <c r="E10" s="4">
        <f>SUM(rCp!BO10:CX10)</f>
        <v>2452728.622</v>
      </c>
      <c r="G10" s="6">
        <f t="shared" si="1"/>
        <v>10833327.104</v>
      </c>
      <c r="I10" s="19">
        <f t="shared" si="2"/>
        <v>0.21030607080614927</v>
      </c>
      <c r="J10" s="19">
        <f t="shared" si="0"/>
        <v>0.19512733878583716</v>
      </c>
      <c r="K10" s="19">
        <f t="shared" si="0"/>
        <v>0.36816074126732101</v>
      </c>
      <c r="L10" s="19">
        <f t="shared" si="0"/>
        <v>0.22640584914069256</v>
      </c>
      <c r="O10">
        <f t="shared" si="5"/>
        <v>0.71970514126641949</v>
      </c>
      <c r="P10">
        <f t="shared" si="3"/>
        <v>0.28029485873358051</v>
      </c>
      <c r="R10">
        <f t="shared" si="4"/>
        <v>1.0139622309129896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8E830-AEEE-084C-A7F3-7516C09A609C}">
  <dimension ref="A1:S10"/>
  <sheetViews>
    <sheetView workbookViewId="0">
      <selection activeCell="R6" sqref="R6"/>
    </sheetView>
  </sheetViews>
  <sheetFormatPr baseColWidth="10" defaultRowHeight="16" x14ac:dyDescent="0.2"/>
  <sheetData>
    <row r="1" spans="1:19" x14ac:dyDescent="0.2">
      <c r="A1" t="s">
        <v>32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</row>
    <row r="2" spans="1:19" x14ac:dyDescent="0.2">
      <c r="A2">
        <v>2010</v>
      </c>
      <c r="B2">
        <v>0.26108857200000002</v>
      </c>
      <c r="C2">
        <v>0.30591716400000002</v>
      </c>
      <c r="D2">
        <v>0.16454264399999999</v>
      </c>
      <c r="E2">
        <v>0.26845162</v>
      </c>
      <c r="F2">
        <f>Bh!G2</f>
        <v>0.2677270985051744</v>
      </c>
      <c r="G2">
        <f>Bh!H2</f>
        <v>0.26113453430433115</v>
      </c>
      <c r="H2">
        <f>Bh!I2</f>
        <v>0.22752012265235722</v>
      </c>
      <c r="I2">
        <f>Bh!J2</f>
        <v>0.24361824453813721</v>
      </c>
      <c r="J2">
        <v>0.23092916299999999</v>
      </c>
      <c r="K2">
        <v>0.39891012399999998</v>
      </c>
      <c r="L2">
        <v>0.295972705</v>
      </c>
      <c r="M2">
        <v>7.4188007E-2</v>
      </c>
      <c r="N2">
        <f>Cp!I2</f>
        <v>0.25022895709785115</v>
      </c>
      <c r="O2">
        <f>Cp!J2</f>
        <v>0.21633082924670879</v>
      </c>
      <c r="P2">
        <f>Cp!K2</f>
        <v>0.41695869425860876</v>
      </c>
      <c r="Q2">
        <f>Cp!L2</f>
        <v>0.11648151939683117</v>
      </c>
      <c r="R2">
        <v>0.66649612199999997</v>
      </c>
      <c r="S2">
        <v>0.33350387799999998</v>
      </c>
    </row>
    <row r="3" spans="1:19" x14ac:dyDescent="0.2">
      <c r="A3">
        <v>2015</v>
      </c>
      <c r="B3">
        <f>Ch!G14</f>
        <v>0.24556871550311504</v>
      </c>
      <c r="C3">
        <f>Ch!H14</f>
        <v>0.31445308710480652</v>
      </c>
      <c r="D3">
        <f>Ch!I14</f>
        <v>0.17364317461991677</v>
      </c>
      <c r="E3">
        <f>Ch!J14</f>
        <v>0.26633502277216164</v>
      </c>
      <c r="F3">
        <f>Ch!G3</f>
        <v>0.27867346575427215</v>
      </c>
      <c r="G3">
        <f>Ch!H3</f>
        <v>0.24860900189400528</v>
      </c>
      <c r="H3">
        <f>Ch!I3</f>
        <v>0.21663583142965037</v>
      </c>
      <c r="I3">
        <f>Ch!J3</f>
        <v>0.25608170092207216</v>
      </c>
      <c r="J3">
        <f>Ch!G26</f>
        <v>0.18363559911640606</v>
      </c>
      <c r="K3">
        <f>Ch!H26</f>
        <v>0.35686274803236895</v>
      </c>
      <c r="L3">
        <f>Ch!I26</f>
        <v>0.34382702334503179</v>
      </c>
      <c r="M3">
        <f>Ch!J26</f>
        <v>0.11567462950619331</v>
      </c>
      <c r="N3">
        <f>Cp!I3</f>
        <v>0.23434116135591784</v>
      </c>
      <c r="O3">
        <f>Cp!J3</f>
        <v>0.22328762148488365</v>
      </c>
      <c r="P3">
        <f>Cp!K3</f>
        <v>0.41008599898191594</v>
      </c>
      <c r="Q3">
        <f>Cp!L3</f>
        <v>0.13228521817728256</v>
      </c>
      <c r="R3" s="15">
        <f>Cp!O3</f>
        <v>0.68767129514646608</v>
      </c>
      <c r="S3" s="15">
        <f>Cp!P3</f>
        <v>0.31232870485353387</v>
      </c>
    </row>
    <row r="4" spans="1:19" x14ac:dyDescent="0.2">
      <c r="A4">
        <v>2020</v>
      </c>
      <c r="B4">
        <f>Ch!G15</f>
        <v>0.24551396794130195</v>
      </c>
      <c r="C4">
        <f>Ch!H15</f>
        <v>0.31444229222188852</v>
      </c>
      <c r="D4">
        <f>Ch!I15</f>
        <v>0.17366236393006079</v>
      </c>
      <c r="E4">
        <f>Ch!J15</f>
        <v>0.26638137590674865</v>
      </c>
      <c r="F4">
        <f>Ch!G4</f>
        <v>0.26101338075982194</v>
      </c>
      <c r="G4">
        <f>Ch!H4</f>
        <v>0.22902220713356569</v>
      </c>
      <c r="H4">
        <f>Ch!I4</f>
        <v>0.22280267048787261</v>
      </c>
      <c r="I4">
        <f>Ch!J4</f>
        <v>0.2871617416187397</v>
      </c>
      <c r="J4">
        <f>Ch!G27</f>
        <v>0.18363559912709831</v>
      </c>
      <c r="K4">
        <f>Ch!H27</f>
        <v>0.35686274802765477</v>
      </c>
      <c r="L4">
        <f>Ch!I27</f>
        <v>0.34382702334620652</v>
      </c>
      <c r="M4">
        <f>Ch!J27</f>
        <v>0.11567462949904048</v>
      </c>
      <c r="N4">
        <f>Cp!I4</f>
        <v>0.2367653328269434</v>
      </c>
      <c r="O4">
        <f>Cp!J4</f>
        <v>0.20078754454487152</v>
      </c>
      <c r="P4">
        <f>Cp!K4</f>
        <v>0.41060585852890757</v>
      </c>
      <c r="Q4">
        <f>Cp!L4</f>
        <v>0.15184126409927762</v>
      </c>
      <c r="R4" s="15">
        <f>Cp!O4</f>
        <v>0.68444037177172723</v>
      </c>
      <c r="S4" s="15">
        <f>Cp!P4</f>
        <v>0.31555962822827277</v>
      </c>
    </row>
    <row r="5" spans="1:19" x14ac:dyDescent="0.2">
      <c r="A5">
        <v>2025</v>
      </c>
      <c r="B5">
        <f>Ch!G16</f>
        <v>0.24549667632297739</v>
      </c>
      <c r="C5">
        <f>Ch!H16</f>
        <v>0.31443857973393269</v>
      </c>
      <c r="D5">
        <f>Ch!I16</f>
        <v>0.17366852057646714</v>
      </c>
      <c r="E5">
        <f>Ch!J16</f>
        <v>0.26639622336662283</v>
      </c>
      <c r="F5">
        <f>Ch!G5</f>
        <v>0.25752704039632068</v>
      </c>
      <c r="G5">
        <f>Ch!H5</f>
        <v>0.21993804194195429</v>
      </c>
      <c r="H5">
        <f>Ch!I5</f>
        <v>0.22575294938210222</v>
      </c>
      <c r="I5">
        <f>Ch!J5</f>
        <v>0.29678196827962272</v>
      </c>
      <c r="J5">
        <f>Ch!G28</f>
        <v>0.18363559913396033</v>
      </c>
      <c r="K5">
        <f>Ch!H28</f>
        <v>0.35686274801405587</v>
      </c>
      <c r="L5">
        <f>Ch!I28</f>
        <v>0.343827023343098</v>
      </c>
      <c r="M5">
        <f>Ch!J28</f>
        <v>0.11567462950888564</v>
      </c>
      <c r="N5">
        <f>Cp!I5</f>
        <v>0.22833755643953954</v>
      </c>
      <c r="O5">
        <f>Cp!J5</f>
        <v>0.18785978937000183</v>
      </c>
      <c r="P5">
        <f>Cp!K5</f>
        <v>0.40871500716787129</v>
      </c>
      <c r="Q5">
        <f>Cp!L5</f>
        <v>0.17508764702258725</v>
      </c>
      <c r="R5" s="15">
        <f>Cp!O5</f>
        <v>0.69567286916417292</v>
      </c>
      <c r="S5" s="15">
        <f>Cp!P5</f>
        <v>0.30432713083582708</v>
      </c>
    </row>
    <row r="6" spans="1:19" x14ac:dyDescent="0.2">
      <c r="A6">
        <v>2030</v>
      </c>
      <c r="B6">
        <f>Ch!G17</f>
        <v>0.2454829206111753</v>
      </c>
      <c r="C6">
        <f>Ch!H17</f>
        <v>0.31443554384254746</v>
      </c>
      <c r="D6">
        <f>Ch!I17</f>
        <v>0.17367344716873462</v>
      </c>
      <c r="E6">
        <f>Ch!J17</f>
        <v>0.26640808837754276</v>
      </c>
      <c r="F6">
        <f>Ch!G6</f>
        <v>0.25543507941948973</v>
      </c>
      <c r="G6">
        <f>Ch!H6</f>
        <v>0.21193746886148324</v>
      </c>
      <c r="H6">
        <f>Ch!I6</f>
        <v>0.228038253391532</v>
      </c>
      <c r="I6">
        <f>Ch!J6</f>
        <v>0.30458919832749504</v>
      </c>
      <c r="J6">
        <f>Ch!G29</f>
        <v>0.18363559913965127</v>
      </c>
      <c r="K6">
        <f>Ch!H29</f>
        <v>0.35686274801632079</v>
      </c>
      <c r="L6">
        <f>Ch!I29</f>
        <v>0.34382702333608495</v>
      </c>
      <c r="M6">
        <f>Ch!J29</f>
        <v>0.11567462950794294</v>
      </c>
      <c r="N6">
        <f>Cp!I6</f>
        <v>0.21834196669090503</v>
      </c>
      <c r="O6">
        <f>Cp!J6</f>
        <v>0.18733306091729016</v>
      </c>
      <c r="P6">
        <f>Cp!K6</f>
        <v>0.39687934651563889</v>
      </c>
      <c r="Q6">
        <f>Cp!L6</f>
        <v>0.1974456258761659</v>
      </c>
      <c r="R6" s="15">
        <f>Cp!O6</f>
        <v>0.7089949402095439</v>
      </c>
      <c r="S6" s="15">
        <f>Cp!P6</f>
        <v>0.2910050597904561</v>
      </c>
    </row>
    <row r="7" spans="1:19" x14ac:dyDescent="0.2">
      <c r="A7">
        <v>2035</v>
      </c>
      <c r="B7">
        <f>Ch!G18</f>
        <v>0.24549914861699929</v>
      </c>
      <c r="C7">
        <f>Ch!H18</f>
        <v>0.31443713823076785</v>
      </c>
      <c r="D7">
        <f>Ch!I18</f>
        <v>0.17366810362421461</v>
      </c>
      <c r="E7">
        <f>Ch!J18</f>
        <v>0.26639560952801838</v>
      </c>
      <c r="F7">
        <f>Ch!G7</f>
        <v>0.26434731194549843</v>
      </c>
      <c r="G7">
        <f>Ch!H7</f>
        <v>0.21109804917836231</v>
      </c>
      <c r="H7">
        <f>Ch!I7</f>
        <v>0.22329709403486231</v>
      </c>
      <c r="I7">
        <f>Ch!J7</f>
        <v>0.30125754484127698</v>
      </c>
      <c r="J7">
        <f>Ch!G30</f>
        <v>0.18363559912791122</v>
      </c>
      <c r="K7">
        <f>Ch!H30</f>
        <v>0.35686274801353962</v>
      </c>
      <c r="L7">
        <f>Ch!I30</f>
        <v>0.34382702334219561</v>
      </c>
      <c r="M7">
        <f>Ch!J30</f>
        <v>0.11567462951635354</v>
      </c>
      <c r="N7">
        <f>Cp!I7</f>
        <v>0.20921723220200342</v>
      </c>
      <c r="O7">
        <f>Cp!J7</f>
        <v>0.18943850430835563</v>
      </c>
      <c r="P7">
        <f>Cp!K7</f>
        <v>0.38478266718341153</v>
      </c>
      <c r="Q7">
        <f>Cp!L7</f>
        <v>0.21656159630622943</v>
      </c>
      <c r="R7" s="15">
        <f>Cp!O7</f>
        <v>0.7211563398055908</v>
      </c>
      <c r="S7" s="15">
        <f>Cp!P7</f>
        <v>0.2788436601944092</v>
      </c>
    </row>
    <row r="8" spans="1:19" x14ac:dyDescent="0.2">
      <c r="A8">
        <v>2040</v>
      </c>
      <c r="B8">
        <f>Ch!G19</f>
        <v>0.24542171521608241</v>
      </c>
      <c r="C8">
        <f>Ch!H19</f>
        <v>0.31442489048058669</v>
      </c>
      <c r="D8">
        <f>Ch!I19</f>
        <v>0.17369474061569545</v>
      </c>
      <c r="E8">
        <f>Ch!J19</f>
        <v>0.26645865368763544</v>
      </c>
      <c r="F8">
        <f>Ch!G8</f>
        <v>0.23857439156602459</v>
      </c>
      <c r="G8">
        <f>Ch!H8</f>
        <v>0.1910132996537946</v>
      </c>
      <c r="H8">
        <f>Ch!I8</f>
        <v>0.24139784092373634</v>
      </c>
      <c r="I8">
        <f>Ch!J8</f>
        <v>0.3290144678564445</v>
      </c>
      <c r="J8">
        <f>Ch!G31</f>
        <v>0.18363559912870114</v>
      </c>
      <c r="K8">
        <f>Ch!H31</f>
        <v>0.35686274801029783</v>
      </c>
      <c r="L8">
        <f>Ch!I31</f>
        <v>0.3438270233586207</v>
      </c>
      <c r="M8">
        <f>Ch!J31</f>
        <v>0.11567462950238035</v>
      </c>
      <c r="N8">
        <f>Cp!I8</f>
        <v>0.20677705069042959</v>
      </c>
      <c r="O8">
        <f>Cp!J8</f>
        <v>0.19416760327900925</v>
      </c>
      <c r="P8">
        <f>Cp!K8</f>
        <v>0.37663973627359804</v>
      </c>
      <c r="Q8">
        <f>Cp!L8</f>
        <v>0.22241560975696303</v>
      </c>
      <c r="R8" s="15">
        <f>Cp!O8</f>
        <v>0.7244086012807307</v>
      </c>
      <c r="S8" s="15">
        <f>Cp!P8</f>
        <v>0.27559139871926935</v>
      </c>
    </row>
    <row r="9" spans="1:19" x14ac:dyDescent="0.2">
      <c r="A9">
        <v>2045</v>
      </c>
      <c r="B9">
        <f>Ch!G20</f>
        <v>0.24535978833199418</v>
      </c>
      <c r="C9">
        <f>Ch!H20</f>
        <v>0.31441429624125261</v>
      </c>
      <c r="D9">
        <f>Ch!I20</f>
        <v>0.17371632704102616</v>
      </c>
      <c r="E9">
        <f>Ch!J20</f>
        <v>0.26650958838572714</v>
      </c>
      <c r="F9">
        <f>Ch!G9</f>
        <v>0.22075773167334509</v>
      </c>
      <c r="G9">
        <f>Ch!H9</f>
        <v>0.1766580655996291</v>
      </c>
      <c r="H9">
        <f>Ch!I9</f>
        <v>0.25102953778236131</v>
      </c>
      <c r="I9">
        <f>Ch!J9</f>
        <v>0.35155466494466442</v>
      </c>
      <c r="J9">
        <f>Ch!G32</f>
        <v>0.18363559912104221</v>
      </c>
      <c r="K9">
        <f>Ch!H32</f>
        <v>0.35686274801823803</v>
      </c>
      <c r="L9">
        <f>Ch!I32</f>
        <v>0.34382702335632614</v>
      </c>
      <c r="M9">
        <f>Ch!J32</f>
        <v>0.1156746295043936</v>
      </c>
      <c r="N9">
        <f>Cp!I9</f>
        <v>0.20741016222742928</v>
      </c>
      <c r="O9">
        <f>Cp!J9</f>
        <v>0.19693656990409225</v>
      </c>
      <c r="P9">
        <f>Cp!K9</f>
        <v>0.37246254618913144</v>
      </c>
      <c r="Q9">
        <f>Cp!L9</f>
        <v>0.22319072167934714</v>
      </c>
      <c r="R9" s="15">
        <f>Cp!O9</f>
        <v>0.72356479345271274</v>
      </c>
      <c r="S9" s="15">
        <f>Cp!P9</f>
        <v>0.27643520654728732</v>
      </c>
    </row>
    <row r="10" spans="1:19" x14ac:dyDescent="0.2">
      <c r="A10">
        <v>2050</v>
      </c>
      <c r="B10">
        <f>Ch!G21</f>
        <v>0.24530981661017584</v>
      </c>
      <c r="C10">
        <f>Ch!H21</f>
        <v>0.31440530679225209</v>
      </c>
      <c r="D10">
        <f>Ch!I21</f>
        <v>0.1737339118217939</v>
      </c>
      <c r="E10">
        <f>Ch!J21</f>
        <v>0.26655096477577817</v>
      </c>
      <c r="F10">
        <f>Ch!G10</f>
        <v>0.20731140089697844</v>
      </c>
      <c r="G10">
        <f>Ch!H10</f>
        <v>0.1653380282885798</v>
      </c>
      <c r="H10">
        <f>Ch!I10</f>
        <v>0.25841367762666434</v>
      </c>
      <c r="I10">
        <f>Ch!J10</f>
        <v>0.36893689318777739</v>
      </c>
      <c r="J10">
        <f>Ch!G33</f>
        <v>0.18363559909375513</v>
      </c>
      <c r="K10">
        <f>Ch!H33</f>
        <v>0.35686274805990242</v>
      </c>
      <c r="L10">
        <f>Ch!I33</f>
        <v>0.34382702335492599</v>
      </c>
      <c r="M10">
        <f>Ch!J33</f>
        <v>0.11567462949141648</v>
      </c>
      <c r="N10">
        <f>Cp!I10</f>
        <v>0.21030607080614927</v>
      </c>
      <c r="O10">
        <f>Cp!J10</f>
        <v>0.19512733878583716</v>
      </c>
      <c r="P10">
        <f>Cp!K10</f>
        <v>0.36816074126732101</v>
      </c>
      <c r="Q10">
        <f>Cp!L10</f>
        <v>0.22640584914069256</v>
      </c>
      <c r="R10" s="15">
        <f>Cp!O10</f>
        <v>0.71970514126641949</v>
      </c>
      <c r="S10" s="15">
        <f>Cp!P10</f>
        <v>0.28029485873358051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5474-4321-E04B-BE71-DA7EE9EFE595}">
  <dimension ref="A1:E10"/>
  <sheetViews>
    <sheetView workbookViewId="0">
      <selection activeCell="I11" sqref="I11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tr">
        <f>Bh!A1</f>
        <v>year</v>
      </c>
      <c r="B1" t="s">
        <v>150</v>
      </c>
      <c r="C1" t="s">
        <v>151</v>
      </c>
      <c r="D1" t="s">
        <v>152</v>
      </c>
      <c r="E1" t="s">
        <v>153</v>
      </c>
    </row>
    <row r="2" spans="1:5" x14ac:dyDescent="0.2">
      <c r="A2">
        <f>Bh!A2</f>
        <v>2010</v>
      </c>
      <c r="B2">
        <f>ROUND(Ch!B2,0)</f>
        <v>698500</v>
      </c>
      <c r="C2">
        <f>ROUND(Ch!C2,0)</f>
        <v>681300</v>
      </c>
      <c r="D2">
        <f>ROUND(Ch!D2,0)</f>
        <v>593600</v>
      </c>
      <c r="E2">
        <f>ROUND(Ch!E2,0)</f>
        <v>635600</v>
      </c>
    </row>
    <row r="3" spans="1:5" x14ac:dyDescent="0.2">
      <c r="A3">
        <f>Bh!A3</f>
        <v>2015</v>
      </c>
      <c r="B3">
        <f>ROUND(Ch!B3,0)</f>
        <v>765458</v>
      </c>
      <c r="C3">
        <f>ROUND(Ch!C3,0)</f>
        <v>682877</v>
      </c>
      <c r="D3">
        <f>ROUND(Ch!D3,0)</f>
        <v>595053</v>
      </c>
      <c r="E3">
        <f>ROUND(Ch!E3,0)</f>
        <v>703403</v>
      </c>
    </row>
    <row r="4" spans="1:5" x14ac:dyDescent="0.2">
      <c r="A4">
        <f>Bh!A4</f>
        <v>2020</v>
      </c>
      <c r="B4">
        <f>ROUND(Ch!B4,0)</f>
        <v>766426</v>
      </c>
      <c r="C4">
        <f>ROUND(Ch!C4,0)</f>
        <v>672489</v>
      </c>
      <c r="D4">
        <f>ROUND(Ch!D4,0)</f>
        <v>654226</v>
      </c>
      <c r="E4">
        <f>ROUND(Ch!E4,0)</f>
        <v>843207</v>
      </c>
    </row>
    <row r="5" spans="1:5" x14ac:dyDescent="0.2">
      <c r="A5">
        <f>Bh!A5</f>
        <v>2025</v>
      </c>
      <c r="B5">
        <f>ROUND(Ch!B5,0)</f>
        <v>800434</v>
      </c>
      <c r="C5">
        <f>ROUND(Ch!C5,0)</f>
        <v>683601</v>
      </c>
      <c r="D5">
        <f>ROUND(Ch!D5,0)</f>
        <v>701675</v>
      </c>
      <c r="E5">
        <f>ROUND(Ch!E5,0)</f>
        <v>922444</v>
      </c>
    </row>
    <row r="6" spans="1:5" x14ac:dyDescent="0.2">
      <c r="A6">
        <f>Bh!A6</f>
        <v>2030</v>
      </c>
      <c r="B6">
        <f>ROUND(Ch!B6,0)</f>
        <v>835994</v>
      </c>
      <c r="C6">
        <f>ROUND(Ch!C6,0)</f>
        <v>693634</v>
      </c>
      <c r="D6">
        <f>ROUND(Ch!D6,0)</f>
        <v>746329</v>
      </c>
      <c r="E6">
        <f>ROUND(Ch!E6,0)</f>
        <v>996867</v>
      </c>
    </row>
    <row r="7" spans="1:5" x14ac:dyDescent="0.2">
      <c r="A7">
        <f>Bh!A7</f>
        <v>2035</v>
      </c>
      <c r="B7">
        <f>ROUND(Ch!B7,0)</f>
        <v>895588</v>
      </c>
      <c r="C7">
        <f>ROUND(Ch!C7,0)</f>
        <v>715183</v>
      </c>
      <c r="D7">
        <f>ROUND(Ch!D7,0)</f>
        <v>756513</v>
      </c>
      <c r="E7">
        <f>ROUND(Ch!E7,0)</f>
        <v>1020636</v>
      </c>
    </row>
    <row r="8" spans="1:5" x14ac:dyDescent="0.2">
      <c r="A8">
        <f>Bh!A8</f>
        <v>2040</v>
      </c>
      <c r="B8">
        <f>ROUND(Ch!B8,0)</f>
        <v>857894</v>
      </c>
      <c r="C8">
        <f>ROUND(Ch!C8,0)</f>
        <v>686869</v>
      </c>
      <c r="D8">
        <f>ROUND(Ch!D8,0)</f>
        <v>868047</v>
      </c>
      <c r="E8">
        <f>ROUND(Ch!E8,0)</f>
        <v>1183110</v>
      </c>
    </row>
    <row r="9" spans="1:5" x14ac:dyDescent="0.2">
      <c r="A9">
        <f>Bh!A9</f>
        <v>2045</v>
      </c>
      <c r="B9">
        <f>ROUND(Ch!B9,0)</f>
        <v>844616</v>
      </c>
      <c r="C9">
        <f>ROUND(Ch!C9,0)</f>
        <v>675891</v>
      </c>
      <c r="D9">
        <f>ROUND(Ch!D9,0)</f>
        <v>960435</v>
      </c>
      <c r="E9">
        <f>ROUND(Ch!E9,0)</f>
        <v>1345043</v>
      </c>
    </row>
    <row r="10" spans="1:5" x14ac:dyDescent="0.2">
      <c r="A10">
        <f>Bh!A10</f>
        <v>2050</v>
      </c>
      <c r="B10">
        <f>ROUND(Ch!B10,0)</f>
        <v>836586</v>
      </c>
      <c r="C10">
        <f>ROUND(Ch!C10,0)</f>
        <v>667206</v>
      </c>
      <c r="D10">
        <f>ROUND(Ch!D10,0)</f>
        <v>1042804</v>
      </c>
      <c r="E10">
        <f>ROUND(Ch!E10,0)</f>
        <v>1488810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7008-DE08-E84A-8E11-385E0C5B81DD}">
  <dimension ref="A1:D12"/>
  <sheetViews>
    <sheetView workbookViewId="0">
      <selection activeCell="D3" sqref="D3"/>
    </sheetView>
  </sheetViews>
  <sheetFormatPr baseColWidth="10" defaultRowHeight="16" x14ac:dyDescent="0.2"/>
  <cols>
    <col min="1" max="1" width="18" bestFit="1" customWidth="1"/>
  </cols>
  <sheetData>
    <row r="1" spans="1:4" x14ac:dyDescent="0.2">
      <c r="D1" t="s">
        <v>165</v>
      </c>
    </row>
    <row r="2" spans="1:4" x14ac:dyDescent="0.2">
      <c r="A2" t="s">
        <v>168</v>
      </c>
      <c r="D2">
        <f>SUM(Bh!B2:E2)</f>
        <v>2609000</v>
      </c>
    </row>
    <row r="3" spans="1:4" x14ac:dyDescent="0.2">
      <c r="A3" t="s">
        <v>167</v>
      </c>
      <c r="D3">
        <f>SUM(rBh!E366:E417)</f>
        <v>4771945.0001609996</v>
      </c>
    </row>
    <row r="8" spans="1:4" x14ac:dyDescent="0.2">
      <c r="A8" t="s">
        <v>169</v>
      </c>
      <c r="D8" t="e">
        <f>SUM(Be!#REF!)</f>
        <v>#REF!</v>
      </c>
    </row>
    <row r="9" spans="1:4" x14ac:dyDescent="0.2">
      <c r="A9" t="s">
        <v>166</v>
      </c>
      <c r="D9">
        <f>SUM(Be!B9:G9)</f>
        <v>6651721</v>
      </c>
    </row>
    <row r="11" spans="1:4" x14ac:dyDescent="0.2">
      <c r="A11" t="s">
        <v>170</v>
      </c>
      <c r="D11" s="7" t="e">
        <f>D8/D2</f>
        <v>#REF!</v>
      </c>
    </row>
    <row r="12" spans="1:4" x14ac:dyDescent="0.2">
      <c r="A12">
        <v>2050</v>
      </c>
      <c r="D12" s="7">
        <f>D9/D3</f>
        <v>1.3939223942806505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EB7D-EA6A-8F4F-AF23-F5AB9ADBF687}">
  <dimension ref="A1:K34"/>
  <sheetViews>
    <sheetView workbookViewId="0">
      <selection activeCell="A3" sqref="A3"/>
    </sheetView>
  </sheetViews>
  <sheetFormatPr baseColWidth="10" defaultRowHeight="16" x14ac:dyDescent="0.2"/>
  <cols>
    <col min="1" max="1" width="52.83203125" bestFit="1" customWidth="1"/>
    <col min="2" max="2" width="27.5" customWidth="1"/>
    <col min="10" max="10" width="11.5" bestFit="1" customWidth="1"/>
  </cols>
  <sheetData>
    <row r="1" spans="1:11" x14ac:dyDescent="0.2">
      <c r="A1" s="10" t="s">
        <v>28</v>
      </c>
      <c r="B1" s="10" t="s">
        <v>29</v>
      </c>
      <c r="C1" s="10">
        <v>2010</v>
      </c>
      <c r="D1" s="10">
        <v>2015</v>
      </c>
      <c r="E1" s="10">
        <v>2020</v>
      </c>
      <c r="F1" s="10">
        <v>2025</v>
      </c>
      <c r="G1" s="10">
        <v>2030</v>
      </c>
      <c r="H1" s="10">
        <v>2035</v>
      </c>
      <c r="I1" s="10">
        <v>2040</v>
      </c>
      <c r="J1" s="10">
        <v>2045</v>
      </c>
      <c r="K1" s="10">
        <v>2050</v>
      </c>
    </row>
    <row r="2" spans="1:11" x14ac:dyDescent="0.2">
      <c r="A2" s="10" t="s">
        <v>191</v>
      </c>
      <c r="B2" s="11" t="s">
        <v>30</v>
      </c>
      <c r="C2" s="11">
        <v>494.22800000000001</v>
      </c>
      <c r="D2" s="11">
        <v>612.72299999999996</v>
      </c>
      <c r="E2" s="11">
        <v>730.62</v>
      </c>
      <c r="F2" s="11">
        <v>827.49599999999998</v>
      </c>
      <c r="G2" s="11">
        <v>957.28200000000004</v>
      </c>
      <c r="H2" s="11">
        <v>1028.021</v>
      </c>
      <c r="I2" s="11">
        <v>1319.6759999999999</v>
      </c>
      <c r="J2" s="11">
        <v>1566.027</v>
      </c>
      <c r="K2" s="11">
        <v>1858.145</v>
      </c>
    </row>
    <row r="3" spans="1:11" x14ac:dyDescent="0.2">
      <c r="A3" s="10" t="s">
        <v>192</v>
      </c>
      <c r="B3" s="11" t="s">
        <v>30</v>
      </c>
      <c r="C3" s="11">
        <v>325.46199999999999</v>
      </c>
      <c r="D3" s="11">
        <v>400.45499999999998</v>
      </c>
      <c r="E3" s="11">
        <v>482.63299999999998</v>
      </c>
      <c r="F3" s="11">
        <v>546.27300000000002</v>
      </c>
      <c r="G3" s="11">
        <v>630.30700000000002</v>
      </c>
      <c r="H3" s="11">
        <v>686.90300000000002</v>
      </c>
      <c r="I3" s="11">
        <v>850.84</v>
      </c>
      <c r="J3" s="11">
        <v>1006.674</v>
      </c>
      <c r="K3" s="11">
        <v>1194.954</v>
      </c>
    </row>
    <row r="4" spans="1:11" x14ac:dyDescent="0.2">
      <c r="A4" s="10" t="s">
        <v>193</v>
      </c>
      <c r="B4" s="11" t="s">
        <v>30</v>
      </c>
      <c r="C4" s="11">
        <v>54.098999999999997</v>
      </c>
      <c r="D4" s="11">
        <v>76.742000000000004</v>
      </c>
      <c r="E4" s="11">
        <v>98.980999999999995</v>
      </c>
      <c r="F4" s="11">
        <v>110.651</v>
      </c>
      <c r="G4" s="11">
        <v>127.001</v>
      </c>
      <c r="H4" s="11">
        <v>137.178</v>
      </c>
      <c r="I4" s="11">
        <v>177.27199999999999</v>
      </c>
      <c r="J4" s="11">
        <v>219.03700000000001</v>
      </c>
      <c r="K4" s="11">
        <v>256.98399999999998</v>
      </c>
    </row>
    <row r="5" spans="1:11" x14ac:dyDescent="0.2">
      <c r="A5" s="10" t="s">
        <v>194</v>
      </c>
      <c r="B5" s="11" t="s">
        <v>30</v>
      </c>
      <c r="C5" s="11">
        <v>1.587</v>
      </c>
      <c r="D5" s="11">
        <v>1.8380000000000001</v>
      </c>
      <c r="E5" s="11">
        <v>1.099</v>
      </c>
      <c r="F5" s="11">
        <v>0.98899999999999999</v>
      </c>
      <c r="G5" s="11">
        <v>0.84499999999999997</v>
      </c>
      <c r="H5" s="11">
        <v>0.68500000000000005</v>
      </c>
      <c r="I5" s="11">
        <v>0.72699999999999998</v>
      </c>
      <c r="J5" s="11">
        <v>0.71799999999999997</v>
      </c>
      <c r="K5" s="11">
        <v>0.73499999999999999</v>
      </c>
    </row>
    <row r="6" spans="1:11" x14ac:dyDescent="0.2">
      <c r="A6" s="10" t="s">
        <v>195</v>
      </c>
      <c r="B6" s="11" t="s">
        <v>30</v>
      </c>
      <c r="C6" s="11">
        <v>285.57900000000001</v>
      </c>
      <c r="D6" s="11">
        <v>346.76499999999999</v>
      </c>
      <c r="E6" s="11">
        <v>409.649</v>
      </c>
      <c r="F6" s="11">
        <v>478.99</v>
      </c>
      <c r="G6" s="11">
        <v>569.02300000000002</v>
      </c>
      <c r="H6" s="11">
        <v>614.85</v>
      </c>
      <c r="I6" s="11">
        <v>834.35900000000004</v>
      </c>
      <c r="J6" s="11">
        <v>1001.059</v>
      </c>
      <c r="K6" s="11">
        <v>1206.3119999999999</v>
      </c>
    </row>
    <row r="7" spans="1:11" x14ac:dyDescent="0.2">
      <c r="A7" s="10" t="s">
        <v>196</v>
      </c>
      <c r="B7" s="11" t="s">
        <v>30</v>
      </c>
      <c r="C7" s="11">
        <v>248.78</v>
      </c>
      <c r="D7" s="11">
        <v>289.666</v>
      </c>
      <c r="E7" s="11">
        <v>347.28500000000003</v>
      </c>
      <c r="F7" s="11">
        <v>400.81599999999997</v>
      </c>
      <c r="G7" s="11">
        <v>470.76900000000001</v>
      </c>
      <c r="H7" s="11">
        <v>520.01400000000001</v>
      </c>
      <c r="I7" s="11">
        <v>668.32100000000003</v>
      </c>
      <c r="J7" s="11">
        <v>803.69799999999998</v>
      </c>
      <c r="K7" s="11">
        <v>962.75199999999995</v>
      </c>
    </row>
    <row r="8" spans="1:11" x14ac:dyDescent="0.2">
      <c r="A8" s="10" t="s">
        <v>197</v>
      </c>
      <c r="B8" s="11" t="s">
        <v>30</v>
      </c>
      <c r="C8" s="11">
        <v>76.281999999999996</v>
      </c>
      <c r="D8" s="11">
        <v>76.59</v>
      </c>
      <c r="E8" s="11">
        <v>85.543000000000006</v>
      </c>
      <c r="F8" s="11">
        <v>91.409000000000006</v>
      </c>
      <c r="G8" s="11">
        <v>100.876</v>
      </c>
      <c r="H8" s="11">
        <v>108.419</v>
      </c>
      <c r="I8" s="11">
        <v>124.79900000000001</v>
      </c>
      <c r="J8" s="11">
        <v>142.23599999999999</v>
      </c>
      <c r="K8" s="11">
        <v>161.91300000000001</v>
      </c>
    </row>
    <row r="9" spans="1:11" x14ac:dyDescent="0.2">
      <c r="A9" s="10" t="s">
        <v>198</v>
      </c>
      <c r="B9" s="11" t="s">
        <v>30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</row>
    <row r="13" spans="1:11" x14ac:dyDescent="0.2">
      <c r="A13" s="10" t="s">
        <v>28</v>
      </c>
      <c r="B13" s="10" t="s">
        <v>29</v>
      </c>
      <c r="C13" s="10">
        <v>2010</v>
      </c>
      <c r="D13" s="10">
        <v>2015</v>
      </c>
      <c r="E13" s="10">
        <v>2020</v>
      </c>
      <c r="F13" s="10">
        <v>2025</v>
      </c>
      <c r="G13" s="10">
        <v>2030</v>
      </c>
      <c r="H13" s="10">
        <v>2035</v>
      </c>
      <c r="I13" s="10">
        <v>2040</v>
      </c>
      <c r="J13" s="10">
        <v>2045</v>
      </c>
      <c r="K13" s="10">
        <v>2050</v>
      </c>
    </row>
    <row r="14" spans="1:11" x14ac:dyDescent="0.2">
      <c r="A14" s="10" t="s">
        <v>199</v>
      </c>
      <c r="B14" s="11" t="s">
        <v>31</v>
      </c>
      <c r="C14" s="11">
        <v>327.70400000000001</v>
      </c>
      <c r="D14" s="11">
        <v>461.89600000000002</v>
      </c>
      <c r="E14" s="11">
        <v>619.40300000000002</v>
      </c>
      <c r="F14" s="11">
        <v>776.75400000000002</v>
      </c>
      <c r="G14" s="11">
        <v>987.31100000000004</v>
      </c>
      <c r="H14" s="11">
        <v>1168.2539999999999</v>
      </c>
      <c r="I14" s="11">
        <v>1684.404</v>
      </c>
      <c r="J14" s="11">
        <v>2245.904</v>
      </c>
      <c r="K14" s="11">
        <v>2986.413</v>
      </c>
    </row>
    <row r="15" spans="1:11" x14ac:dyDescent="0.2">
      <c r="A15" s="10" t="s">
        <v>200</v>
      </c>
      <c r="B15" s="11" t="s">
        <v>31</v>
      </c>
      <c r="C15" s="11">
        <v>235.07400000000001</v>
      </c>
      <c r="D15" s="11">
        <v>344.87700000000001</v>
      </c>
      <c r="E15" s="11">
        <v>466.87900000000002</v>
      </c>
      <c r="F15" s="11">
        <v>586.21699999999998</v>
      </c>
      <c r="G15" s="11">
        <v>744.423</v>
      </c>
      <c r="H15" s="11">
        <v>882.28200000000004</v>
      </c>
      <c r="I15" s="11">
        <v>1266.7570000000001</v>
      </c>
      <c r="J15" s="11">
        <v>1684.729</v>
      </c>
      <c r="K15" s="11">
        <v>2236.433</v>
      </c>
    </row>
    <row r="16" spans="1:11" x14ac:dyDescent="0.2">
      <c r="A16" s="10" t="s">
        <v>201</v>
      </c>
      <c r="B16" s="11" t="s">
        <v>31</v>
      </c>
      <c r="C16" s="11">
        <v>49.69</v>
      </c>
      <c r="D16" s="11">
        <v>65.003</v>
      </c>
      <c r="E16" s="11">
        <v>89.460999999999999</v>
      </c>
      <c r="F16" s="11">
        <v>116.33499999999999</v>
      </c>
      <c r="G16" s="11">
        <v>152.08199999999999</v>
      </c>
      <c r="H16" s="11">
        <v>185.559</v>
      </c>
      <c r="I16" s="11">
        <v>274.20499999999998</v>
      </c>
      <c r="J16" s="11">
        <v>377.86599999999999</v>
      </c>
      <c r="K16" s="11">
        <v>518.55700000000002</v>
      </c>
    </row>
    <row r="17" spans="1:11" x14ac:dyDescent="0.2">
      <c r="A17" s="10" t="s">
        <v>202</v>
      </c>
      <c r="B17" s="11" t="s">
        <v>31</v>
      </c>
      <c r="C17" s="11">
        <v>34.860999999999997</v>
      </c>
      <c r="D17" s="11">
        <v>44.527999999999999</v>
      </c>
      <c r="E17" s="11">
        <v>61.441000000000003</v>
      </c>
      <c r="F17" s="11">
        <v>79.816999999999993</v>
      </c>
      <c r="G17" s="11">
        <v>104.253</v>
      </c>
      <c r="H17" s="11">
        <v>126.99299999999999</v>
      </c>
      <c r="I17" s="11">
        <v>187.54</v>
      </c>
      <c r="J17" s="11">
        <v>258.17200000000003</v>
      </c>
      <c r="K17" s="11">
        <v>353.92099999999999</v>
      </c>
    </row>
    <row r="18" spans="1:11" x14ac:dyDescent="0.2">
      <c r="A18" s="10" t="s">
        <v>203</v>
      </c>
      <c r="B18" s="11" t="s">
        <v>31</v>
      </c>
      <c r="C18" s="11">
        <v>14.83</v>
      </c>
      <c r="D18" s="11">
        <v>20.475000000000001</v>
      </c>
      <c r="E18" s="11">
        <v>28.02</v>
      </c>
      <c r="F18" s="11">
        <v>36.518000000000001</v>
      </c>
      <c r="G18" s="11">
        <v>47.829000000000001</v>
      </c>
      <c r="H18" s="11">
        <v>58.566000000000003</v>
      </c>
      <c r="I18" s="11">
        <v>86.665000000000006</v>
      </c>
      <c r="J18" s="11">
        <v>119.694</v>
      </c>
      <c r="K18" s="11">
        <v>164.636</v>
      </c>
    </row>
    <row r="19" spans="1:11" x14ac:dyDescent="0.2">
      <c r="A19" s="10" t="s">
        <v>204</v>
      </c>
      <c r="B19" s="11" t="s">
        <v>31</v>
      </c>
      <c r="C19" s="11">
        <v>42.94</v>
      </c>
      <c r="D19" s="11">
        <v>52.015000000000001</v>
      </c>
      <c r="E19" s="11">
        <v>63.063000000000002</v>
      </c>
      <c r="F19" s="11">
        <v>74.200999999999993</v>
      </c>
      <c r="G19" s="11">
        <v>90.805000000000007</v>
      </c>
      <c r="H19" s="11">
        <v>100.413</v>
      </c>
      <c r="I19" s="11">
        <v>143.44200000000001</v>
      </c>
      <c r="J19" s="11">
        <v>183.31</v>
      </c>
      <c r="K19" s="11">
        <v>231.42400000000001</v>
      </c>
    </row>
    <row r="20" spans="1:11" x14ac:dyDescent="0.2">
      <c r="A20" s="10" t="s">
        <v>205</v>
      </c>
      <c r="B20" s="11" t="s">
        <v>31</v>
      </c>
      <c r="C20" s="11">
        <v>33.238</v>
      </c>
      <c r="D20" s="11">
        <v>46.298000000000002</v>
      </c>
      <c r="E20" s="11">
        <v>63.145000000000003</v>
      </c>
      <c r="F20" s="11">
        <v>79.888999999999996</v>
      </c>
      <c r="G20" s="11">
        <v>101.336</v>
      </c>
      <c r="H20" s="11">
        <v>119.771</v>
      </c>
      <c r="I20" s="11">
        <v>171.42599999999999</v>
      </c>
      <c r="J20" s="11">
        <v>228.08500000000001</v>
      </c>
      <c r="K20" s="11">
        <v>302.61099999999999</v>
      </c>
    </row>
    <row r="21" spans="1:11" x14ac:dyDescent="0.2">
      <c r="A21" s="10" t="s">
        <v>206</v>
      </c>
      <c r="B21" s="11" t="s">
        <v>31</v>
      </c>
      <c r="C21" s="11">
        <v>18.408000000000001</v>
      </c>
      <c r="D21" s="11">
        <v>25.823</v>
      </c>
      <c r="E21" s="11">
        <v>35.125</v>
      </c>
      <c r="F21" s="11">
        <v>43.371000000000002</v>
      </c>
      <c r="G21" s="11">
        <v>53.506</v>
      </c>
      <c r="H21" s="11">
        <v>61.204999999999998</v>
      </c>
      <c r="I21" s="11">
        <v>84.760999999999996</v>
      </c>
      <c r="J21" s="11">
        <v>108.39100000000001</v>
      </c>
      <c r="K21" s="11">
        <v>137.97499999999999</v>
      </c>
    </row>
    <row r="22" spans="1:11" x14ac:dyDescent="0.2">
      <c r="A22" s="10" t="s">
        <v>207</v>
      </c>
      <c r="B22" s="11" t="s">
        <v>31</v>
      </c>
      <c r="C22" s="11">
        <v>14.83</v>
      </c>
      <c r="D22" s="11">
        <v>20.475000000000001</v>
      </c>
      <c r="E22" s="11">
        <v>28.02</v>
      </c>
      <c r="F22" s="11">
        <v>36.518000000000001</v>
      </c>
      <c r="G22" s="11">
        <v>47.829000000000001</v>
      </c>
      <c r="H22" s="11">
        <v>58.566000000000003</v>
      </c>
      <c r="I22" s="11">
        <v>86.665000000000006</v>
      </c>
      <c r="J22" s="11">
        <v>119.694</v>
      </c>
      <c r="K22" s="11">
        <v>164.636</v>
      </c>
    </row>
    <row r="23" spans="1:11" x14ac:dyDescent="0.2">
      <c r="A23" s="10" t="s">
        <v>208</v>
      </c>
      <c r="B23" s="11" t="s">
        <v>31</v>
      </c>
      <c r="C23" s="11">
        <v>-9.1869999999999994</v>
      </c>
      <c r="D23" s="11">
        <v>-13.304</v>
      </c>
      <c r="E23" s="11">
        <v>-18.373000000000001</v>
      </c>
      <c r="F23" s="11">
        <v>-23.184000000000001</v>
      </c>
      <c r="G23" s="11">
        <v>-29.591000000000001</v>
      </c>
      <c r="H23" s="11">
        <v>-35.057000000000002</v>
      </c>
      <c r="I23" s="11">
        <v>-52.454999999999998</v>
      </c>
      <c r="J23" s="11">
        <v>-71.349000000000004</v>
      </c>
      <c r="K23" s="11">
        <v>-96.024000000000001</v>
      </c>
    </row>
    <row r="24" spans="1:11" x14ac:dyDescent="0.2">
      <c r="A24" s="10" t="s">
        <v>209</v>
      </c>
      <c r="B24" s="11" t="s">
        <v>31</v>
      </c>
      <c r="C24" s="11">
        <v>61.564</v>
      </c>
      <c r="D24" s="11">
        <v>89.132000000000005</v>
      </c>
      <c r="E24" s="11">
        <v>120.83199999999999</v>
      </c>
      <c r="F24" s="11">
        <v>153.42500000000001</v>
      </c>
      <c r="G24" s="11">
        <v>197.40100000000001</v>
      </c>
      <c r="H24" s="11">
        <v>236.27099999999999</v>
      </c>
      <c r="I24" s="11">
        <v>339.60199999999998</v>
      </c>
      <c r="J24" s="11">
        <v>453.88299999999998</v>
      </c>
      <c r="K24" s="11">
        <v>609.51700000000005</v>
      </c>
    </row>
    <row r="25" spans="1:11" x14ac:dyDescent="0.2">
      <c r="A25" s="10" t="s">
        <v>210</v>
      </c>
      <c r="B25" s="11" t="s">
        <v>31</v>
      </c>
      <c r="C25" s="11">
        <v>70.751999999999995</v>
      </c>
      <c r="D25" s="11">
        <v>102.43600000000001</v>
      </c>
      <c r="E25" s="11">
        <v>139.20500000000001</v>
      </c>
      <c r="F25" s="11">
        <v>176.60900000000001</v>
      </c>
      <c r="G25" s="11">
        <v>226.99199999999999</v>
      </c>
      <c r="H25" s="11">
        <v>271.32799999999997</v>
      </c>
      <c r="I25" s="11">
        <v>392.05700000000002</v>
      </c>
      <c r="J25" s="11">
        <v>525.23199999999997</v>
      </c>
      <c r="K25" s="11">
        <v>705.54</v>
      </c>
    </row>
    <row r="26" spans="1:11" x14ac:dyDescent="0.2">
      <c r="A26" s="10" t="s">
        <v>211</v>
      </c>
      <c r="B26" s="11" t="s">
        <v>31</v>
      </c>
      <c r="C26" s="11">
        <v>285.279</v>
      </c>
      <c r="D26" s="11">
        <v>402.29300000000001</v>
      </c>
      <c r="E26" s="11">
        <v>537.88499999999999</v>
      </c>
      <c r="F26" s="11">
        <v>673.68100000000004</v>
      </c>
      <c r="G26" s="11">
        <v>856.38400000000001</v>
      </c>
      <c r="H26" s="11">
        <v>1013.427</v>
      </c>
      <c r="I26" s="11">
        <v>1460.5229999999999</v>
      </c>
      <c r="J26" s="11">
        <v>1946.471</v>
      </c>
      <c r="K26" s="11">
        <v>2587.779</v>
      </c>
    </row>
    <row r="27" spans="1:11" x14ac:dyDescent="0.2">
      <c r="A27" s="10" t="s">
        <v>212</v>
      </c>
      <c r="B27" s="11" t="s">
        <v>31</v>
      </c>
      <c r="C27" s="11">
        <v>81.682000000000002</v>
      </c>
      <c r="D27" s="11">
        <v>122.41</v>
      </c>
      <c r="E27" s="11">
        <v>161.82</v>
      </c>
      <c r="F27" s="11">
        <v>208.524</v>
      </c>
      <c r="G27" s="11">
        <v>269.06400000000002</v>
      </c>
      <c r="H27" s="11">
        <v>349.43900000000002</v>
      </c>
      <c r="I27" s="11">
        <v>467.83199999999999</v>
      </c>
      <c r="J27" s="11">
        <v>634.154</v>
      </c>
      <c r="K27" s="11">
        <v>859.68600000000004</v>
      </c>
    </row>
    <row r="28" spans="1:11" x14ac:dyDescent="0.2">
      <c r="A28" s="10" t="s">
        <v>213</v>
      </c>
      <c r="B28" s="11" t="s">
        <v>31</v>
      </c>
      <c r="C28" s="11">
        <v>18.741</v>
      </c>
      <c r="D28" s="11">
        <v>35.832000000000001</v>
      </c>
      <c r="E28" s="11">
        <v>46.430999999999997</v>
      </c>
      <c r="F28" s="11">
        <v>55.584000000000003</v>
      </c>
      <c r="G28" s="11">
        <v>72.668999999999997</v>
      </c>
      <c r="H28" s="11">
        <v>95.929000000000002</v>
      </c>
      <c r="I28" s="11">
        <v>130.62700000000001</v>
      </c>
      <c r="J28" s="11">
        <v>180.226</v>
      </c>
      <c r="K28" s="11">
        <v>248.886</v>
      </c>
    </row>
    <row r="29" spans="1:11" x14ac:dyDescent="0.2">
      <c r="A29" s="10" t="s">
        <v>214</v>
      </c>
      <c r="B29" s="11" t="s">
        <v>31</v>
      </c>
      <c r="C29" s="11">
        <v>41.176000000000002</v>
      </c>
      <c r="D29" s="11">
        <v>48.404000000000003</v>
      </c>
      <c r="E29" s="11">
        <v>67.885000000000005</v>
      </c>
      <c r="F29" s="11">
        <v>100.977</v>
      </c>
      <c r="G29" s="11">
        <v>134.77500000000001</v>
      </c>
      <c r="H29" s="11">
        <v>180.05799999999999</v>
      </c>
      <c r="I29" s="11">
        <v>247.18700000000001</v>
      </c>
      <c r="J29" s="11">
        <v>342.51100000000002</v>
      </c>
      <c r="K29" s="11">
        <v>473.21699999999998</v>
      </c>
    </row>
    <row r="30" spans="1:11" x14ac:dyDescent="0.2">
      <c r="A30" s="10" t="s">
        <v>215</v>
      </c>
      <c r="B30" s="11" t="s">
        <v>31</v>
      </c>
      <c r="C30" s="11">
        <v>21.765000000000001</v>
      </c>
      <c r="D30" s="11">
        <v>38.173999999999999</v>
      </c>
      <c r="E30" s="11">
        <v>47.505000000000003</v>
      </c>
      <c r="F30" s="11">
        <v>51.962000000000003</v>
      </c>
      <c r="G30" s="11">
        <v>61.621000000000002</v>
      </c>
      <c r="H30" s="11">
        <v>73.450999999999993</v>
      </c>
      <c r="I30" s="11">
        <v>90.018000000000001</v>
      </c>
      <c r="J30" s="11">
        <v>111.417</v>
      </c>
      <c r="K30" s="11">
        <v>137.58199999999999</v>
      </c>
    </row>
    <row r="31" spans="1:11" x14ac:dyDescent="0.2">
      <c r="A31" s="10" t="s">
        <v>216</v>
      </c>
      <c r="B31" s="11" t="s">
        <v>31</v>
      </c>
      <c r="C31" s="11">
        <v>48.908000000000001</v>
      </c>
      <c r="D31" s="11">
        <v>57.935000000000002</v>
      </c>
      <c r="E31" s="11">
        <v>77.296000000000006</v>
      </c>
      <c r="F31" s="11">
        <v>106.88</v>
      </c>
      <c r="G31" s="11">
        <v>148.012</v>
      </c>
      <c r="H31" s="11">
        <v>206.16300000000001</v>
      </c>
      <c r="I31" s="11">
        <v>288.86200000000002</v>
      </c>
      <c r="J31" s="11">
        <v>414.68700000000001</v>
      </c>
      <c r="K31" s="11">
        <v>593.71900000000005</v>
      </c>
    </row>
    <row r="32" spans="1:11" x14ac:dyDescent="0.2">
      <c r="A32" s="10" t="s">
        <v>217</v>
      </c>
      <c r="B32" s="11" t="s">
        <v>31</v>
      </c>
      <c r="C32" s="11">
        <v>415.86900000000003</v>
      </c>
      <c r="D32" s="11">
        <v>582.63900000000001</v>
      </c>
      <c r="E32" s="11">
        <v>777</v>
      </c>
      <c r="F32" s="11">
        <v>989.08500000000004</v>
      </c>
      <c r="G32" s="11">
        <v>1273.4590000000001</v>
      </c>
      <c r="H32" s="11">
        <v>1569.028</v>
      </c>
      <c r="I32" s="11">
        <v>2217.2170000000001</v>
      </c>
      <c r="J32" s="11">
        <v>2995.3130000000001</v>
      </c>
      <c r="K32" s="11">
        <v>4041.183</v>
      </c>
    </row>
    <row r="33" spans="1:11" x14ac:dyDescent="0.2">
      <c r="A33" s="10" t="s">
        <v>218</v>
      </c>
      <c r="B33" s="11" t="s">
        <v>31</v>
      </c>
      <c r="C33" s="11">
        <v>45.945999999999998</v>
      </c>
      <c r="D33" s="11">
        <v>85.043999999999997</v>
      </c>
      <c r="E33" s="11">
        <v>108.67700000000001</v>
      </c>
      <c r="F33" s="11">
        <v>141.58199999999999</v>
      </c>
      <c r="G33" s="11">
        <v>187.10400000000001</v>
      </c>
      <c r="H33" s="11">
        <v>234.58699999999999</v>
      </c>
      <c r="I33" s="11">
        <v>344.19099999999997</v>
      </c>
      <c r="J33" s="11">
        <v>478.10500000000002</v>
      </c>
      <c r="K33" s="11">
        <v>663.79300000000001</v>
      </c>
    </row>
    <row r="34" spans="1:11" x14ac:dyDescent="0.2">
      <c r="A34" s="10" t="s">
        <v>219</v>
      </c>
      <c r="B34" s="11" t="s">
        <v>31</v>
      </c>
      <c r="C34" s="11">
        <v>369.92200000000003</v>
      </c>
      <c r="D34" s="11">
        <v>497.59399999999999</v>
      </c>
      <c r="E34" s="11">
        <v>668.32399999999996</v>
      </c>
      <c r="F34" s="11">
        <v>847.50300000000004</v>
      </c>
      <c r="G34" s="11">
        <v>1086.356</v>
      </c>
      <c r="H34" s="11">
        <v>1334.441</v>
      </c>
      <c r="I34" s="11">
        <v>1873.0260000000001</v>
      </c>
      <c r="J34" s="11">
        <v>2517.2069999999999</v>
      </c>
      <c r="K34" s="11">
        <v>3377.39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008C-8D10-704C-8B5C-F5A3384B13B8}">
  <dimension ref="A1:M417"/>
  <sheetViews>
    <sheetView workbookViewId="0">
      <selection activeCell="O29" sqref="O29"/>
    </sheetView>
  </sheetViews>
  <sheetFormatPr baseColWidth="10" defaultRowHeight="16" x14ac:dyDescent="0.2"/>
  <cols>
    <col min="8" max="8" width="13" bestFit="1" customWidth="1"/>
    <col min="9" max="9" width="15.5" bestFit="1" customWidth="1"/>
    <col min="10" max="12" width="12.1640625" bestFit="1" customWidth="1"/>
  </cols>
  <sheetData>
    <row r="1" spans="1:13" x14ac:dyDescent="0.2">
      <c r="A1" s="10" t="s">
        <v>32</v>
      </c>
      <c r="B1" s="10" t="s">
        <v>33</v>
      </c>
      <c r="C1" s="10" t="s">
        <v>34</v>
      </c>
      <c r="D1" s="10" t="s">
        <v>35</v>
      </c>
      <c r="E1" s="10" t="s">
        <v>36</v>
      </c>
    </row>
    <row r="2" spans="1:13" x14ac:dyDescent="0.2">
      <c r="A2" s="10">
        <v>2015</v>
      </c>
      <c r="B2" s="11" t="s">
        <v>37</v>
      </c>
      <c r="C2" s="11" t="s">
        <v>38</v>
      </c>
      <c r="D2" s="11" t="s">
        <v>39</v>
      </c>
      <c r="E2" s="11">
        <v>212850.3376</v>
      </c>
    </row>
    <row r="3" spans="1:13" x14ac:dyDescent="0.2">
      <c r="A3" s="10">
        <v>2015</v>
      </c>
      <c r="B3" s="11" t="s">
        <v>37</v>
      </c>
      <c r="C3" s="11" t="s">
        <v>38</v>
      </c>
      <c r="D3" s="11" t="s">
        <v>40</v>
      </c>
      <c r="E3" s="11">
        <v>45187.007369999999</v>
      </c>
      <c r="H3" s="2" t="s">
        <v>154</v>
      </c>
      <c r="I3" s="2" t="s">
        <v>155</v>
      </c>
    </row>
    <row r="4" spans="1:13" x14ac:dyDescent="0.2">
      <c r="A4" s="10">
        <v>2015</v>
      </c>
      <c r="B4" s="11" t="s">
        <v>37</v>
      </c>
      <c r="C4" s="11" t="s">
        <v>38</v>
      </c>
      <c r="D4" s="11" t="s">
        <v>41</v>
      </c>
      <c r="E4" s="11">
        <v>15223.63862</v>
      </c>
      <c r="H4" s="2" t="s">
        <v>157</v>
      </c>
      <c r="I4" t="s">
        <v>39</v>
      </c>
      <c r="J4" t="s">
        <v>40</v>
      </c>
      <c r="K4" t="s">
        <v>41</v>
      </c>
      <c r="L4" t="s">
        <v>42</v>
      </c>
      <c r="M4" t="s">
        <v>156</v>
      </c>
    </row>
    <row r="5" spans="1:13" x14ac:dyDescent="0.2">
      <c r="A5" s="10">
        <v>2015</v>
      </c>
      <c r="B5" s="11" t="s">
        <v>37</v>
      </c>
      <c r="C5" s="11" t="s">
        <v>38</v>
      </c>
      <c r="D5" s="11" t="s">
        <v>42</v>
      </c>
      <c r="E5" s="11">
        <v>8323.6210019999999</v>
      </c>
      <c r="H5" s="3">
        <v>2015</v>
      </c>
      <c r="I5" s="1">
        <v>745480.63464100007</v>
      </c>
      <c r="J5" s="1">
        <v>665075.670927</v>
      </c>
      <c r="K5" s="1">
        <v>579763.37713259994</v>
      </c>
      <c r="L5" s="1">
        <v>685720.31739450002</v>
      </c>
      <c r="M5" s="1">
        <v>2676040.0000951001</v>
      </c>
    </row>
    <row r="6" spans="1:13" x14ac:dyDescent="0.2">
      <c r="A6" s="10">
        <v>2015</v>
      </c>
      <c r="B6" s="11" t="s">
        <v>43</v>
      </c>
      <c r="C6" s="11" t="s">
        <v>38</v>
      </c>
      <c r="D6" s="11" t="s">
        <v>39</v>
      </c>
      <c r="E6" s="11">
        <v>131063.57249999999</v>
      </c>
      <c r="H6" s="3">
        <v>2020</v>
      </c>
      <c r="I6" s="1">
        <v>789988.58716000011</v>
      </c>
      <c r="J6" s="1">
        <v>696641.19770300004</v>
      </c>
      <c r="K6" s="1">
        <v>647685.62378039991</v>
      </c>
      <c r="L6" s="1">
        <v>813623.59140530007</v>
      </c>
      <c r="M6" s="1">
        <v>2947939.0000487003</v>
      </c>
    </row>
    <row r="7" spans="1:13" x14ac:dyDescent="0.2">
      <c r="A7" s="10">
        <v>2015</v>
      </c>
      <c r="B7" s="11" t="s">
        <v>43</v>
      </c>
      <c r="C7" s="11" t="s">
        <v>38</v>
      </c>
      <c r="D7" s="11" t="s">
        <v>40</v>
      </c>
      <c r="E7" s="11">
        <v>131737.6072</v>
      </c>
      <c r="H7" s="3">
        <v>2025</v>
      </c>
      <c r="I7" s="1">
        <v>865343.6596479998</v>
      </c>
      <c r="J7" s="1">
        <v>745819.89744899992</v>
      </c>
      <c r="K7" s="1">
        <v>684866.76071619999</v>
      </c>
      <c r="L7" s="1">
        <v>899227.68213520001</v>
      </c>
      <c r="M7" s="1">
        <v>3195257.9999483996</v>
      </c>
    </row>
    <row r="8" spans="1:13" x14ac:dyDescent="0.2">
      <c r="A8" s="10">
        <v>2015</v>
      </c>
      <c r="B8" s="11" t="s">
        <v>43</v>
      </c>
      <c r="C8" s="11" t="s">
        <v>38</v>
      </c>
      <c r="D8" s="11" t="s">
        <v>41</v>
      </c>
      <c r="E8" s="11">
        <v>81301.367459999994</v>
      </c>
      <c r="H8" s="3">
        <v>2030</v>
      </c>
      <c r="I8" s="1">
        <v>929598.80971399997</v>
      </c>
      <c r="J8" s="1">
        <v>782758.69356299983</v>
      </c>
      <c r="K8" s="1">
        <v>733988.21853249986</v>
      </c>
      <c r="L8" s="1">
        <v>992345.2782073</v>
      </c>
      <c r="M8" s="1">
        <v>3438691.0000168001</v>
      </c>
    </row>
    <row r="9" spans="1:13" x14ac:dyDescent="0.2">
      <c r="A9" s="10">
        <v>2015</v>
      </c>
      <c r="B9" s="11" t="s">
        <v>43</v>
      </c>
      <c r="C9" s="11" t="s">
        <v>38</v>
      </c>
      <c r="D9" s="11" t="s">
        <v>42</v>
      </c>
      <c r="E9" s="11">
        <v>48838.785880000003</v>
      </c>
      <c r="H9" s="3">
        <v>2035</v>
      </c>
      <c r="I9" s="1">
        <v>1023245.54605</v>
      </c>
      <c r="J9" s="1">
        <v>836169.07524300006</v>
      </c>
      <c r="K9" s="1">
        <v>746310.03843919979</v>
      </c>
      <c r="L9" s="1">
        <v>1033304.340336</v>
      </c>
      <c r="M9" s="1">
        <v>3639029.0000681998</v>
      </c>
    </row>
    <row r="10" spans="1:13" x14ac:dyDescent="0.2">
      <c r="A10" s="10">
        <v>2015</v>
      </c>
      <c r="B10" s="11" t="s">
        <v>37</v>
      </c>
      <c r="C10" s="11" t="s">
        <v>44</v>
      </c>
      <c r="D10" s="11" t="s">
        <v>39</v>
      </c>
      <c r="E10" s="11">
        <v>86397.925600000002</v>
      </c>
      <c r="H10" s="3">
        <v>2040</v>
      </c>
      <c r="I10" s="1">
        <v>1003093.3694209998</v>
      </c>
      <c r="J10" s="1">
        <v>829880.18591100001</v>
      </c>
      <c r="K10" s="1">
        <v>872622.92072939989</v>
      </c>
      <c r="L10" s="1">
        <v>1229981.5239349999</v>
      </c>
      <c r="M10" s="1">
        <v>3935577.9999964</v>
      </c>
    </row>
    <row r="11" spans="1:13" x14ac:dyDescent="0.2">
      <c r="A11" s="10">
        <v>2015</v>
      </c>
      <c r="B11" s="11" t="s">
        <v>37</v>
      </c>
      <c r="C11" s="11" t="s">
        <v>44</v>
      </c>
      <c r="D11" s="11" t="s">
        <v>40</v>
      </c>
      <c r="E11" s="11">
        <v>51577.794009999998</v>
      </c>
      <c r="H11" s="3">
        <v>2045</v>
      </c>
      <c r="I11" s="1">
        <v>1003636.0964380002</v>
      </c>
      <c r="J11" s="1">
        <v>838430.20783699991</v>
      </c>
      <c r="K11" s="1">
        <v>985101.76031919988</v>
      </c>
      <c r="L11" s="1">
        <v>1446972.935293</v>
      </c>
      <c r="M11" s="1">
        <v>4274140.9998872001</v>
      </c>
    </row>
    <row r="12" spans="1:13" x14ac:dyDescent="0.2">
      <c r="A12" s="10">
        <v>2015</v>
      </c>
      <c r="B12" s="11" t="s">
        <v>37</v>
      </c>
      <c r="C12" s="11" t="s">
        <v>44</v>
      </c>
      <c r="D12" s="11" t="s">
        <v>41</v>
      </c>
      <c r="E12" s="11">
        <v>30348.844580000001</v>
      </c>
      <c r="H12" s="3">
        <v>2050</v>
      </c>
      <c r="I12" s="1">
        <v>1006079.131137</v>
      </c>
      <c r="J12" s="1">
        <v>846401.12795799994</v>
      </c>
      <c r="K12" s="1">
        <v>1096586.0765855</v>
      </c>
      <c r="L12" s="1">
        <v>1662414.6644659999</v>
      </c>
      <c r="M12" s="1">
        <v>4611481.0001464998</v>
      </c>
    </row>
    <row r="13" spans="1:13" x14ac:dyDescent="0.2">
      <c r="A13" s="10">
        <v>2015</v>
      </c>
      <c r="B13" s="11" t="s">
        <v>37</v>
      </c>
      <c r="C13" s="11" t="s">
        <v>44</v>
      </c>
      <c r="D13" s="11" t="s">
        <v>42</v>
      </c>
      <c r="E13" s="11">
        <v>22777.454030000001</v>
      </c>
      <c r="H13" s="3" t="s">
        <v>156</v>
      </c>
      <c r="I13" s="1">
        <v>7366465.8342089998</v>
      </c>
      <c r="J13" s="1">
        <v>6241176.0565909985</v>
      </c>
      <c r="K13" s="1">
        <v>6346924.7762349993</v>
      </c>
      <c r="L13" s="1">
        <v>8763590.333172299</v>
      </c>
      <c r="M13" s="1">
        <v>28718157.000207298</v>
      </c>
    </row>
    <row r="14" spans="1:13" x14ac:dyDescent="0.2">
      <c r="A14" s="10">
        <v>2015</v>
      </c>
      <c r="B14" s="11" t="s">
        <v>43</v>
      </c>
      <c r="C14" s="11" t="s">
        <v>44</v>
      </c>
      <c r="D14" s="11" t="s">
        <v>39</v>
      </c>
      <c r="E14" s="11">
        <v>74105.120089999997</v>
      </c>
    </row>
    <row r="15" spans="1:13" x14ac:dyDescent="0.2">
      <c r="A15" s="10">
        <v>2015</v>
      </c>
      <c r="B15" s="11" t="s">
        <v>43</v>
      </c>
      <c r="C15" s="11" t="s">
        <v>44</v>
      </c>
      <c r="D15" s="11" t="s">
        <v>40</v>
      </c>
      <c r="E15" s="11">
        <v>78453.220289999997</v>
      </c>
    </row>
    <row r="16" spans="1:13" x14ac:dyDescent="0.2">
      <c r="A16" s="10">
        <v>2015</v>
      </c>
      <c r="B16" s="11" t="s">
        <v>43</v>
      </c>
      <c r="C16" s="11" t="s">
        <v>44</v>
      </c>
      <c r="D16" s="11" t="s">
        <v>41</v>
      </c>
      <c r="E16" s="11">
        <v>57618.022080000002</v>
      </c>
    </row>
    <row r="17" spans="1:5" x14ac:dyDescent="0.2">
      <c r="A17" s="10">
        <v>2015</v>
      </c>
      <c r="B17" s="11" t="s">
        <v>43</v>
      </c>
      <c r="C17" s="11" t="s">
        <v>44</v>
      </c>
      <c r="D17" s="11" t="s">
        <v>42</v>
      </c>
      <c r="E17" s="11">
        <v>54993.359400000001</v>
      </c>
    </row>
    <row r="18" spans="1:5" x14ac:dyDescent="0.2">
      <c r="A18" s="10">
        <v>2015</v>
      </c>
      <c r="B18" s="11" t="s">
        <v>45</v>
      </c>
      <c r="C18" s="11" t="s">
        <v>44</v>
      </c>
      <c r="D18" s="11" t="s">
        <v>39</v>
      </c>
      <c r="E18" s="11">
        <v>44293.369270000003</v>
      </c>
    </row>
    <row r="19" spans="1:5" x14ac:dyDescent="0.2">
      <c r="A19" s="10">
        <v>2015</v>
      </c>
      <c r="B19" s="11" t="s">
        <v>45</v>
      </c>
      <c r="C19" s="11" t="s">
        <v>44</v>
      </c>
      <c r="D19" s="11" t="s">
        <v>40</v>
      </c>
      <c r="E19" s="11">
        <v>91558.970239999995</v>
      </c>
    </row>
    <row r="20" spans="1:5" x14ac:dyDescent="0.2">
      <c r="A20" s="10">
        <v>2015</v>
      </c>
      <c r="B20" s="11" t="s">
        <v>45</v>
      </c>
      <c r="C20" s="11" t="s">
        <v>44</v>
      </c>
      <c r="D20" s="11" t="s">
        <v>41</v>
      </c>
      <c r="E20" s="11">
        <v>113170.7534</v>
      </c>
    </row>
    <row r="21" spans="1:5" x14ac:dyDescent="0.2">
      <c r="A21" s="10">
        <v>2015</v>
      </c>
      <c r="B21" s="11" t="s">
        <v>45</v>
      </c>
      <c r="C21" s="11" t="s">
        <v>44</v>
      </c>
      <c r="D21" s="11" t="s">
        <v>42</v>
      </c>
      <c r="E21" s="11">
        <v>158442.0766</v>
      </c>
    </row>
    <row r="22" spans="1:5" x14ac:dyDescent="0.2">
      <c r="A22" s="10">
        <v>2015</v>
      </c>
      <c r="B22" s="11" t="s">
        <v>37</v>
      </c>
      <c r="C22" s="11" t="s">
        <v>46</v>
      </c>
      <c r="D22" s="11" t="s">
        <v>39</v>
      </c>
      <c r="E22" s="11">
        <v>13538.517019999999</v>
      </c>
    </row>
    <row r="23" spans="1:5" x14ac:dyDescent="0.2">
      <c r="A23" s="10">
        <v>2015</v>
      </c>
      <c r="B23" s="11" t="s">
        <v>37</v>
      </c>
      <c r="C23" s="11" t="s">
        <v>46</v>
      </c>
      <c r="D23" s="11" t="s">
        <v>40</v>
      </c>
      <c r="E23" s="11">
        <v>4777.5185140000003</v>
      </c>
    </row>
    <row r="24" spans="1:5" x14ac:dyDescent="0.2">
      <c r="A24" s="10">
        <v>2015</v>
      </c>
      <c r="B24" s="11" t="s">
        <v>37</v>
      </c>
      <c r="C24" s="11" t="s">
        <v>46</v>
      </c>
      <c r="D24" s="11" t="s">
        <v>41</v>
      </c>
      <c r="E24" s="11">
        <v>2011.465831</v>
      </c>
    </row>
    <row r="25" spans="1:5" x14ac:dyDescent="0.2">
      <c r="A25" s="10">
        <v>2015</v>
      </c>
      <c r="B25" s="11" t="s">
        <v>37</v>
      </c>
      <c r="C25" s="11" t="s">
        <v>46</v>
      </c>
      <c r="D25" s="11" t="s">
        <v>42</v>
      </c>
      <c r="E25" s="11">
        <v>1854.764238</v>
      </c>
    </row>
    <row r="26" spans="1:5" x14ac:dyDescent="0.2">
      <c r="A26" s="10">
        <v>2015</v>
      </c>
      <c r="B26" s="11" t="s">
        <v>43</v>
      </c>
      <c r="C26" s="11" t="s">
        <v>46</v>
      </c>
      <c r="D26" s="11" t="s">
        <v>39</v>
      </c>
      <c r="E26" s="11">
        <v>44545.132100000003</v>
      </c>
    </row>
    <row r="27" spans="1:5" x14ac:dyDescent="0.2">
      <c r="A27" s="10">
        <v>2015</v>
      </c>
      <c r="B27" s="11" t="s">
        <v>43</v>
      </c>
      <c r="C27" s="11" t="s">
        <v>46</v>
      </c>
      <c r="D27" s="11" t="s">
        <v>40</v>
      </c>
      <c r="E27" s="11">
        <v>36303.370589999999</v>
      </c>
    </row>
    <row r="28" spans="1:5" x14ac:dyDescent="0.2">
      <c r="A28" s="10">
        <v>2015</v>
      </c>
      <c r="B28" s="11" t="s">
        <v>43</v>
      </c>
      <c r="C28" s="11" t="s">
        <v>46</v>
      </c>
      <c r="D28" s="11" t="s">
        <v>41</v>
      </c>
      <c r="E28" s="11">
        <v>35057.595379999999</v>
      </c>
    </row>
    <row r="29" spans="1:5" x14ac:dyDescent="0.2">
      <c r="A29" s="10">
        <v>2015</v>
      </c>
      <c r="B29" s="11" t="s">
        <v>43</v>
      </c>
      <c r="C29" s="11" t="s">
        <v>46</v>
      </c>
      <c r="D29" s="11" t="s">
        <v>42</v>
      </c>
      <c r="E29" s="11">
        <v>29049.846269999998</v>
      </c>
    </row>
    <row r="30" spans="1:5" x14ac:dyDescent="0.2">
      <c r="A30" s="10">
        <v>2015</v>
      </c>
      <c r="B30" s="11" t="s">
        <v>45</v>
      </c>
      <c r="C30" s="11" t="s">
        <v>46</v>
      </c>
      <c r="D30" s="11" t="s">
        <v>39</v>
      </c>
      <c r="E30" s="11">
        <v>27950.49829</v>
      </c>
    </row>
    <row r="31" spans="1:5" x14ac:dyDescent="0.2">
      <c r="A31" s="10">
        <v>2015</v>
      </c>
      <c r="B31" s="11" t="s">
        <v>45</v>
      </c>
      <c r="C31" s="11" t="s">
        <v>46</v>
      </c>
      <c r="D31" s="11" t="s">
        <v>40</v>
      </c>
      <c r="E31" s="11">
        <v>52650.394509999998</v>
      </c>
    </row>
    <row r="32" spans="1:5" x14ac:dyDescent="0.2">
      <c r="A32" s="10">
        <v>2015</v>
      </c>
      <c r="B32" s="11" t="s">
        <v>45</v>
      </c>
      <c r="C32" s="11" t="s">
        <v>46</v>
      </c>
      <c r="D32" s="11" t="s">
        <v>41</v>
      </c>
      <c r="E32" s="11">
        <v>57633.399570000001</v>
      </c>
    </row>
    <row r="33" spans="1:5" x14ac:dyDescent="0.2">
      <c r="A33" s="10">
        <v>2015</v>
      </c>
      <c r="B33" s="11" t="s">
        <v>45</v>
      </c>
      <c r="C33" s="11" t="s">
        <v>46</v>
      </c>
      <c r="D33" s="11" t="s">
        <v>42</v>
      </c>
      <c r="E33" s="11">
        <v>80138.032869999995</v>
      </c>
    </row>
    <row r="34" spans="1:5" x14ac:dyDescent="0.2">
      <c r="A34" s="10">
        <v>2015</v>
      </c>
      <c r="B34" s="11" t="s">
        <v>47</v>
      </c>
      <c r="C34" s="11" t="s">
        <v>46</v>
      </c>
      <c r="D34" s="11" t="s">
        <v>39</v>
      </c>
      <c r="E34" s="11">
        <v>5487.476909</v>
      </c>
    </row>
    <row r="35" spans="1:5" x14ac:dyDescent="0.2">
      <c r="A35" s="10">
        <v>2015</v>
      </c>
      <c r="B35" s="11" t="s">
        <v>47</v>
      </c>
      <c r="C35" s="11" t="s">
        <v>46</v>
      </c>
      <c r="D35" s="11" t="s">
        <v>40</v>
      </c>
      <c r="E35" s="11">
        <v>21893.11292</v>
      </c>
    </row>
    <row r="36" spans="1:5" x14ac:dyDescent="0.2">
      <c r="A36" s="10">
        <v>2015</v>
      </c>
      <c r="B36" s="11" t="s">
        <v>47</v>
      </c>
      <c r="C36" s="11" t="s">
        <v>46</v>
      </c>
      <c r="D36" s="11" t="s">
        <v>41</v>
      </c>
      <c r="E36" s="11">
        <v>25788.076219999999</v>
      </c>
    </row>
    <row r="37" spans="1:5" x14ac:dyDescent="0.2">
      <c r="A37" s="10">
        <v>2015</v>
      </c>
      <c r="B37" s="11" t="s">
        <v>47</v>
      </c>
      <c r="C37" s="11" t="s">
        <v>46</v>
      </c>
      <c r="D37" s="11" t="s">
        <v>42</v>
      </c>
      <c r="E37" s="11">
        <v>38282.30803</v>
      </c>
    </row>
    <row r="38" spans="1:5" x14ac:dyDescent="0.2">
      <c r="A38" s="10">
        <v>2015</v>
      </c>
      <c r="B38" s="11" t="s">
        <v>37</v>
      </c>
      <c r="C38" s="11" t="s">
        <v>48</v>
      </c>
      <c r="D38" s="11" t="s">
        <v>39</v>
      </c>
      <c r="E38" s="11">
        <v>6104.8678410000002</v>
      </c>
    </row>
    <row r="39" spans="1:5" x14ac:dyDescent="0.2">
      <c r="A39" s="10">
        <v>2015</v>
      </c>
      <c r="B39" s="11" t="s">
        <v>37</v>
      </c>
      <c r="C39" s="11" t="s">
        <v>48</v>
      </c>
      <c r="D39" s="11" t="s">
        <v>40</v>
      </c>
      <c r="E39" s="11">
        <v>2575.175334</v>
      </c>
    </row>
    <row r="40" spans="1:5" x14ac:dyDescent="0.2">
      <c r="A40" s="10">
        <v>2015</v>
      </c>
      <c r="B40" s="11" t="s">
        <v>37</v>
      </c>
      <c r="C40" s="11" t="s">
        <v>48</v>
      </c>
      <c r="D40" s="11" t="s">
        <v>41</v>
      </c>
      <c r="E40" s="11">
        <v>289.91435319999999</v>
      </c>
    </row>
    <row r="41" spans="1:5" x14ac:dyDescent="0.2">
      <c r="A41" s="10">
        <v>2015</v>
      </c>
      <c r="B41" s="11" t="s">
        <v>37</v>
      </c>
      <c r="C41" s="11" t="s">
        <v>48</v>
      </c>
      <c r="D41" s="11" t="s">
        <v>42</v>
      </c>
      <c r="E41" s="11">
        <v>569.76499420000005</v>
      </c>
    </row>
    <row r="42" spans="1:5" x14ac:dyDescent="0.2">
      <c r="A42" s="10">
        <v>2015</v>
      </c>
      <c r="B42" s="11" t="s">
        <v>43</v>
      </c>
      <c r="C42" s="11" t="s">
        <v>48</v>
      </c>
      <c r="D42" s="11" t="s">
        <v>39</v>
      </c>
      <c r="E42" s="11">
        <v>61138.037069999998</v>
      </c>
    </row>
    <row r="43" spans="1:5" x14ac:dyDescent="0.2">
      <c r="A43" s="10">
        <v>2015</v>
      </c>
      <c r="B43" s="11" t="s">
        <v>43</v>
      </c>
      <c r="C43" s="11" t="s">
        <v>48</v>
      </c>
      <c r="D43" s="11" t="s">
        <v>40</v>
      </c>
      <c r="E43" s="11">
        <v>37402.364860000001</v>
      </c>
    </row>
    <row r="44" spans="1:5" x14ac:dyDescent="0.2">
      <c r="A44" s="10">
        <v>2015</v>
      </c>
      <c r="B44" s="11" t="s">
        <v>43</v>
      </c>
      <c r="C44" s="11" t="s">
        <v>48</v>
      </c>
      <c r="D44" s="11" t="s">
        <v>41</v>
      </c>
      <c r="E44" s="11">
        <v>35425.31495</v>
      </c>
    </row>
    <row r="45" spans="1:5" x14ac:dyDescent="0.2">
      <c r="A45" s="10">
        <v>2015</v>
      </c>
      <c r="B45" s="11" t="s">
        <v>43</v>
      </c>
      <c r="C45" s="11" t="s">
        <v>48</v>
      </c>
      <c r="D45" s="11" t="s">
        <v>42</v>
      </c>
      <c r="E45" s="11">
        <v>43194.668420000002</v>
      </c>
    </row>
    <row r="46" spans="1:5" x14ac:dyDescent="0.2">
      <c r="A46" s="10">
        <v>2015</v>
      </c>
      <c r="B46" s="11" t="s">
        <v>45</v>
      </c>
      <c r="C46" s="11" t="s">
        <v>48</v>
      </c>
      <c r="D46" s="11" t="s">
        <v>39</v>
      </c>
      <c r="E46" s="11">
        <v>44442.096550000002</v>
      </c>
    </row>
    <row r="47" spans="1:5" x14ac:dyDescent="0.2">
      <c r="A47" s="10">
        <v>2015</v>
      </c>
      <c r="B47" s="11" t="s">
        <v>45</v>
      </c>
      <c r="C47" s="11" t="s">
        <v>48</v>
      </c>
      <c r="D47" s="11" t="s">
        <v>40</v>
      </c>
      <c r="E47" s="11">
        <v>73898.321419999993</v>
      </c>
    </row>
    <row r="48" spans="1:5" x14ac:dyDescent="0.2">
      <c r="A48" s="10">
        <v>2015</v>
      </c>
      <c r="B48" s="11" t="s">
        <v>45</v>
      </c>
      <c r="C48" s="11" t="s">
        <v>48</v>
      </c>
      <c r="D48" s="11" t="s">
        <v>41</v>
      </c>
      <c r="E48" s="11">
        <v>72042.804969999997</v>
      </c>
    </row>
    <row r="49" spans="1:5" x14ac:dyDescent="0.2">
      <c r="A49" s="10">
        <v>2015</v>
      </c>
      <c r="B49" s="11" t="s">
        <v>45</v>
      </c>
      <c r="C49" s="11" t="s">
        <v>48</v>
      </c>
      <c r="D49" s="11" t="s">
        <v>42</v>
      </c>
      <c r="E49" s="11">
        <v>128200.2556</v>
      </c>
    </row>
    <row r="50" spans="1:5" x14ac:dyDescent="0.2">
      <c r="A50" s="10">
        <v>2015</v>
      </c>
      <c r="B50" s="11" t="s">
        <v>47</v>
      </c>
      <c r="C50" s="11" t="s">
        <v>48</v>
      </c>
      <c r="D50" s="11" t="s">
        <v>39</v>
      </c>
      <c r="E50" s="11">
        <v>13540.81684</v>
      </c>
    </row>
    <row r="51" spans="1:5" x14ac:dyDescent="0.2">
      <c r="A51" s="10">
        <v>2015</v>
      </c>
      <c r="B51" s="11" t="s">
        <v>47</v>
      </c>
      <c r="C51" s="11" t="s">
        <v>48</v>
      </c>
      <c r="D51" s="11" t="s">
        <v>40</v>
      </c>
      <c r="E51" s="11">
        <v>54862.111669999998</v>
      </c>
    </row>
    <row r="52" spans="1:5" x14ac:dyDescent="0.2">
      <c r="A52" s="10">
        <v>2015</v>
      </c>
      <c r="B52" s="11" t="s">
        <v>47</v>
      </c>
      <c r="C52" s="11" t="s">
        <v>48</v>
      </c>
      <c r="D52" s="11" t="s">
        <v>41</v>
      </c>
      <c r="E52" s="11">
        <v>69142.154639999993</v>
      </c>
    </row>
    <row r="53" spans="1:5" x14ac:dyDescent="0.2">
      <c r="A53" s="10">
        <v>2015</v>
      </c>
      <c r="B53" s="11" t="s">
        <v>47</v>
      </c>
      <c r="C53" s="11" t="s">
        <v>48</v>
      </c>
      <c r="D53" s="11" t="s">
        <v>42</v>
      </c>
      <c r="E53" s="11">
        <v>88737.974029999998</v>
      </c>
    </row>
    <row r="54" spans="1:5" x14ac:dyDescent="0.2">
      <c r="A54" s="10">
        <v>2020</v>
      </c>
      <c r="B54" s="11" t="s">
        <v>37</v>
      </c>
      <c r="C54" s="11" t="s">
        <v>38</v>
      </c>
      <c r="D54" s="11" t="s">
        <v>39</v>
      </c>
      <c r="E54" s="11">
        <v>231637.24849999999</v>
      </c>
    </row>
    <row r="55" spans="1:5" x14ac:dyDescent="0.2">
      <c r="A55" s="10">
        <v>2020</v>
      </c>
      <c r="B55" s="11" t="s">
        <v>37</v>
      </c>
      <c r="C55" s="11" t="s">
        <v>38</v>
      </c>
      <c r="D55" s="11" t="s">
        <v>40</v>
      </c>
      <c r="E55" s="11">
        <v>49601.516710000004</v>
      </c>
    </row>
    <row r="56" spans="1:5" x14ac:dyDescent="0.2">
      <c r="A56" s="10">
        <v>2020</v>
      </c>
      <c r="B56" s="11" t="s">
        <v>37</v>
      </c>
      <c r="C56" s="11" t="s">
        <v>38</v>
      </c>
      <c r="D56" s="11" t="s">
        <v>41</v>
      </c>
      <c r="E56" s="11">
        <v>18031.882829999999</v>
      </c>
    </row>
    <row r="57" spans="1:5" x14ac:dyDescent="0.2">
      <c r="A57" s="10">
        <v>2020</v>
      </c>
      <c r="B57" s="11" t="s">
        <v>37</v>
      </c>
      <c r="C57" s="11" t="s">
        <v>38</v>
      </c>
      <c r="D57" s="11" t="s">
        <v>42</v>
      </c>
      <c r="E57" s="11">
        <v>10559.5949</v>
      </c>
    </row>
    <row r="58" spans="1:5" x14ac:dyDescent="0.2">
      <c r="A58" s="10">
        <v>2020</v>
      </c>
      <c r="B58" s="11" t="s">
        <v>43</v>
      </c>
      <c r="C58" s="11" t="s">
        <v>38</v>
      </c>
      <c r="D58" s="11" t="s">
        <v>39</v>
      </c>
      <c r="E58" s="11">
        <v>138865.91579999999</v>
      </c>
    </row>
    <row r="59" spans="1:5" x14ac:dyDescent="0.2">
      <c r="A59" s="10">
        <v>2020</v>
      </c>
      <c r="B59" s="11" t="s">
        <v>43</v>
      </c>
      <c r="C59" s="11" t="s">
        <v>38</v>
      </c>
      <c r="D59" s="11" t="s">
        <v>40</v>
      </c>
      <c r="E59" s="11">
        <v>140789.6581</v>
      </c>
    </row>
    <row r="60" spans="1:5" x14ac:dyDescent="0.2">
      <c r="A60" s="10">
        <v>2020</v>
      </c>
      <c r="B60" s="11" t="s">
        <v>43</v>
      </c>
      <c r="C60" s="11" t="s">
        <v>38</v>
      </c>
      <c r="D60" s="11" t="s">
        <v>41</v>
      </c>
      <c r="E60" s="11">
        <v>93756.215349999999</v>
      </c>
    </row>
    <row r="61" spans="1:5" x14ac:dyDescent="0.2">
      <c r="A61" s="10">
        <v>2020</v>
      </c>
      <c r="B61" s="11" t="s">
        <v>43</v>
      </c>
      <c r="C61" s="11" t="s">
        <v>38</v>
      </c>
      <c r="D61" s="11" t="s">
        <v>42</v>
      </c>
      <c r="E61" s="11">
        <v>60322.513050000001</v>
      </c>
    </row>
    <row r="62" spans="1:5" x14ac:dyDescent="0.2">
      <c r="A62" s="10">
        <v>2020</v>
      </c>
      <c r="B62" s="11" t="s">
        <v>37</v>
      </c>
      <c r="C62" s="11" t="s">
        <v>44</v>
      </c>
      <c r="D62" s="11" t="s">
        <v>39</v>
      </c>
      <c r="E62" s="11">
        <v>92317.180080000006</v>
      </c>
    </row>
    <row r="63" spans="1:5" x14ac:dyDescent="0.2">
      <c r="A63" s="10">
        <v>2020</v>
      </c>
      <c r="B63" s="11" t="s">
        <v>37</v>
      </c>
      <c r="C63" s="11" t="s">
        <v>44</v>
      </c>
      <c r="D63" s="11" t="s">
        <v>40</v>
      </c>
      <c r="E63" s="11">
        <v>55589.056190000003</v>
      </c>
    </row>
    <row r="64" spans="1:5" x14ac:dyDescent="0.2">
      <c r="A64" s="10">
        <v>2020</v>
      </c>
      <c r="B64" s="11" t="s">
        <v>37</v>
      </c>
      <c r="C64" s="11" t="s">
        <v>44</v>
      </c>
      <c r="D64" s="11" t="s">
        <v>41</v>
      </c>
      <c r="E64" s="11">
        <v>35294.7356</v>
      </c>
    </row>
    <row r="65" spans="1:5" x14ac:dyDescent="0.2">
      <c r="A65" s="10">
        <v>2020</v>
      </c>
      <c r="B65" s="11" t="s">
        <v>37</v>
      </c>
      <c r="C65" s="11" t="s">
        <v>44</v>
      </c>
      <c r="D65" s="11" t="s">
        <v>42</v>
      </c>
      <c r="E65" s="11">
        <v>28371.69613</v>
      </c>
    </row>
    <row r="66" spans="1:5" x14ac:dyDescent="0.2">
      <c r="A66" s="10">
        <v>2020</v>
      </c>
      <c r="B66" s="11" t="s">
        <v>43</v>
      </c>
      <c r="C66" s="11" t="s">
        <v>44</v>
      </c>
      <c r="D66" s="11" t="s">
        <v>39</v>
      </c>
      <c r="E66" s="11">
        <v>77091.596040000004</v>
      </c>
    </row>
    <row r="67" spans="1:5" x14ac:dyDescent="0.2">
      <c r="A67" s="10">
        <v>2020</v>
      </c>
      <c r="B67" s="11" t="s">
        <v>43</v>
      </c>
      <c r="C67" s="11" t="s">
        <v>44</v>
      </c>
      <c r="D67" s="11" t="s">
        <v>40</v>
      </c>
      <c r="E67" s="11">
        <v>82322.190659999993</v>
      </c>
    </row>
    <row r="68" spans="1:5" x14ac:dyDescent="0.2">
      <c r="A68" s="10">
        <v>2020</v>
      </c>
      <c r="B68" s="11" t="s">
        <v>43</v>
      </c>
      <c r="C68" s="11" t="s">
        <v>44</v>
      </c>
      <c r="D68" s="11" t="s">
        <v>41</v>
      </c>
      <c r="E68" s="11">
        <v>65238.763919999998</v>
      </c>
    </row>
    <row r="69" spans="1:5" x14ac:dyDescent="0.2">
      <c r="A69" s="10">
        <v>2020</v>
      </c>
      <c r="B69" s="11" t="s">
        <v>43</v>
      </c>
      <c r="C69" s="11" t="s">
        <v>44</v>
      </c>
      <c r="D69" s="11" t="s">
        <v>42</v>
      </c>
      <c r="E69" s="11">
        <v>66691.422080000004</v>
      </c>
    </row>
    <row r="70" spans="1:5" x14ac:dyDescent="0.2">
      <c r="A70" s="10">
        <v>2020</v>
      </c>
      <c r="B70" s="11" t="s">
        <v>45</v>
      </c>
      <c r="C70" s="11" t="s">
        <v>44</v>
      </c>
      <c r="D70" s="11" t="s">
        <v>39</v>
      </c>
      <c r="E70" s="11">
        <v>44773.438710000002</v>
      </c>
    </row>
    <row r="71" spans="1:5" x14ac:dyDescent="0.2">
      <c r="A71" s="10">
        <v>2020</v>
      </c>
      <c r="B71" s="11" t="s">
        <v>45</v>
      </c>
      <c r="C71" s="11" t="s">
        <v>44</v>
      </c>
      <c r="D71" s="11" t="s">
        <v>40</v>
      </c>
      <c r="E71" s="11">
        <v>93353.360320000007</v>
      </c>
    </row>
    <row r="72" spans="1:5" x14ac:dyDescent="0.2">
      <c r="A72" s="10">
        <v>2020</v>
      </c>
      <c r="B72" s="11" t="s">
        <v>45</v>
      </c>
      <c r="C72" s="11" t="s">
        <v>44</v>
      </c>
      <c r="D72" s="11" t="s">
        <v>41</v>
      </c>
      <c r="E72" s="11">
        <v>124510.0757</v>
      </c>
    </row>
    <row r="73" spans="1:5" x14ac:dyDescent="0.2">
      <c r="A73" s="10">
        <v>2020</v>
      </c>
      <c r="B73" s="11" t="s">
        <v>45</v>
      </c>
      <c r="C73" s="11" t="s">
        <v>44</v>
      </c>
      <c r="D73" s="11" t="s">
        <v>42</v>
      </c>
      <c r="E73" s="11">
        <v>186703.8034</v>
      </c>
    </row>
    <row r="74" spans="1:5" x14ac:dyDescent="0.2">
      <c r="A74" s="10">
        <v>2020</v>
      </c>
      <c r="B74" s="11" t="s">
        <v>37</v>
      </c>
      <c r="C74" s="11" t="s">
        <v>46</v>
      </c>
      <c r="D74" s="11" t="s">
        <v>39</v>
      </c>
      <c r="E74" s="11">
        <v>14514.696449999999</v>
      </c>
    </row>
    <row r="75" spans="1:5" x14ac:dyDescent="0.2">
      <c r="A75" s="10">
        <v>2020</v>
      </c>
      <c r="B75" s="11" t="s">
        <v>37</v>
      </c>
      <c r="C75" s="11" t="s">
        <v>46</v>
      </c>
      <c r="D75" s="11" t="s">
        <v>40</v>
      </c>
      <c r="E75" s="11">
        <v>5166.3825829999996</v>
      </c>
    </row>
    <row r="76" spans="1:5" x14ac:dyDescent="0.2">
      <c r="A76" s="10">
        <v>2020</v>
      </c>
      <c r="B76" s="11" t="s">
        <v>37</v>
      </c>
      <c r="C76" s="11" t="s">
        <v>46</v>
      </c>
      <c r="D76" s="11" t="s">
        <v>41</v>
      </c>
      <c r="E76" s="11">
        <v>2347.135049</v>
      </c>
    </row>
    <row r="77" spans="1:5" x14ac:dyDescent="0.2">
      <c r="A77" s="10">
        <v>2020</v>
      </c>
      <c r="B77" s="11" t="s">
        <v>37</v>
      </c>
      <c r="C77" s="11" t="s">
        <v>46</v>
      </c>
      <c r="D77" s="11" t="s">
        <v>42</v>
      </c>
      <c r="E77" s="11">
        <v>2318.0696579999999</v>
      </c>
    </row>
    <row r="78" spans="1:5" x14ac:dyDescent="0.2">
      <c r="A78" s="10">
        <v>2020</v>
      </c>
      <c r="B78" s="11" t="s">
        <v>43</v>
      </c>
      <c r="C78" s="11" t="s">
        <v>46</v>
      </c>
      <c r="D78" s="11" t="s">
        <v>39</v>
      </c>
      <c r="E78" s="11">
        <v>46496.120759999998</v>
      </c>
    </row>
    <row r="79" spans="1:5" x14ac:dyDescent="0.2">
      <c r="A79" s="10">
        <v>2020</v>
      </c>
      <c r="B79" s="11" t="s">
        <v>43</v>
      </c>
      <c r="C79" s="11" t="s">
        <v>46</v>
      </c>
      <c r="D79" s="11" t="s">
        <v>40</v>
      </c>
      <c r="E79" s="11">
        <v>38221.765240000001</v>
      </c>
    </row>
    <row r="80" spans="1:5" x14ac:dyDescent="0.2">
      <c r="A80" s="10">
        <v>2020</v>
      </c>
      <c r="B80" s="11" t="s">
        <v>43</v>
      </c>
      <c r="C80" s="11" t="s">
        <v>46</v>
      </c>
      <c r="D80" s="11" t="s">
        <v>41</v>
      </c>
      <c r="E80" s="11">
        <v>39827.876360000002</v>
      </c>
    </row>
    <row r="81" spans="1:5" x14ac:dyDescent="0.2">
      <c r="A81" s="10">
        <v>2020</v>
      </c>
      <c r="B81" s="11" t="s">
        <v>43</v>
      </c>
      <c r="C81" s="11" t="s">
        <v>46</v>
      </c>
      <c r="D81" s="11" t="s">
        <v>42</v>
      </c>
      <c r="E81" s="11">
        <v>35347.704360000003</v>
      </c>
    </row>
    <row r="82" spans="1:5" x14ac:dyDescent="0.2">
      <c r="A82" s="10">
        <v>2020</v>
      </c>
      <c r="B82" s="11" t="s">
        <v>45</v>
      </c>
      <c r="C82" s="11" t="s">
        <v>46</v>
      </c>
      <c r="D82" s="11" t="s">
        <v>39</v>
      </c>
      <c r="E82" s="11">
        <v>28348.425050000002</v>
      </c>
    </row>
    <row r="83" spans="1:5" x14ac:dyDescent="0.2">
      <c r="A83" s="10">
        <v>2020</v>
      </c>
      <c r="B83" s="11" t="s">
        <v>45</v>
      </c>
      <c r="C83" s="11" t="s">
        <v>46</v>
      </c>
      <c r="D83" s="11" t="s">
        <v>40</v>
      </c>
      <c r="E83" s="11">
        <v>53862.726479999998</v>
      </c>
    </row>
    <row r="84" spans="1:5" x14ac:dyDescent="0.2">
      <c r="A84" s="10">
        <v>2020</v>
      </c>
      <c r="B84" s="11" t="s">
        <v>45</v>
      </c>
      <c r="C84" s="11" t="s">
        <v>46</v>
      </c>
      <c r="D84" s="11" t="s">
        <v>41</v>
      </c>
      <c r="E84" s="11">
        <v>63621.246729999999</v>
      </c>
    </row>
    <row r="85" spans="1:5" x14ac:dyDescent="0.2">
      <c r="A85" s="10">
        <v>2020</v>
      </c>
      <c r="B85" s="11" t="s">
        <v>45</v>
      </c>
      <c r="C85" s="11" t="s">
        <v>46</v>
      </c>
      <c r="D85" s="11" t="s">
        <v>42</v>
      </c>
      <c r="E85" s="11">
        <v>94749.944659999994</v>
      </c>
    </row>
    <row r="86" spans="1:5" x14ac:dyDescent="0.2">
      <c r="A86" s="10">
        <v>2020</v>
      </c>
      <c r="B86" s="11" t="s">
        <v>47</v>
      </c>
      <c r="C86" s="11" t="s">
        <v>46</v>
      </c>
      <c r="D86" s="11" t="s">
        <v>39</v>
      </c>
      <c r="E86" s="11">
        <v>5531.5453230000003</v>
      </c>
    </row>
    <row r="87" spans="1:5" x14ac:dyDescent="0.2">
      <c r="A87" s="10">
        <v>2020</v>
      </c>
      <c r="B87" s="11" t="s">
        <v>47</v>
      </c>
      <c r="C87" s="11" t="s">
        <v>46</v>
      </c>
      <c r="D87" s="11" t="s">
        <v>40</v>
      </c>
      <c r="E87" s="11">
        <v>22260.176769999998</v>
      </c>
    </row>
    <row r="88" spans="1:5" x14ac:dyDescent="0.2">
      <c r="A88" s="10">
        <v>2020</v>
      </c>
      <c r="B88" s="11" t="s">
        <v>47</v>
      </c>
      <c r="C88" s="11" t="s">
        <v>46</v>
      </c>
      <c r="D88" s="11" t="s">
        <v>41</v>
      </c>
      <c r="E88" s="11">
        <v>28293.147990000001</v>
      </c>
    </row>
    <row r="89" spans="1:5" x14ac:dyDescent="0.2">
      <c r="A89" s="10">
        <v>2020</v>
      </c>
      <c r="B89" s="11" t="s">
        <v>47</v>
      </c>
      <c r="C89" s="11" t="s">
        <v>46</v>
      </c>
      <c r="D89" s="11" t="s">
        <v>42</v>
      </c>
      <c r="E89" s="11">
        <v>44985.524539999999</v>
      </c>
    </row>
    <row r="90" spans="1:5" x14ac:dyDescent="0.2">
      <c r="A90" s="10">
        <v>2020</v>
      </c>
      <c r="B90" s="11" t="s">
        <v>37</v>
      </c>
      <c r="C90" s="11" t="s">
        <v>48</v>
      </c>
      <c r="D90" s="11" t="s">
        <v>39</v>
      </c>
      <c r="E90" s="11">
        <v>6536.3579829999999</v>
      </c>
    </row>
    <row r="91" spans="1:5" x14ac:dyDescent="0.2">
      <c r="A91" s="10">
        <v>2020</v>
      </c>
      <c r="B91" s="11" t="s">
        <v>37</v>
      </c>
      <c r="C91" s="11" t="s">
        <v>48</v>
      </c>
      <c r="D91" s="11" t="s">
        <v>40</v>
      </c>
      <c r="E91" s="11">
        <v>2781.0813269999999</v>
      </c>
    </row>
    <row r="92" spans="1:5" x14ac:dyDescent="0.2">
      <c r="A92" s="10">
        <v>2020</v>
      </c>
      <c r="B92" s="11" t="s">
        <v>37</v>
      </c>
      <c r="C92" s="11" t="s">
        <v>48</v>
      </c>
      <c r="D92" s="11" t="s">
        <v>41</v>
      </c>
      <c r="E92" s="11">
        <v>337.84526499999998</v>
      </c>
    </row>
    <row r="93" spans="1:5" x14ac:dyDescent="0.2">
      <c r="A93" s="10">
        <v>2020</v>
      </c>
      <c r="B93" s="11" t="s">
        <v>37</v>
      </c>
      <c r="C93" s="11" t="s">
        <v>48</v>
      </c>
      <c r="D93" s="11" t="s">
        <v>42</v>
      </c>
      <c r="E93" s="11">
        <v>711.14184160000002</v>
      </c>
    </row>
    <row r="94" spans="1:5" x14ac:dyDescent="0.2">
      <c r="A94" s="10">
        <v>2020</v>
      </c>
      <c r="B94" s="11" t="s">
        <v>43</v>
      </c>
      <c r="C94" s="11" t="s">
        <v>48</v>
      </c>
      <c r="D94" s="11" t="s">
        <v>39</v>
      </c>
      <c r="E94" s="11">
        <v>63730.989379999999</v>
      </c>
    </row>
    <row r="95" spans="1:5" x14ac:dyDescent="0.2">
      <c r="A95" s="10">
        <v>2020</v>
      </c>
      <c r="B95" s="11" t="s">
        <v>43</v>
      </c>
      <c r="C95" s="11" t="s">
        <v>48</v>
      </c>
      <c r="D95" s="11" t="s">
        <v>40</v>
      </c>
      <c r="E95" s="11">
        <v>39326.523350000003</v>
      </c>
    </row>
    <row r="96" spans="1:5" x14ac:dyDescent="0.2">
      <c r="A96" s="10">
        <v>2020</v>
      </c>
      <c r="B96" s="11" t="s">
        <v>43</v>
      </c>
      <c r="C96" s="11" t="s">
        <v>48</v>
      </c>
      <c r="D96" s="11" t="s">
        <v>41</v>
      </c>
      <c r="E96" s="11">
        <v>40192.169220000003</v>
      </c>
    </row>
    <row r="97" spans="1:5" x14ac:dyDescent="0.2">
      <c r="A97" s="10">
        <v>2020</v>
      </c>
      <c r="B97" s="11" t="s">
        <v>43</v>
      </c>
      <c r="C97" s="11" t="s">
        <v>48</v>
      </c>
      <c r="D97" s="11" t="s">
        <v>42</v>
      </c>
      <c r="E97" s="11">
        <v>52489.232230000001</v>
      </c>
    </row>
    <row r="98" spans="1:5" x14ac:dyDescent="0.2">
      <c r="A98" s="10">
        <v>2020</v>
      </c>
      <c r="B98" s="11" t="s">
        <v>45</v>
      </c>
      <c r="C98" s="11" t="s">
        <v>48</v>
      </c>
      <c r="D98" s="11" t="s">
        <v>39</v>
      </c>
      <c r="E98" s="11">
        <v>45014.934249999998</v>
      </c>
    </row>
    <row r="99" spans="1:5" x14ac:dyDescent="0.2">
      <c r="A99" s="10">
        <v>2020</v>
      </c>
      <c r="B99" s="11" t="s">
        <v>45</v>
      </c>
      <c r="C99" s="11" t="s">
        <v>48</v>
      </c>
      <c r="D99" s="11" t="s">
        <v>40</v>
      </c>
      <c r="E99" s="11">
        <v>75499.482950000005</v>
      </c>
    </row>
    <row r="100" spans="1:5" x14ac:dyDescent="0.2">
      <c r="A100" s="10">
        <v>2020</v>
      </c>
      <c r="B100" s="11" t="s">
        <v>45</v>
      </c>
      <c r="C100" s="11" t="s">
        <v>48</v>
      </c>
      <c r="D100" s="11" t="s">
        <v>41</v>
      </c>
      <c r="E100" s="11">
        <v>79422.079089999999</v>
      </c>
    </row>
    <row r="101" spans="1:5" x14ac:dyDescent="0.2">
      <c r="A101" s="10">
        <v>2020</v>
      </c>
      <c r="B101" s="11" t="s">
        <v>45</v>
      </c>
      <c r="C101" s="11" t="s">
        <v>48</v>
      </c>
      <c r="D101" s="11" t="s">
        <v>42</v>
      </c>
      <c r="E101" s="11">
        <v>151374.20619999999</v>
      </c>
    </row>
    <row r="102" spans="1:5" x14ac:dyDescent="0.2">
      <c r="A102" s="10">
        <v>2020</v>
      </c>
      <c r="B102" s="11" t="s">
        <v>47</v>
      </c>
      <c r="C102" s="11" t="s">
        <v>48</v>
      </c>
      <c r="D102" s="11" t="s">
        <v>39</v>
      </c>
      <c r="E102" s="11">
        <v>13631.42735</v>
      </c>
    </row>
    <row r="103" spans="1:5" x14ac:dyDescent="0.2">
      <c r="A103" s="10">
        <v>2020</v>
      </c>
      <c r="B103" s="11" t="s">
        <v>47</v>
      </c>
      <c r="C103" s="11" t="s">
        <v>48</v>
      </c>
      <c r="D103" s="11" t="s">
        <v>40</v>
      </c>
      <c r="E103" s="11">
        <v>55707.839</v>
      </c>
    </row>
    <row r="104" spans="1:5" x14ac:dyDescent="0.2">
      <c r="A104" s="10">
        <v>2020</v>
      </c>
      <c r="B104" s="11" t="s">
        <v>47</v>
      </c>
      <c r="C104" s="11" t="s">
        <v>48</v>
      </c>
      <c r="D104" s="11" t="s">
        <v>41</v>
      </c>
      <c r="E104" s="11">
        <v>75757.901360000003</v>
      </c>
    </row>
    <row r="105" spans="1:5" x14ac:dyDescent="0.2">
      <c r="A105" s="10">
        <v>2020</v>
      </c>
      <c r="B105" s="11" t="s">
        <v>47</v>
      </c>
      <c r="C105" s="11" t="s">
        <v>48</v>
      </c>
      <c r="D105" s="11" t="s">
        <v>42</v>
      </c>
      <c r="E105" s="11">
        <v>104137.4371</v>
      </c>
    </row>
    <row r="106" spans="1:5" x14ac:dyDescent="0.2">
      <c r="A106" s="10">
        <v>2025</v>
      </c>
      <c r="B106" s="11" t="s">
        <v>37</v>
      </c>
      <c r="C106" s="11" t="s">
        <v>38</v>
      </c>
      <c r="D106" s="11" t="s">
        <v>39</v>
      </c>
      <c r="E106" s="11">
        <v>253038.29</v>
      </c>
    </row>
    <row r="107" spans="1:5" x14ac:dyDescent="0.2">
      <c r="A107" s="10">
        <v>2025</v>
      </c>
      <c r="B107" s="11" t="s">
        <v>37</v>
      </c>
      <c r="C107" s="11" t="s">
        <v>38</v>
      </c>
      <c r="D107" s="11" t="s">
        <v>40</v>
      </c>
      <c r="E107" s="11">
        <v>53090.653339999997</v>
      </c>
    </row>
    <row r="108" spans="1:5" x14ac:dyDescent="0.2">
      <c r="A108" s="10">
        <v>2025</v>
      </c>
      <c r="B108" s="11" t="s">
        <v>37</v>
      </c>
      <c r="C108" s="11" t="s">
        <v>38</v>
      </c>
      <c r="D108" s="11" t="s">
        <v>41</v>
      </c>
      <c r="E108" s="11">
        <v>19126.815490000001</v>
      </c>
    </row>
    <row r="109" spans="1:5" x14ac:dyDescent="0.2">
      <c r="A109" s="10">
        <v>2025</v>
      </c>
      <c r="B109" s="11" t="s">
        <v>37</v>
      </c>
      <c r="C109" s="11" t="s">
        <v>38</v>
      </c>
      <c r="D109" s="11" t="s">
        <v>42</v>
      </c>
      <c r="E109" s="11">
        <v>11740.21401</v>
      </c>
    </row>
    <row r="110" spans="1:5" x14ac:dyDescent="0.2">
      <c r="A110" s="10">
        <v>2025</v>
      </c>
      <c r="B110" s="11" t="s">
        <v>43</v>
      </c>
      <c r="C110" s="11" t="s">
        <v>38</v>
      </c>
      <c r="D110" s="11" t="s">
        <v>39</v>
      </c>
      <c r="E110" s="11">
        <v>152202.11420000001</v>
      </c>
    </row>
    <row r="111" spans="1:5" x14ac:dyDescent="0.2">
      <c r="A111" s="10">
        <v>2025</v>
      </c>
      <c r="B111" s="11" t="s">
        <v>43</v>
      </c>
      <c r="C111" s="11" t="s">
        <v>38</v>
      </c>
      <c r="D111" s="11" t="s">
        <v>40</v>
      </c>
      <c r="E111" s="11">
        <v>151196.25829999999</v>
      </c>
    </row>
    <row r="112" spans="1:5" x14ac:dyDescent="0.2">
      <c r="A112" s="10">
        <v>2025</v>
      </c>
      <c r="B112" s="11" t="s">
        <v>43</v>
      </c>
      <c r="C112" s="11" t="s">
        <v>38</v>
      </c>
      <c r="D112" s="11" t="s">
        <v>41</v>
      </c>
      <c r="E112" s="11">
        <v>99781.225959999996</v>
      </c>
    </row>
    <row r="113" spans="1:5" x14ac:dyDescent="0.2">
      <c r="A113" s="10">
        <v>2025</v>
      </c>
      <c r="B113" s="11" t="s">
        <v>43</v>
      </c>
      <c r="C113" s="11" t="s">
        <v>38</v>
      </c>
      <c r="D113" s="11" t="s">
        <v>42</v>
      </c>
      <c r="E113" s="11">
        <v>67290.748319999999</v>
      </c>
    </row>
    <row r="114" spans="1:5" x14ac:dyDescent="0.2">
      <c r="A114" s="10">
        <v>2025</v>
      </c>
      <c r="B114" s="11" t="s">
        <v>37</v>
      </c>
      <c r="C114" s="11" t="s">
        <v>44</v>
      </c>
      <c r="D114" s="11" t="s">
        <v>39</v>
      </c>
      <c r="E114" s="11">
        <v>100816.8554</v>
      </c>
    </row>
    <row r="115" spans="1:5" x14ac:dyDescent="0.2">
      <c r="A115" s="10">
        <v>2025</v>
      </c>
      <c r="B115" s="11" t="s">
        <v>37</v>
      </c>
      <c r="C115" s="11" t="s">
        <v>44</v>
      </c>
      <c r="D115" s="11" t="s">
        <v>40</v>
      </c>
      <c r="E115" s="11">
        <v>59481.948190000003</v>
      </c>
    </row>
    <row r="116" spans="1:5" x14ac:dyDescent="0.2">
      <c r="A116" s="10">
        <v>2025</v>
      </c>
      <c r="B116" s="11" t="s">
        <v>37</v>
      </c>
      <c r="C116" s="11" t="s">
        <v>44</v>
      </c>
      <c r="D116" s="11" t="s">
        <v>41</v>
      </c>
      <c r="E116" s="11">
        <v>37426.937760000001</v>
      </c>
    </row>
    <row r="117" spans="1:5" x14ac:dyDescent="0.2">
      <c r="A117" s="10">
        <v>2025</v>
      </c>
      <c r="B117" s="11" t="s">
        <v>37</v>
      </c>
      <c r="C117" s="11" t="s">
        <v>44</v>
      </c>
      <c r="D117" s="11" t="s">
        <v>42</v>
      </c>
      <c r="E117" s="11">
        <v>31534.56366</v>
      </c>
    </row>
    <row r="118" spans="1:5" x14ac:dyDescent="0.2">
      <c r="A118" s="10">
        <v>2025</v>
      </c>
      <c r="B118" s="11" t="s">
        <v>43</v>
      </c>
      <c r="C118" s="11" t="s">
        <v>44</v>
      </c>
      <c r="D118" s="11" t="s">
        <v>39</v>
      </c>
      <c r="E118" s="11">
        <v>84470.454320000004</v>
      </c>
    </row>
    <row r="119" spans="1:5" x14ac:dyDescent="0.2">
      <c r="A119" s="10">
        <v>2025</v>
      </c>
      <c r="B119" s="11" t="s">
        <v>43</v>
      </c>
      <c r="C119" s="11" t="s">
        <v>44</v>
      </c>
      <c r="D119" s="11" t="s">
        <v>40</v>
      </c>
      <c r="E119" s="11">
        <v>88381.217269999994</v>
      </c>
    </row>
    <row r="120" spans="1:5" x14ac:dyDescent="0.2">
      <c r="A120" s="10">
        <v>2025</v>
      </c>
      <c r="B120" s="11" t="s">
        <v>43</v>
      </c>
      <c r="C120" s="11" t="s">
        <v>44</v>
      </c>
      <c r="D120" s="11" t="s">
        <v>41</v>
      </c>
      <c r="E120" s="11">
        <v>69410.833899999998</v>
      </c>
    </row>
    <row r="121" spans="1:5" x14ac:dyDescent="0.2">
      <c r="A121" s="10">
        <v>2025</v>
      </c>
      <c r="B121" s="11" t="s">
        <v>43</v>
      </c>
      <c r="C121" s="11" t="s">
        <v>44</v>
      </c>
      <c r="D121" s="11" t="s">
        <v>42</v>
      </c>
      <c r="E121" s="11">
        <v>74373.578909999997</v>
      </c>
    </row>
    <row r="122" spans="1:5" x14ac:dyDescent="0.2">
      <c r="A122" s="10">
        <v>2025</v>
      </c>
      <c r="B122" s="11" t="s">
        <v>45</v>
      </c>
      <c r="C122" s="11" t="s">
        <v>44</v>
      </c>
      <c r="D122" s="11" t="s">
        <v>39</v>
      </c>
      <c r="E122" s="11">
        <v>48882.658340000002</v>
      </c>
    </row>
    <row r="123" spans="1:5" x14ac:dyDescent="0.2">
      <c r="A123" s="10">
        <v>2025</v>
      </c>
      <c r="B123" s="11" t="s">
        <v>45</v>
      </c>
      <c r="C123" s="11" t="s">
        <v>44</v>
      </c>
      <c r="D123" s="11" t="s">
        <v>40</v>
      </c>
      <c r="E123" s="11">
        <v>99864.144849999997</v>
      </c>
    </row>
    <row r="124" spans="1:5" x14ac:dyDescent="0.2">
      <c r="A124" s="10">
        <v>2025</v>
      </c>
      <c r="B124" s="11" t="s">
        <v>45</v>
      </c>
      <c r="C124" s="11" t="s">
        <v>44</v>
      </c>
      <c r="D124" s="11" t="s">
        <v>41</v>
      </c>
      <c r="E124" s="11">
        <v>131996.55840000001</v>
      </c>
    </row>
    <row r="125" spans="1:5" x14ac:dyDescent="0.2">
      <c r="A125" s="10">
        <v>2025</v>
      </c>
      <c r="B125" s="11" t="s">
        <v>45</v>
      </c>
      <c r="C125" s="11" t="s">
        <v>44</v>
      </c>
      <c r="D125" s="11" t="s">
        <v>42</v>
      </c>
      <c r="E125" s="11">
        <v>207461.9425</v>
      </c>
    </row>
    <row r="126" spans="1:5" x14ac:dyDescent="0.2">
      <c r="A126" s="10">
        <v>2025</v>
      </c>
      <c r="B126" s="11" t="s">
        <v>37</v>
      </c>
      <c r="C126" s="11" t="s">
        <v>46</v>
      </c>
      <c r="D126" s="11" t="s">
        <v>39</v>
      </c>
      <c r="E126" s="11">
        <v>15837.709349999999</v>
      </c>
    </row>
    <row r="127" spans="1:5" x14ac:dyDescent="0.2">
      <c r="A127" s="10">
        <v>2025</v>
      </c>
      <c r="B127" s="11" t="s">
        <v>37</v>
      </c>
      <c r="C127" s="11" t="s">
        <v>46</v>
      </c>
      <c r="D127" s="11" t="s">
        <v>40</v>
      </c>
      <c r="E127" s="11">
        <v>5523.5239490000004</v>
      </c>
    </row>
    <row r="128" spans="1:5" x14ac:dyDescent="0.2">
      <c r="A128" s="10">
        <v>2025</v>
      </c>
      <c r="B128" s="11" t="s">
        <v>37</v>
      </c>
      <c r="C128" s="11" t="s">
        <v>46</v>
      </c>
      <c r="D128" s="11" t="s">
        <v>41</v>
      </c>
      <c r="E128" s="11">
        <v>2486.8307840000002</v>
      </c>
    </row>
    <row r="129" spans="1:5" x14ac:dyDescent="0.2">
      <c r="A129" s="10">
        <v>2025</v>
      </c>
      <c r="B129" s="11" t="s">
        <v>37</v>
      </c>
      <c r="C129" s="11" t="s">
        <v>46</v>
      </c>
      <c r="D129" s="11" t="s">
        <v>42</v>
      </c>
      <c r="E129" s="11">
        <v>2574.3156840000001</v>
      </c>
    </row>
    <row r="130" spans="1:5" x14ac:dyDescent="0.2">
      <c r="A130" s="10">
        <v>2025</v>
      </c>
      <c r="B130" s="11" t="s">
        <v>43</v>
      </c>
      <c r="C130" s="11" t="s">
        <v>46</v>
      </c>
      <c r="D130" s="11" t="s">
        <v>39</v>
      </c>
      <c r="E130" s="11">
        <v>50903.577729999997</v>
      </c>
    </row>
    <row r="131" spans="1:5" x14ac:dyDescent="0.2">
      <c r="A131" s="10">
        <v>2025</v>
      </c>
      <c r="B131" s="11" t="s">
        <v>43</v>
      </c>
      <c r="C131" s="11" t="s">
        <v>46</v>
      </c>
      <c r="D131" s="11" t="s">
        <v>40</v>
      </c>
      <c r="E131" s="11">
        <v>41000.352879999999</v>
      </c>
    </row>
    <row r="132" spans="1:5" x14ac:dyDescent="0.2">
      <c r="A132" s="10">
        <v>2025</v>
      </c>
      <c r="B132" s="11" t="s">
        <v>43</v>
      </c>
      <c r="C132" s="11" t="s">
        <v>46</v>
      </c>
      <c r="D132" s="11" t="s">
        <v>41</v>
      </c>
      <c r="E132" s="11">
        <v>42339.183879999997</v>
      </c>
    </row>
    <row r="133" spans="1:5" x14ac:dyDescent="0.2">
      <c r="A133" s="10">
        <v>2025</v>
      </c>
      <c r="B133" s="11" t="s">
        <v>43</v>
      </c>
      <c r="C133" s="11" t="s">
        <v>46</v>
      </c>
      <c r="D133" s="11" t="s">
        <v>42</v>
      </c>
      <c r="E133" s="11">
        <v>39386.166310000001</v>
      </c>
    </row>
    <row r="134" spans="1:5" x14ac:dyDescent="0.2">
      <c r="A134" s="10">
        <v>2025</v>
      </c>
      <c r="B134" s="11" t="s">
        <v>45</v>
      </c>
      <c r="C134" s="11" t="s">
        <v>46</v>
      </c>
      <c r="D134" s="11" t="s">
        <v>39</v>
      </c>
      <c r="E134" s="11">
        <v>30924.101849999999</v>
      </c>
    </row>
    <row r="135" spans="1:5" x14ac:dyDescent="0.2">
      <c r="A135" s="10">
        <v>2025</v>
      </c>
      <c r="B135" s="11" t="s">
        <v>45</v>
      </c>
      <c r="C135" s="11" t="s">
        <v>46</v>
      </c>
      <c r="D135" s="11" t="s">
        <v>40</v>
      </c>
      <c r="E135" s="11">
        <v>57570.733039999999</v>
      </c>
    </row>
    <row r="136" spans="1:5" x14ac:dyDescent="0.2">
      <c r="A136" s="10">
        <v>2025</v>
      </c>
      <c r="B136" s="11" t="s">
        <v>45</v>
      </c>
      <c r="C136" s="11" t="s">
        <v>46</v>
      </c>
      <c r="D136" s="11" t="s">
        <v>41</v>
      </c>
      <c r="E136" s="11">
        <v>67389.786389999994</v>
      </c>
    </row>
    <row r="137" spans="1:5" x14ac:dyDescent="0.2">
      <c r="A137" s="10">
        <v>2025</v>
      </c>
      <c r="B137" s="11" t="s">
        <v>45</v>
      </c>
      <c r="C137" s="11" t="s">
        <v>46</v>
      </c>
      <c r="D137" s="11" t="s">
        <v>42</v>
      </c>
      <c r="E137" s="11">
        <v>105195.7111</v>
      </c>
    </row>
    <row r="138" spans="1:5" x14ac:dyDescent="0.2">
      <c r="A138" s="10">
        <v>2025</v>
      </c>
      <c r="B138" s="11" t="s">
        <v>47</v>
      </c>
      <c r="C138" s="11" t="s">
        <v>46</v>
      </c>
      <c r="D138" s="11" t="s">
        <v>39</v>
      </c>
      <c r="E138" s="11">
        <v>6046.5846039999997</v>
      </c>
    </row>
    <row r="139" spans="1:5" x14ac:dyDescent="0.2">
      <c r="A139" s="10">
        <v>2025</v>
      </c>
      <c r="B139" s="11" t="s">
        <v>47</v>
      </c>
      <c r="C139" s="11" t="s">
        <v>46</v>
      </c>
      <c r="D139" s="11" t="s">
        <v>40</v>
      </c>
      <c r="E139" s="11">
        <v>23841.71732</v>
      </c>
    </row>
    <row r="140" spans="1:5" x14ac:dyDescent="0.2">
      <c r="A140" s="10">
        <v>2025</v>
      </c>
      <c r="B140" s="11" t="s">
        <v>47</v>
      </c>
      <c r="C140" s="11" t="s">
        <v>46</v>
      </c>
      <c r="D140" s="11" t="s">
        <v>41</v>
      </c>
      <c r="E140" s="11">
        <v>30030.922630000001</v>
      </c>
    </row>
    <row r="141" spans="1:5" x14ac:dyDescent="0.2">
      <c r="A141" s="10">
        <v>2025</v>
      </c>
      <c r="B141" s="11" t="s">
        <v>47</v>
      </c>
      <c r="C141" s="11" t="s">
        <v>46</v>
      </c>
      <c r="D141" s="11" t="s">
        <v>42</v>
      </c>
      <c r="E141" s="11">
        <v>50048.0726</v>
      </c>
    </row>
    <row r="142" spans="1:5" x14ac:dyDescent="0.2">
      <c r="A142" s="10">
        <v>2025</v>
      </c>
      <c r="B142" s="11" t="s">
        <v>37</v>
      </c>
      <c r="C142" s="11" t="s">
        <v>48</v>
      </c>
      <c r="D142" s="11" t="s">
        <v>39</v>
      </c>
      <c r="E142" s="11">
        <v>7121.9688249999999</v>
      </c>
    </row>
    <row r="143" spans="1:5" x14ac:dyDescent="0.2">
      <c r="A143" s="10">
        <v>2025</v>
      </c>
      <c r="B143" s="11" t="s">
        <v>37</v>
      </c>
      <c r="C143" s="11" t="s">
        <v>48</v>
      </c>
      <c r="D143" s="11" t="s">
        <v>40</v>
      </c>
      <c r="E143" s="11">
        <v>2969.0888540000001</v>
      </c>
    </row>
    <row r="144" spans="1:5" x14ac:dyDescent="0.2">
      <c r="A144" s="10">
        <v>2025</v>
      </c>
      <c r="B144" s="11" t="s">
        <v>37</v>
      </c>
      <c r="C144" s="11" t="s">
        <v>48</v>
      </c>
      <c r="D144" s="11" t="s">
        <v>41</v>
      </c>
      <c r="E144" s="11">
        <v>357.44219679999998</v>
      </c>
    </row>
    <row r="145" spans="1:5" x14ac:dyDescent="0.2">
      <c r="A145" s="10">
        <v>2025</v>
      </c>
      <c r="B145" s="11" t="s">
        <v>37</v>
      </c>
      <c r="C145" s="11" t="s">
        <v>48</v>
      </c>
      <c r="D145" s="11" t="s">
        <v>42</v>
      </c>
      <c r="E145" s="11">
        <v>788.62652500000002</v>
      </c>
    </row>
    <row r="146" spans="1:5" x14ac:dyDescent="0.2">
      <c r="A146" s="10">
        <v>2025</v>
      </c>
      <c r="B146" s="11" t="s">
        <v>43</v>
      </c>
      <c r="C146" s="11" t="s">
        <v>48</v>
      </c>
      <c r="D146" s="11" t="s">
        <v>39</v>
      </c>
      <c r="E146" s="11">
        <v>69672.609270000001</v>
      </c>
    </row>
    <row r="147" spans="1:5" x14ac:dyDescent="0.2">
      <c r="A147" s="10">
        <v>2025</v>
      </c>
      <c r="B147" s="11" t="s">
        <v>43</v>
      </c>
      <c r="C147" s="11" t="s">
        <v>48</v>
      </c>
      <c r="D147" s="11" t="s">
        <v>40</v>
      </c>
      <c r="E147" s="11">
        <v>42125.225250000003</v>
      </c>
    </row>
    <row r="148" spans="1:5" x14ac:dyDescent="0.2">
      <c r="A148" s="10">
        <v>2025</v>
      </c>
      <c r="B148" s="11" t="s">
        <v>43</v>
      </c>
      <c r="C148" s="11" t="s">
        <v>48</v>
      </c>
      <c r="D148" s="11" t="s">
        <v>41</v>
      </c>
      <c r="E148" s="11">
        <v>42665.477079999997</v>
      </c>
    </row>
    <row r="149" spans="1:5" x14ac:dyDescent="0.2">
      <c r="A149" s="10">
        <v>2025</v>
      </c>
      <c r="B149" s="11" t="s">
        <v>43</v>
      </c>
      <c r="C149" s="11" t="s">
        <v>48</v>
      </c>
      <c r="D149" s="11" t="s">
        <v>42</v>
      </c>
      <c r="E149" s="11">
        <v>58402.648800000003</v>
      </c>
    </row>
    <row r="150" spans="1:5" x14ac:dyDescent="0.2">
      <c r="A150" s="10">
        <v>2025</v>
      </c>
      <c r="B150" s="11" t="s">
        <v>45</v>
      </c>
      <c r="C150" s="11" t="s">
        <v>48</v>
      </c>
      <c r="D150" s="11" t="s">
        <v>39</v>
      </c>
      <c r="E150" s="11">
        <v>49034.82245</v>
      </c>
    </row>
    <row r="151" spans="1:5" x14ac:dyDescent="0.2">
      <c r="A151" s="10">
        <v>2025</v>
      </c>
      <c r="B151" s="11" t="s">
        <v>45</v>
      </c>
      <c r="C151" s="11" t="s">
        <v>48</v>
      </c>
      <c r="D151" s="11" t="s">
        <v>40</v>
      </c>
      <c r="E151" s="11">
        <v>80581.849570000006</v>
      </c>
    </row>
    <row r="152" spans="1:5" x14ac:dyDescent="0.2">
      <c r="A152" s="10">
        <v>2025</v>
      </c>
      <c r="B152" s="11" t="s">
        <v>45</v>
      </c>
      <c r="C152" s="11" t="s">
        <v>48</v>
      </c>
      <c r="D152" s="11" t="s">
        <v>41</v>
      </c>
      <c r="E152" s="11">
        <v>84006.517989999993</v>
      </c>
    </row>
    <row r="153" spans="1:5" x14ac:dyDescent="0.2">
      <c r="A153" s="10">
        <v>2025</v>
      </c>
      <c r="B153" s="11" t="s">
        <v>45</v>
      </c>
      <c r="C153" s="11" t="s">
        <v>48</v>
      </c>
      <c r="D153" s="11" t="s">
        <v>42</v>
      </c>
      <c r="E153" s="11">
        <v>167822.72750000001</v>
      </c>
    </row>
    <row r="154" spans="1:5" x14ac:dyDescent="0.2">
      <c r="A154" s="10">
        <v>2025</v>
      </c>
      <c r="B154" s="11" t="s">
        <v>47</v>
      </c>
      <c r="C154" s="11" t="s">
        <v>48</v>
      </c>
      <c r="D154" s="11" t="s">
        <v>39</v>
      </c>
      <c r="E154" s="11">
        <v>14879.37947</v>
      </c>
    </row>
    <row r="155" spans="1:5" x14ac:dyDescent="0.2">
      <c r="A155" s="10">
        <v>2025</v>
      </c>
      <c r="B155" s="11" t="s">
        <v>47</v>
      </c>
      <c r="C155" s="11" t="s">
        <v>48</v>
      </c>
      <c r="D155" s="11" t="s">
        <v>40</v>
      </c>
      <c r="E155" s="11">
        <v>59580.626459999999</v>
      </c>
    </row>
    <row r="156" spans="1:5" x14ac:dyDescent="0.2">
      <c r="A156" s="10">
        <v>2025</v>
      </c>
      <c r="B156" s="11" t="s">
        <v>47</v>
      </c>
      <c r="C156" s="11" t="s">
        <v>48</v>
      </c>
      <c r="D156" s="11" t="s">
        <v>41</v>
      </c>
      <c r="E156" s="11">
        <v>80296.232220000005</v>
      </c>
    </row>
    <row r="157" spans="1:5" x14ac:dyDescent="0.2">
      <c r="A157" s="10">
        <v>2025</v>
      </c>
      <c r="B157" s="11" t="s">
        <v>47</v>
      </c>
      <c r="C157" s="11" t="s">
        <v>48</v>
      </c>
      <c r="D157" s="11" t="s">
        <v>42</v>
      </c>
      <c r="E157" s="11">
        <v>115691.45450000001</v>
      </c>
    </row>
    <row r="158" spans="1:5" x14ac:dyDescent="0.2">
      <c r="A158" s="10">
        <v>2030</v>
      </c>
      <c r="B158" s="11" t="s">
        <v>37</v>
      </c>
      <c r="C158" s="11" t="s">
        <v>38</v>
      </c>
      <c r="D158" s="11" t="s">
        <v>39</v>
      </c>
      <c r="E158" s="11">
        <v>273320.19530000002</v>
      </c>
    </row>
    <row r="159" spans="1:5" x14ac:dyDescent="0.2">
      <c r="A159" s="10">
        <v>2030</v>
      </c>
      <c r="B159" s="11" t="s">
        <v>37</v>
      </c>
      <c r="C159" s="11" t="s">
        <v>38</v>
      </c>
      <c r="D159" s="11" t="s">
        <v>40</v>
      </c>
      <c r="E159" s="11">
        <v>56400.292159999997</v>
      </c>
    </row>
    <row r="160" spans="1:5" x14ac:dyDescent="0.2">
      <c r="A160" s="10">
        <v>2030</v>
      </c>
      <c r="B160" s="11" t="s">
        <v>37</v>
      </c>
      <c r="C160" s="11" t="s">
        <v>38</v>
      </c>
      <c r="D160" s="11" t="s">
        <v>41</v>
      </c>
      <c r="E160" s="11">
        <v>20852.535479999999</v>
      </c>
    </row>
    <row r="161" spans="1:5" x14ac:dyDescent="0.2">
      <c r="A161" s="10">
        <v>2030</v>
      </c>
      <c r="B161" s="11" t="s">
        <v>37</v>
      </c>
      <c r="C161" s="11" t="s">
        <v>38</v>
      </c>
      <c r="D161" s="11" t="s">
        <v>42</v>
      </c>
      <c r="E161" s="11">
        <v>13234.851790000001</v>
      </c>
    </row>
    <row r="162" spans="1:5" x14ac:dyDescent="0.2">
      <c r="A162" s="10">
        <v>2030</v>
      </c>
      <c r="B162" s="11" t="s">
        <v>43</v>
      </c>
      <c r="C162" s="11" t="s">
        <v>38</v>
      </c>
      <c r="D162" s="11" t="s">
        <v>39</v>
      </c>
      <c r="E162" s="11">
        <v>163657.6538</v>
      </c>
    </row>
    <row r="163" spans="1:5" x14ac:dyDescent="0.2">
      <c r="A163" s="10">
        <v>2030</v>
      </c>
      <c r="B163" s="11" t="s">
        <v>43</v>
      </c>
      <c r="C163" s="11" t="s">
        <v>38</v>
      </c>
      <c r="D163" s="11" t="s">
        <v>40</v>
      </c>
      <c r="E163" s="11">
        <v>159894.85329999999</v>
      </c>
    </row>
    <row r="164" spans="1:5" x14ac:dyDescent="0.2">
      <c r="A164" s="10">
        <v>2030</v>
      </c>
      <c r="B164" s="11" t="s">
        <v>43</v>
      </c>
      <c r="C164" s="11" t="s">
        <v>38</v>
      </c>
      <c r="D164" s="11" t="s">
        <v>41</v>
      </c>
      <c r="E164" s="11">
        <v>108291.7055</v>
      </c>
    </row>
    <row r="165" spans="1:5" x14ac:dyDescent="0.2">
      <c r="A165" s="10">
        <v>2030</v>
      </c>
      <c r="B165" s="11" t="s">
        <v>43</v>
      </c>
      <c r="C165" s="11" t="s">
        <v>38</v>
      </c>
      <c r="D165" s="11" t="s">
        <v>42</v>
      </c>
      <c r="E165" s="11">
        <v>75514.192729999995</v>
      </c>
    </row>
    <row r="166" spans="1:5" x14ac:dyDescent="0.2">
      <c r="A166" s="10">
        <v>2030</v>
      </c>
      <c r="B166" s="11" t="s">
        <v>37</v>
      </c>
      <c r="C166" s="11" t="s">
        <v>44</v>
      </c>
      <c r="D166" s="11" t="s">
        <v>39</v>
      </c>
      <c r="E166" s="11">
        <v>108380.7142</v>
      </c>
    </row>
    <row r="167" spans="1:5" x14ac:dyDescent="0.2">
      <c r="A167" s="10">
        <v>2030</v>
      </c>
      <c r="B167" s="11" t="s">
        <v>37</v>
      </c>
      <c r="C167" s="11" t="s">
        <v>44</v>
      </c>
      <c r="D167" s="11" t="s">
        <v>40</v>
      </c>
      <c r="E167" s="11">
        <v>62890.037179999999</v>
      </c>
    </row>
    <row r="168" spans="1:5" x14ac:dyDescent="0.2">
      <c r="A168" s="10">
        <v>2030</v>
      </c>
      <c r="B168" s="11" t="s">
        <v>37</v>
      </c>
      <c r="C168" s="11" t="s">
        <v>44</v>
      </c>
      <c r="D168" s="11" t="s">
        <v>41</v>
      </c>
      <c r="E168" s="11">
        <v>40610.083160000002</v>
      </c>
    </row>
    <row r="169" spans="1:5" x14ac:dyDescent="0.2">
      <c r="A169" s="10">
        <v>2030</v>
      </c>
      <c r="B169" s="11" t="s">
        <v>37</v>
      </c>
      <c r="C169" s="11" t="s">
        <v>44</v>
      </c>
      <c r="D169" s="11" t="s">
        <v>42</v>
      </c>
      <c r="E169" s="11">
        <v>35380.443950000001</v>
      </c>
    </row>
    <row r="170" spans="1:5" x14ac:dyDescent="0.2">
      <c r="A170" s="10">
        <v>2030</v>
      </c>
      <c r="B170" s="11" t="s">
        <v>43</v>
      </c>
      <c r="C170" s="11" t="s">
        <v>44</v>
      </c>
      <c r="D170" s="11" t="s">
        <v>39</v>
      </c>
      <c r="E170" s="11">
        <v>90396.96488</v>
      </c>
    </row>
    <row r="171" spans="1:5" x14ac:dyDescent="0.2">
      <c r="A171" s="10">
        <v>2030</v>
      </c>
      <c r="B171" s="11" t="s">
        <v>43</v>
      </c>
      <c r="C171" s="11" t="s">
        <v>44</v>
      </c>
      <c r="D171" s="11" t="s">
        <v>40</v>
      </c>
      <c r="E171" s="11">
        <v>93022.242150000005</v>
      </c>
    </row>
    <row r="172" spans="1:5" x14ac:dyDescent="0.2">
      <c r="A172" s="10">
        <v>2030</v>
      </c>
      <c r="B172" s="11" t="s">
        <v>43</v>
      </c>
      <c r="C172" s="11" t="s">
        <v>44</v>
      </c>
      <c r="D172" s="11" t="s">
        <v>41</v>
      </c>
      <c r="E172" s="11">
        <v>74973.364950000003</v>
      </c>
    </row>
    <row r="173" spans="1:5" x14ac:dyDescent="0.2">
      <c r="A173" s="10">
        <v>2030</v>
      </c>
      <c r="B173" s="11" t="s">
        <v>43</v>
      </c>
      <c r="C173" s="11" t="s">
        <v>44</v>
      </c>
      <c r="D173" s="11" t="s">
        <v>42</v>
      </c>
      <c r="E173" s="11">
        <v>83066.381030000004</v>
      </c>
    </row>
    <row r="174" spans="1:5" x14ac:dyDescent="0.2">
      <c r="A174" s="10">
        <v>2030</v>
      </c>
      <c r="B174" s="11" t="s">
        <v>45</v>
      </c>
      <c r="C174" s="11" t="s">
        <v>44</v>
      </c>
      <c r="D174" s="11" t="s">
        <v>39</v>
      </c>
      <c r="E174" s="11">
        <v>51849.416259999998</v>
      </c>
    </row>
    <row r="175" spans="1:5" x14ac:dyDescent="0.2">
      <c r="A175" s="10">
        <v>2030</v>
      </c>
      <c r="B175" s="11" t="s">
        <v>45</v>
      </c>
      <c r="C175" s="11" t="s">
        <v>44</v>
      </c>
      <c r="D175" s="11" t="s">
        <v>40</v>
      </c>
      <c r="E175" s="11">
        <v>104178.1038</v>
      </c>
    </row>
    <row r="176" spans="1:5" x14ac:dyDescent="0.2">
      <c r="A176" s="10">
        <v>2030</v>
      </c>
      <c r="B176" s="11" t="s">
        <v>45</v>
      </c>
      <c r="C176" s="11" t="s">
        <v>44</v>
      </c>
      <c r="D176" s="11" t="s">
        <v>41</v>
      </c>
      <c r="E176" s="11">
        <v>141313.08749999999</v>
      </c>
    </row>
    <row r="177" spans="1:5" x14ac:dyDescent="0.2">
      <c r="A177" s="10">
        <v>2030</v>
      </c>
      <c r="B177" s="11" t="s">
        <v>45</v>
      </c>
      <c r="C177" s="11" t="s">
        <v>44</v>
      </c>
      <c r="D177" s="11" t="s">
        <v>42</v>
      </c>
      <c r="E177" s="11">
        <v>229659.8547</v>
      </c>
    </row>
    <row r="178" spans="1:5" x14ac:dyDescent="0.2">
      <c r="A178" s="10">
        <v>2030</v>
      </c>
      <c r="B178" s="11" t="s">
        <v>37</v>
      </c>
      <c r="C178" s="11" t="s">
        <v>46</v>
      </c>
      <c r="D178" s="11" t="s">
        <v>39</v>
      </c>
      <c r="E178" s="11">
        <v>17029.924029999998</v>
      </c>
    </row>
    <row r="179" spans="1:5" x14ac:dyDescent="0.2">
      <c r="A179" s="10">
        <v>2030</v>
      </c>
      <c r="B179" s="11" t="s">
        <v>37</v>
      </c>
      <c r="C179" s="11" t="s">
        <v>46</v>
      </c>
      <c r="D179" s="11" t="s">
        <v>40</v>
      </c>
      <c r="E179" s="11">
        <v>5841.3656000000001</v>
      </c>
    </row>
    <row r="180" spans="1:5" x14ac:dyDescent="0.2">
      <c r="A180" s="10">
        <v>2030</v>
      </c>
      <c r="B180" s="11" t="s">
        <v>37</v>
      </c>
      <c r="C180" s="11" t="s">
        <v>46</v>
      </c>
      <c r="D180" s="11" t="s">
        <v>41</v>
      </c>
      <c r="E180" s="11">
        <v>2698.965287</v>
      </c>
    </row>
    <row r="181" spans="1:5" x14ac:dyDescent="0.2">
      <c r="A181" s="10">
        <v>2030</v>
      </c>
      <c r="B181" s="11" t="s">
        <v>37</v>
      </c>
      <c r="C181" s="11" t="s">
        <v>46</v>
      </c>
      <c r="D181" s="11" t="s">
        <v>42</v>
      </c>
      <c r="E181" s="11">
        <v>2888.9480669999998</v>
      </c>
    </row>
    <row r="182" spans="1:5" x14ac:dyDescent="0.2">
      <c r="A182" s="10">
        <v>2030</v>
      </c>
      <c r="B182" s="11" t="s">
        <v>43</v>
      </c>
      <c r="C182" s="11" t="s">
        <v>46</v>
      </c>
      <c r="D182" s="11" t="s">
        <v>39</v>
      </c>
      <c r="E182" s="11">
        <v>54487.74149</v>
      </c>
    </row>
    <row r="183" spans="1:5" x14ac:dyDescent="0.2">
      <c r="A183" s="10">
        <v>2030</v>
      </c>
      <c r="B183" s="11" t="s">
        <v>43</v>
      </c>
      <c r="C183" s="11" t="s">
        <v>46</v>
      </c>
      <c r="D183" s="11" t="s">
        <v>40</v>
      </c>
      <c r="E183" s="11">
        <v>43163.425089999997</v>
      </c>
    </row>
    <row r="184" spans="1:5" x14ac:dyDescent="0.2">
      <c r="A184" s="10">
        <v>2030</v>
      </c>
      <c r="B184" s="11" t="s">
        <v>43</v>
      </c>
      <c r="C184" s="11" t="s">
        <v>46</v>
      </c>
      <c r="D184" s="11" t="s">
        <v>41</v>
      </c>
      <c r="E184" s="11">
        <v>45742.900990000002</v>
      </c>
    </row>
    <row r="185" spans="1:5" x14ac:dyDescent="0.2">
      <c r="A185" s="10">
        <v>2030</v>
      </c>
      <c r="B185" s="11" t="s">
        <v>43</v>
      </c>
      <c r="C185" s="11" t="s">
        <v>46</v>
      </c>
      <c r="D185" s="11" t="s">
        <v>42</v>
      </c>
      <c r="E185" s="11">
        <v>43999.911200000002</v>
      </c>
    </row>
    <row r="186" spans="1:5" x14ac:dyDescent="0.2">
      <c r="A186" s="10">
        <v>2030</v>
      </c>
      <c r="B186" s="11" t="s">
        <v>45</v>
      </c>
      <c r="C186" s="11" t="s">
        <v>46</v>
      </c>
      <c r="D186" s="11" t="s">
        <v>39</v>
      </c>
      <c r="E186" s="11">
        <v>32808.594879999997</v>
      </c>
    </row>
    <row r="187" spans="1:5" x14ac:dyDescent="0.2">
      <c r="A187" s="10">
        <v>2030</v>
      </c>
      <c r="B187" s="11" t="s">
        <v>45</v>
      </c>
      <c r="C187" s="11" t="s">
        <v>46</v>
      </c>
      <c r="D187" s="11" t="s">
        <v>40</v>
      </c>
      <c r="E187" s="11">
        <v>60071.72464</v>
      </c>
    </row>
    <row r="188" spans="1:5" x14ac:dyDescent="0.2">
      <c r="A188" s="10">
        <v>2030</v>
      </c>
      <c r="B188" s="11" t="s">
        <v>45</v>
      </c>
      <c r="C188" s="11" t="s">
        <v>46</v>
      </c>
      <c r="D188" s="11" t="s">
        <v>41</v>
      </c>
      <c r="E188" s="11">
        <v>72163.125969999994</v>
      </c>
    </row>
    <row r="189" spans="1:5" x14ac:dyDescent="0.2">
      <c r="A189" s="10">
        <v>2030</v>
      </c>
      <c r="B189" s="11" t="s">
        <v>45</v>
      </c>
      <c r="C189" s="11" t="s">
        <v>46</v>
      </c>
      <c r="D189" s="11" t="s">
        <v>42</v>
      </c>
      <c r="E189" s="11">
        <v>116478.6047</v>
      </c>
    </row>
    <row r="190" spans="1:5" x14ac:dyDescent="0.2">
      <c r="A190" s="10">
        <v>2030</v>
      </c>
      <c r="B190" s="11" t="s">
        <v>47</v>
      </c>
      <c r="C190" s="11" t="s">
        <v>46</v>
      </c>
      <c r="D190" s="11" t="s">
        <v>39</v>
      </c>
      <c r="E190" s="11">
        <v>6412.4931470000001</v>
      </c>
    </row>
    <row r="191" spans="1:5" x14ac:dyDescent="0.2">
      <c r="A191" s="10">
        <v>2030</v>
      </c>
      <c r="B191" s="11" t="s">
        <v>47</v>
      </c>
      <c r="C191" s="11" t="s">
        <v>46</v>
      </c>
      <c r="D191" s="11" t="s">
        <v>40</v>
      </c>
      <c r="E191" s="11">
        <v>24867.499609999999</v>
      </c>
    </row>
    <row r="192" spans="1:5" x14ac:dyDescent="0.2">
      <c r="A192" s="10">
        <v>2030</v>
      </c>
      <c r="B192" s="11" t="s">
        <v>47</v>
      </c>
      <c r="C192" s="11" t="s">
        <v>46</v>
      </c>
      <c r="D192" s="11" t="s">
        <v>41</v>
      </c>
      <c r="E192" s="11">
        <v>32145.20334</v>
      </c>
    </row>
    <row r="193" spans="1:5" x14ac:dyDescent="0.2">
      <c r="A193" s="10">
        <v>2030</v>
      </c>
      <c r="B193" s="11" t="s">
        <v>47</v>
      </c>
      <c r="C193" s="11" t="s">
        <v>46</v>
      </c>
      <c r="D193" s="11" t="s">
        <v>42</v>
      </c>
      <c r="E193" s="11">
        <v>55393.872539999997</v>
      </c>
    </row>
    <row r="194" spans="1:5" x14ac:dyDescent="0.2">
      <c r="A194" s="10">
        <v>2030</v>
      </c>
      <c r="B194" s="11" t="s">
        <v>37</v>
      </c>
      <c r="C194" s="11" t="s">
        <v>48</v>
      </c>
      <c r="D194" s="11" t="s">
        <v>39</v>
      </c>
      <c r="E194" s="11">
        <v>7650.2881390000002</v>
      </c>
    </row>
    <row r="195" spans="1:5" x14ac:dyDescent="0.2">
      <c r="A195" s="10">
        <v>2030</v>
      </c>
      <c r="B195" s="11" t="s">
        <v>37</v>
      </c>
      <c r="C195" s="11" t="s">
        <v>48</v>
      </c>
      <c r="D195" s="11" t="s">
        <v>40</v>
      </c>
      <c r="E195" s="11">
        <v>3136.741462</v>
      </c>
    </row>
    <row r="196" spans="1:5" x14ac:dyDescent="0.2">
      <c r="A196" s="10">
        <v>2030</v>
      </c>
      <c r="B196" s="11" t="s">
        <v>37</v>
      </c>
      <c r="C196" s="11" t="s">
        <v>48</v>
      </c>
      <c r="D196" s="11" t="s">
        <v>41</v>
      </c>
      <c r="E196" s="11">
        <v>387.53797630000003</v>
      </c>
    </row>
    <row r="197" spans="1:5" x14ac:dyDescent="0.2">
      <c r="A197" s="10">
        <v>2030</v>
      </c>
      <c r="B197" s="11" t="s">
        <v>37</v>
      </c>
      <c r="C197" s="11" t="s">
        <v>48</v>
      </c>
      <c r="D197" s="11" t="s">
        <v>42</v>
      </c>
      <c r="E197" s="11">
        <v>884.11079810000001</v>
      </c>
    </row>
    <row r="198" spans="1:5" x14ac:dyDescent="0.2">
      <c r="A198" s="10">
        <v>2030</v>
      </c>
      <c r="B198" s="11" t="s">
        <v>43</v>
      </c>
      <c r="C198" s="11" t="s">
        <v>48</v>
      </c>
      <c r="D198" s="11" t="s">
        <v>39</v>
      </c>
      <c r="E198" s="11">
        <v>74502.34749</v>
      </c>
    </row>
    <row r="199" spans="1:5" x14ac:dyDescent="0.2">
      <c r="A199" s="10">
        <v>2030</v>
      </c>
      <c r="B199" s="11" t="s">
        <v>43</v>
      </c>
      <c r="C199" s="11" t="s">
        <v>48</v>
      </c>
      <c r="D199" s="11" t="s">
        <v>40</v>
      </c>
      <c r="E199" s="11">
        <v>44302.468280000001</v>
      </c>
    </row>
    <row r="200" spans="1:5" x14ac:dyDescent="0.2">
      <c r="A200" s="10">
        <v>2030</v>
      </c>
      <c r="B200" s="11" t="s">
        <v>43</v>
      </c>
      <c r="C200" s="11" t="s">
        <v>48</v>
      </c>
      <c r="D200" s="11" t="s">
        <v>41</v>
      </c>
      <c r="E200" s="11">
        <v>46048.470549999998</v>
      </c>
    </row>
    <row r="201" spans="1:5" x14ac:dyDescent="0.2">
      <c r="A201" s="10">
        <v>2030</v>
      </c>
      <c r="B201" s="11" t="s">
        <v>43</v>
      </c>
      <c r="C201" s="11" t="s">
        <v>48</v>
      </c>
      <c r="D201" s="11" t="s">
        <v>42</v>
      </c>
      <c r="E201" s="11">
        <v>65177.547769999997</v>
      </c>
    </row>
    <row r="202" spans="1:5" x14ac:dyDescent="0.2">
      <c r="A202" s="10">
        <v>2030</v>
      </c>
      <c r="B202" s="11" t="s">
        <v>45</v>
      </c>
      <c r="C202" s="11" t="s">
        <v>48</v>
      </c>
      <c r="D202" s="11" t="s">
        <v>39</v>
      </c>
      <c r="E202" s="11">
        <v>51969.97709</v>
      </c>
    </row>
    <row r="203" spans="1:5" x14ac:dyDescent="0.2">
      <c r="A203" s="10">
        <v>2030</v>
      </c>
      <c r="B203" s="11" t="s">
        <v>45</v>
      </c>
      <c r="C203" s="11" t="s">
        <v>48</v>
      </c>
      <c r="D203" s="11" t="s">
        <v>40</v>
      </c>
      <c r="E203" s="11">
        <v>83996.841369999995</v>
      </c>
    </row>
    <row r="204" spans="1:5" x14ac:dyDescent="0.2">
      <c r="A204" s="10">
        <v>2030</v>
      </c>
      <c r="B204" s="11" t="s">
        <v>45</v>
      </c>
      <c r="C204" s="11" t="s">
        <v>48</v>
      </c>
      <c r="D204" s="11" t="s">
        <v>41</v>
      </c>
      <c r="E204" s="11">
        <v>89865.216379999998</v>
      </c>
    </row>
    <row r="205" spans="1:5" x14ac:dyDescent="0.2">
      <c r="A205" s="10">
        <v>2030</v>
      </c>
      <c r="B205" s="11" t="s">
        <v>45</v>
      </c>
      <c r="C205" s="11" t="s">
        <v>48</v>
      </c>
      <c r="D205" s="11" t="s">
        <v>42</v>
      </c>
      <c r="E205" s="11">
        <v>185633.47029999999</v>
      </c>
    </row>
    <row r="206" spans="1:5" x14ac:dyDescent="0.2">
      <c r="A206" s="10">
        <v>2030</v>
      </c>
      <c r="B206" s="11" t="s">
        <v>47</v>
      </c>
      <c r="C206" s="11" t="s">
        <v>48</v>
      </c>
      <c r="D206" s="11" t="s">
        <v>39</v>
      </c>
      <c r="E206" s="11">
        <v>15763.729799999999</v>
      </c>
    </row>
    <row r="207" spans="1:5" x14ac:dyDescent="0.2">
      <c r="A207" s="10">
        <v>2030</v>
      </c>
      <c r="B207" s="11" t="s">
        <v>47</v>
      </c>
      <c r="C207" s="11" t="s">
        <v>48</v>
      </c>
      <c r="D207" s="11" t="s">
        <v>40</v>
      </c>
      <c r="E207" s="11">
        <v>62080.761180000001</v>
      </c>
    </row>
    <row r="208" spans="1:5" x14ac:dyDescent="0.2">
      <c r="A208" s="10">
        <v>2030</v>
      </c>
      <c r="B208" s="11" t="s">
        <v>47</v>
      </c>
      <c r="C208" s="11" t="s">
        <v>48</v>
      </c>
      <c r="D208" s="11" t="s">
        <v>41</v>
      </c>
      <c r="E208" s="11">
        <v>85861.812470000004</v>
      </c>
    </row>
    <row r="209" spans="1:5" x14ac:dyDescent="0.2">
      <c r="A209" s="10">
        <v>2030</v>
      </c>
      <c r="B209" s="11" t="s">
        <v>47</v>
      </c>
      <c r="C209" s="11" t="s">
        <v>48</v>
      </c>
      <c r="D209" s="11" t="s">
        <v>42</v>
      </c>
      <c r="E209" s="11">
        <v>127918.4045</v>
      </c>
    </row>
    <row r="210" spans="1:5" x14ac:dyDescent="0.2">
      <c r="A210" s="10">
        <v>2035</v>
      </c>
      <c r="B210" s="11" t="s">
        <v>37</v>
      </c>
      <c r="C210" s="11" t="s">
        <v>38</v>
      </c>
      <c r="D210" s="11" t="s">
        <v>39</v>
      </c>
      <c r="E210" s="11">
        <v>294842.09899999999</v>
      </c>
    </row>
    <row r="211" spans="1:5" x14ac:dyDescent="0.2">
      <c r="A211" s="10">
        <v>2035</v>
      </c>
      <c r="B211" s="11" t="s">
        <v>37</v>
      </c>
      <c r="C211" s="11" t="s">
        <v>38</v>
      </c>
      <c r="D211" s="11" t="s">
        <v>40</v>
      </c>
      <c r="E211" s="11">
        <v>58478.243860000002</v>
      </c>
    </row>
    <row r="212" spans="1:5" x14ac:dyDescent="0.2">
      <c r="A212" s="10">
        <v>2035</v>
      </c>
      <c r="B212" s="11" t="s">
        <v>37</v>
      </c>
      <c r="C212" s="11" t="s">
        <v>38</v>
      </c>
      <c r="D212" s="11" t="s">
        <v>41</v>
      </c>
      <c r="E212" s="11">
        <v>20523.007099999999</v>
      </c>
    </row>
    <row r="213" spans="1:5" x14ac:dyDescent="0.2">
      <c r="A213" s="10">
        <v>2035</v>
      </c>
      <c r="B213" s="11" t="s">
        <v>37</v>
      </c>
      <c r="C213" s="11" t="s">
        <v>38</v>
      </c>
      <c r="D213" s="11" t="s">
        <v>42</v>
      </c>
      <c r="E213" s="11">
        <v>13319.810939999999</v>
      </c>
    </row>
    <row r="214" spans="1:5" x14ac:dyDescent="0.2">
      <c r="A214" s="10">
        <v>2035</v>
      </c>
      <c r="B214" s="11" t="s">
        <v>43</v>
      </c>
      <c r="C214" s="11" t="s">
        <v>38</v>
      </c>
      <c r="D214" s="11" t="s">
        <v>39</v>
      </c>
      <c r="E214" s="11">
        <v>180465.1532</v>
      </c>
    </row>
    <row r="215" spans="1:5" x14ac:dyDescent="0.2">
      <c r="A215" s="10">
        <v>2035</v>
      </c>
      <c r="B215" s="11" t="s">
        <v>43</v>
      </c>
      <c r="C215" s="11" t="s">
        <v>38</v>
      </c>
      <c r="D215" s="11" t="s">
        <v>40</v>
      </c>
      <c r="E215" s="11">
        <v>169467.614</v>
      </c>
    </row>
    <row r="216" spans="1:5" x14ac:dyDescent="0.2">
      <c r="A216" s="10">
        <v>2035</v>
      </c>
      <c r="B216" s="11" t="s">
        <v>43</v>
      </c>
      <c r="C216" s="11" t="s">
        <v>38</v>
      </c>
      <c r="D216" s="11" t="s">
        <v>41</v>
      </c>
      <c r="E216" s="11">
        <v>108947.3276</v>
      </c>
    </row>
    <row r="217" spans="1:5" x14ac:dyDescent="0.2">
      <c r="A217" s="10">
        <v>2035</v>
      </c>
      <c r="B217" s="11" t="s">
        <v>43</v>
      </c>
      <c r="C217" s="11" t="s">
        <v>38</v>
      </c>
      <c r="D217" s="11" t="s">
        <v>42</v>
      </c>
      <c r="E217" s="11">
        <v>77686.726899999994</v>
      </c>
    </row>
    <row r="218" spans="1:5" x14ac:dyDescent="0.2">
      <c r="A218" s="10">
        <v>2035</v>
      </c>
      <c r="B218" s="11" t="s">
        <v>37</v>
      </c>
      <c r="C218" s="11" t="s">
        <v>44</v>
      </c>
      <c r="D218" s="11" t="s">
        <v>39</v>
      </c>
      <c r="E218" s="11">
        <v>118230.33319999999</v>
      </c>
    </row>
    <row r="219" spans="1:5" x14ac:dyDescent="0.2">
      <c r="A219" s="10">
        <v>2035</v>
      </c>
      <c r="B219" s="11" t="s">
        <v>37</v>
      </c>
      <c r="C219" s="11" t="s">
        <v>44</v>
      </c>
      <c r="D219" s="11" t="s">
        <v>40</v>
      </c>
      <c r="E219" s="11">
        <v>65940.760699999999</v>
      </c>
    </row>
    <row r="220" spans="1:5" x14ac:dyDescent="0.2">
      <c r="A220" s="10">
        <v>2035</v>
      </c>
      <c r="B220" s="11" t="s">
        <v>37</v>
      </c>
      <c r="C220" s="11" t="s">
        <v>44</v>
      </c>
      <c r="D220" s="11" t="s">
        <v>41</v>
      </c>
      <c r="E220" s="11">
        <v>40418.029670000004</v>
      </c>
    </row>
    <row r="221" spans="1:5" x14ac:dyDescent="0.2">
      <c r="A221" s="10">
        <v>2035</v>
      </c>
      <c r="B221" s="11" t="s">
        <v>37</v>
      </c>
      <c r="C221" s="11" t="s">
        <v>44</v>
      </c>
      <c r="D221" s="11" t="s">
        <v>42</v>
      </c>
      <c r="E221" s="11">
        <v>36008.198129999997</v>
      </c>
    </row>
    <row r="222" spans="1:5" x14ac:dyDescent="0.2">
      <c r="A222" s="10">
        <v>2035</v>
      </c>
      <c r="B222" s="11" t="s">
        <v>43</v>
      </c>
      <c r="C222" s="11" t="s">
        <v>44</v>
      </c>
      <c r="D222" s="11" t="s">
        <v>39</v>
      </c>
      <c r="E222" s="11">
        <v>100802.2012</v>
      </c>
    </row>
    <row r="223" spans="1:5" x14ac:dyDescent="0.2">
      <c r="A223" s="10">
        <v>2035</v>
      </c>
      <c r="B223" s="11" t="s">
        <v>43</v>
      </c>
      <c r="C223" s="11" t="s">
        <v>44</v>
      </c>
      <c r="D223" s="11" t="s">
        <v>40</v>
      </c>
      <c r="E223" s="11">
        <v>99700.690539999996</v>
      </c>
    </row>
    <row r="224" spans="1:5" x14ac:dyDescent="0.2">
      <c r="A224" s="10">
        <v>2035</v>
      </c>
      <c r="B224" s="11" t="s">
        <v>43</v>
      </c>
      <c r="C224" s="11" t="s">
        <v>44</v>
      </c>
      <c r="D224" s="11" t="s">
        <v>41</v>
      </c>
      <c r="E224" s="11">
        <v>76275.932279999994</v>
      </c>
    </row>
    <row r="225" spans="1:5" x14ac:dyDescent="0.2">
      <c r="A225" s="10">
        <v>2035</v>
      </c>
      <c r="B225" s="11" t="s">
        <v>43</v>
      </c>
      <c r="C225" s="11" t="s">
        <v>44</v>
      </c>
      <c r="D225" s="11" t="s">
        <v>42</v>
      </c>
      <c r="E225" s="11">
        <v>86417.691959999996</v>
      </c>
    </row>
    <row r="226" spans="1:5" x14ac:dyDescent="0.2">
      <c r="A226" s="10">
        <v>2035</v>
      </c>
      <c r="B226" s="11" t="s">
        <v>45</v>
      </c>
      <c r="C226" s="11" t="s">
        <v>44</v>
      </c>
      <c r="D226" s="11" t="s">
        <v>39</v>
      </c>
      <c r="E226" s="11">
        <v>58549.88697</v>
      </c>
    </row>
    <row r="227" spans="1:5" x14ac:dyDescent="0.2">
      <c r="A227" s="10">
        <v>2035</v>
      </c>
      <c r="B227" s="11" t="s">
        <v>45</v>
      </c>
      <c r="C227" s="11" t="s">
        <v>44</v>
      </c>
      <c r="D227" s="11" t="s">
        <v>40</v>
      </c>
      <c r="E227" s="11">
        <v>113071.6773</v>
      </c>
    </row>
    <row r="228" spans="1:5" x14ac:dyDescent="0.2">
      <c r="A228" s="10">
        <v>2035</v>
      </c>
      <c r="B228" s="11" t="s">
        <v>45</v>
      </c>
      <c r="C228" s="11" t="s">
        <v>44</v>
      </c>
      <c r="D228" s="11" t="s">
        <v>41</v>
      </c>
      <c r="E228" s="11">
        <v>145589.12289999999</v>
      </c>
    </row>
    <row r="229" spans="1:5" x14ac:dyDescent="0.2">
      <c r="A229" s="10">
        <v>2035</v>
      </c>
      <c r="B229" s="11" t="s">
        <v>45</v>
      </c>
      <c r="C229" s="11" t="s">
        <v>44</v>
      </c>
      <c r="D229" s="11" t="s">
        <v>42</v>
      </c>
      <c r="E229" s="11">
        <v>241951.59090000001</v>
      </c>
    </row>
    <row r="230" spans="1:5" x14ac:dyDescent="0.2">
      <c r="A230" s="10">
        <v>2035</v>
      </c>
      <c r="B230" s="11" t="s">
        <v>37</v>
      </c>
      <c r="C230" s="11" t="s">
        <v>46</v>
      </c>
      <c r="D230" s="11" t="s">
        <v>39</v>
      </c>
      <c r="E230" s="11">
        <v>18514.84777</v>
      </c>
    </row>
    <row r="231" spans="1:5" x14ac:dyDescent="0.2">
      <c r="A231" s="10">
        <v>2035</v>
      </c>
      <c r="B231" s="11" t="s">
        <v>37</v>
      </c>
      <c r="C231" s="11" t="s">
        <v>46</v>
      </c>
      <c r="D231" s="11" t="s">
        <v>40</v>
      </c>
      <c r="E231" s="11">
        <v>6104.0350719999997</v>
      </c>
    </row>
    <row r="232" spans="1:5" x14ac:dyDescent="0.2">
      <c r="A232" s="10">
        <v>2035</v>
      </c>
      <c r="B232" s="11" t="s">
        <v>37</v>
      </c>
      <c r="C232" s="11" t="s">
        <v>46</v>
      </c>
      <c r="D232" s="11" t="s">
        <v>41</v>
      </c>
      <c r="E232" s="11">
        <v>2677.1277060000002</v>
      </c>
    </row>
    <row r="233" spans="1:5" x14ac:dyDescent="0.2">
      <c r="A233" s="10">
        <v>2035</v>
      </c>
      <c r="B233" s="11" t="s">
        <v>37</v>
      </c>
      <c r="C233" s="11" t="s">
        <v>46</v>
      </c>
      <c r="D233" s="11" t="s">
        <v>42</v>
      </c>
      <c r="E233" s="11">
        <v>2930.274977</v>
      </c>
    </row>
    <row r="234" spans="1:5" x14ac:dyDescent="0.2">
      <c r="A234" s="10">
        <v>2035</v>
      </c>
      <c r="B234" s="11" t="s">
        <v>43</v>
      </c>
      <c r="C234" s="11" t="s">
        <v>46</v>
      </c>
      <c r="D234" s="11" t="s">
        <v>39</v>
      </c>
      <c r="E234" s="11">
        <v>60554.371870000003</v>
      </c>
    </row>
    <row r="235" spans="1:5" x14ac:dyDescent="0.2">
      <c r="A235" s="10">
        <v>2035</v>
      </c>
      <c r="B235" s="11" t="s">
        <v>43</v>
      </c>
      <c r="C235" s="11" t="s">
        <v>46</v>
      </c>
      <c r="D235" s="11" t="s">
        <v>40</v>
      </c>
      <c r="E235" s="11">
        <v>46106.036800000002</v>
      </c>
    </row>
    <row r="236" spans="1:5" x14ac:dyDescent="0.2">
      <c r="A236" s="10">
        <v>2035</v>
      </c>
      <c r="B236" s="11" t="s">
        <v>43</v>
      </c>
      <c r="C236" s="11" t="s">
        <v>46</v>
      </c>
      <c r="D236" s="11" t="s">
        <v>41</v>
      </c>
      <c r="E236" s="11">
        <v>46380.428339999999</v>
      </c>
    </row>
    <row r="237" spans="1:5" x14ac:dyDescent="0.2">
      <c r="A237" s="10">
        <v>2035</v>
      </c>
      <c r="B237" s="11" t="s">
        <v>43</v>
      </c>
      <c r="C237" s="11" t="s">
        <v>46</v>
      </c>
      <c r="D237" s="11" t="s">
        <v>42</v>
      </c>
      <c r="E237" s="11">
        <v>45620.464540000001</v>
      </c>
    </row>
    <row r="238" spans="1:5" x14ac:dyDescent="0.2">
      <c r="A238" s="10">
        <v>2035</v>
      </c>
      <c r="B238" s="11" t="s">
        <v>45</v>
      </c>
      <c r="C238" s="11" t="s">
        <v>46</v>
      </c>
      <c r="D238" s="11" t="s">
        <v>39</v>
      </c>
      <c r="E238" s="11">
        <v>36923.286549999997</v>
      </c>
    </row>
    <row r="239" spans="1:5" x14ac:dyDescent="0.2">
      <c r="A239" s="10">
        <v>2035</v>
      </c>
      <c r="B239" s="11" t="s">
        <v>45</v>
      </c>
      <c r="C239" s="11" t="s">
        <v>46</v>
      </c>
      <c r="D239" s="11" t="s">
        <v>40</v>
      </c>
      <c r="E239" s="11">
        <v>64979.74712</v>
      </c>
    </row>
    <row r="240" spans="1:5" x14ac:dyDescent="0.2">
      <c r="A240" s="10">
        <v>2035</v>
      </c>
      <c r="B240" s="11" t="s">
        <v>45</v>
      </c>
      <c r="C240" s="11" t="s">
        <v>46</v>
      </c>
      <c r="D240" s="11" t="s">
        <v>41</v>
      </c>
      <c r="E240" s="11">
        <v>74095.598819999999</v>
      </c>
    </row>
    <row r="241" spans="1:5" x14ac:dyDescent="0.2">
      <c r="A241" s="10">
        <v>2035</v>
      </c>
      <c r="B241" s="11" t="s">
        <v>45</v>
      </c>
      <c r="C241" s="11" t="s">
        <v>46</v>
      </c>
      <c r="D241" s="11" t="s">
        <v>42</v>
      </c>
      <c r="E241" s="11">
        <v>122298.2059</v>
      </c>
    </row>
    <row r="242" spans="1:5" x14ac:dyDescent="0.2">
      <c r="A242" s="10">
        <v>2035</v>
      </c>
      <c r="B242" s="11" t="s">
        <v>47</v>
      </c>
      <c r="C242" s="11" t="s">
        <v>46</v>
      </c>
      <c r="D242" s="11" t="s">
        <v>39</v>
      </c>
      <c r="E242" s="11">
        <v>7264.6386270000003</v>
      </c>
    </row>
    <row r="243" spans="1:5" x14ac:dyDescent="0.2">
      <c r="A243" s="10">
        <v>2035</v>
      </c>
      <c r="B243" s="11" t="s">
        <v>47</v>
      </c>
      <c r="C243" s="11" t="s">
        <v>46</v>
      </c>
      <c r="D243" s="11" t="s">
        <v>40</v>
      </c>
      <c r="E243" s="11">
        <v>27077.864959999999</v>
      </c>
    </row>
    <row r="244" spans="1:5" x14ac:dyDescent="0.2">
      <c r="A244" s="10">
        <v>2035</v>
      </c>
      <c r="B244" s="11" t="s">
        <v>47</v>
      </c>
      <c r="C244" s="11" t="s">
        <v>46</v>
      </c>
      <c r="D244" s="11" t="s">
        <v>41</v>
      </c>
      <c r="E244" s="11">
        <v>33225.202270000002</v>
      </c>
    </row>
    <row r="245" spans="1:5" x14ac:dyDescent="0.2">
      <c r="A245" s="10">
        <v>2035</v>
      </c>
      <c r="B245" s="11" t="s">
        <v>47</v>
      </c>
      <c r="C245" s="11" t="s">
        <v>46</v>
      </c>
      <c r="D245" s="11" t="s">
        <v>42</v>
      </c>
      <c r="E245" s="11">
        <v>58547.726519999997</v>
      </c>
    </row>
    <row r="246" spans="1:5" x14ac:dyDescent="0.2">
      <c r="A246" s="10">
        <v>2035</v>
      </c>
      <c r="B246" s="11" t="s">
        <v>37</v>
      </c>
      <c r="C246" s="11" t="s">
        <v>48</v>
      </c>
      <c r="D246" s="11" t="s">
        <v>39</v>
      </c>
      <c r="E246" s="11">
        <v>8308.0646969999998</v>
      </c>
    </row>
    <row r="247" spans="1:5" x14ac:dyDescent="0.2">
      <c r="A247" s="10">
        <v>2035</v>
      </c>
      <c r="B247" s="11" t="s">
        <v>37</v>
      </c>
      <c r="C247" s="11" t="s">
        <v>48</v>
      </c>
      <c r="D247" s="11" t="s">
        <v>40</v>
      </c>
      <c r="E247" s="11">
        <v>3274.130596</v>
      </c>
    </row>
    <row r="248" spans="1:5" x14ac:dyDescent="0.2">
      <c r="A248" s="10">
        <v>2035</v>
      </c>
      <c r="B248" s="11" t="s">
        <v>37</v>
      </c>
      <c r="C248" s="11" t="s">
        <v>48</v>
      </c>
      <c r="D248" s="11" t="s">
        <v>41</v>
      </c>
      <c r="E248" s="11">
        <v>383.97301049999999</v>
      </c>
    </row>
    <row r="249" spans="1:5" x14ac:dyDescent="0.2">
      <c r="A249" s="10">
        <v>2035</v>
      </c>
      <c r="B249" s="11" t="s">
        <v>37</v>
      </c>
      <c r="C249" s="11" t="s">
        <v>48</v>
      </c>
      <c r="D249" s="11" t="s">
        <v>42</v>
      </c>
      <c r="E249" s="11">
        <v>895.75652130000003</v>
      </c>
    </row>
    <row r="250" spans="1:5" x14ac:dyDescent="0.2">
      <c r="A250" s="10">
        <v>2035</v>
      </c>
      <c r="B250" s="11" t="s">
        <v>43</v>
      </c>
      <c r="C250" s="11" t="s">
        <v>48</v>
      </c>
      <c r="D250" s="11" t="s">
        <v>39</v>
      </c>
      <c r="E250" s="11">
        <v>82704.910489999995</v>
      </c>
    </row>
    <row r="251" spans="1:5" x14ac:dyDescent="0.2">
      <c r="A251" s="10">
        <v>2035</v>
      </c>
      <c r="B251" s="11" t="s">
        <v>43</v>
      </c>
      <c r="C251" s="11" t="s">
        <v>48</v>
      </c>
      <c r="D251" s="11" t="s">
        <v>40</v>
      </c>
      <c r="E251" s="11">
        <v>47269.875520000001</v>
      </c>
    </row>
    <row r="252" spans="1:5" x14ac:dyDescent="0.2">
      <c r="A252" s="10">
        <v>2035</v>
      </c>
      <c r="B252" s="11" t="s">
        <v>43</v>
      </c>
      <c r="C252" s="11" t="s">
        <v>48</v>
      </c>
      <c r="D252" s="11" t="s">
        <v>41</v>
      </c>
      <c r="E252" s="11">
        <v>46638.10583</v>
      </c>
    </row>
    <row r="253" spans="1:5" x14ac:dyDescent="0.2">
      <c r="A253" s="10">
        <v>2035</v>
      </c>
      <c r="B253" s="11" t="s">
        <v>43</v>
      </c>
      <c r="C253" s="11" t="s">
        <v>48</v>
      </c>
      <c r="D253" s="11" t="s">
        <v>42</v>
      </c>
      <c r="E253" s="11">
        <v>67502.609490000003</v>
      </c>
    </row>
    <row r="254" spans="1:5" x14ac:dyDescent="0.2">
      <c r="A254" s="10">
        <v>2035</v>
      </c>
      <c r="B254" s="11" t="s">
        <v>45</v>
      </c>
      <c r="C254" s="11" t="s">
        <v>48</v>
      </c>
      <c r="D254" s="11" t="s">
        <v>39</v>
      </c>
      <c r="E254" s="11">
        <v>58422.466370000002</v>
      </c>
    </row>
    <row r="255" spans="1:5" x14ac:dyDescent="0.2">
      <c r="A255" s="10">
        <v>2035</v>
      </c>
      <c r="B255" s="11" t="s">
        <v>45</v>
      </c>
      <c r="C255" s="11" t="s">
        <v>48</v>
      </c>
      <c r="D255" s="11" t="s">
        <v>40</v>
      </c>
      <c r="E255" s="11">
        <v>90758.124670000005</v>
      </c>
    </row>
    <row r="256" spans="1:5" x14ac:dyDescent="0.2">
      <c r="A256" s="10">
        <v>2035</v>
      </c>
      <c r="B256" s="11" t="s">
        <v>45</v>
      </c>
      <c r="C256" s="11" t="s">
        <v>48</v>
      </c>
      <c r="D256" s="11" t="s">
        <v>41</v>
      </c>
      <c r="E256" s="11">
        <v>92168.674299999999</v>
      </c>
    </row>
    <row r="257" spans="1:5" x14ac:dyDescent="0.2">
      <c r="A257" s="10">
        <v>2035</v>
      </c>
      <c r="B257" s="11" t="s">
        <v>45</v>
      </c>
      <c r="C257" s="11" t="s">
        <v>48</v>
      </c>
      <c r="D257" s="11" t="s">
        <v>42</v>
      </c>
      <c r="E257" s="11">
        <v>194690.5411</v>
      </c>
    </row>
    <row r="258" spans="1:5" x14ac:dyDescent="0.2">
      <c r="A258" s="10">
        <v>2035</v>
      </c>
      <c r="B258" s="11" t="s">
        <v>47</v>
      </c>
      <c r="C258" s="11" t="s">
        <v>48</v>
      </c>
      <c r="D258" s="11" t="s">
        <v>39</v>
      </c>
      <c r="E258" s="11">
        <v>17838.598300000001</v>
      </c>
    </row>
    <row r="259" spans="1:5" x14ac:dyDescent="0.2">
      <c r="A259" s="10">
        <v>2035</v>
      </c>
      <c r="B259" s="11" t="s">
        <v>47</v>
      </c>
      <c r="C259" s="11" t="s">
        <v>48</v>
      </c>
      <c r="D259" s="11" t="s">
        <v>40</v>
      </c>
      <c r="E259" s="11">
        <v>67523.348889999994</v>
      </c>
    </row>
    <row r="260" spans="1:5" x14ac:dyDescent="0.2">
      <c r="A260" s="10">
        <v>2035</v>
      </c>
      <c r="B260" s="11" t="s">
        <v>47</v>
      </c>
      <c r="C260" s="11" t="s">
        <v>48</v>
      </c>
      <c r="D260" s="11" t="s">
        <v>41</v>
      </c>
      <c r="E260" s="11">
        <v>88647.430160000004</v>
      </c>
    </row>
    <row r="261" spans="1:5" x14ac:dyDescent="0.2">
      <c r="A261" s="10">
        <v>2035</v>
      </c>
      <c r="B261" s="11" t="s">
        <v>47</v>
      </c>
      <c r="C261" s="11" t="s">
        <v>48</v>
      </c>
      <c r="D261" s="11" t="s">
        <v>42</v>
      </c>
      <c r="E261" s="11">
        <v>135050.43400000001</v>
      </c>
    </row>
    <row r="262" spans="1:5" x14ac:dyDescent="0.2">
      <c r="A262" s="10">
        <v>2040</v>
      </c>
      <c r="B262" s="11" t="s">
        <v>37</v>
      </c>
      <c r="C262" s="11" t="s">
        <v>38</v>
      </c>
      <c r="D262" s="11" t="s">
        <v>39</v>
      </c>
      <c r="E262" s="11">
        <v>306373.42989999999</v>
      </c>
    </row>
    <row r="263" spans="1:5" x14ac:dyDescent="0.2">
      <c r="A263" s="10">
        <v>2040</v>
      </c>
      <c r="B263" s="11" t="s">
        <v>37</v>
      </c>
      <c r="C263" s="11" t="s">
        <v>38</v>
      </c>
      <c r="D263" s="11" t="s">
        <v>40</v>
      </c>
      <c r="E263" s="11">
        <v>64104.058239999998</v>
      </c>
    </row>
    <row r="264" spans="1:5" x14ac:dyDescent="0.2">
      <c r="A264" s="10">
        <v>2040</v>
      </c>
      <c r="B264" s="11" t="s">
        <v>37</v>
      </c>
      <c r="C264" s="11" t="s">
        <v>38</v>
      </c>
      <c r="D264" s="11" t="s">
        <v>41</v>
      </c>
      <c r="E264" s="11">
        <v>27048.25606</v>
      </c>
    </row>
    <row r="265" spans="1:5" x14ac:dyDescent="0.2">
      <c r="A265" s="10">
        <v>2040</v>
      </c>
      <c r="B265" s="11" t="s">
        <v>37</v>
      </c>
      <c r="C265" s="11" t="s">
        <v>38</v>
      </c>
      <c r="D265" s="11" t="s">
        <v>42</v>
      </c>
      <c r="E265" s="11">
        <v>18143.60613</v>
      </c>
    </row>
    <row r="266" spans="1:5" x14ac:dyDescent="0.2">
      <c r="A266" s="10">
        <v>2040</v>
      </c>
      <c r="B266" s="11" t="s">
        <v>43</v>
      </c>
      <c r="C266" s="11" t="s">
        <v>38</v>
      </c>
      <c r="D266" s="11" t="s">
        <v>39</v>
      </c>
      <c r="E266" s="11">
        <v>175747.10949999999</v>
      </c>
    </row>
    <row r="267" spans="1:5" x14ac:dyDescent="0.2">
      <c r="A267" s="10">
        <v>2040</v>
      </c>
      <c r="B267" s="11" t="s">
        <v>43</v>
      </c>
      <c r="C267" s="11" t="s">
        <v>38</v>
      </c>
      <c r="D267" s="11" t="s">
        <v>40</v>
      </c>
      <c r="E267" s="11">
        <v>174104.96220000001</v>
      </c>
    </row>
    <row r="268" spans="1:5" x14ac:dyDescent="0.2">
      <c r="A268" s="10">
        <v>2040</v>
      </c>
      <c r="B268" s="11" t="s">
        <v>43</v>
      </c>
      <c r="C268" s="11" t="s">
        <v>38</v>
      </c>
      <c r="D268" s="11" t="s">
        <v>41</v>
      </c>
      <c r="E268" s="11">
        <v>134569.94889999999</v>
      </c>
    </row>
    <row r="269" spans="1:5" x14ac:dyDescent="0.2">
      <c r="A269" s="10">
        <v>2040</v>
      </c>
      <c r="B269" s="11" t="s">
        <v>43</v>
      </c>
      <c r="C269" s="11" t="s">
        <v>38</v>
      </c>
      <c r="D269" s="11" t="s">
        <v>42</v>
      </c>
      <c r="E269" s="11">
        <v>99175.775500000003</v>
      </c>
    </row>
    <row r="270" spans="1:5" x14ac:dyDescent="0.2">
      <c r="A270" s="10">
        <v>2040</v>
      </c>
      <c r="B270" s="11" t="s">
        <v>37</v>
      </c>
      <c r="C270" s="11" t="s">
        <v>44</v>
      </c>
      <c r="D270" s="11" t="s">
        <v>39</v>
      </c>
      <c r="E270" s="11">
        <v>118100.1634</v>
      </c>
    </row>
    <row r="271" spans="1:5" x14ac:dyDescent="0.2">
      <c r="A271" s="10">
        <v>2040</v>
      </c>
      <c r="B271" s="11" t="s">
        <v>37</v>
      </c>
      <c r="C271" s="11" t="s">
        <v>44</v>
      </c>
      <c r="D271" s="11" t="s">
        <v>40</v>
      </c>
      <c r="E271" s="11">
        <v>69487.251770000003</v>
      </c>
    </row>
    <row r="272" spans="1:5" x14ac:dyDescent="0.2">
      <c r="A272" s="10">
        <v>2040</v>
      </c>
      <c r="B272" s="11" t="s">
        <v>37</v>
      </c>
      <c r="C272" s="11" t="s">
        <v>44</v>
      </c>
      <c r="D272" s="11" t="s">
        <v>41</v>
      </c>
      <c r="E272" s="11">
        <v>51207.478649999997</v>
      </c>
    </row>
    <row r="273" spans="1:5" x14ac:dyDescent="0.2">
      <c r="A273" s="10">
        <v>2040</v>
      </c>
      <c r="B273" s="11" t="s">
        <v>37</v>
      </c>
      <c r="C273" s="11" t="s">
        <v>44</v>
      </c>
      <c r="D273" s="11" t="s">
        <v>42</v>
      </c>
      <c r="E273" s="11">
        <v>47150.566919999997</v>
      </c>
    </row>
    <row r="274" spans="1:5" x14ac:dyDescent="0.2">
      <c r="A274" s="10">
        <v>2040</v>
      </c>
      <c r="B274" s="11" t="s">
        <v>43</v>
      </c>
      <c r="C274" s="11" t="s">
        <v>44</v>
      </c>
      <c r="D274" s="11" t="s">
        <v>39</v>
      </c>
      <c r="E274" s="11">
        <v>94368.017749999999</v>
      </c>
    </row>
    <row r="275" spans="1:5" x14ac:dyDescent="0.2">
      <c r="A275" s="10">
        <v>2040</v>
      </c>
      <c r="B275" s="11" t="s">
        <v>43</v>
      </c>
      <c r="C275" s="11" t="s">
        <v>44</v>
      </c>
      <c r="D275" s="11" t="s">
        <v>40</v>
      </c>
      <c r="E275" s="11">
        <v>98465.157789999997</v>
      </c>
    </row>
    <row r="276" spans="1:5" x14ac:dyDescent="0.2">
      <c r="A276" s="10">
        <v>2040</v>
      </c>
      <c r="B276" s="11" t="s">
        <v>43</v>
      </c>
      <c r="C276" s="11" t="s">
        <v>44</v>
      </c>
      <c r="D276" s="11" t="s">
        <v>41</v>
      </c>
      <c r="E276" s="11">
        <v>90568.882859999998</v>
      </c>
    </row>
    <row r="277" spans="1:5" x14ac:dyDescent="0.2">
      <c r="A277" s="10">
        <v>2040</v>
      </c>
      <c r="B277" s="11" t="s">
        <v>43</v>
      </c>
      <c r="C277" s="11" t="s">
        <v>44</v>
      </c>
      <c r="D277" s="11" t="s">
        <v>42</v>
      </c>
      <c r="E277" s="11">
        <v>106052.62549999999</v>
      </c>
    </row>
    <row r="278" spans="1:5" x14ac:dyDescent="0.2">
      <c r="A278" s="10">
        <v>2040</v>
      </c>
      <c r="B278" s="11" t="s">
        <v>45</v>
      </c>
      <c r="C278" s="11" t="s">
        <v>44</v>
      </c>
      <c r="D278" s="11" t="s">
        <v>39</v>
      </c>
      <c r="E278" s="11">
        <v>52087.045030000001</v>
      </c>
    </row>
    <row r="279" spans="1:5" x14ac:dyDescent="0.2">
      <c r="A279" s="10">
        <v>2040</v>
      </c>
      <c r="B279" s="11" t="s">
        <v>45</v>
      </c>
      <c r="C279" s="11" t="s">
        <v>44</v>
      </c>
      <c r="D279" s="11" t="s">
        <v>40</v>
      </c>
      <c r="E279" s="11">
        <v>106117.52</v>
      </c>
    </row>
    <row r="280" spans="1:5" x14ac:dyDescent="0.2">
      <c r="A280" s="10">
        <v>2040</v>
      </c>
      <c r="B280" s="11" t="s">
        <v>45</v>
      </c>
      <c r="C280" s="11" t="s">
        <v>44</v>
      </c>
      <c r="D280" s="11" t="s">
        <v>41</v>
      </c>
      <c r="E280" s="11">
        <v>164274.1612</v>
      </c>
    </row>
    <row r="281" spans="1:5" x14ac:dyDescent="0.2">
      <c r="A281" s="10">
        <v>2040</v>
      </c>
      <c r="B281" s="11" t="s">
        <v>45</v>
      </c>
      <c r="C281" s="11" t="s">
        <v>44</v>
      </c>
      <c r="D281" s="11" t="s">
        <v>42</v>
      </c>
      <c r="E281" s="11">
        <v>282160.41509999998</v>
      </c>
    </row>
    <row r="282" spans="1:5" x14ac:dyDescent="0.2">
      <c r="A282" s="10">
        <v>2040</v>
      </c>
      <c r="B282" s="11" t="s">
        <v>37</v>
      </c>
      <c r="C282" s="11" t="s">
        <v>46</v>
      </c>
      <c r="D282" s="11" t="s">
        <v>39</v>
      </c>
      <c r="E282" s="11">
        <v>18655.283169999999</v>
      </c>
    </row>
    <row r="283" spans="1:5" x14ac:dyDescent="0.2">
      <c r="A283" s="10">
        <v>2040</v>
      </c>
      <c r="B283" s="11" t="s">
        <v>37</v>
      </c>
      <c r="C283" s="11" t="s">
        <v>46</v>
      </c>
      <c r="D283" s="11" t="s">
        <v>40</v>
      </c>
      <c r="E283" s="11">
        <v>6488.2610999999997</v>
      </c>
    </row>
    <row r="284" spans="1:5" x14ac:dyDescent="0.2">
      <c r="A284" s="10">
        <v>2040</v>
      </c>
      <c r="B284" s="11" t="s">
        <v>37</v>
      </c>
      <c r="C284" s="11" t="s">
        <v>46</v>
      </c>
      <c r="D284" s="11" t="s">
        <v>41</v>
      </c>
      <c r="E284" s="11">
        <v>3421.2708590000002</v>
      </c>
    </row>
    <row r="285" spans="1:5" x14ac:dyDescent="0.2">
      <c r="A285" s="10">
        <v>2040</v>
      </c>
      <c r="B285" s="11" t="s">
        <v>37</v>
      </c>
      <c r="C285" s="11" t="s">
        <v>46</v>
      </c>
      <c r="D285" s="11" t="s">
        <v>42</v>
      </c>
      <c r="E285" s="11">
        <v>3870.3836919999999</v>
      </c>
    </row>
    <row r="286" spans="1:5" x14ac:dyDescent="0.2">
      <c r="A286" s="10">
        <v>2040</v>
      </c>
      <c r="B286" s="11" t="s">
        <v>43</v>
      </c>
      <c r="C286" s="11" t="s">
        <v>46</v>
      </c>
      <c r="D286" s="11" t="s">
        <v>39</v>
      </c>
      <c r="E286" s="11">
        <v>57182.144119999997</v>
      </c>
    </row>
    <row r="287" spans="1:5" x14ac:dyDescent="0.2">
      <c r="A287" s="10">
        <v>2040</v>
      </c>
      <c r="B287" s="11" t="s">
        <v>43</v>
      </c>
      <c r="C287" s="11" t="s">
        <v>46</v>
      </c>
      <c r="D287" s="11" t="s">
        <v>40</v>
      </c>
      <c r="E287" s="11">
        <v>45930.621590000002</v>
      </c>
    </row>
    <row r="288" spans="1:5" x14ac:dyDescent="0.2">
      <c r="A288" s="10">
        <v>2040</v>
      </c>
      <c r="B288" s="11" t="s">
        <v>43</v>
      </c>
      <c r="C288" s="11" t="s">
        <v>46</v>
      </c>
      <c r="D288" s="11" t="s">
        <v>41</v>
      </c>
      <c r="E288" s="11">
        <v>55550.293380000003</v>
      </c>
    </row>
    <row r="289" spans="1:5" x14ac:dyDescent="0.2">
      <c r="A289" s="10">
        <v>2040</v>
      </c>
      <c r="B289" s="11" t="s">
        <v>43</v>
      </c>
      <c r="C289" s="11" t="s">
        <v>46</v>
      </c>
      <c r="D289" s="11" t="s">
        <v>42</v>
      </c>
      <c r="E289" s="11">
        <v>56472.703630000004</v>
      </c>
    </row>
    <row r="290" spans="1:5" x14ac:dyDescent="0.2">
      <c r="A290" s="10">
        <v>2040</v>
      </c>
      <c r="B290" s="11" t="s">
        <v>45</v>
      </c>
      <c r="C290" s="11" t="s">
        <v>46</v>
      </c>
      <c r="D290" s="11" t="s">
        <v>39</v>
      </c>
      <c r="E290" s="11">
        <v>33133.256690000002</v>
      </c>
    </row>
    <row r="291" spans="1:5" x14ac:dyDescent="0.2">
      <c r="A291" s="10">
        <v>2040</v>
      </c>
      <c r="B291" s="11" t="s">
        <v>45</v>
      </c>
      <c r="C291" s="11" t="s">
        <v>46</v>
      </c>
      <c r="D291" s="11" t="s">
        <v>40</v>
      </c>
      <c r="E291" s="11">
        <v>61513.634709999998</v>
      </c>
    </row>
    <row r="292" spans="1:5" x14ac:dyDescent="0.2">
      <c r="A292" s="10">
        <v>2040</v>
      </c>
      <c r="B292" s="11" t="s">
        <v>45</v>
      </c>
      <c r="C292" s="11" t="s">
        <v>46</v>
      </c>
      <c r="D292" s="11" t="s">
        <v>41</v>
      </c>
      <c r="E292" s="11">
        <v>84332.08855</v>
      </c>
    </row>
    <row r="293" spans="1:5" x14ac:dyDescent="0.2">
      <c r="A293" s="10">
        <v>2040</v>
      </c>
      <c r="B293" s="11" t="s">
        <v>45</v>
      </c>
      <c r="C293" s="11" t="s">
        <v>46</v>
      </c>
      <c r="D293" s="11" t="s">
        <v>42</v>
      </c>
      <c r="E293" s="11">
        <v>143862.56690000001</v>
      </c>
    </row>
    <row r="294" spans="1:5" x14ac:dyDescent="0.2">
      <c r="A294" s="10">
        <v>2040</v>
      </c>
      <c r="B294" s="11" t="s">
        <v>47</v>
      </c>
      <c r="C294" s="11" t="s">
        <v>46</v>
      </c>
      <c r="D294" s="11" t="s">
        <v>39</v>
      </c>
      <c r="E294" s="11">
        <v>6415.5244819999998</v>
      </c>
    </row>
    <row r="295" spans="1:5" x14ac:dyDescent="0.2">
      <c r="A295" s="10">
        <v>2040</v>
      </c>
      <c r="B295" s="11" t="s">
        <v>47</v>
      </c>
      <c r="C295" s="11" t="s">
        <v>46</v>
      </c>
      <c r="D295" s="11" t="s">
        <v>40</v>
      </c>
      <c r="E295" s="11">
        <v>25226.800169999999</v>
      </c>
    </row>
    <row r="296" spans="1:5" x14ac:dyDescent="0.2">
      <c r="A296" s="10">
        <v>2040</v>
      </c>
      <c r="B296" s="11" t="s">
        <v>47</v>
      </c>
      <c r="C296" s="11" t="s">
        <v>46</v>
      </c>
      <c r="D296" s="11" t="s">
        <v>41</v>
      </c>
      <c r="E296" s="11">
        <v>37215.379670000002</v>
      </c>
    </row>
    <row r="297" spans="1:5" x14ac:dyDescent="0.2">
      <c r="A297" s="10">
        <v>2040</v>
      </c>
      <c r="B297" s="11" t="s">
        <v>47</v>
      </c>
      <c r="C297" s="11" t="s">
        <v>46</v>
      </c>
      <c r="D297" s="11" t="s">
        <v>42</v>
      </c>
      <c r="E297" s="11">
        <v>67778.527749999994</v>
      </c>
    </row>
    <row r="298" spans="1:5" x14ac:dyDescent="0.2">
      <c r="A298" s="10">
        <v>2040</v>
      </c>
      <c r="B298" s="11" t="s">
        <v>37</v>
      </c>
      <c r="C298" s="11" t="s">
        <v>48</v>
      </c>
      <c r="D298" s="11" t="s">
        <v>39</v>
      </c>
      <c r="E298" s="11">
        <v>8370.4246129999992</v>
      </c>
    </row>
    <row r="299" spans="1:5" x14ac:dyDescent="0.2">
      <c r="A299" s="10">
        <v>2040</v>
      </c>
      <c r="B299" s="11" t="s">
        <v>37</v>
      </c>
      <c r="C299" s="11" t="s">
        <v>48</v>
      </c>
      <c r="D299" s="11" t="s">
        <v>40</v>
      </c>
      <c r="E299" s="11">
        <v>3479.9516960000001</v>
      </c>
    </row>
    <row r="300" spans="1:5" x14ac:dyDescent="0.2">
      <c r="A300" s="10">
        <v>2040</v>
      </c>
      <c r="B300" s="11" t="s">
        <v>37</v>
      </c>
      <c r="C300" s="11" t="s">
        <v>48</v>
      </c>
      <c r="D300" s="11" t="s">
        <v>41</v>
      </c>
      <c r="E300" s="11">
        <v>490.66489580000001</v>
      </c>
    </row>
    <row r="301" spans="1:5" x14ac:dyDescent="0.2">
      <c r="A301" s="10">
        <v>2040</v>
      </c>
      <c r="B301" s="11" t="s">
        <v>37</v>
      </c>
      <c r="C301" s="11" t="s">
        <v>48</v>
      </c>
      <c r="D301" s="11" t="s">
        <v>42</v>
      </c>
      <c r="E301" s="11">
        <v>1183.045758</v>
      </c>
    </row>
    <row r="302" spans="1:5" x14ac:dyDescent="0.2">
      <c r="A302" s="10">
        <v>2040</v>
      </c>
      <c r="B302" s="11" t="s">
        <v>43</v>
      </c>
      <c r="C302" s="11" t="s">
        <v>48</v>
      </c>
      <c r="D302" s="11" t="s">
        <v>39</v>
      </c>
      <c r="E302" s="11">
        <v>78093.007329999993</v>
      </c>
    </row>
    <row r="303" spans="1:5" x14ac:dyDescent="0.2">
      <c r="A303" s="10">
        <v>2040</v>
      </c>
      <c r="B303" s="11" t="s">
        <v>43</v>
      </c>
      <c r="C303" s="11" t="s">
        <v>48</v>
      </c>
      <c r="D303" s="11" t="s">
        <v>40</v>
      </c>
      <c r="E303" s="11">
        <v>47086.337189999998</v>
      </c>
    </row>
    <row r="304" spans="1:5" x14ac:dyDescent="0.2">
      <c r="A304" s="10">
        <v>2040</v>
      </c>
      <c r="B304" s="11" t="s">
        <v>43</v>
      </c>
      <c r="C304" s="11" t="s">
        <v>48</v>
      </c>
      <c r="D304" s="11" t="s">
        <v>41</v>
      </c>
      <c r="E304" s="11">
        <v>55854.53297</v>
      </c>
    </row>
    <row r="305" spans="1:5" x14ac:dyDescent="0.2">
      <c r="A305" s="10">
        <v>2040</v>
      </c>
      <c r="B305" s="11" t="s">
        <v>43</v>
      </c>
      <c r="C305" s="11" t="s">
        <v>48</v>
      </c>
      <c r="D305" s="11" t="s">
        <v>42</v>
      </c>
      <c r="E305" s="11">
        <v>83553.636840000006</v>
      </c>
    </row>
    <row r="306" spans="1:5" x14ac:dyDescent="0.2">
      <c r="A306" s="10">
        <v>2040</v>
      </c>
      <c r="B306" s="11" t="s">
        <v>45</v>
      </c>
      <c r="C306" s="11" t="s">
        <v>48</v>
      </c>
      <c r="D306" s="11" t="s">
        <v>39</v>
      </c>
      <c r="E306" s="11">
        <v>52421.516580000003</v>
      </c>
    </row>
    <row r="307" spans="1:5" x14ac:dyDescent="0.2">
      <c r="A307" s="10">
        <v>2040</v>
      </c>
      <c r="B307" s="11" t="s">
        <v>45</v>
      </c>
      <c r="C307" s="11" t="s">
        <v>48</v>
      </c>
      <c r="D307" s="11" t="s">
        <v>40</v>
      </c>
      <c r="E307" s="11">
        <v>85910.21488</v>
      </c>
    </row>
    <row r="308" spans="1:5" x14ac:dyDescent="0.2">
      <c r="A308" s="10">
        <v>2040</v>
      </c>
      <c r="B308" s="11" t="s">
        <v>45</v>
      </c>
      <c r="C308" s="11" t="s">
        <v>48</v>
      </c>
      <c r="D308" s="11" t="s">
        <v>41</v>
      </c>
      <c r="E308" s="11">
        <v>104893.7723</v>
      </c>
    </row>
    <row r="309" spans="1:5" x14ac:dyDescent="0.2">
      <c r="A309" s="10">
        <v>2040</v>
      </c>
      <c r="B309" s="11" t="s">
        <v>45</v>
      </c>
      <c r="C309" s="11" t="s">
        <v>48</v>
      </c>
      <c r="D309" s="11" t="s">
        <v>42</v>
      </c>
      <c r="E309" s="11">
        <v>229001.58619999999</v>
      </c>
    </row>
    <row r="310" spans="1:5" x14ac:dyDescent="0.2">
      <c r="A310" s="10">
        <v>2040</v>
      </c>
      <c r="B310" s="11" t="s">
        <v>47</v>
      </c>
      <c r="C310" s="11" t="s">
        <v>48</v>
      </c>
      <c r="D310" s="11" t="s">
        <v>39</v>
      </c>
      <c r="E310" s="11">
        <v>15752.329820000001</v>
      </c>
    </row>
    <row r="311" spans="1:5" x14ac:dyDescent="0.2">
      <c r="A311" s="10">
        <v>2040</v>
      </c>
      <c r="B311" s="11" t="s">
        <v>47</v>
      </c>
      <c r="C311" s="11" t="s">
        <v>48</v>
      </c>
      <c r="D311" s="11" t="s">
        <v>40</v>
      </c>
      <c r="E311" s="11">
        <v>62902.46168</v>
      </c>
    </row>
    <row r="312" spans="1:5" x14ac:dyDescent="0.2">
      <c r="A312" s="10">
        <v>2040</v>
      </c>
      <c r="B312" s="11" t="s">
        <v>47</v>
      </c>
      <c r="C312" s="11" t="s">
        <v>48</v>
      </c>
      <c r="D312" s="11" t="s">
        <v>41</v>
      </c>
      <c r="E312" s="11">
        <v>99285.742979999995</v>
      </c>
    </row>
    <row r="313" spans="1:5" x14ac:dyDescent="0.2">
      <c r="A313" s="10">
        <v>2040</v>
      </c>
      <c r="B313" s="11" t="s">
        <v>47</v>
      </c>
      <c r="C313" s="11" t="s">
        <v>48</v>
      </c>
      <c r="D313" s="11" t="s">
        <v>42</v>
      </c>
      <c r="E313" s="11">
        <v>156330.60149999999</v>
      </c>
    </row>
    <row r="314" spans="1:5" x14ac:dyDescent="0.2">
      <c r="A314" s="10">
        <v>2045</v>
      </c>
      <c r="B314" s="11" t="s">
        <v>37</v>
      </c>
      <c r="C314" s="11" t="s">
        <v>38</v>
      </c>
      <c r="D314" s="11" t="s">
        <v>39</v>
      </c>
      <c r="E314" s="11">
        <v>320584.67310000001</v>
      </c>
    </row>
    <row r="315" spans="1:5" x14ac:dyDescent="0.2">
      <c r="A315" s="10">
        <v>2045</v>
      </c>
      <c r="B315" s="11" t="s">
        <v>37</v>
      </c>
      <c r="C315" s="11" t="s">
        <v>38</v>
      </c>
      <c r="D315" s="11" t="s">
        <v>40</v>
      </c>
      <c r="E315" s="11">
        <v>70157.584700000007</v>
      </c>
    </row>
    <row r="316" spans="1:5" x14ac:dyDescent="0.2">
      <c r="A316" s="10">
        <v>2045</v>
      </c>
      <c r="B316" s="11" t="s">
        <v>37</v>
      </c>
      <c r="C316" s="11" t="s">
        <v>38</v>
      </c>
      <c r="D316" s="11" t="s">
        <v>41</v>
      </c>
      <c r="E316" s="11">
        <v>33709.515189999998</v>
      </c>
    </row>
    <row r="317" spans="1:5" x14ac:dyDescent="0.2">
      <c r="A317" s="10">
        <v>2045</v>
      </c>
      <c r="B317" s="11" t="s">
        <v>37</v>
      </c>
      <c r="C317" s="11" t="s">
        <v>38</v>
      </c>
      <c r="D317" s="11" t="s">
        <v>42</v>
      </c>
      <c r="E317" s="11">
        <v>23875.852299999999</v>
      </c>
    </row>
    <row r="318" spans="1:5" x14ac:dyDescent="0.2">
      <c r="A318" s="10">
        <v>2045</v>
      </c>
      <c r="B318" s="11" t="s">
        <v>43</v>
      </c>
      <c r="C318" s="11" t="s">
        <v>38</v>
      </c>
      <c r="D318" s="11" t="s">
        <v>39</v>
      </c>
      <c r="E318" s="11">
        <v>174123.21549999999</v>
      </c>
    </row>
    <row r="319" spans="1:5" x14ac:dyDescent="0.2">
      <c r="A319" s="10">
        <v>2045</v>
      </c>
      <c r="B319" s="11" t="s">
        <v>43</v>
      </c>
      <c r="C319" s="11" t="s">
        <v>38</v>
      </c>
      <c r="D319" s="11" t="s">
        <v>40</v>
      </c>
      <c r="E319" s="11">
        <v>180416.8455</v>
      </c>
    </row>
    <row r="320" spans="1:5" x14ac:dyDescent="0.2">
      <c r="A320" s="10">
        <v>2045</v>
      </c>
      <c r="B320" s="11" t="s">
        <v>43</v>
      </c>
      <c r="C320" s="11" t="s">
        <v>38</v>
      </c>
      <c r="D320" s="11" t="s">
        <v>41</v>
      </c>
      <c r="E320" s="11">
        <v>158795.4871</v>
      </c>
    </row>
    <row r="321" spans="1:5" x14ac:dyDescent="0.2">
      <c r="A321" s="10">
        <v>2045</v>
      </c>
      <c r="B321" s="11" t="s">
        <v>43</v>
      </c>
      <c r="C321" s="11" t="s">
        <v>38</v>
      </c>
      <c r="D321" s="11" t="s">
        <v>42</v>
      </c>
      <c r="E321" s="11">
        <v>123571.3269</v>
      </c>
    </row>
    <row r="322" spans="1:5" x14ac:dyDescent="0.2">
      <c r="A322" s="10">
        <v>2045</v>
      </c>
      <c r="B322" s="11" t="s">
        <v>37</v>
      </c>
      <c r="C322" s="11" t="s">
        <v>44</v>
      </c>
      <c r="D322" s="11" t="s">
        <v>39</v>
      </c>
      <c r="E322" s="11">
        <v>119393.773</v>
      </c>
    </row>
    <row r="323" spans="1:5" x14ac:dyDescent="0.2">
      <c r="A323" s="10">
        <v>2045</v>
      </c>
      <c r="B323" s="11" t="s">
        <v>37</v>
      </c>
      <c r="C323" s="11" t="s">
        <v>44</v>
      </c>
      <c r="D323" s="11" t="s">
        <v>40</v>
      </c>
      <c r="E323" s="11">
        <v>73474.013210000005</v>
      </c>
    </row>
    <row r="324" spans="1:5" x14ac:dyDescent="0.2">
      <c r="A324" s="10">
        <v>2045</v>
      </c>
      <c r="B324" s="11" t="s">
        <v>37</v>
      </c>
      <c r="C324" s="11" t="s">
        <v>44</v>
      </c>
      <c r="D324" s="11" t="s">
        <v>41</v>
      </c>
      <c r="E324" s="11">
        <v>61657.534050000002</v>
      </c>
    </row>
    <row r="325" spans="1:5" x14ac:dyDescent="0.2">
      <c r="A325" s="10">
        <v>2045</v>
      </c>
      <c r="B325" s="11" t="s">
        <v>37</v>
      </c>
      <c r="C325" s="11" t="s">
        <v>44</v>
      </c>
      <c r="D325" s="11" t="s">
        <v>42</v>
      </c>
      <c r="E325" s="11">
        <v>59946.207759999998</v>
      </c>
    </row>
    <row r="326" spans="1:5" x14ac:dyDescent="0.2">
      <c r="A326" s="10">
        <v>2045</v>
      </c>
      <c r="B326" s="11" t="s">
        <v>43</v>
      </c>
      <c r="C326" s="11" t="s">
        <v>44</v>
      </c>
      <c r="D326" s="11" t="s">
        <v>39</v>
      </c>
      <c r="E326" s="11">
        <v>90330.172919999997</v>
      </c>
    </row>
    <row r="327" spans="1:5" x14ac:dyDescent="0.2">
      <c r="A327" s="10">
        <v>2045</v>
      </c>
      <c r="B327" s="11" t="s">
        <v>43</v>
      </c>
      <c r="C327" s="11" t="s">
        <v>44</v>
      </c>
      <c r="D327" s="11" t="s">
        <v>40</v>
      </c>
      <c r="E327" s="11">
        <v>98579.823999999993</v>
      </c>
    </row>
    <row r="328" spans="1:5" x14ac:dyDescent="0.2">
      <c r="A328" s="10">
        <v>2045</v>
      </c>
      <c r="B328" s="11" t="s">
        <v>43</v>
      </c>
      <c r="C328" s="11" t="s">
        <v>44</v>
      </c>
      <c r="D328" s="11" t="s">
        <v>41</v>
      </c>
      <c r="E328" s="11">
        <v>103254.40790000001</v>
      </c>
    </row>
    <row r="329" spans="1:5" x14ac:dyDescent="0.2">
      <c r="A329" s="10">
        <v>2045</v>
      </c>
      <c r="B329" s="11" t="s">
        <v>43</v>
      </c>
      <c r="C329" s="11" t="s">
        <v>44</v>
      </c>
      <c r="D329" s="11" t="s">
        <v>42</v>
      </c>
      <c r="E329" s="11">
        <v>127665.3532</v>
      </c>
    </row>
    <row r="330" spans="1:5" x14ac:dyDescent="0.2">
      <c r="A330" s="10">
        <v>2045</v>
      </c>
      <c r="B330" s="11" t="s">
        <v>45</v>
      </c>
      <c r="C330" s="11" t="s">
        <v>44</v>
      </c>
      <c r="D330" s="11" t="s">
        <v>39</v>
      </c>
      <c r="E330" s="11">
        <v>47899.222249999999</v>
      </c>
    </row>
    <row r="331" spans="1:5" x14ac:dyDescent="0.2">
      <c r="A331" s="10">
        <v>2045</v>
      </c>
      <c r="B331" s="11" t="s">
        <v>45</v>
      </c>
      <c r="C331" s="11" t="s">
        <v>44</v>
      </c>
      <c r="D331" s="11" t="s">
        <v>40</v>
      </c>
      <c r="E331" s="11">
        <v>102066.51390000001</v>
      </c>
    </row>
    <row r="332" spans="1:5" x14ac:dyDescent="0.2">
      <c r="A332" s="10">
        <v>2045</v>
      </c>
      <c r="B332" s="11" t="s">
        <v>45</v>
      </c>
      <c r="C332" s="11" t="s">
        <v>44</v>
      </c>
      <c r="D332" s="11" t="s">
        <v>41</v>
      </c>
      <c r="E332" s="11">
        <v>179924.20009999999</v>
      </c>
    </row>
    <row r="333" spans="1:5" x14ac:dyDescent="0.2">
      <c r="A333" s="10">
        <v>2045</v>
      </c>
      <c r="B333" s="11" t="s">
        <v>45</v>
      </c>
      <c r="C333" s="11" t="s">
        <v>44</v>
      </c>
      <c r="D333" s="11" t="s">
        <v>42</v>
      </c>
      <c r="E333" s="11">
        <v>326316.05709999998</v>
      </c>
    </row>
    <row r="334" spans="1:5" x14ac:dyDescent="0.2">
      <c r="A334" s="10">
        <v>2045</v>
      </c>
      <c r="B334" s="11" t="s">
        <v>37</v>
      </c>
      <c r="C334" s="11" t="s">
        <v>46</v>
      </c>
      <c r="D334" s="11" t="s">
        <v>39</v>
      </c>
      <c r="E334" s="11">
        <v>18990.628659999998</v>
      </c>
    </row>
    <row r="335" spans="1:5" x14ac:dyDescent="0.2">
      <c r="A335" s="10">
        <v>2045</v>
      </c>
      <c r="B335" s="11" t="s">
        <v>37</v>
      </c>
      <c r="C335" s="11" t="s">
        <v>46</v>
      </c>
      <c r="D335" s="11" t="s">
        <v>40</v>
      </c>
      <c r="E335" s="11">
        <v>6908.1739170000001</v>
      </c>
    </row>
    <row r="336" spans="1:5" x14ac:dyDescent="0.2">
      <c r="A336" s="10">
        <v>2045</v>
      </c>
      <c r="B336" s="11" t="s">
        <v>37</v>
      </c>
      <c r="C336" s="11" t="s">
        <v>46</v>
      </c>
      <c r="D336" s="11" t="s">
        <v>41</v>
      </c>
      <c r="E336" s="11">
        <v>4148.0743769999999</v>
      </c>
    </row>
    <row r="337" spans="1:5" x14ac:dyDescent="0.2">
      <c r="A337" s="10">
        <v>2045</v>
      </c>
      <c r="B337" s="11" t="s">
        <v>37</v>
      </c>
      <c r="C337" s="11" t="s">
        <v>46</v>
      </c>
      <c r="D337" s="11" t="s">
        <v>42</v>
      </c>
      <c r="E337" s="11">
        <v>4954.9027459999998</v>
      </c>
    </row>
    <row r="338" spans="1:5" x14ac:dyDescent="0.2">
      <c r="A338" s="10">
        <v>2045</v>
      </c>
      <c r="B338" s="11" t="s">
        <v>43</v>
      </c>
      <c r="C338" s="11" t="s">
        <v>46</v>
      </c>
      <c r="D338" s="11" t="s">
        <v>39</v>
      </c>
      <c r="E338" s="11">
        <v>55115.628320000003</v>
      </c>
    </row>
    <row r="339" spans="1:5" x14ac:dyDescent="0.2">
      <c r="A339" s="10">
        <v>2045</v>
      </c>
      <c r="B339" s="11" t="s">
        <v>43</v>
      </c>
      <c r="C339" s="11" t="s">
        <v>46</v>
      </c>
      <c r="D339" s="11" t="s">
        <v>40</v>
      </c>
      <c r="E339" s="11">
        <v>46303.529649999997</v>
      </c>
    </row>
    <row r="340" spans="1:5" x14ac:dyDescent="0.2">
      <c r="A340" s="10">
        <v>2045</v>
      </c>
      <c r="B340" s="11" t="s">
        <v>43</v>
      </c>
      <c r="C340" s="11" t="s">
        <v>46</v>
      </c>
      <c r="D340" s="11" t="s">
        <v>41</v>
      </c>
      <c r="E340" s="11">
        <v>63770.858639999999</v>
      </c>
    </row>
    <row r="341" spans="1:5" x14ac:dyDescent="0.2">
      <c r="A341" s="10">
        <v>2045</v>
      </c>
      <c r="B341" s="11" t="s">
        <v>43</v>
      </c>
      <c r="C341" s="11" t="s">
        <v>46</v>
      </c>
      <c r="D341" s="11" t="s">
        <v>42</v>
      </c>
      <c r="E341" s="11">
        <v>68453.636509999997</v>
      </c>
    </row>
    <row r="342" spans="1:5" x14ac:dyDescent="0.2">
      <c r="A342" s="10">
        <v>2045</v>
      </c>
      <c r="B342" s="11" t="s">
        <v>45</v>
      </c>
      <c r="C342" s="11" t="s">
        <v>46</v>
      </c>
      <c r="D342" s="11" t="s">
        <v>39</v>
      </c>
      <c r="E342" s="11">
        <v>30680.97697</v>
      </c>
    </row>
    <row r="343" spans="1:5" x14ac:dyDescent="0.2">
      <c r="A343" s="10">
        <v>2045</v>
      </c>
      <c r="B343" s="11" t="s">
        <v>45</v>
      </c>
      <c r="C343" s="11" t="s">
        <v>46</v>
      </c>
      <c r="D343" s="11" t="s">
        <v>40</v>
      </c>
      <c r="E343" s="11">
        <v>59576.350659999996</v>
      </c>
    </row>
    <row r="344" spans="1:5" x14ac:dyDescent="0.2">
      <c r="A344" s="10">
        <v>2045</v>
      </c>
      <c r="B344" s="11" t="s">
        <v>45</v>
      </c>
      <c r="C344" s="11" t="s">
        <v>46</v>
      </c>
      <c r="D344" s="11" t="s">
        <v>41</v>
      </c>
      <c r="E344" s="11">
        <v>93007.826679999998</v>
      </c>
    </row>
    <row r="345" spans="1:5" x14ac:dyDescent="0.2">
      <c r="A345" s="10">
        <v>2045</v>
      </c>
      <c r="B345" s="11" t="s">
        <v>45</v>
      </c>
      <c r="C345" s="11" t="s">
        <v>46</v>
      </c>
      <c r="D345" s="11" t="s">
        <v>42</v>
      </c>
      <c r="E345" s="11">
        <v>167531.5019</v>
      </c>
    </row>
    <row r="346" spans="1:5" x14ac:dyDescent="0.2">
      <c r="A346" s="10">
        <v>2045</v>
      </c>
      <c r="B346" s="11" t="s">
        <v>47</v>
      </c>
      <c r="C346" s="11" t="s">
        <v>46</v>
      </c>
      <c r="D346" s="11" t="s">
        <v>39</v>
      </c>
      <c r="E346" s="11">
        <v>5878.1190720000004</v>
      </c>
    </row>
    <row r="347" spans="1:5" x14ac:dyDescent="0.2">
      <c r="A347" s="10">
        <v>2045</v>
      </c>
      <c r="B347" s="11" t="s">
        <v>47</v>
      </c>
      <c r="C347" s="11" t="s">
        <v>46</v>
      </c>
      <c r="D347" s="11" t="s">
        <v>40</v>
      </c>
      <c r="E347" s="11">
        <v>24174.963540000001</v>
      </c>
    </row>
    <row r="348" spans="1:5" x14ac:dyDescent="0.2">
      <c r="A348" s="10">
        <v>2045</v>
      </c>
      <c r="B348" s="11" t="s">
        <v>47</v>
      </c>
      <c r="C348" s="11" t="s">
        <v>46</v>
      </c>
      <c r="D348" s="11" t="s">
        <v>41</v>
      </c>
      <c r="E348" s="11">
        <v>40611.61378</v>
      </c>
    </row>
    <row r="349" spans="1:5" x14ac:dyDescent="0.2">
      <c r="A349" s="10">
        <v>2045</v>
      </c>
      <c r="B349" s="11" t="s">
        <v>47</v>
      </c>
      <c r="C349" s="11" t="s">
        <v>46</v>
      </c>
      <c r="D349" s="11" t="s">
        <v>42</v>
      </c>
      <c r="E349" s="11">
        <v>78098.368459999998</v>
      </c>
    </row>
    <row r="350" spans="1:5" x14ac:dyDescent="0.2">
      <c r="A350" s="10">
        <v>2045</v>
      </c>
      <c r="B350" s="11" t="s">
        <v>37</v>
      </c>
      <c r="C350" s="11" t="s">
        <v>48</v>
      </c>
      <c r="D350" s="11" t="s">
        <v>39</v>
      </c>
      <c r="E350" s="11">
        <v>8511.7673539999996</v>
      </c>
    </row>
    <row r="351" spans="1:5" x14ac:dyDescent="0.2">
      <c r="A351" s="10">
        <v>2045</v>
      </c>
      <c r="B351" s="11" t="s">
        <v>37</v>
      </c>
      <c r="C351" s="11" t="s">
        <v>48</v>
      </c>
      <c r="D351" s="11" t="s">
        <v>40</v>
      </c>
      <c r="E351" s="11">
        <v>3701.2031179999999</v>
      </c>
    </row>
    <row r="352" spans="1:5" x14ac:dyDescent="0.2">
      <c r="A352" s="10">
        <v>2045</v>
      </c>
      <c r="B352" s="11" t="s">
        <v>37</v>
      </c>
      <c r="C352" s="11" t="s">
        <v>48</v>
      </c>
      <c r="D352" s="11" t="s">
        <v>41</v>
      </c>
      <c r="E352" s="11">
        <v>594.26318189999995</v>
      </c>
    </row>
    <row r="353" spans="1:5" x14ac:dyDescent="0.2">
      <c r="A353" s="10">
        <v>2045</v>
      </c>
      <c r="B353" s="11" t="s">
        <v>37</v>
      </c>
      <c r="C353" s="11" t="s">
        <v>48</v>
      </c>
      <c r="D353" s="11" t="s">
        <v>42</v>
      </c>
      <c r="E353" s="11">
        <v>1512.9250569999999</v>
      </c>
    </row>
    <row r="354" spans="1:5" x14ac:dyDescent="0.2">
      <c r="A354" s="10">
        <v>2045</v>
      </c>
      <c r="B354" s="11" t="s">
        <v>43</v>
      </c>
      <c r="C354" s="11" t="s">
        <v>48</v>
      </c>
      <c r="D354" s="11" t="s">
        <v>39</v>
      </c>
      <c r="E354" s="11">
        <v>75190.198959999994</v>
      </c>
    </row>
    <row r="355" spans="1:5" x14ac:dyDescent="0.2">
      <c r="A355" s="10">
        <v>2045</v>
      </c>
      <c r="B355" s="11" t="s">
        <v>43</v>
      </c>
      <c r="C355" s="11" t="s">
        <v>48</v>
      </c>
      <c r="D355" s="11" t="s">
        <v>40</v>
      </c>
      <c r="E355" s="11">
        <v>47417.804620000003</v>
      </c>
    </row>
    <row r="356" spans="1:5" x14ac:dyDescent="0.2">
      <c r="A356" s="10">
        <v>2045</v>
      </c>
      <c r="B356" s="11" t="s">
        <v>43</v>
      </c>
      <c r="C356" s="11" t="s">
        <v>48</v>
      </c>
      <c r="D356" s="11" t="s">
        <v>41</v>
      </c>
      <c r="E356" s="11">
        <v>64051.468589999997</v>
      </c>
    </row>
    <row r="357" spans="1:5" x14ac:dyDescent="0.2">
      <c r="A357" s="10">
        <v>2045</v>
      </c>
      <c r="B357" s="11" t="s">
        <v>43</v>
      </c>
      <c r="C357" s="11" t="s">
        <v>48</v>
      </c>
      <c r="D357" s="11" t="s">
        <v>42</v>
      </c>
      <c r="E357" s="11">
        <v>101171.47040000001</v>
      </c>
    </row>
    <row r="358" spans="1:5" x14ac:dyDescent="0.2">
      <c r="A358" s="10">
        <v>2045</v>
      </c>
      <c r="B358" s="11" t="s">
        <v>45</v>
      </c>
      <c r="C358" s="11" t="s">
        <v>48</v>
      </c>
      <c r="D358" s="11" t="s">
        <v>39</v>
      </c>
      <c r="E358" s="11">
        <v>48489.689160000002</v>
      </c>
    </row>
    <row r="359" spans="1:5" x14ac:dyDescent="0.2">
      <c r="A359" s="10">
        <v>2045</v>
      </c>
      <c r="B359" s="11" t="s">
        <v>45</v>
      </c>
      <c r="C359" s="11" t="s">
        <v>48</v>
      </c>
      <c r="D359" s="11" t="s">
        <v>40</v>
      </c>
      <c r="E359" s="11">
        <v>83115.509699999995</v>
      </c>
    </row>
    <row r="360" spans="1:5" x14ac:dyDescent="0.2">
      <c r="A360" s="10">
        <v>2045</v>
      </c>
      <c r="B360" s="11" t="s">
        <v>45</v>
      </c>
      <c r="C360" s="11" t="s">
        <v>48</v>
      </c>
      <c r="D360" s="11" t="s">
        <v>41</v>
      </c>
      <c r="E360" s="11">
        <v>115560.9501</v>
      </c>
    </row>
    <row r="361" spans="1:5" x14ac:dyDescent="0.2">
      <c r="A361" s="10">
        <v>2045</v>
      </c>
      <c r="B361" s="11" t="s">
        <v>45</v>
      </c>
      <c r="C361" s="11" t="s">
        <v>48</v>
      </c>
      <c r="D361" s="11" t="s">
        <v>42</v>
      </c>
      <c r="E361" s="11">
        <v>266392.45919999998</v>
      </c>
    </row>
    <row r="362" spans="1:5" x14ac:dyDescent="0.2">
      <c r="A362" s="10">
        <v>2045</v>
      </c>
      <c r="B362" s="11" t="s">
        <v>47</v>
      </c>
      <c r="C362" s="11" t="s">
        <v>48</v>
      </c>
      <c r="D362" s="11" t="s">
        <v>39</v>
      </c>
      <c r="E362" s="11">
        <v>14417.360849999999</v>
      </c>
    </row>
    <row r="363" spans="1:5" x14ac:dyDescent="0.2">
      <c r="A363" s="10">
        <v>2045</v>
      </c>
      <c r="B363" s="11" t="s">
        <v>47</v>
      </c>
      <c r="C363" s="11" t="s">
        <v>48</v>
      </c>
      <c r="D363" s="11" t="s">
        <v>40</v>
      </c>
      <c r="E363" s="11">
        <v>60215.190150000002</v>
      </c>
    </row>
    <row r="364" spans="1:5" x14ac:dyDescent="0.2">
      <c r="A364" s="10">
        <v>2045</v>
      </c>
      <c r="B364" s="11" t="s">
        <v>47</v>
      </c>
      <c r="C364" s="11" t="s">
        <v>48</v>
      </c>
      <c r="D364" s="11" t="s">
        <v>41</v>
      </c>
      <c r="E364" s="11">
        <v>108230.44469999999</v>
      </c>
    </row>
    <row r="365" spans="1:5" x14ac:dyDescent="0.2">
      <c r="A365" s="10">
        <v>2045</v>
      </c>
      <c r="B365" s="11" t="s">
        <v>47</v>
      </c>
      <c r="C365" s="11" t="s">
        <v>48</v>
      </c>
      <c r="D365" s="11" t="s">
        <v>42</v>
      </c>
      <c r="E365" s="11">
        <v>179940.3615</v>
      </c>
    </row>
    <row r="366" spans="1:5" x14ac:dyDescent="0.2">
      <c r="A366" s="10">
        <v>2050</v>
      </c>
      <c r="B366" s="11" t="s">
        <v>37</v>
      </c>
      <c r="C366" s="11" t="s">
        <v>38</v>
      </c>
      <c r="D366" s="11" t="s">
        <v>39</v>
      </c>
      <c r="E366" s="11">
        <v>333325.0797</v>
      </c>
    </row>
    <row r="367" spans="1:5" x14ac:dyDescent="0.2">
      <c r="A367" s="10">
        <v>2050</v>
      </c>
      <c r="B367" s="11" t="s">
        <v>37</v>
      </c>
      <c r="C367" s="11" t="s">
        <v>38</v>
      </c>
      <c r="D367" s="11" t="s">
        <v>40</v>
      </c>
      <c r="E367" s="11">
        <v>75821.699590000004</v>
      </c>
    </row>
    <row r="368" spans="1:5" x14ac:dyDescent="0.2">
      <c r="A368" s="10">
        <v>2050</v>
      </c>
      <c r="B368" s="11" t="s">
        <v>37</v>
      </c>
      <c r="C368" s="11" t="s">
        <v>38</v>
      </c>
      <c r="D368" s="11" t="s">
        <v>41</v>
      </c>
      <c r="E368" s="11">
        <v>40898.921450000002</v>
      </c>
    </row>
    <row r="369" spans="1:5" x14ac:dyDescent="0.2">
      <c r="A369" s="10">
        <v>2050</v>
      </c>
      <c r="B369" s="11" t="s">
        <v>37</v>
      </c>
      <c r="C369" s="11" t="s">
        <v>38</v>
      </c>
      <c r="D369" s="11" t="s">
        <v>42</v>
      </c>
      <c r="E369" s="11">
        <v>30254.534800000001</v>
      </c>
    </row>
    <row r="370" spans="1:5" x14ac:dyDescent="0.2">
      <c r="A370" s="10">
        <v>2050</v>
      </c>
      <c r="B370" s="11" t="s">
        <v>43</v>
      </c>
      <c r="C370" s="11" t="s">
        <v>38</v>
      </c>
      <c r="D370" s="11" t="s">
        <v>39</v>
      </c>
      <c r="E370" s="11">
        <v>172334.77429999999</v>
      </c>
    </row>
    <row r="371" spans="1:5" x14ac:dyDescent="0.2">
      <c r="A371" s="10">
        <v>2050</v>
      </c>
      <c r="B371" s="11" t="s">
        <v>43</v>
      </c>
      <c r="C371" s="11" t="s">
        <v>38</v>
      </c>
      <c r="D371" s="11" t="s">
        <v>40</v>
      </c>
      <c r="E371" s="11">
        <v>185603.84789999999</v>
      </c>
    </row>
    <row r="372" spans="1:5" x14ac:dyDescent="0.2">
      <c r="A372" s="10">
        <v>2050</v>
      </c>
      <c r="B372" s="11" t="s">
        <v>43</v>
      </c>
      <c r="C372" s="11" t="s">
        <v>38</v>
      </c>
      <c r="D372" s="11" t="s">
        <v>41</v>
      </c>
      <c r="E372" s="11">
        <v>183395.43</v>
      </c>
    </row>
    <row r="373" spans="1:5" x14ac:dyDescent="0.2">
      <c r="A373" s="10">
        <v>2050</v>
      </c>
      <c r="B373" s="11" t="s">
        <v>43</v>
      </c>
      <c r="C373" s="11" t="s">
        <v>38</v>
      </c>
      <c r="D373" s="11" t="s">
        <v>42</v>
      </c>
      <c r="E373" s="11">
        <v>149052.859</v>
      </c>
    </row>
    <row r="374" spans="1:5" x14ac:dyDescent="0.2">
      <c r="A374" s="10">
        <v>2050</v>
      </c>
      <c r="B374" s="11" t="s">
        <v>37</v>
      </c>
      <c r="C374" s="11" t="s">
        <v>44</v>
      </c>
      <c r="D374" s="11" t="s">
        <v>39</v>
      </c>
      <c r="E374" s="11">
        <v>120298.96920000001</v>
      </c>
    </row>
    <row r="375" spans="1:5" x14ac:dyDescent="0.2">
      <c r="A375" s="10">
        <v>2050</v>
      </c>
      <c r="B375" s="11" t="s">
        <v>37</v>
      </c>
      <c r="C375" s="11" t="s">
        <v>44</v>
      </c>
      <c r="D375" s="11" t="s">
        <v>40</v>
      </c>
      <c r="E375" s="11">
        <v>76949.825800000006</v>
      </c>
    </row>
    <row r="376" spans="1:5" x14ac:dyDescent="0.2">
      <c r="A376" s="10">
        <v>2050</v>
      </c>
      <c r="B376" s="11" t="s">
        <v>37</v>
      </c>
      <c r="C376" s="11" t="s">
        <v>44</v>
      </c>
      <c r="D376" s="11" t="s">
        <v>41</v>
      </c>
      <c r="E376" s="11">
        <v>72493.737899999993</v>
      </c>
    </row>
    <row r="377" spans="1:5" x14ac:dyDescent="0.2">
      <c r="A377" s="10">
        <v>2050</v>
      </c>
      <c r="B377" s="11" t="s">
        <v>37</v>
      </c>
      <c r="C377" s="11" t="s">
        <v>44</v>
      </c>
      <c r="D377" s="11" t="s">
        <v>42</v>
      </c>
      <c r="E377" s="11">
        <v>73611.946779999998</v>
      </c>
    </row>
    <row r="378" spans="1:5" x14ac:dyDescent="0.2">
      <c r="A378" s="10">
        <v>2050</v>
      </c>
      <c r="B378" s="11" t="s">
        <v>43</v>
      </c>
      <c r="C378" s="11" t="s">
        <v>44</v>
      </c>
      <c r="D378" s="11" t="s">
        <v>39</v>
      </c>
      <c r="E378" s="11">
        <v>86637.133719999998</v>
      </c>
    </row>
    <row r="379" spans="1:5" x14ac:dyDescent="0.2">
      <c r="A379" s="10">
        <v>2050</v>
      </c>
      <c r="B379" s="11" t="s">
        <v>43</v>
      </c>
      <c r="C379" s="11" t="s">
        <v>44</v>
      </c>
      <c r="D379" s="11" t="s">
        <v>40</v>
      </c>
      <c r="E379" s="11">
        <v>98277.233399999997</v>
      </c>
    </row>
    <row r="380" spans="1:5" x14ac:dyDescent="0.2">
      <c r="A380" s="10">
        <v>2050</v>
      </c>
      <c r="B380" s="11" t="s">
        <v>43</v>
      </c>
      <c r="C380" s="11" t="s">
        <v>44</v>
      </c>
      <c r="D380" s="11" t="s">
        <v>41</v>
      </c>
      <c r="E380" s="11">
        <v>115561.7067</v>
      </c>
    </row>
    <row r="381" spans="1:5" x14ac:dyDescent="0.2">
      <c r="A381" s="10">
        <v>2050</v>
      </c>
      <c r="B381" s="11" t="s">
        <v>43</v>
      </c>
      <c r="C381" s="11" t="s">
        <v>44</v>
      </c>
      <c r="D381" s="11" t="s">
        <v>42</v>
      </c>
      <c r="E381" s="11">
        <v>149228.1121</v>
      </c>
    </row>
    <row r="382" spans="1:5" x14ac:dyDescent="0.2">
      <c r="A382" s="10">
        <v>2050</v>
      </c>
      <c r="B382" s="11" t="s">
        <v>45</v>
      </c>
      <c r="C382" s="11" t="s">
        <v>44</v>
      </c>
      <c r="D382" s="11" t="s">
        <v>39</v>
      </c>
      <c r="E382" s="11">
        <v>44480.792800000003</v>
      </c>
    </row>
    <row r="383" spans="1:5" x14ac:dyDescent="0.2">
      <c r="A383" s="10">
        <v>2050</v>
      </c>
      <c r="B383" s="11" t="s">
        <v>45</v>
      </c>
      <c r="C383" s="11" t="s">
        <v>44</v>
      </c>
      <c r="D383" s="11" t="s">
        <v>40</v>
      </c>
      <c r="E383" s="11">
        <v>98519.225409999999</v>
      </c>
    </row>
    <row r="384" spans="1:5" x14ac:dyDescent="0.2">
      <c r="A384" s="10">
        <v>2050</v>
      </c>
      <c r="B384" s="11" t="s">
        <v>45</v>
      </c>
      <c r="C384" s="11" t="s">
        <v>44</v>
      </c>
      <c r="D384" s="11" t="s">
        <v>41</v>
      </c>
      <c r="E384" s="11">
        <v>194969.98149999999</v>
      </c>
    </row>
    <row r="385" spans="1:5" x14ac:dyDescent="0.2">
      <c r="A385" s="10">
        <v>2050</v>
      </c>
      <c r="B385" s="11" t="s">
        <v>45</v>
      </c>
      <c r="C385" s="11" t="s">
        <v>44</v>
      </c>
      <c r="D385" s="11" t="s">
        <v>42</v>
      </c>
      <c r="E385" s="11">
        <v>369308.12439999997</v>
      </c>
    </row>
    <row r="386" spans="1:5" x14ac:dyDescent="0.2">
      <c r="A386" s="10">
        <v>2050</v>
      </c>
      <c r="B386" s="11" t="s">
        <v>37</v>
      </c>
      <c r="C386" s="11" t="s">
        <v>46</v>
      </c>
      <c r="D386" s="11" t="s">
        <v>39</v>
      </c>
      <c r="E386" s="11">
        <v>19251.569149999999</v>
      </c>
    </row>
    <row r="387" spans="1:5" x14ac:dyDescent="0.2">
      <c r="A387" s="10">
        <v>2050</v>
      </c>
      <c r="B387" s="11" t="s">
        <v>37</v>
      </c>
      <c r="C387" s="11" t="s">
        <v>46</v>
      </c>
      <c r="D387" s="11" t="s">
        <v>40</v>
      </c>
      <c r="E387" s="11">
        <v>7279.2008720000003</v>
      </c>
    </row>
    <row r="388" spans="1:5" x14ac:dyDescent="0.2">
      <c r="A388" s="10">
        <v>2050</v>
      </c>
      <c r="B388" s="11" t="s">
        <v>37</v>
      </c>
      <c r="C388" s="11" t="s">
        <v>46</v>
      </c>
      <c r="D388" s="11" t="s">
        <v>41</v>
      </c>
      <c r="E388" s="11">
        <v>4906.9026180000001</v>
      </c>
    </row>
    <row r="389" spans="1:5" x14ac:dyDescent="0.2">
      <c r="A389" s="10">
        <v>2050</v>
      </c>
      <c r="B389" s="11" t="s">
        <v>37</v>
      </c>
      <c r="C389" s="11" t="s">
        <v>46</v>
      </c>
      <c r="D389" s="11" t="s">
        <v>42</v>
      </c>
      <c r="E389" s="11">
        <v>6121.647046</v>
      </c>
    </row>
    <row r="390" spans="1:5" x14ac:dyDescent="0.2">
      <c r="A390" s="10">
        <v>2050</v>
      </c>
      <c r="B390" s="11" t="s">
        <v>43</v>
      </c>
      <c r="C390" s="11" t="s">
        <v>46</v>
      </c>
      <c r="D390" s="11" t="s">
        <v>39</v>
      </c>
      <c r="E390" s="11">
        <v>53185.415849999998</v>
      </c>
    </row>
    <row r="391" spans="1:5" x14ac:dyDescent="0.2">
      <c r="A391" s="10">
        <v>2050</v>
      </c>
      <c r="B391" s="11" t="s">
        <v>43</v>
      </c>
      <c r="C391" s="11" t="s">
        <v>46</v>
      </c>
      <c r="D391" s="11" t="s">
        <v>40</v>
      </c>
      <c r="E391" s="11">
        <v>46443.5645</v>
      </c>
    </row>
    <row r="392" spans="1:5" x14ac:dyDescent="0.2">
      <c r="A392" s="10">
        <v>2050</v>
      </c>
      <c r="B392" s="11" t="s">
        <v>43</v>
      </c>
      <c r="C392" s="11" t="s">
        <v>46</v>
      </c>
      <c r="D392" s="11" t="s">
        <v>41</v>
      </c>
      <c r="E392" s="11">
        <v>71808.221980000002</v>
      </c>
    </row>
    <row r="393" spans="1:5" x14ac:dyDescent="0.2">
      <c r="A393" s="10">
        <v>2050</v>
      </c>
      <c r="B393" s="11" t="s">
        <v>43</v>
      </c>
      <c r="C393" s="11" t="s">
        <v>46</v>
      </c>
      <c r="D393" s="11" t="s">
        <v>42</v>
      </c>
      <c r="E393" s="11">
        <v>80504.597030000004</v>
      </c>
    </row>
    <row r="394" spans="1:5" x14ac:dyDescent="0.2">
      <c r="A394" s="10">
        <v>2050</v>
      </c>
      <c r="B394" s="11" t="s">
        <v>45</v>
      </c>
      <c r="C394" s="11" t="s">
        <v>46</v>
      </c>
      <c r="D394" s="11" t="s">
        <v>39</v>
      </c>
      <c r="E394" s="11">
        <v>28665.518690000001</v>
      </c>
    </row>
    <row r="395" spans="1:5" x14ac:dyDescent="0.2">
      <c r="A395" s="10">
        <v>2050</v>
      </c>
      <c r="B395" s="11" t="s">
        <v>45</v>
      </c>
      <c r="C395" s="11" t="s">
        <v>46</v>
      </c>
      <c r="D395" s="11" t="s">
        <v>40</v>
      </c>
      <c r="E395" s="11">
        <v>57857.300499999998</v>
      </c>
    </row>
    <row r="396" spans="1:5" x14ac:dyDescent="0.2">
      <c r="A396" s="10">
        <v>2050</v>
      </c>
      <c r="B396" s="11" t="s">
        <v>45</v>
      </c>
      <c r="C396" s="11" t="s">
        <v>46</v>
      </c>
      <c r="D396" s="11" t="s">
        <v>41</v>
      </c>
      <c r="E396" s="11">
        <v>101401.4648</v>
      </c>
    </row>
    <row r="397" spans="1:5" x14ac:dyDescent="0.2">
      <c r="A397" s="10">
        <v>2050</v>
      </c>
      <c r="B397" s="11" t="s">
        <v>45</v>
      </c>
      <c r="C397" s="11" t="s">
        <v>46</v>
      </c>
      <c r="D397" s="11" t="s">
        <v>42</v>
      </c>
      <c r="E397" s="11">
        <v>190762.7003</v>
      </c>
    </row>
    <row r="398" spans="1:5" x14ac:dyDescent="0.2">
      <c r="A398" s="10">
        <v>2050</v>
      </c>
      <c r="B398" s="11" t="s">
        <v>47</v>
      </c>
      <c r="C398" s="11" t="s">
        <v>46</v>
      </c>
      <c r="D398" s="11" t="s">
        <v>39</v>
      </c>
      <c r="E398" s="11">
        <v>5446.5621590000001</v>
      </c>
    </row>
    <row r="399" spans="1:5" x14ac:dyDescent="0.2">
      <c r="A399" s="10">
        <v>2050</v>
      </c>
      <c r="B399" s="11" t="s">
        <v>47</v>
      </c>
      <c r="C399" s="11" t="s">
        <v>46</v>
      </c>
      <c r="D399" s="11" t="s">
        <v>40</v>
      </c>
      <c r="E399" s="11">
        <v>23283.247920000002</v>
      </c>
    </row>
    <row r="400" spans="1:5" x14ac:dyDescent="0.2">
      <c r="A400" s="10">
        <v>2050</v>
      </c>
      <c r="B400" s="11" t="s">
        <v>47</v>
      </c>
      <c r="C400" s="11" t="s">
        <v>46</v>
      </c>
      <c r="D400" s="11" t="s">
        <v>41</v>
      </c>
      <c r="E400" s="11">
        <v>43910.50632</v>
      </c>
    </row>
    <row r="401" spans="1:5" x14ac:dyDescent="0.2">
      <c r="A401" s="10">
        <v>2050</v>
      </c>
      <c r="B401" s="11" t="s">
        <v>47</v>
      </c>
      <c r="C401" s="11" t="s">
        <v>46</v>
      </c>
      <c r="D401" s="11" t="s">
        <v>42</v>
      </c>
      <c r="E401" s="11">
        <v>88192.652719999998</v>
      </c>
    </row>
    <row r="402" spans="1:5" x14ac:dyDescent="0.2">
      <c r="A402" s="10">
        <v>2050</v>
      </c>
      <c r="B402" s="11" t="s">
        <v>37</v>
      </c>
      <c r="C402" s="11" t="s">
        <v>48</v>
      </c>
      <c r="D402" s="11" t="s">
        <v>39</v>
      </c>
      <c r="E402" s="11">
        <v>8619.6262729999999</v>
      </c>
    </row>
    <row r="403" spans="1:5" x14ac:dyDescent="0.2">
      <c r="A403" s="10">
        <v>2050</v>
      </c>
      <c r="B403" s="11" t="s">
        <v>37</v>
      </c>
      <c r="C403" s="11" t="s">
        <v>48</v>
      </c>
      <c r="D403" s="11" t="s">
        <v>40</v>
      </c>
      <c r="E403" s="11">
        <v>3895.8772090000002</v>
      </c>
    </row>
    <row r="404" spans="1:5" x14ac:dyDescent="0.2">
      <c r="A404" s="10">
        <v>2050</v>
      </c>
      <c r="B404" s="11" t="s">
        <v>37</v>
      </c>
      <c r="C404" s="11" t="s">
        <v>48</v>
      </c>
      <c r="D404" s="11" t="s">
        <v>41</v>
      </c>
      <c r="E404" s="11">
        <v>702.23363600000005</v>
      </c>
    </row>
    <row r="405" spans="1:5" x14ac:dyDescent="0.2">
      <c r="A405" s="10">
        <v>2050</v>
      </c>
      <c r="B405" s="11" t="s">
        <v>37</v>
      </c>
      <c r="C405" s="11" t="s">
        <v>48</v>
      </c>
      <c r="D405" s="11" t="s">
        <v>42</v>
      </c>
      <c r="E405" s="11">
        <v>1867.2069980000001</v>
      </c>
    </row>
    <row r="406" spans="1:5" x14ac:dyDescent="0.2">
      <c r="A406" s="10">
        <v>2050</v>
      </c>
      <c r="B406" s="11" t="s">
        <v>43</v>
      </c>
      <c r="C406" s="11" t="s">
        <v>48</v>
      </c>
      <c r="D406" s="11" t="s">
        <v>39</v>
      </c>
      <c r="E406" s="11">
        <v>72480.458190000005</v>
      </c>
    </row>
    <row r="407" spans="1:5" x14ac:dyDescent="0.2">
      <c r="A407" s="10">
        <v>2050</v>
      </c>
      <c r="B407" s="11" t="s">
        <v>43</v>
      </c>
      <c r="C407" s="11" t="s">
        <v>48</v>
      </c>
      <c r="D407" s="11" t="s">
        <v>40</v>
      </c>
      <c r="E407" s="11">
        <v>47511.067499999997</v>
      </c>
    </row>
    <row r="408" spans="1:5" x14ac:dyDescent="0.2">
      <c r="A408" s="10">
        <v>2050</v>
      </c>
      <c r="B408" s="11" t="s">
        <v>43</v>
      </c>
      <c r="C408" s="11" t="s">
        <v>48</v>
      </c>
      <c r="D408" s="11" t="s">
        <v>41</v>
      </c>
      <c r="E408" s="11">
        <v>72048.16102</v>
      </c>
    </row>
    <row r="409" spans="1:5" x14ac:dyDescent="0.2">
      <c r="A409" s="10">
        <v>2050</v>
      </c>
      <c r="B409" s="11" t="s">
        <v>43</v>
      </c>
      <c r="C409" s="11" t="s">
        <v>48</v>
      </c>
      <c r="D409" s="11" t="s">
        <v>42</v>
      </c>
      <c r="E409" s="11">
        <v>118856.823</v>
      </c>
    </row>
    <row r="410" spans="1:5" x14ac:dyDescent="0.2">
      <c r="A410" s="10">
        <v>2050</v>
      </c>
      <c r="B410" s="11" t="s">
        <v>45</v>
      </c>
      <c r="C410" s="11" t="s">
        <v>48</v>
      </c>
      <c r="D410" s="11" t="s">
        <v>39</v>
      </c>
      <c r="E410" s="11">
        <v>45256.599580000002</v>
      </c>
    </row>
    <row r="411" spans="1:5" x14ac:dyDescent="0.2">
      <c r="A411" s="10">
        <v>2050</v>
      </c>
      <c r="B411" s="11" t="s">
        <v>45</v>
      </c>
      <c r="C411" s="11" t="s">
        <v>48</v>
      </c>
      <c r="D411" s="11" t="s">
        <v>40</v>
      </c>
      <c r="E411" s="11">
        <v>80632.150250000006</v>
      </c>
    </row>
    <row r="412" spans="1:5" x14ac:dyDescent="0.2">
      <c r="A412" s="10">
        <v>2050</v>
      </c>
      <c r="B412" s="11" t="s">
        <v>45</v>
      </c>
      <c r="C412" s="11" t="s">
        <v>48</v>
      </c>
      <c r="D412" s="11" t="s">
        <v>41</v>
      </c>
      <c r="E412" s="11">
        <v>125857.1044</v>
      </c>
    </row>
    <row r="413" spans="1:5" x14ac:dyDescent="0.2">
      <c r="A413" s="10">
        <v>2050</v>
      </c>
      <c r="B413" s="11" t="s">
        <v>45</v>
      </c>
      <c r="C413" s="11" t="s">
        <v>48</v>
      </c>
      <c r="D413" s="11" t="s">
        <v>42</v>
      </c>
      <c r="E413" s="11">
        <v>303012.68239999999</v>
      </c>
    </row>
    <row r="414" spans="1:5" x14ac:dyDescent="0.2">
      <c r="A414" s="10">
        <v>2050</v>
      </c>
      <c r="B414" s="11" t="s">
        <v>47</v>
      </c>
      <c r="C414" s="11" t="s">
        <v>48</v>
      </c>
      <c r="D414" s="11" t="s">
        <v>39</v>
      </c>
      <c r="E414" s="11">
        <v>13344.790279999999</v>
      </c>
    </row>
    <row r="415" spans="1:5" x14ac:dyDescent="0.2">
      <c r="A415" s="10">
        <v>2050</v>
      </c>
      <c r="B415" s="11" t="s">
        <v>47</v>
      </c>
      <c r="C415" s="11" t="s">
        <v>48</v>
      </c>
      <c r="D415" s="11" t="s">
        <v>40</v>
      </c>
      <c r="E415" s="11">
        <v>57932.957020000002</v>
      </c>
    </row>
    <row r="416" spans="1:5" x14ac:dyDescent="0.2">
      <c r="A416" s="10">
        <v>2050</v>
      </c>
      <c r="B416" s="11" t="s">
        <v>47</v>
      </c>
      <c r="C416" s="11" t="s">
        <v>48</v>
      </c>
      <c r="D416" s="11" t="s">
        <v>41</v>
      </c>
      <c r="E416" s="11">
        <v>116898.66190000001</v>
      </c>
    </row>
    <row r="417" spans="1:5" x14ac:dyDescent="0.2">
      <c r="A417" s="10">
        <v>2050</v>
      </c>
      <c r="B417" s="11" t="s">
        <v>47</v>
      </c>
      <c r="C417" s="11" t="s">
        <v>48</v>
      </c>
      <c r="D417" s="11" t="s">
        <v>42</v>
      </c>
      <c r="E417" s="11">
        <v>202983.59160000001</v>
      </c>
    </row>
  </sheetData>
  <sortState ref="A2:E417">
    <sortCondition ref="A2:A417"/>
    <sortCondition ref="D2:D417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0305F-BA10-8948-92E7-6788FDF1CC33}">
  <dimension ref="A1:T38"/>
  <sheetViews>
    <sheetView workbookViewId="0">
      <selection activeCell="J3" sqref="J3"/>
    </sheetView>
  </sheetViews>
  <sheetFormatPr baseColWidth="10" defaultRowHeight="16" x14ac:dyDescent="0.2"/>
  <cols>
    <col min="1" max="1" width="5.1640625" bestFit="1" customWidth="1"/>
    <col min="2" max="5" width="13.33203125" bestFit="1" customWidth="1"/>
    <col min="12" max="14" width="17.6640625" bestFit="1" customWidth="1"/>
    <col min="15" max="15" width="18.6640625" bestFit="1" customWidth="1"/>
    <col min="17" max="17" width="16" bestFit="1" customWidth="1"/>
    <col min="18" max="18" width="13" bestFit="1" customWidth="1"/>
  </cols>
  <sheetData>
    <row r="1" spans="1:20" x14ac:dyDescent="0.2">
      <c r="A1" t="s">
        <v>32</v>
      </c>
      <c r="B1" t="s">
        <v>150</v>
      </c>
      <c r="C1" t="s">
        <v>151</v>
      </c>
      <c r="D1" t="s">
        <v>152</v>
      </c>
      <c r="E1" t="s">
        <v>153</v>
      </c>
      <c r="L1" s="4">
        <v>17429.14</v>
      </c>
      <c r="M1" s="4">
        <v>45000</v>
      </c>
      <c r="N1" s="4">
        <v>80000</v>
      </c>
      <c r="O1" s="4">
        <v>157366.66</v>
      </c>
      <c r="S1" t="s">
        <v>164</v>
      </c>
    </row>
    <row r="2" spans="1:20" x14ac:dyDescent="0.2">
      <c r="A2">
        <v>2010</v>
      </c>
      <c r="B2">
        <v>698500</v>
      </c>
      <c r="C2">
        <v>681300</v>
      </c>
      <c r="D2">
        <v>593600</v>
      </c>
      <c r="E2">
        <v>635600</v>
      </c>
      <c r="G2" s="5">
        <f>B2/SUM($B2:$E2)</f>
        <v>0.2677270985051744</v>
      </c>
      <c r="H2" s="5">
        <f t="shared" ref="H2" si="0">C2/SUM($B2:$E2)</f>
        <v>0.26113453430433115</v>
      </c>
      <c r="I2" s="5">
        <f t="shared" ref="I2" si="1">D2/SUM($B2:$E2)</f>
        <v>0.22752012265235722</v>
      </c>
      <c r="J2" s="5">
        <f t="shared" ref="J2" si="2">E2/SUM($B2:$E2)</f>
        <v>0.24361824453813721</v>
      </c>
      <c r="L2" s="4">
        <f>B2*L$1</f>
        <v>12174254290</v>
      </c>
      <c r="M2" s="4">
        <f t="shared" ref="M2:O2" si="3">C2*M$1</f>
        <v>30658500000</v>
      </c>
      <c r="N2" s="4">
        <f t="shared" si="3"/>
        <v>47488000000</v>
      </c>
      <c r="O2" s="4">
        <f t="shared" si="3"/>
        <v>100022249096</v>
      </c>
      <c r="Q2" s="6">
        <f>SUM(L2:O2)</f>
        <v>190343003386</v>
      </c>
    </row>
    <row r="3" spans="1:20" x14ac:dyDescent="0.2">
      <c r="A3">
        <v>2015</v>
      </c>
      <c r="B3" s="1">
        <v>745480.63464100007</v>
      </c>
      <c r="C3" s="1">
        <v>665075.670927</v>
      </c>
      <c r="D3" s="1">
        <v>579763.37713259994</v>
      </c>
      <c r="E3" s="1">
        <v>685720.31739450002</v>
      </c>
      <c r="G3" s="5">
        <f>B3/SUM($B3:$E3)</f>
        <v>0.27857604318863227</v>
      </c>
      <c r="H3" s="5">
        <f t="shared" ref="H3:J3" si="4">C3/SUM($B3:$E3)</f>
        <v>0.24852979436158085</v>
      </c>
      <c r="I3" s="5">
        <f t="shared" si="4"/>
        <v>0.21664974257185862</v>
      </c>
      <c r="J3" s="5">
        <f t="shared" si="4"/>
        <v>0.25624441987792823</v>
      </c>
      <c r="L3" s="4">
        <f t="shared" ref="L3:L10" si="5">B3*L$1</f>
        <v>12993086348.44684</v>
      </c>
      <c r="M3" s="4">
        <f t="shared" ref="M3:M10" si="6">C3*M$1</f>
        <v>29928405191.715</v>
      </c>
      <c r="N3" s="4">
        <f t="shared" ref="N3:N10" si="7">D3*N$1</f>
        <v>46381070170.607994</v>
      </c>
      <c r="O3" s="4">
        <f t="shared" ref="O3:O10" si="8">E3*O$1</f>
        <v>107909516042.51237</v>
      </c>
      <c r="Q3" s="6">
        <f t="shared" ref="Q3:Q10" si="9">SUM(L3:O3)</f>
        <v>197212077753.28223</v>
      </c>
      <c r="S3">
        <v>612.72299999999996</v>
      </c>
    </row>
    <row r="4" spans="1:20" x14ac:dyDescent="0.2">
      <c r="A4">
        <v>2020</v>
      </c>
      <c r="B4" s="1">
        <v>789988.58716000011</v>
      </c>
      <c r="C4" s="1">
        <v>696641.19770300004</v>
      </c>
      <c r="D4" s="1">
        <v>647685.62378039991</v>
      </c>
      <c r="E4" s="1">
        <v>813623.59140530007</v>
      </c>
      <c r="G4" s="5">
        <f t="shared" ref="G4:G9" si="10">B4/SUM($B4:$E4)</f>
        <v>0.26797996401789503</v>
      </c>
      <c r="H4" s="5">
        <f t="shared" ref="H4:H10" si="11">C4/SUM($B4:$E4)</f>
        <v>0.23631465837369478</v>
      </c>
      <c r="I4" s="5">
        <f t="shared" ref="I4:I10" si="12">D4/SUM($B4:$E4)</f>
        <v>0.21970794638888391</v>
      </c>
      <c r="J4" s="5">
        <f t="shared" ref="J4:J10" si="13">E4/SUM($B4:$E4)</f>
        <v>0.27599743121952625</v>
      </c>
      <c r="L4" s="4">
        <f t="shared" si="5"/>
        <v>13768821684.013844</v>
      </c>
      <c r="M4" s="4">
        <f t="shared" si="6"/>
        <v>31348853896.635002</v>
      </c>
      <c r="N4" s="4">
        <f t="shared" si="7"/>
        <v>51814849902.431992</v>
      </c>
      <c r="O4" s="4">
        <f t="shared" si="8"/>
        <v>128037227076.65678</v>
      </c>
      <c r="Q4" s="6">
        <f t="shared" si="9"/>
        <v>224969752559.73761</v>
      </c>
    </row>
    <row r="5" spans="1:20" x14ac:dyDescent="0.2">
      <c r="A5">
        <v>2025</v>
      </c>
      <c r="B5" s="1">
        <v>865343.6596479998</v>
      </c>
      <c r="C5" s="1">
        <v>745819.89744899992</v>
      </c>
      <c r="D5" s="1">
        <v>684866.76071619999</v>
      </c>
      <c r="E5" s="1">
        <v>899227.68213520001</v>
      </c>
      <c r="G5" s="5">
        <f t="shared" si="10"/>
        <v>0.27082121683506444</v>
      </c>
      <c r="H5" s="5">
        <f t="shared" si="11"/>
        <v>0.23341460923062995</v>
      </c>
      <c r="I5" s="5">
        <f t="shared" si="12"/>
        <v>0.21433848557057364</v>
      </c>
      <c r="J5" s="5">
        <f t="shared" si="13"/>
        <v>0.28142568836373205</v>
      </c>
      <c r="L5" s="4">
        <f t="shared" si="5"/>
        <v>15082195792.117338</v>
      </c>
      <c r="M5" s="4">
        <f t="shared" si="6"/>
        <v>33561895385.204998</v>
      </c>
      <c r="N5" s="4">
        <f t="shared" si="7"/>
        <v>54789340857.295998</v>
      </c>
      <c r="O5" s="4">
        <f t="shared" si="8"/>
        <v>141508456917.15811</v>
      </c>
      <c r="Q5" s="6">
        <f t="shared" si="9"/>
        <v>244941888951.77643</v>
      </c>
    </row>
    <row r="6" spans="1:20" x14ac:dyDescent="0.2">
      <c r="A6">
        <v>2030</v>
      </c>
      <c r="B6" s="1">
        <v>929598.80971399997</v>
      </c>
      <c r="C6" s="1">
        <v>782758.69356299983</v>
      </c>
      <c r="D6" s="1">
        <v>733988.21853249986</v>
      </c>
      <c r="E6" s="1">
        <v>992345.2782073</v>
      </c>
      <c r="G6" s="5">
        <f t="shared" si="10"/>
        <v>0.27033508090999114</v>
      </c>
      <c r="H6" s="5">
        <f t="shared" si="11"/>
        <v>0.22763275140429179</v>
      </c>
      <c r="I6" s="5">
        <f t="shared" si="12"/>
        <v>0.21344989082441948</v>
      </c>
      <c r="J6" s="5">
        <f t="shared" si="13"/>
        <v>0.28858227686129745</v>
      </c>
      <c r="L6" s="4">
        <f t="shared" si="5"/>
        <v>16202107798.338665</v>
      </c>
      <c r="M6" s="4">
        <f t="shared" si="6"/>
        <v>35224141210.334991</v>
      </c>
      <c r="N6" s="4">
        <f t="shared" si="7"/>
        <v>58719057482.599991</v>
      </c>
      <c r="O6" s="4">
        <f t="shared" si="8"/>
        <v>156162061998.2536</v>
      </c>
      <c r="Q6" s="6">
        <f t="shared" si="9"/>
        <v>266307368489.52725</v>
      </c>
    </row>
    <row r="7" spans="1:20" x14ac:dyDescent="0.2">
      <c r="A7">
        <v>2035</v>
      </c>
      <c r="B7" s="1">
        <v>1023245.54605</v>
      </c>
      <c r="C7" s="1">
        <v>836169.07524300006</v>
      </c>
      <c r="D7" s="1">
        <v>746310.03843919979</v>
      </c>
      <c r="E7" s="1">
        <v>1033304.340336</v>
      </c>
      <c r="G7" s="5">
        <f t="shared" si="10"/>
        <v>0.28118642254041482</v>
      </c>
      <c r="H7" s="5">
        <f t="shared" si="11"/>
        <v>0.22977807410364942</v>
      </c>
      <c r="I7" s="5">
        <f t="shared" si="12"/>
        <v>0.20508493843418479</v>
      </c>
      <c r="J7" s="5">
        <f t="shared" si="13"/>
        <v>0.28395056492175097</v>
      </c>
      <c r="L7" s="4">
        <f t="shared" si="5"/>
        <v>17834289876.481895</v>
      </c>
      <c r="M7" s="4">
        <f t="shared" si="6"/>
        <v>37627608385.935005</v>
      </c>
      <c r="N7" s="4">
        <f t="shared" si="7"/>
        <v>59704803075.135986</v>
      </c>
      <c r="O7" s="4">
        <f t="shared" si="8"/>
        <v>162607652802.1796</v>
      </c>
      <c r="Q7" s="6">
        <f t="shared" si="9"/>
        <v>277774354139.73248</v>
      </c>
    </row>
    <row r="8" spans="1:20" x14ac:dyDescent="0.2">
      <c r="A8">
        <v>2040</v>
      </c>
      <c r="B8" s="1">
        <v>1003093.3694209998</v>
      </c>
      <c r="C8" s="1">
        <v>829880.18591100001</v>
      </c>
      <c r="D8" s="1">
        <v>872622.92072939989</v>
      </c>
      <c r="E8" s="1">
        <v>1229981.5239349999</v>
      </c>
      <c r="G8" s="5">
        <f t="shared" si="10"/>
        <v>0.25487828456758255</v>
      </c>
      <c r="H8" s="5">
        <f t="shared" si="11"/>
        <v>0.21086615127733693</v>
      </c>
      <c r="I8" s="5">
        <f t="shared" si="12"/>
        <v>0.22172675036048023</v>
      </c>
      <c r="J8" s="5">
        <f t="shared" si="13"/>
        <v>0.31252881379460018</v>
      </c>
      <c r="L8" s="4">
        <f t="shared" si="5"/>
        <v>17483054768.710323</v>
      </c>
      <c r="M8" s="4">
        <f t="shared" si="6"/>
        <v>37344608365.995003</v>
      </c>
      <c r="N8" s="4">
        <f t="shared" si="7"/>
        <v>69809833658.35199</v>
      </c>
      <c r="O8" s="4">
        <f t="shared" si="8"/>
        <v>193558084283.36099</v>
      </c>
      <c r="Q8" s="6">
        <f t="shared" si="9"/>
        <v>318195581076.41833</v>
      </c>
    </row>
    <row r="9" spans="1:20" x14ac:dyDescent="0.2">
      <c r="A9">
        <v>2045</v>
      </c>
      <c r="B9" s="1">
        <v>1003636.0964380002</v>
      </c>
      <c r="C9" s="1">
        <v>838430.20783699991</v>
      </c>
      <c r="D9" s="1">
        <v>985101.76031919988</v>
      </c>
      <c r="E9" s="1">
        <v>1446972.935293</v>
      </c>
      <c r="G9" s="5">
        <f t="shared" si="10"/>
        <v>0.23481586041838287</v>
      </c>
      <c r="H9" s="5">
        <f t="shared" si="11"/>
        <v>0.19616344146323839</v>
      </c>
      <c r="I9" s="5">
        <f t="shared" si="12"/>
        <v>0.23047947186234566</v>
      </c>
      <c r="J9" s="5">
        <f t="shared" si="13"/>
        <v>0.33854122625603306</v>
      </c>
      <c r="L9" s="4">
        <f t="shared" si="5"/>
        <v>17492514033.871407</v>
      </c>
      <c r="M9" s="4">
        <f t="shared" si="6"/>
        <v>37729359352.664993</v>
      </c>
      <c r="N9" s="4">
        <f t="shared" si="7"/>
        <v>78808140825.535995</v>
      </c>
      <c r="O9" s="4">
        <f t="shared" si="8"/>
        <v>227705297937.45554</v>
      </c>
      <c r="Q9" s="6">
        <f t="shared" si="9"/>
        <v>361735312149.52795</v>
      </c>
    </row>
    <row r="10" spans="1:20" x14ac:dyDescent="0.2">
      <c r="A10">
        <v>2050</v>
      </c>
      <c r="B10" s="1">
        <v>1006079.131137</v>
      </c>
      <c r="C10" s="1">
        <v>846401.12795799994</v>
      </c>
      <c r="D10" s="1">
        <v>1096586.0765855</v>
      </c>
      <c r="E10" s="1">
        <v>1662414.6644659999</v>
      </c>
      <c r="F10" s="6">
        <v>4611481.0001464998</v>
      </c>
      <c r="G10" s="5">
        <f>B10/SUM($B10:$E10)</f>
        <v>0.21816833488092838</v>
      </c>
      <c r="H10" s="5">
        <f t="shared" si="11"/>
        <v>0.18354214794143378</v>
      </c>
      <c r="I10" s="5">
        <f t="shared" si="12"/>
        <v>0.23779477277487712</v>
      </c>
      <c r="J10" s="5">
        <f t="shared" si="13"/>
        <v>0.36049474440276075</v>
      </c>
      <c r="L10" s="4">
        <f t="shared" si="5"/>
        <v>17535094027.665131</v>
      </c>
      <c r="M10" s="4">
        <f t="shared" si="6"/>
        <v>38088050758.110001</v>
      </c>
      <c r="N10" s="4">
        <f t="shared" si="7"/>
        <v>87726886126.839996</v>
      </c>
      <c r="O10" s="4">
        <f t="shared" si="8"/>
        <v>261608643282.0351</v>
      </c>
      <c r="Q10" s="6">
        <f t="shared" si="9"/>
        <v>404958674194.65021</v>
      </c>
      <c r="R10" s="8">
        <f>Q10/Q3</f>
        <v>2.0534172085609521</v>
      </c>
      <c r="S10">
        <v>1816.798</v>
      </c>
      <c r="T10" s="8">
        <f>S10/S3</f>
        <v>2.9651212701334861</v>
      </c>
    </row>
    <row r="17" spans="1:20" x14ac:dyDescent="0.2">
      <c r="A17" t="s">
        <v>157</v>
      </c>
      <c r="B17" t="s">
        <v>38</v>
      </c>
      <c r="C17" t="s">
        <v>44</v>
      </c>
      <c r="D17" t="s">
        <v>46</v>
      </c>
      <c r="E17" t="s">
        <v>48</v>
      </c>
      <c r="F17" t="s">
        <v>156</v>
      </c>
    </row>
    <row r="18" spans="1:20" x14ac:dyDescent="0.2">
      <c r="A18">
        <v>2015</v>
      </c>
      <c r="B18" s="1">
        <v>657151.00817699987</v>
      </c>
      <c r="C18" s="1">
        <v>841488.90229999984</v>
      </c>
      <c r="D18" s="1">
        <v>464676.32437400002</v>
      </c>
      <c r="E18" s="1">
        <v>712723.76524410001</v>
      </c>
      <c r="F18" s="1">
        <v>2676040.0000951001</v>
      </c>
      <c r="H18" s="12">
        <f>B18/$F18</f>
        <v>0.24556845493850848</v>
      </c>
      <c r="I18" s="12">
        <f t="shared" ref="I18:I25" si="14">C18/$F18</f>
        <v>0.3144530359299918</v>
      </c>
      <c r="J18" s="12">
        <f t="shared" ref="J18:J25" si="15">D18/$F18</f>
        <v>0.17364326555562939</v>
      </c>
      <c r="K18" s="12">
        <f t="shared" ref="K18:K25" si="16">E18/$F18</f>
        <v>0.26633524357587013</v>
      </c>
    </row>
    <row r="19" spans="1:20" x14ac:dyDescent="0.2">
      <c r="A19">
        <v>2020</v>
      </c>
      <c r="B19" s="1">
        <v>723824.04238</v>
      </c>
      <c r="C19" s="1">
        <v>926968.71640000003</v>
      </c>
      <c r="D19" s="1">
        <v>511923.75930600002</v>
      </c>
      <c r="E19" s="1">
        <v>785222.48196269991</v>
      </c>
      <c r="F19" s="1">
        <v>2947939.0000486998</v>
      </c>
      <c r="H19" s="12">
        <f t="shared" ref="H19:H25" si="17">B19/$F19</f>
        <v>0.24553562416591471</v>
      </c>
      <c r="I19" s="12">
        <f t="shared" si="14"/>
        <v>0.31444636961100164</v>
      </c>
      <c r="J19" s="12">
        <f t="shared" si="15"/>
        <v>0.17365480062428126</v>
      </c>
      <c r="K19" s="12">
        <f t="shared" si="16"/>
        <v>0.26636320559880244</v>
      </c>
    </row>
    <row r="20" spans="1:20" x14ac:dyDescent="0.2">
      <c r="A20">
        <v>2025</v>
      </c>
      <c r="B20" s="1">
        <v>784547.54975999985</v>
      </c>
      <c r="C20" s="1">
        <v>1004733.0083999999</v>
      </c>
      <c r="D20" s="1">
        <v>554873.49913299992</v>
      </c>
      <c r="E20" s="1">
        <v>851103.94265540002</v>
      </c>
      <c r="F20" s="1">
        <v>3195257.9999483996</v>
      </c>
      <c r="H20" s="12">
        <f t="shared" si="17"/>
        <v>0.24553496142492079</v>
      </c>
      <c r="I20" s="12">
        <f t="shared" si="14"/>
        <v>0.31444503336388657</v>
      </c>
      <c r="J20" s="12">
        <f t="shared" si="15"/>
        <v>0.17365530393538192</v>
      </c>
      <c r="K20" s="12">
        <f t="shared" si="16"/>
        <v>0.26636470127581074</v>
      </c>
    </row>
    <row r="21" spans="1:20" x14ac:dyDescent="0.2">
      <c r="A21">
        <v>2030</v>
      </c>
      <c r="B21" s="1">
        <v>844290.04165000003</v>
      </c>
      <c r="C21" s="1">
        <v>1081271.13821</v>
      </c>
      <c r="D21" s="1">
        <v>597157.63509899995</v>
      </c>
      <c r="E21" s="1">
        <v>915972.18505780003</v>
      </c>
      <c r="F21" s="1">
        <v>3438691.0000168001</v>
      </c>
      <c r="H21" s="12">
        <f t="shared" si="17"/>
        <v>0.24552658021493504</v>
      </c>
      <c r="I21" s="12">
        <f t="shared" si="14"/>
        <v>0.31444265803607169</v>
      </c>
      <c r="J21" s="12">
        <f t="shared" si="15"/>
        <v>0.17365841684992414</v>
      </c>
      <c r="K21" s="12">
        <f t="shared" si="16"/>
        <v>0.26637234489906914</v>
      </c>
    </row>
    <row r="22" spans="1:20" x14ac:dyDescent="0.2">
      <c r="A22">
        <v>2035</v>
      </c>
      <c r="B22" s="1">
        <v>893551.95000000007</v>
      </c>
      <c r="C22" s="1">
        <v>1144273.44172</v>
      </c>
      <c r="D22" s="1">
        <v>631923.71123399993</v>
      </c>
      <c r="E22" s="1">
        <v>969279.89711420005</v>
      </c>
      <c r="F22" s="1">
        <v>3639029.0000682003</v>
      </c>
      <c r="H22" s="12">
        <f t="shared" si="17"/>
        <v>0.24554680657484557</v>
      </c>
      <c r="I22" s="12">
        <f t="shared" si="14"/>
        <v>0.31444471635113508</v>
      </c>
      <c r="J22" s="12">
        <f t="shared" si="15"/>
        <v>0.17365173820328358</v>
      </c>
      <c r="K22" s="12">
        <f t="shared" si="16"/>
        <v>0.26635673887073569</v>
      </c>
    </row>
    <row r="23" spans="1:20" x14ac:dyDescent="0.2">
      <c r="A23">
        <v>2040</v>
      </c>
      <c r="B23" s="1">
        <v>966089.1113300001</v>
      </c>
      <c r="C23" s="1">
        <v>1237477.8176500001</v>
      </c>
      <c r="D23" s="1">
        <v>683515.92358499998</v>
      </c>
      <c r="E23" s="1">
        <v>1048495.1474313999</v>
      </c>
      <c r="F23" s="1">
        <v>3935577.9999964004</v>
      </c>
      <c r="H23" s="12">
        <f t="shared" si="17"/>
        <v>0.24547578813858695</v>
      </c>
      <c r="I23" s="12">
        <f t="shared" si="14"/>
        <v>0.31443356418069518</v>
      </c>
      <c r="J23" s="12">
        <f t="shared" si="15"/>
        <v>0.17367612167402732</v>
      </c>
      <c r="K23" s="12">
        <f t="shared" si="16"/>
        <v>0.26641452600669047</v>
      </c>
    </row>
    <row r="24" spans="1:20" x14ac:dyDescent="0.2">
      <c r="A24">
        <v>2045</v>
      </c>
      <c r="B24" s="1">
        <v>1048922.1690400001</v>
      </c>
      <c r="C24" s="1">
        <v>1343886.9617000001</v>
      </c>
      <c r="D24" s="1">
        <v>742412.11944599997</v>
      </c>
      <c r="E24" s="1">
        <v>1138919.7497011998</v>
      </c>
      <c r="F24" s="1">
        <v>4274140.9998872001</v>
      </c>
      <c r="H24" s="12">
        <f t="shared" si="17"/>
        <v>0.24541122276211347</v>
      </c>
      <c r="I24" s="12">
        <f t="shared" si="14"/>
        <v>0.3144227019500449</v>
      </c>
      <c r="J24" s="12">
        <f t="shared" si="15"/>
        <v>0.1736985559123092</v>
      </c>
      <c r="K24" s="12">
        <f t="shared" si="16"/>
        <v>0.26646751937553237</v>
      </c>
    </row>
    <row r="25" spans="1:20" x14ac:dyDescent="0.2">
      <c r="A25">
        <v>2050</v>
      </c>
      <c r="B25" s="1">
        <v>1131438.9077300001</v>
      </c>
      <c r="C25" s="1">
        <v>1449907.0147500001</v>
      </c>
      <c r="D25" s="1">
        <v>801102.32675999997</v>
      </c>
      <c r="E25" s="1">
        <v>1229032.7509065</v>
      </c>
      <c r="F25" s="1">
        <v>4611481.0001465008</v>
      </c>
      <c r="H25" s="12">
        <f t="shared" si="17"/>
        <v>0.24535261181690995</v>
      </c>
      <c r="I25" s="12">
        <f t="shared" si="14"/>
        <v>0.31441244465800433</v>
      </c>
      <c r="J25" s="12">
        <f t="shared" si="15"/>
        <v>0.17371909951153436</v>
      </c>
      <c r="K25" s="12">
        <f t="shared" si="16"/>
        <v>0.26651584401355122</v>
      </c>
    </row>
    <row r="30" spans="1:20" x14ac:dyDescent="0.2">
      <c r="A30" t="s">
        <v>157</v>
      </c>
      <c r="B30" t="s">
        <v>37</v>
      </c>
      <c r="C30" t="s">
        <v>43</v>
      </c>
      <c r="D30" t="s">
        <v>45</v>
      </c>
      <c r="E30" t="s">
        <v>47</v>
      </c>
      <c r="F30" t="s">
        <v>156</v>
      </c>
      <c r="M30">
        <v>0</v>
      </c>
      <c r="N30">
        <v>1</v>
      </c>
      <c r="O30">
        <v>2</v>
      </c>
      <c r="P30" s="13">
        <v>3.4740359999999999</v>
      </c>
      <c r="T30" t="s">
        <v>189</v>
      </c>
    </row>
    <row r="31" spans="1:20" x14ac:dyDescent="0.2">
      <c r="A31">
        <v>2015</v>
      </c>
      <c r="B31" s="1">
        <v>491416.20871710003</v>
      </c>
      <c r="C31" s="1">
        <v>954978.9882299999</v>
      </c>
      <c r="D31" s="1">
        <v>920094.86758999992</v>
      </c>
      <c r="E31" s="1">
        <v>309549.935558</v>
      </c>
      <c r="F31" s="1">
        <v>2676040.0000950997</v>
      </c>
      <c r="H31">
        <f>B31/$F31</f>
        <v>0.18363559913141669</v>
      </c>
      <c r="I31">
        <f t="shared" ref="I31:I38" si="18">C31/$F31</f>
        <v>0.35686274801425327</v>
      </c>
      <c r="J31">
        <f t="shared" ref="J31:J38" si="19">D31/$F31</f>
        <v>0.34382702334692383</v>
      </c>
      <c r="K31">
        <f t="shared" ref="K31:K38" si="20">E31/$F31</f>
        <v>0.11567462950740623</v>
      </c>
      <c r="M31">
        <f>B31*M$30</f>
        <v>0</v>
      </c>
      <c r="N31">
        <f t="shared" ref="N31:P31" si="21">C31*N$30</f>
        <v>954978.9882299999</v>
      </c>
      <c r="O31">
        <f t="shared" si="21"/>
        <v>1840189.7351799998</v>
      </c>
      <c r="P31">
        <f t="shared" si="21"/>
        <v>1075387.6199261721</v>
      </c>
      <c r="R31" s="4">
        <f>SUM(N31:P31)</f>
        <v>3870556.3433361715</v>
      </c>
      <c r="S31" s="14">
        <f>R31/T31</f>
        <v>1.0575588174574779</v>
      </c>
      <c r="T31">
        <f>SUM(Be!B2:G2)</f>
        <v>3659897</v>
      </c>
    </row>
    <row r="32" spans="1:20" x14ac:dyDescent="0.2">
      <c r="A32">
        <v>2020</v>
      </c>
      <c r="B32" s="1">
        <v>541346.54446269991</v>
      </c>
      <c r="C32" s="1">
        <v>1052009.61258</v>
      </c>
      <c r="D32" s="1">
        <v>1013581.0914100001</v>
      </c>
      <c r="E32" s="1">
        <v>341001.75159600005</v>
      </c>
      <c r="F32" s="1">
        <v>2947939.0000486998</v>
      </c>
      <c r="H32">
        <f t="shared" ref="H32:H38" si="22">B32/$F32</f>
        <v>0.18363559912662944</v>
      </c>
      <c r="I32">
        <f t="shared" si="18"/>
        <v>0.35686274802925733</v>
      </c>
      <c r="J32">
        <f t="shared" si="19"/>
        <v>0.34382702335199467</v>
      </c>
      <c r="K32">
        <f t="shared" si="20"/>
        <v>0.11567462949211864</v>
      </c>
      <c r="M32">
        <f t="shared" ref="M32:M38" si="23">B32*M$30</f>
        <v>0</v>
      </c>
      <c r="N32">
        <f t="shared" ref="N32:N38" si="24">C32*N$30</f>
        <v>1052009.61258</v>
      </c>
      <c r="O32">
        <f t="shared" ref="O32:O38" si="25">D32*O$30</f>
        <v>2027162.1828200002</v>
      </c>
      <c r="P32">
        <f t="shared" ref="P32:P38" si="26">E32*P$30</f>
        <v>1184652.3611075615</v>
      </c>
      <c r="R32" s="4">
        <f t="shared" ref="R32:R38" si="27">SUM(N32:P32)</f>
        <v>4263824.1565075619</v>
      </c>
    </row>
    <row r="33" spans="1:20" x14ac:dyDescent="0.2">
      <c r="A33">
        <v>2025</v>
      </c>
      <c r="B33" s="1">
        <v>586763.11715539987</v>
      </c>
      <c r="C33" s="1">
        <v>1140268.5504700001</v>
      </c>
      <c r="D33" s="1">
        <v>1098616.047</v>
      </c>
      <c r="E33" s="1">
        <v>369610.28532300005</v>
      </c>
      <c r="F33" s="1">
        <v>3195257.9999484001</v>
      </c>
      <c r="H33">
        <f t="shared" si="22"/>
        <v>0.18363559911746577</v>
      </c>
      <c r="I33">
        <f t="shared" si="18"/>
        <v>0.35686274801234025</v>
      </c>
      <c r="J33">
        <f t="shared" si="19"/>
        <v>0.34382702336329068</v>
      </c>
      <c r="K33">
        <f t="shared" si="20"/>
        <v>0.11567462950690331</v>
      </c>
      <c r="M33">
        <f t="shared" si="23"/>
        <v>0</v>
      </c>
      <c r="N33">
        <f t="shared" si="24"/>
        <v>1140268.5504700001</v>
      </c>
      <c r="O33">
        <f t="shared" si="25"/>
        <v>2197232.094</v>
      </c>
      <c r="P33">
        <f t="shared" si="26"/>
        <v>1284039.4371823738</v>
      </c>
      <c r="R33" s="4">
        <f t="shared" si="27"/>
        <v>4621540.081652374</v>
      </c>
    </row>
    <row r="34" spans="1:20" x14ac:dyDescent="0.2">
      <c r="A34">
        <v>2030</v>
      </c>
      <c r="B34" s="1">
        <v>631466.08193280001</v>
      </c>
      <c r="C34" s="1">
        <v>1227140.71991</v>
      </c>
      <c r="D34" s="1">
        <v>1182314.8907899999</v>
      </c>
      <c r="E34" s="1">
        <v>397769.30738399999</v>
      </c>
      <c r="F34" s="1">
        <v>3438691.0000168001</v>
      </c>
      <c r="H34">
        <f t="shared" si="22"/>
        <v>0.18363559910725183</v>
      </c>
      <c r="I34">
        <f t="shared" si="18"/>
        <v>0.35686274803522755</v>
      </c>
      <c r="J34">
        <f t="shared" si="19"/>
        <v>0.34382702335982601</v>
      </c>
      <c r="K34">
        <f t="shared" si="20"/>
        <v>0.11567462949769451</v>
      </c>
      <c r="M34">
        <f t="shared" si="23"/>
        <v>0</v>
      </c>
      <c r="N34">
        <f t="shared" si="24"/>
        <v>1227140.71991</v>
      </c>
      <c r="O34">
        <f t="shared" si="25"/>
        <v>2364629.7815799997</v>
      </c>
      <c r="P34">
        <f t="shared" si="26"/>
        <v>1381864.8935470816</v>
      </c>
      <c r="R34" s="4">
        <f t="shared" si="27"/>
        <v>4973635.3950370811</v>
      </c>
    </row>
    <row r="35" spans="1:20" x14ac:dyDescent="0.2">
      <c r="A35">
        <v>2035</v>
      </c>
      <c r="B35" s="1">
        <v>668255.2706522001</v>
      </c>
      <c r="C35" s="1">
        <v>1298633.8891699999</v>
      </c>
      <c r="D35" s="1">
        <v>1251196.5089299998</v>
      </c>
      <c r="E35" s="1">
        <v>420943.33131600003</v>
      </c>
      <c r="F35" s="1">
        <v>3639029.0000681998</v>
      </c>
      <c r="H35">
        <f t="shared" si="22"/>
        <v>0.18363559912264402</v>
      </c>
      <c r="I35">
        <f t="shared" si="18"/>
        <v>0.35686274804231072</v>
      </c>
      <c r="J35">
        <f t="shared" si="19"/>
        <v>0.34382702333687115</v>
      </c>
      <c r="K35">
        <f t="shared" si="20"/>
        <v>0.11567462949817411</v>
      </c>
      <c r="M35">
        <f t="shared" si="23"/>
        <v>0</v>
      </c>
      <c r="N35">
        <f t="shared" si="24"/>
        <v>1298633.8891699999</v>
      </c>
      <c r="O35">
        <f t="shared" si="25"/>
        <v>2502393.0178599996</v>
      </c>
      <c r="P35">
        <f t="shared" si="26"/>
        <v>1462372.2869517114</v>
      </c>
      <c r="R35" s="4">
        <f t="shared" si="27"/>
        <v>5263399.1939817108</v>
      </c>
    </row>
    <row r="36" spans="1:20" x14ac:dyDescent="0.2">
      <c r="A36">
        <v>2040</v>
      </c>
      <c r="B36" s="1">
        <v>722712.22394540021</v>
      </c>
      <c r="C36" s="1">
        <v>1404461.1800899999</v>
      </c>
      <c r="D36" s="1">
        <v>1353158.0688799999</v>
      </c>
      <c r="E36" s="1">
        <v>455246.52708100004</v>
      </c>
      <c r="F36" s="1">
        <v>3935577.9999964</v>
      </c>
      <c r="H36">
        <f t="shared" si="22"/>
        <v>0.18363559912827576</v>
      </c>
      <c r="I36">
        <f t="shared" si="18"/>
        <v>0.35686274801091089</v>
      </c>
      <c r="J36">
        <f t="shared" si="19"/>
        <v>0.34382702334478893</v>
      </c>
      <c r="K36">
        <f t="shared" si="20"/>
        <v>0.11567462951602445</v>
      </c>
      <c r="M36">
        <f t="shared" si="23"/>
        <v>0</v>
      </c>
      <c r="N36">
        <f t="shared" si="24"/>
        <v>1404461.1800899999</v>
      </c>
      <c r="O36">
        <f t="shared" si="25"/>
        <v>2706316.1377599998</v>
      </c>
      <c r="P36">
        <f t="shared" si="26"/>
        <v>1581542.8239543689</v>
      </c>
      <c r="R36" s="4">
        <f t="shared" si="27"/>
        <v>5692320.1418043692</v>
      </c>
    </row>
    <row r="37" spans="1:20" x14ac:dyDescent="0.2">
      <c r="A37">
        <v>2045</v>
      </c>
      <c r="B37" s="1">
        <v>784884.44324719987</v>
      </c>
      <c r="C37" s="1">
        <v>1525281.7026399998</v>
      </c>
      <c r="D37" s="1">
        <v>1469565.1773699999</v>
      </c>
      <c r="E37" s="1">
        <v>494409.67663</v>
      </c>
      <c r="F37" s="1">
        <v>4274140.9998871991</v>
      </c>
      <c r="H37">
        <f t="shared" si="22"/>
        <v>0.18363559912223629</v>
      </c>
      <c r="I37">
        <f t="shared" si="18"/>
        <v>0.35686274801890117</v>
      </c>
      <c r="J37">
        <f t="shared" si="19"/>
        <v>0.34382702335013843</v>
      </c>
      <c r="K37">
        <f t="shared" si="20"/>
        <v>0.11567462950872426</v>
      </c>
      <c r="M37">
        <f t="shared" si="23"/>
        <v>0</v>
      </c>
      <c r="N37">
        <f t="shared" si="24"/>
        <v>1525281.7026399998</v>
      </c>
      <c r="O37">
        <f t="shared" si="25"/>
        <v>2939130.3547399999</v>
      </c>
      <c r="P37">
        <f t="shared" si="26"/>
        <v>1717597.0153609787</v>
      </c>
      <c r="R37" s="4">
        <f t="shared" si="27"/>
        <v>6182009.0727409786</v>
      </c>
    </row>
    <row r="38" spans="1:20" x14ac:dyDescent="0.2">
      <c r="A38">
        <v>2050</v>
      </c>
      <c r="B38" s="1">
        <v>846832.0762595</v>
      </c>
      <c r="C38" s="1">
        <v>1645665.7821899999</v>
      </c>
      <c r="D38" s="1">
        <v>1585551.78559</v>
      </c>
      <c r="E38" s="1">
        <v>533431.35610700003</v>
      </c>
      <c r="F38" s="1">
        <v>4611481.0001464998</v>
      </c>
      <c r="H38">
        <f t="shared" si="22"/>
        <v>0.18363559911286578</v>
      </c>
      <c r="I38">
        <f t="shared" si="18"/>
        <v>0.35686274802774198</v>
      </c>
      <c r="J38">
        <f t="shared" si="19"/>
        <v>0.34382702336616577</v>
      </c>
      <c r="K38">
        <f t="shared" si="20"/>
        <v>0.11567462949322652</v>
      </c>
      <c r="M38">
        <f t="shared" si="23"/>
        <v>0</v>
      </c>
      <c r="N38">
        <f t="shared" si="24"/>
        <v>1645665.7821899999</v>
      </c>
      <c r="O38">
        <f t="shared" si="25"/>
        <v>3171103.57118</v>
      </c>
      <c r="P38">
        <f t="shared" si="26"/>
        <v>1853159.7346445378</v>
      </c>
      <c r="R38" s="4">
        <f t="shared" si="27"/>
        <v>6669929.0880145375</v>
      </c>
      <c r="S38" s="14">
        <f>R38/T38</f>
        <v>1.0027373499301215</v>
      </c>
      <c r="T38">
        <f>SUM(Be!B9:G9)</f>
        <v>6651721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67C5-445F-9948-9C2F-C8FCEDC1CD65}">
  <dimension ref="A1:CX10"/>
  <sheetViews>
    <sheetView topLeftCell="BY1" workbookViewId="0">
      <selection activeCell="B2" sqref="B2:U2"/>
    </sheetView>
  </sheetViews>
  <sheetFormatPr baseColWidth="10" defaultRowHeight="16" x14ac:dyDescent="0.2"/>
  <sheetData>
    <row r="1" spans="1:102" x14ac:dyDescent="0.2">
      <c r="A1" s="10" t="s">
        <v>32</v>
      </c>
      <c r="B1" s="10" t="s">
        <v>49</v>
      </c>
      <c r="C1" s="10" t="s">
        <v>50</v>
      </c>
      <c r="D1" s="10" t="s">
        <v>51</v>
      </c>
      <c r="E1" s="10" t="s">
        <v>52</v>
      </c>
      <c r="F1" s="10" t="s">
        <v>53</v>
      </c>
      <c r="G1" s="10" t="s">
        <v>54</v>
      </c>
      <c r="H1" s="10" t="s">
        <v>55</v>
      </c>
      <c r="I1" s="10" t="s">
        <v>56</v>
      </c>
      <c r="J1" s="10" t="s">
        <v>57</v>
      </c>
      <c r="K1" s="10" t="s">
        <v>58</v>
      </c>
      <c r="L1" s="10" t="s">
        <v>59</v>
      </c>
      <c r="M1" s="10" t="s">
        <v>60</v>
      </c>
      <c r="N1" s="10" t="s">
        <v>61</v>
      </c>
      <c r="O1" s="10" t="s">
        <v>62</v>
      </c>
      <c r="P1" s="10" t="s">
        <v>63</v>
      </c>
      <c r="Q1" s="10" t="s">
        <v>64</v>
      </c>
      <c r="R1" s="10" t="s">
        <v>65</v>
      </c>
      <c r="S1" s="10" t="s">
        <v>66</v>
      </c>
      <c r="T1" s="10" t="s">
        <v>67</v>
      </c>
      <c r="U1" s="10" t="s">
        <v>68</v>
      </c>
      <c r="V1" s="10" t="s">
        <v>69</v>
      </c>
      <c r="W1" s="10" t="s">
        <v>70</v>
      </c>
      <c r="X1" s="10" t="s">
        <v>71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  <c r="AN1" s="10" t="s">
        <v>87</v>
      </c>
      <c r="AO1" s="10" t="s">
        <v>88</v>
      </c>
      <c r="AP1" s="10" t="s">
        <v>89</v>
      </c>
      <c r="AQ1" s="10" t="s">
        <v>90</v>
      </c>
      <c r="AR1" s="10" t="s">
        <v>91</v>
      </c>
      <c r="AS1" s="10" t="s">
        <v>92</v>
      </c>
      <c r="AT1" s="10" t="s">
        <v>93</v>
      </c>
      <c r="AU1" s="10" t="s">
        <v>94</v>
      </c>
      <c r="AV1" s="10" t="s">
        <v>95</v>
      </c>
      <c r="AW1" s="10" t="s">
        <v>96</v>
      </c>
      <c r="AX1" s="10" t="s">
        <v>97</v>
      </c>
      <c r="AY1" s="10" t="s">
        <v>98</v>
      </c>
      <c r="AZ1" s="10" t="s">
        <v>99</v>
      </c>
      <c r="BA1" s="10" t="s">
        <v>100</v>
      </c>
      <c r="BB1" s="10" t="s">
        <v>101</v>
      </c>
      <c r="BC1" s="10" t="s">
        <v>102</v>
      </c>
      <c r="BD1" s="10" t="s">
        <v>103</v>
      </c>
      <c r="BE1" s="10" t="s">
        <v>104</v>
      </c>
      <c r="BF1" s="10" t="s">
        <v>105</v>
      </c>
      <c r="BG1" s="10" t="s">
        <v>106</v>
      </c>
      <c r="BH1" s="10" t="s">
        <v>107</v>
      </c>
      <c r="BI1" s="10" t="s">
        <v>108</v>
      </c>
      <c r="BJ1" s="10" t="s">
        <v>109</v>
      </c>
      <c r="BK1" s="10" t="s">
        <v>110</v>
      </c>
      <c r="BL1" s="10" t="s">
        <v>111</v>
      </c>
      <c r="BM1" s="10" t="s">
        <v>112</v>
      </c>
      <c r="BN1" s="10" t="s">
        <v>113</v>
      </c>
      <c r="BO1" s="10" t="s">
        <v>114</v>
      </c>
      <c r="BP1" s="10" t="s">
        <v>115</v>
      </c>
      <c r="BQ1" s="10" t="s">
        <v>116</v>
      </c>
      <c r="BR1" s="10" t="s">
        <v>117</v>
      </c>
      <c r="BS1" s="10" t="s">
        <v>118</v>
      </c>
      <c r="BT1" s="10" t="s">
        <v>119</v>
      </c>
      <c r="BU1" s="10" t="s">
        <v>120</v>
      </c>
      <c r="BV1" s="10" t="s">
        <v>121</v>
      </c>
      <c r="BW1" s="10" t="s">
        <v>122</v>
      </c>
      <c r="BX1" s="10" t="s">
        <v>123</v>
      </c>
      <c r="BY1" s="10" t="s">
        <v>124</v>
      </c>
      <c r="BZ1" s="10" t="s">
        <v>125</v>
      </c>
      <c r="CA1" s="10" t="s">
        <v>126</v>
      </c>
      <c r="CB1" s="10" t="s">
        <v>127</v>
      </c>
      <c r="CC1" s="10" t="s">
        <v>128</v>
      </c>
      <c r="CD1" s="10" t="s">
        <v>129</v>
      </c>
      <c r="CE1" s="10" t="s">
        <v>130</v>
      </c>
      <c r="CF1" s="10" t="s">
        <v>131</v>
      </c>
      <c r="CG1" s="10" t="s">
        <v>132</v>
      </c>
      <c r="CH1" s="10" t="s">
        <v>133</v>
      </c>
      <c r="CI1" s="10" t="s">
        <v>134</v>
      </c>
      <c r="CJ1" s="10" t="s">
        <v>135</v>
      </c>
      <c r="CK1" s="10" t="s">
        <v>136</v>
      </c>
      <c r="CL1" s="10" t="s">
        <v>137</v>
      </c>
      <c r="CM1" s="10" t="s">
        <v>138</v>
      </c>
      <c r="CN1" s="10" t="s">
        <v>139</v>
      </c>
      <c r="CO1" s="10" t="s">
        <v>140</v>
      </c>
      <c r="CP1" s="10" t="s">
        <v>141</v>
      </c>
      <c r="CQ1" s="10" t="s">
        <v>142</v>
      </c>
      <c r="CR1" s="10" t="s">
        <v>143</v>
      </c>
      <c r="CS1" s="10" t="s">
        <v>144</v>
      </c>
      <c r="CT1" s="10" t="s">
        <v>145</v>
      </c>
      <c r="CU1" s="10" t="s">
        <v>146</v>
      </c>
      <c r="CV1" s="10" t="s">
        <v>147</v>
      </c>
      <c r="CW1" s="10" t="s">
        <v>148</v>
      </c>
      <c r="CX1" s="10" t="s">
        <v>149</v>
      </c>
    </row>
    <row r="2" spans="1:102" x14ac:dyDescent="0.2">
      <c r="A2" s="10">
        <v>2010</v>
      </c>
      <c r="B2" s="11">
        <v>87327.998000000007</v>
      </c>
      <c r="C2" s="11">
        <v>87652.998000000007</v>
      </c>
      <c r="D2" s="11">
        <v>91113.998000000007</v>
      </c>
      <c r="E2" s="11">
        <v>91236.998999999996</v>
      </c>
      <c r="F2" s="11">
        <v>90203.998999999996</v>
      </c>
      <c r="G2" s="11">
        <v>89920.998999999996</v>
      </c>
      <c r="H2" s="11">
        <v>89807.998999999996</v>
      </c>
      <c r="I2" s="11">
        <v>88788.998999999996</v>
      </c>
      <c r="J2" s="11">
        <v>86389.998000000007</v>
      </c>
      <c r="K2" s="11">
        <v>87977.998999999996</v>
      </c>
      <c r="L2" s="11">
        <v>87142</v>
      </c>
      <c r="M2" s="11">
        <v>85017</v>
      </c>
      <c r="N2" s="11">
        <v>85283.998999999996</v>
      </c>
      <c r="O2" s="11">
        <v>86050.998000000007</v>
      </c>
      <c r="P2" s="11">
        <v>86458.998000000007</v>
      </c>
      <c r="Q2" s="11">
        <v>88235.998999999996</v>
      </c>
      <c r="R2" s="11">
        <v>90157.998000000007</v>
      </c>
      <c r="S2" s="11">
        <v>90944.998000000007</v>
      </c>
      <c r="T2" s="11">
        <v>91200.998999999996</v>
      </c>
      <c r="U2" s="11">
        <v>88365.998000000007</v>
      </c>
      <c r="V2" s="11">
        <v>90194</v>
      </c>
      <c r="W2" s="11">
        <v>88640.998999999996</v>
      </c>
      <c r="X2" s="11">
        <v>90003.998000000007</v>
      </c>
      <c r="Y2" s="11">
        <v>93779.998999999996</v>
      </c>
      <c r="Z2" s="11">
        <v>98509</v>
      </c>
      <c r="AA2" s="11">
        <v>104119.99800000001</v>
      </c>
      <c r="AB2" s="11">
        <v>103804.99800000001</v>
      </c>
      <c r="AC2" s="11">
        <v>106613.999</v>
      </c>
      <c r="AD2" s="11">
        <v>108334</v>
      </c>
      <c r="AE2" s="11">
        <v>106816.99800000001</v>
      </c>
      <c r="AF2" s="11">
        <v>112245.997</v>
      </c>
      <c r="AG2" s="11">
        <v>104337.99800000001</v>
      </c>
      <c r="AH2" s="11">
        <v>103276.999</v>
      </c>
      <c r="AI2" s="11">
        <v>103553.999</v>
      </c>
      <c r="AJ2" s="11">
        <v>101811.999</v>
      </c>
      <c r="AK2" s="11">
        <v>106225.99800000001</v>
      </c>
      <c r="AL2" s="11">
        <v>103094</v>
      </c>
      <c r="AM2" s="11">
        <v>103628</v>
      </c>
      <c r="AN2" s="11">
        <v>105717.999</v>
      </c>
      <c r="AO2" s="11">
        <v>110546.99800000001</v>
      </c>
      <c r="AP2" s="11">
        <v>116363</v>
      </c>
      <c r="AQ2" s="11">
        <v>108685.999</v>
      </c>
      <c r="AR2" s="11">
        <v>104994.999</v>
      </c>
      <c r="AS2" s="11">
        <v>102321.999</v>
      </c>
      <c r="AT2" s="11">
        <v>103766.999</v>
      </c>
      <c r="AU2" s="11">
        <v>110062.99800000001</v>
      </c>
      <c r="AV2" s="11">
        <v>110765.001</v>
      </c>
      <c r="AW2" s="11">
        <v>110686.00199999999</v>
      </c>
      <c r="AX2" s="11">
        <v>108420.99800000001</v>
      </c>
      <c r="AY2" s="11">
        <v>108525.997</v>
      </c>
      <c r="AZ2" s="11">
        <v>111335.997</v>
      </c>
      <c r="BA2" s="11">
        <v>105132.999</v>
      </c>
      <c r="BB2" s="11">
        <v>104678.999</v>
      </c>
      <c r="BC2" s="11">
        <v>103360.99800000001</v>
      </c>
      <c r="BD2" s="11">
        <v>100516.999</v>
      </c>
      <c r="BE2" s="11">
        <v>100560.999</v>
      </c>
      <c r="BF2" s="11">
        <v>95525.997000000003</v>
      </c>
      <c r="BG2" s="11">
        <v>92699.998000000007</v>
      </c>
      <c r="BH2" s="11">
        <v>88631.998999999996</v>
      </c>
      <c r="BI2" s="11">
        <v>86140.998000000007</v>
      </c>
      <c r="BJ2" s="11">
        <v>86900.998999999996</v>
      </c>
      <c r="BK2" s="11">
        <v>82550.998999999996</v>
      </c>
      <c r="BL2" s="11">
        <v>80249.998999999996</v>
      </c>
      <c r="BM2" s="11">
        <v>82149.997000000003</v>
      </c>
      <c r="BN2" s="11">
        <v>63055.999000000003</v>
      </c>
      <c r="BO2" s="11">
        <v>61869</v>
      </c>
      <c r="BP2" s="11">
        <v>57834</v>
      </c>
      <c r="BQ2" s="11">
        <v>56985.998</v>
      </c>
      <c r="BR2" s="11">
        <v>50111</v>
      </c>
      <c r="BS2" s="11">
        <v>45980.999000000003</v>
      </c>
      <c r="BT2" s="11">
        <v>44660.999000000003</v>
      </c>
      <c r="BU2" s="11">
        <v>41925</v>
      </c>
      <c r="BV2" s="11">
        <v>40309.999000000003</v>
      </c>
      <c r="BW2" s="11">
        <v>37268</v>
      </c>
      <c r="BX2" s="11">
        <v>35379</v>
      </c>
      <c r="BY2" s="11">
        <v>34414</v>
      </c>
      <c r="BZ2" s="11">
        <v>31467.999</v>
      </c>
      <c r="CA2" s="11">
        <v>30848</v>
      </c>
      <c r="CB2" s="11">
        <v>29557</v>
      </c>
      <c r="CC2" s="11">
        <v>28913</v>
      </c>
      <c r="CD2" s="11">
        <v>28533.999</v>
      </c>
      <c r="CE2" s="11">
        <v>25751</v>
      </c>
      <c r="CF2" s="11">
        <v>24808</v>
      </c>
      <c r="CG2" s="11">
        <v>23564</v>
      </c>
      <c r="CH2" s="11">
        <v>22140</v>
      </c>
      <c r="CI2" s="11">
        <v>21161.81</v>
      </c>
      <c r="CJ2" s="11">
        <v>19276.514999999999</v>
      </c>
      <c r="CK2" s="11">
        <v>17146.150000000001</v>
      </c>
      <c r="CL2" s="11">
        <v>15491.017</v>
      </c>
      <c r="CM2" s="11">
        <v>13423.732</v>
      </c>
      <c r="CN2" s="11">
        <v>10861.985000000001</v>
      </c>
      <c r="CO2" s="11">
        <v>8146.9709999999995</v>
      </c>
      <c r="CP2" s="11">
        <v>6788.9210000000003</v>
      </c>
      <c r="CQ2" s="11">
        <v>5332.902</v>
      </c>
      <c r="CR2" s="11">
        <v>4336.3459999999995</v>
      </c>
      <c r="CS2" s="11">
        <v>3202.3090000000002</v>
      </c>
      <c r="CT2" s="11">
        <v>2516.2759999999998</v>
      </c>
      <c r="CU2" s="11">
        <v>1817.3820000000001</v>
      </c>
      <c r="CV2" s="11">
        <v>1248.4459999999999</v>
      </c>
      <c r="CW2" s="11">
        <v>792.72400000000005</v>
      </c>
      <c r="CX2" s="11">
        <v>1379.5119999999999</v>
      </c>
    </row>
    <row r="3" spans="1:102" x14ac:dyDescent="0.2">
      <c r="A3" s="10">
        <v>2015</v>
      </c>
      <c r="B3" s="11">
        <v>88712.998999999996</v>
      </c>
      <c r="C3" s="11">
        <v>87632</v>
      </c>
      <c r="D3" s="11">
        <v>89144.001000000004</v>
      </c>
      <c r="E3" s="11">
        <v>87650</v>
      </c>
      <c r="F3" s="11">
        <v>89962.998999999996</v>
      </c>
      <c r="G3" s="11">
        <v>89209.001000000004</v>
      </c>
      <c r="H3" s="11">
        <v>89212</v>
      </c>
      <c r="I3" s="11">
        <v>92161.998999999996</v>
      </c>
      <c r="J3" s="11">
        <v>92240</v>
      </c>
      <c r="K3" s="11">
        <v>91065.998000000007</v>
      </c>
      <c r="L3" s="11">
        <v>90866</v>
      </c>
      <c r="M3" s="11">
        <v>90966</v>
      </c>
      <c r="N3" s="11">
        <v>89854.998999999996</v>
      </c>
      <c r="O3" s="11">
        <v>87841.998999999996</v>
      </c>
      <c r="P3" s="11">
        <v>89109</v>
      </c>
      <c r="Q3" s="11">
        <v>88515.001999999993</v>
      </c>
      <c r="R3" s="11">
        <v>86568</v>
      </c>
      <c r="S3" s="11">
        <v>87235</v>
      </c>
      <c r="T3" s="11">
        <v>87915.001000000004</v>
      </c>
      <c r="U3" s="11">
        <v>82501.998999999996</v>
      </c>
      <c r="V3" s="11">
        <v>84051</v>
      </c>
      <c r="W3" s="11">
        <v>87689.998999999996</v>
      </c>
      <c r="X3" s="11">
        <v>92144.998000000007</v>
      </c>
      <c r="Y3" s="11">
        <v>99640.001000000004</v>
      </c>
      <c r="Z3" s="11">
        <v>109613.999</v>
      </c>
      <c r="AA3" s="11">
        <v>116661.999</v>
      </c>
      <c r="AB3" s="11">
        <v>117123.001</v>
      </c>
      <c r="AC3" s="11">
        <v>117141.999</v>
      </c>
      <c r="AD3" s="11">
        <v>116055.001</v>
      </c>
      <c r="AE3" s="11">
        <v>118494.999</v>
      </c>
      <c r="AF3" s="11">
        <v>122094</v>
      </c>
      <c r="AG3" s="11">
        <v>118996.99800000001</v>
      </c>
      <c r="AH3" s="11">
        <v>119563</v>
      </c>
      <c r="AI3" s="11">
        <v>119339</v>
      </c>
      <c r="AJ3" s="11">
        <v>115862</v>
      </c>
      <c r="AK3" s="11">
        <v>119617.999</v>
      </c>
      <c r="AL3" s="11">
        <v>110446</v>
      </c>
      <c r="AM3" s="11">
        <v>108385.001</v>
      </c>
      <c r="AN3" s="11">
        <v>107967</v>
      </c>
      <c r="AO3" s="11">
        <v>105310.999</v>
      </c>
      <c r="AP3" s="11">
        <v>109199</v>
      </c>
      <c r="AQ3" s="11">
        <v>105113.001</v>
      </c>
      <c r="AR3" s="11">
        <v>105693.99800000001</v>
      </c>
      <c r="AS3" s="11">
        <v>107405.999</v>
      </c>
      <c r="AT3" s="11">
        <v>111919.001</v>
      </c>
      <c r="AU3" s="11">
        <v>117403.99800000001</v>
      </c>
      <c r="AV3" s="11">
        <v>110263.999</v>
      </c>
      <c r="AW3" s="11">
        <v>106388</v>
      </c>
      <c r="AX3" s="11">
        <v>103131.99800000001</v>
      </c>
      <c r="AY3" s="11">
        <v>104459.999</v>
      </c>
      <c r="AZ3" s="11">
        <v>110603.997</v>
      </c>
      <c r="BA3" s="11">
        <v>110869</v>
      </c>
      <c r="BB3" s="11">
        <v>110333</v>
      </c>
      <c r="BC3" s="11">
        <v>107829.999</v>
      </c>
      <c r="BD3" s="11">
        <v>107634.001</v>
      </c>
      <c r="BE3" s="11">
        <v>109911.999</v>
      </c>
      <c r="BF3" s="11">
        <v>103496</v>
      </c>
      <c r="BG3" s="11">
        <v>102901.001</v>
      </c>
      <c r="BH3" s="11">
        <v>101335.999</v>
      </c>
      <c r="BI3" s="11">
        <v>98161.998999999996</v>
      </c>
      <c r="BJ3" s="11">
        <v>97699.998000000007</v>
      </c>
      <c r="BK3" s="11">
        <v>92273</v>
      </c>
      <c r="BL3" s="11">
        <v>89191.998999999996</v>
      </c>
      <c r="BM3" s="11">
        <v>84771.001000000004</v>
      </c>
      <c r="BN3" s="11">
        <v>81629.001000000004</v>
      </c>
      <c r="BO3" s="11">
        <v>82164.998999999996</v>
      </c>
      <c r="BP3" s="11">
        <v>77374.001000000004</v>
      </c>
      <c r="BQ3" s="11">
        <v>74847</v>
      </c>
      <c r="BR3" s="11">
        <v>76339.998999999996</v>
      </c>
      <c r="BS3" s="11">
        <v>58637</v>
      </c>
      <c r="BT3" s="11">
        <v>57186.000999999997</v>
      </c>
      <c r="BU3" s="11">
        <v>53635.999000000003</v>
      </c>
      <c r="BV3" s="11">
        <v>52465.999000000003</v>
      </c>
      <c r="BW3" s="11">
        <v>46032</v>
      </c>
      <c r="BX3" s="11">
        <v>42032</v>
      </c>
      <c r="BY3" s="11">
        <v>40620.999000000003</v>
      </c>
      <c r="BZ3" s="11">
        <v>37520</v>
      </c>
      <c r="CA3" s="11">
        <v>36032</v>
      </c>
      <c r="CB3" s="11">
        <v>33060</v>
      </c>
      <c r="CC3" s="11">
        <v>30970</v>
      </c>
      <c r="CD3" s="11">
        <v>29476</v>
      </c>
      <c r="CE3" s="11">
        <v>26658</v>
      </c>
      <c r="CF3" s="11">
        <v>25607</v>
      </c>
      <c r="CG3" s="11">
        <v>23810</v>
      </c>
      <c r="CH3" s="11">
        <v>22894</v>
      </c>
      <c r="CI3" s="11">
        <v>24744.367999999999</v>
      </c>
      <c r="CJ3" s="11">
        <v>22413.256000000001</v>
      </c>
      <c r="CK3" s="11">
        <v>19872.767</v>
      </c>
      <c r="CL3" s="11">
        <v>17810.437999999998</v>
      </c>
      <c r="CM3" s="11">
        <v>15401.912</v>
      </c>
      <c r="CN3" s="11">
        <v>12478.578</v>
      </c>
      <c r="CO3" s="11">
        <v>9305.7579999999998</v>
      </c>
      <c r="CP3" s="11">
        <v>7748.018</v>
      </c>
      <c r="CQ3" s="11">
        <v>6126.9780000000001</v>
      </c>
      <c r="CR3" s="11">
        <v>4966.4859999999999</v>
      </c>
      <c r="CS3" s="11">
        <v>3635.9659999999999</v>
      </c>
      <c r="CT3" s="11">
        <v>2840.7959999999998</v>
      </c>
      <c r="CU3" s="11">
        <v>2078.3000000000002</v>
      </c>
      <c r="CV3" s="11">
        <v>1431.3710000000001</v>
      </c>
      <c r="CW3" s="11">
        <v>908.71900000000005</v>
      </c>
      <c r="CX3" s="11">
        <v>1559.288</v>
      </c>
    </row>
    <row r="4" spans="1:102" x14ac:dyDescent="0.2">
      <c r="A4" s="10">
        <v>2020</v>
      </c>
      <c r="B4" s="11">
        <v>102918.66099999999</v>
      </c>
      <c r="C4" s="11">
        <v>102871.48699999999</v>
      </c>
      <c r="D4" s="11">
        <v>103148.054</v>
      </c>
      <c r="E4" s="11">
        <v>98179.903999999995</v>
      </c>
      <c r="F4" s="11">
        <v>98218.865000000005</v>
      </c>
      <c r="G4" s="11">
        <v>97019.558000000005</v>
      </c>
      <c r="H4" s="11">
        <v>95578.293999999994</v>
      </c>
      <c r="I4" s="11">
        <v>96497.279999999999</v>
      </c>
      <c r="J4" s="11">
        <v>94637.407999999996</v>
      </c>
      <c r="K4" s="11">
        <v>96693.217000000004</v>
      </c>
      <c r="L4" s="11">
        <v>95857.482000000004</v>
      </c>
      <c r="M4" s="11">
        <v>95745.085999999996</v>
      </c>
      <c r="N4" s="11">
        <v>98555.657999999996</v>
      </c>
      <c r="O4" s="11">
        <v>98547.160999999993</v>
      </c>
      <c r="P4" s="11">
        <v>97451.604000000007</v>
      </c>
      <c r="Q4" s="11">
        <v>97716.307000000001</v>
      </c>
      <c r="R4" s="11">
        <v>98777.202000000005</v>
      </c>
      <c r="S4" s="11">
        <v>99849.907999999996</v>
      </c>
      <c r="T4" s="11">
        <v>112625.852</v>
      </c>
      <c r="U4" s="11">
        <v>119288.327</v>
      </c>
      <c r="V4" s="11">
        <v>118912.95699999999</v>
      </c>
      <c r="W4" s="11">
        <v>116261.746</v>
      </c>
      <c r="X4" s="11">
        <v>115586.557</v>
      </c>
      <c r="Y4" s="11">
        <v>102658.1</v>
      </c>
      <c r="Z4" s="11">
        <v>94130.763000000006</v>
      </c>
      <c r="AA4" s="11">
        <v>96800.091</v>
      </c>
      <c r="AB4" s="11">
        <v>102096.13400000001</v>
      </c>
      <c r="AC4" s="11">
        <v>107930.45699999999</v>
      </c>
      <c r="AD4" s="11">
        <v>116544.986</v>
      </c>
      <c r="AE4" s="11">
        <v>126407.766</v>
      </c>
      <c r="AF4" s="11">
        <v>133408.39499999999</v>
      </c>
      <c r="AG4" s="11">
        <v>133435.614</v>
      </c>
      <c r="AH4" s="11">
        <v>132405.144</v>
      </c>
      <c r="AI4" s="11">
        <v>130057.357</v>
      </c>
      <c r="AJ4" s="11">
        <v>131033.57799999999</v>
      </c>
      <c r="AK4" s="11">
        <v>131804.704</v>
      </c>
      <c r="AL4" s="11">
        <v>127927.02099999999</v>
      </c>
      <c r="AM4" s="11">
        <v>127740.769</v>
      </c>
      <c r="AN4" s="11">
        <v>127088.368</v>
      </c>
      <c r="AO4" s="11">
        <v>123251.325</v>
      </c>
      <c r="AP4" s="11">
        <v>128132.143</v>
      </c>
      <c r="AQ4" s="11">
        <v>118682.18799999999</v>
      </c>
      <c r="AR4" s="11">
        <v>116070.001</v>
      </c>
      <c r="AS4" s="11">
        <v>115029.198</v>
      </c>
      <c r="AT4" s="11">
        <v>111779.747</v>
      </c>
      <c r="AU4" s="11">
        <v>115130.85799999999</v>
      </c>
      <c r="AV4" s="11">
        <v>110554.274</v>
      </c>
      <c r="AW4" s="11">
        <v>110592.016</v>
      </c>
      <c r="AX4" s="11">
        <v>111860.393</v>
      </c>
      <c r="AY4" s="11">
        <v>115864.505</v>
      </c>
      <c r="AZ4" s="11">
        <v>120849.262</v>
      </c>
      <c r="BA4" s="11">
        <v>113402.834</v>
      </c>
      <c r="BB4" s="11">
        <v>109151.228</v>
      </c>
      <c r="BC4" s="11">
        <v>105723.567</v>
      </c>
      <c r="BD4" s="11">
        <v>106674.55899999999</v>
      </c>
      <c r="BE4" s="11">
        <v>112384.667</v>
      </c>
      <c r="BF4" s="11">
        <v>112364.42200000001</v>
      </c>
      <c r="BG4" s="11">
        <v>111548.93700000001</v>
      </c>
      <c r="BH4" s="11">
        <v>108895.56600000001</v>
      </c>
      <c r="BI4" s="11">
        <v>108437.21400000001</v>
      </c>
      <c r="BJ4" s="11">
        <v>110386.182</v>
      </c>
      <c r="BK4" s="11">
        <v>103982.42</v>
      </c>
      <c r="BL4" s="11">
        <v>103171.458</v>
      </c>
      <c r="BM4" s="11">
        <v>101420.1</v>
      </c>
      <c r="BN4" s="11">
        <v>98027.224000000002</v>
      </c>
      <c r="BO4" s="11">
        <v>96231.798999999999</v>
      </c>
      <c r="BP4" s="11">
        <v>89675.558999999994</v>
      </c>
      <c r="BQ4" s="11">
        <v>85455.822</v>
      </c>
      <c r="BR4" s="11">
        <v>79982.812999999995</v>
      </c>
      <c r="BS4" s="11">
        <v>75565.490000000005</v>
      </c>
      <c r="BT4" s="11">
        <v>76077.937000000005</v>
      </c>
      <c r="BU4" s="11">
        <v>71580.494999999995</v>
      </c>
      <c r="BV4" s="11">
        <v>68929.589000000007</v>
      </c>
      <c r="BW4" s="11">
        <v>70737.668999999994</v>
      </c>
      <c r="BX4" s="11">
        <v>53985.044000000002</v>
      </c>
      <c r="BY4" s="11">
        <v>52320.63</v>
      </c>
      <c r="BZ4" s="11">
        <v>48675.82</v>
      </c>
      <c r="CA4" s="11">
        <v>47289.593999999997</v>
      </c>
      <c r="CB4" s="11">
        <v>41026.326000000001</v>
      </c>
      <c r="CC4" s="11">
        <v>36953.542000000001</v>
      </c>
      <c r="CD4" s="11">
        <v>35153.319000000003</v>
      </c>
      <c r="CE4" s="11">
        <v>31928.825000000001</v>
      </c>
      <c r="CF4" s="11">
        <v>30104.616999999998</v>
      </c>
      <c r="CG4" s="11">
        <v>27057.573</v>
      </c>
      <c r="CH4" s="11">
        <v>24776.720000000001</v>
      </c>
      <c r="CI4" s="11">
        <v>22877.314999999999</v>
      </c>
      <c r="CJ4" s="11">
        <v>20046.518</v>
      </c>
      <c r="CK4" s="11">
        <v>18591.726999999999</v>
      </c>
      <c r="CL4" s="11">
        <v>16622.802</v>
      </c>
      <c r="CM4" s="11">
        <v>15281.638999999999</v>
      </c>
      <c r="CN4" s="11">
        <v>15821.608</v>
      </c>
      <c r="CO4" s="11">
        <v>13594.826999999999</v>
      </c>
      <c r="CP4" s="11">
        <v>11351.628000000001</v>
      </c>
      <c r="CQ4" s="11">
        <v>9546.7219999999998</v>
      </c>
      <c r="CR4" s="11">
        <v>7698.1909999999998</v>
      </c>
      <c r="CS4" s="11">
        <v>5793.4160000000002</v>
      </c>
      <c r="CT4" s="11">
        <v>3976.8809999999999</v>
      </c>
      <c r="CU4" s="11">
        <v>3024.1390000000001</v>
      </c>
      <c r="CV4" s="11">
        <v>2175.509</v>
      </c>
      <c r="CW4" s="11">
        <v>1590.5550000000001</v>
      </c>
      <c r="CX4" s="11">
        <v>2741.306</v>
      </c>
    </row>
    <row r="5" spans="1:102" x14ac:dyDescent="0.2">
      <c r="A5" s="10">
        <v>2025</v>
      </c>
      <c r="B5" s="11">
        <v>108860.09699999999</v>
      </c>
      <c r="C5" s="11">
        <v>108964.787</v>
      </c>
      <c r="D5" s="11">
        <v>109036.874</v>
      </c>
      <c r="E5" s="11">
        <v>109025.633</v>
      </c>
      <c r="F5" s="11">
        <v>108756.77899999999</v>
      </c>
      <c r="G5" s="11">
        <v>108285.84299999999</v>
      </c>
      <c r="H5" s="11">
        <v>107719.742</v>
      </c>
      <c r="I5" s="11">
        <v>107303.045</v>
      </c>
      <c r="J5" s="11">
        <v>101926.81</v>
      </c>
      <c r="K5" s="11">
        <v>101800.05499999999</v>
      </c>
      <c r="L5" s="11">
        <v>100605.811</v>
      </c>
      <c r="M5" s="11">
        <v>99241.377999999997</v>
      </c>
      <c r="N5" s="11">
        <v>100243.35799999999</v>
      </c>
      <c r="O5" s="11">
        <v>98512.482000000004</v>
      </c>
      <c r="P5" s="11">
        <v>100848.18399999999</v>
      </c>
      <c r="Q5" s="11">
        <v>100836.14200000001</v>
      </c>
      <c r="R5" s="11">
        <v>102093.489</v>
      </c>
      <c r="S5" s="11">
        <v>107527.55499999999</v>
      </c>
      <c r="T5" s="11">
        <v>122694.217</v>
      </c>
      <c r="U5" s="11">
        <v>127306.85799999999</v>
      </c>
      <c r="V5" s="11">
        <v>127741.257</v>
      </c>
      <c r="W5" s="11">
        <v>127805.836</v>
      </c>
      <c r="X5" s="11">
        <v>127020.556</v>
      </c>
      <c r="Y5" s="11">
        <v>125715.034</v>
      </c>
      <c r="Z5" s="11">
        <v>128810.039</v>
      </c>
      <c r="AA5" s="11">
        <v>129490.822</v>
      </c>
      <c r="AB5" s="11">
        <v>128623.255</v>
      </c>
      <c r="AC5" s="11">
        <v>129457.242</v>
      </c>
      <c r="AD5" s="11">
        <v>117786.208</v>
      </c>
      <c r="AE5" s="11">
        <v>109225.88400000001</v>
      </c>
      <c r="AF5" s="11">
        <v>111912.658</v>
      </c>
      <c r="AG5" s="11">
        <v>116771.63499999999</v>
      </c>
      <c r="AH5" s="11">
        <v>121602.33100000001</v>
      </c>
      <c r="AI5" s="11">
        <v>128825.749</v>
      </c>
      <c r="AJ5" s="11">
        <v>137147.89300000001</v>
      </c>
      <c r="AK5" s="11">
        <v>141204.283</v>
      </c>
      <c r="AL5" s="11">
        <v>140292.87400000001</v>
      </c>
      <c r="AM5" s="11">
        <v>138531.76999999999</v>
      </c>
      <c r="AN5" s="11">
        <v>135749.954</v>
      </c>
      <c r="AO5" s="11">
        <v>136360.94200000001</v>
      </c>
      <c r="AP5" s="11">
        <v>138337.76</v>
      </c>
      <c r="AQ5" s="11">
        <v>134059.527</v>
      </c>
      <c r="AR5" s="11">
        <v>133207.345</v>
      </c>
      <c r="AS5" s="11">
        <v>131866.17800000001</v>
      </c>
      <c r="AT5" s="11">
        <v>127374.268</v>
      </c>
      <c r="AU5" s="11">
        <v>131700.171</v>
      </c>
      <c r="AV5" s="11">
        <v>121856.231</v>
      </c>
      <c r="AW5" s="11">
        <v>118903.395</v>
      </c>
      <c r="AX5" s="11">
        <v>117554.986</v>
      </c>
      <c r="AY5" s="11">
        <v>114014.932</v>
      </c>
      <c r="AZ5" s="11">
        <v>116988.08100000001</v>
      </c>
      <c r="BA5" s="11">
        <v>112153.43</v>
      </c>
      <c r="BB5" s="11">
        <v>111860.04700000001</v>
      </c>
      <c r="BC5" s="11">
        <v>112945.319</v>
      </c>
      <c r="BD5" s="11">
        <v>116693.61599999999</v>
      </c>
      <c r="BE5" s="11">
        <v>121398.56299999999</v>
      </c>
      <c r="BF5" s="11">
        <v>113991.128</v>
      </c>
      <c r="BG5" s="11">
        <v>109644.601</v>
      </c>
      <c r="BH5" s="11">
        <v>106220.038</v>
      </c>
      <c r="BI5" s="11">
        <v>106949.01700000001</v>
      </c>
      <c r="BJ5" s="11">
        <v>112301.299</v>
      </c>
      <c r="BK5" s="11">
        <v>112075.856</v>
      </c>
      <c r="BL5" s="11">
        <v>111112.857</v>
      </c>
      <c r="BM5" s="11">
        <v>108411.54399999999</v>
      </c>
      <c r="BN5" s="11">
        <v>107728.046</v>
      </c>
      <c r="BO5" s="11">
        <v>108411.803</v>
      </c>
      <c r="BP5" s="11">
        <v>101023.726</v>
      </c>
      <c r="BQ5" s="11">
        <v>98954.816999999995</v>
      </c>
      <c r="BR5" s="11">
        <v>96086.982999999993</v>
      </c>
      <c r="BS5" s="11">
        <v>91490.251000000004</v>
      </c>
      <c r="BT5" s="11">
        <v>89953.945999999996</v>
      </c>
      <c r="BU5" s="11">
        <v>83788.448999999993</v>
      </c>
      <c r="BV5" s="11">
        <v>79860.479999999996</v>
      </c>
      <c r="BW5" s="11">
        <v>74612.145999999993</v>
      </c>
      <c r="BX5" s="11">
        <v>70140.312000000005</v>
      </c>
      <c r="BY5" s="11">
        <v>70077.775999999998</v>
      </c>
      <c r="BZ5" s="11">
        <v>65471.605000000003</v>
      </c>
      <c r="CA5" s="11">
        <v>62326.334000000003</v>
      </c>
      <c r="CB5" s="11">
        <v>63618.815000000002</v>
      </c>
      <c r="CC5" s="11">
        <v>47892.088000000003</v>
      </c>
      <c r="CD5" s="11">
        <v>45762.997000000003</v>
      </c>
      <c r="CE5" s="11">
        <v>41857.379000000001</v>
      </c>
      <c r="CF5" s="11">
        <v>40009.082000000002</v>
      </c>
      <c r="CG5" s="11">
        <v>34006.892</v>
      </c>
      <c r="CH5" s="11">
        <v>29923.325000000001</v>
      </c>
      <c r="CI5" s="11">
        <v>27659.953000000001</v>
      </c>
      <c r="CJ5" s="11">
        <v>24357.954000000002</v>
      </c>
      <c r="CK5" s="11">
        <v>22194.593000000001</v>
      </c>
      <c r="CL5" s="11">
        <v>19204.424999999999</v>
      </c>
      <c r="CM5" s="11">
        <v>16861.215</v>
      </c>
      <c r="CN5" s="11">
        <v>14865.159</v>
      </c>
      <c r="CO5" s="11">
        <v>12371.942999999999</v>
      </c>
      <c r="CP5" s="11">
        <v>10860.433000000001</v>
      </c>
      <c r="CQ5" s="11">
        <v>9129.2839999999997</v>
      </c>
      <c r="CR5" s="11">
        <v>7836.9679999999998</v>
      </c>
      <c r="CS5" s="11">
        <v>7589</v>
      </c>
      <c r="CT5" s="11">
        <v>6025.143</v>
      </c>
      <c r="CU5" s="11">
        <v>4612.91</v>
      </c>
      <c r="CV5" s="11">
        <v>3536.2020000000002</v>
      </c>
      <c r="CW5" s="11">
        <v>2581.415</v>
      </c>
      <c r="CX5" s="11">
        <v>4487.5420000000004</v>
      </c>
    </row>
    <row r="6" spans="1:102" x14ac:dyDescent="0.2">
      <c r="A6" s="10">
        <v>2030</v>
      </c>
      <c r="B6" s="11">
        <v>117452.292</v>
      </c>
      <c r="C6" s="11">
        <v>116563.67200000001</v>
      </c>
      <c r="D6" s="11">
        <v>115884.538</v>
      </c>
      <c r="E6" s="11">
        <v>115035.125</v>
      </c>
      <c r="F6" s="11">
        <v>114187.375</v>
      </c>
      <c r="G6" s="11">
        <v>113381.819</v>
      </c>
      <c r="H6" s="11">
        <v>112857.637</v>
      </c>
      <c r="I6" s="11">
        <v>112187.958</v>
      </c>
      <c r="J6" s="11">
        <v>111765.09600000001</v>
      </c>
      <c r="K6" s="11">
        <v>111369.24</v>
      </c>
      <c r="L6" s="11">
        <v>110957.173</v>
      </c>
      <c r="M6" s="11">
        <v>110529.783</v>
      </c>
      <c r="N6" s="11">
        <v>110275.976</v>
      </c>
      <c r="O6" s="11">
        <v>105100.617</v>
      </c>
      <c r="P6" s="11">
        <v>105367.251</v>
      </c>
      <c r="Q6" s="11">
        <v>105117.012</v>
      </c>
      <c r="R6" s="11">
        <v>105338.429</v>
      </c>
      <c r="S6" s="11">
        <v>109280.51</v>
      </c>
      <c r="T6" s="11">
        <v>123096.66</v>
      </c>
      <c r="U6" s="11">
        <v>131519.02499999999</v>
      </c>
      <c r="V6" s="11">
        <v>131890.473</v>
      </c>
      <c r="W6" s="11">
        <v>132184.234</v>
      </c>
      <c r="X6" s="11">
        <v>135664.96100000001</v>
      </c>
      <c r="Y6" s="11">
        <v>136511.761</v>
      </c>
      <c r="Z6" s="11">
        <v>137235.753</v>
      </c>
      <c r="AA6" s="11">
        <v>138470.17499999999</v>
      </c>
      <c r="AB6" s="11">
        <v>140197.25</v>
      </c>
      <c r="AC6" s="11">
        <v>140897.60200000001</v>
      </c>
      <c r="AD6" s="11">
        <v>140817.57399999999</v>
      </c>
      <c r="AE6" s="11">
        <v>143823.068</v>
      </c>
      <c r="AF6" s="11">
        <v>144417.00599999999</v>
      </c>
      <c r="AG6" s="11">
        <v>143013.929</v>
      </c>
      <c r="AH6" s="11">
        <v>142746.58799999999</v>
      </c>
      <c r="AI6" s="11">
        <v>129698.719</v>
      </c>
      <c r="AJ6" s="11">
        <v>119610.47900000001</v>
      </c>
      <c r="AK6" s="11">
        <v>119359.345</v>
      </c>
      <c r="AL6" s="11">
        <v>123239.29399999999</v>
      </c>
      <c r="AM6" s="11">
        <v>127356.232</v>
      </c>
      <c r="AN6" s="11">
        <v>134097.986</v>
      </c>
      <c r="AO6" s="11">
        <v>142091.70699999999</v>
      </c>
      <c r="AP6" s="11">
        <v>147362.704</v>
      </c>
      <c r="AQ6" s="11">
        <v>145993.55900000001</v>
      </c>
      <c r="AR6" s="11">
        <v>143529.364</v>
      </c>
      <c r="AS6" s="11">
        <v>139978.93100000001</v>
      </c>
      <c r="AT6" s="11">
        <v>139831.86600000001</v>
      </c>
      <c r="AU6" s="11">
        <v>141297.82500000001</v>
      </c>
      <c r="AV6" s="11">
        <v>136573.20499999999</v>
      </c>
      <c r="AW6" s="11">
        <v>135388.057</v>
      </c>
      <c r="AX6" s="11">
        <v>133785.33199999999</v>
      </c>
      <c r="AY6" s="11">
        <v>129085.68</v>
      </c>
      <c r="AZ6" s="11">
        <v>133028.47399999999</v>
      </c>
      <c r="BA6" s="11">
        <v>123019.428</v>
      </c>
      <c r="BB6" s="11">
        <v>119829.958</v>
      </c>
      <c r="BC6" s="11">
        <v>118332.488</v>
      </c>
      <c r="BD6" s="11">
        <v>114655.53200000001</v>
      </c>
      <c r="BE6" s="11">
        <v>117449.571</v>
      </c>
      <c r="BF6" s="11">
        <v>112618.66800000001</v>
      </c>
      <c r="BG6" s="11">
        <v>112208.811</v>
      </c>
      <c r="BH6" s="11">
        <v>113217.344</v>
      </c>
      <c r="BI6" s="11">
        <v>116795.992</v>
      </c>
      <c r="BJ6" s="11">
        <v>121188.42200000001</v>
      </c>
      <c r="BK6" s="11">
        <v>113820.89200000001</v>
      </c>
      <c r="BL6" s="11">
        <v>109379.318</v>
      </c>
      <c r="BM6" s="11">
        <v>105956.137</v>
      </c>
      <c r="BN6" s="11">
        <v>106444.85</v>
      </c>
      <c r="BO6" s="11">
        <v>110420.245</v>
      </c>
      <c r="BP6" s="11">
        <v>108932.442</v>
      </c>
      <c r="BQ6" s="11">
        <v>106746.698</v>
      </c>
      <c r="BR6" s="11">
        <v>102851.74099999999</v>
      </c>
      <c r="BS6" s="11">
        <v>100690.039</v>
      </c>
      <c r="BT6" s="11">
        <v>101555.031</v>
      </c>
      <c r="BU6" s="11">
        <v>94487.89</v>
      </c>
      <c r="BV6" s="11">
        <v>92433.19</v>
      </c>
      <c r="BW6" s="11">
        <v>89661.664999999994</v>
      </c>
      <c r="BX6" s="11">
        <v>85048.733999999997</v>
      </c>
      <c r="BY6" s="11">
        <v>83135.004000000001</v>
      </c>
      <c r="BZ6" s="11">
        <v>76889.721000000005</v>
      </c>
      <c r="CA6" s="11">
        <v>72708.400999999998</v>
      </c>
      <c r="CB6" s="11">
        <v>67241.990000000005</v>
      </c>
      <c r="CC6" s="11">
        <v>62379.656000000003</v>
      </c>
      <c r="CD6" s="11">
        <v>61388.483</v>
      </c>
      <c r="CE6" s="11">
        <v>56487.123</v>
      </c>
      <c r="CF6" s="11">
        <v>52773.368000000002</v>
      </c>
      <c r="CG6" s="11">
        <v>53066.447999999997</v>
      </c>
      <c r="CH6" s="11">
        <v>39000.154999999999</v>
      </c>
      <c r="CI6" s="11">
        <v>36316.118000000002</v>
      </c>
      <c r="CJ6" s="11">
        <v>32250.841</v>
      </c>
      <c r="CK6" s="11">
        <v>29887.544000000002</v>
      </c>
      <c r="CL6" s="11">
        <v>24477.021000000001</v>
      </c>
      <c r="CM6" s="11">
        <v>20664.001</v>
      </c>
      <c r="CN6" s="11">
        <v>18282.363000000001</v>
      </c>
      <c r="CO6" s="11">
        <v>15323.704</v>
      </c>
      <c r="CP6" s="11">
        <v>13237.922</v>
      </c>
      <c r="CQ6" s="11">
        <v>10800.092000000001</v>
      </c>
      <c r="CR6" s="11">
        <v>8892.2029999999995</v>
      </c>
      <c r="CS6" s="11">
        <v>7300.2820000000002</v>
      </c>
      <c r="CT6" s="11">
        <v>5631.5630000000001</v>
      </c>
      <c r="CU6" s="11">
        <v>4564.0749999999998</v>
      </c>
      <c r="CV6" s="11">
        <v>3508.7289999999998</v>
      </c>
      <c r="CW6" s="11">
        <v>2733.288</v>
      </c>
      <c r="CX6" s="11">
        <v>6944.549</v>
      </c>
    </row>
    <row r="7" spans="1:102" x14ac:dyDescent="0.2">
      <c r="A7" s="10">
        <v>2035</v>
      </c>
      <c r="B7" s="11">
        <v>123294.755</v>
      </c>
      <c r="C7" s="11">
        <v>124381.39200000001</v>
      </c>
      <c r="D7" s="11">
        <v>123212.757</v>
      </c>
      <c r="E7" s="11">
        <v>121917.859</v>
      </c>
      <c r="F7" s="11">
        <v>120383.512</v>
      </c>
      <c r="G7" s="11">
        <v>118950.659</v>
      </c>
      <c r="H7" s="11">
        <v>117449.35400000001</v>
      </c>
      <c r="I7" s="11">
        <v>116071.189</v>
      </c>
      <c r="J7" s="11">
        <v>114896.73299999999</v>
      </c>
      <c r="K7" s="11">
        <v>114035.55499999999</v>
      </c>
      <c r="L7" s="11">
        <v>113436.901</v>
      </c>
      <c r="M7" s="11">
        <v>113196.98</v>
      </c>
      <c r="N7" s="11">
        <v>112830.395</v>
      </c>
      <c r="O7" s="11">
        <v>112741.978</v>
      </c>
      <c r="P7" s="11">
        <v>112896.727</v>
      </c>
      <c r="Q7" s="11">
        <v>114013.931</v>
      </c>
      <c r="R7" s="11">
        <v>115202.826</v>
      </c>
      <c r="S7" s="11">
        <v>117518.18399999999</v>
      </c>
      <c r="T7" s="11">
        <v>127417.374</v>
      </c>
      <c r="U7" s="11">
        <v>133319.96900000001</v>
      </c>
      <c r="V7" s="11">
        <v>132311.83499999999</v>
      </c>
      <c r="W7" s="11">
        <v>130663.361</v>
      </c>
      <c r="X7" s="11">
        <v>132106.90400000001</v>
      </c>
      <c r="Y7" s="11">
        <v>131942.636</v>
      </c>
      <c r="Z7" s="11">
        <v>136693.641</v>
      </c>
      <c r="AA7" s="11">
        <v>138503.95600000001</v>
      </c>
      <c r="AB7" s="11">
        <v>140544.666</v>
      </c>
      <c r="AC7" s="11">
        <v>145644.62100000001</v>
      </c>
      <c r="AD7" s="11">
        <v>147949.93900000001</v>
      </c>
      <c r="AE7" s="11">
        <v>148816.44500000001</v>
      </c>
      <c r="AF7" s="11">
        <v>150341.886</v>
      </c>
      <c r="AG7" s="11">
        <v>151706.728</v>
      </c>
      <c r="AH7" s="11">
        <v>151402.35800000001</v>
      </c>
      <c r="AI7" s="11">
        <v>149978.26500000001</v>
      </c>
      <c r="AJ7" s="11">
        <v>151480.69899999999</v>
      </c>
      <c r="AK7" s="11">
        <v>149252.473</v>
      </c>
      <c r="AL7" s="11">
        <v>146980.875</v>
      </c>
      <c r="AM7" s="11">
        <v>146068.43900000001</v>
      </c>
      <c r="AN7" s="11">
        <v>132615.71100000001</v>
      </c>
      <c r="AO7" s="11">
        <v>122270.795</v>
      </c>
      <c r="AP7" s="11">
        <v>123181.45699999999</v>
      </c>
      <c r="AQ7" s="11">
        <v>126618.875</v>
      </c>
      <c r="AR7" s="11">
        <v>130121.656</v>
      </c>
      <c r="AS7" s="11">
        <v>136121.86600000001</v>
      </c>
      <c r="AT7" s="11">
        <v>143440.522</v>
      </c>
      <c r="AU7" s="11">
        <v>148382.19699999999</v>
      </c>
      <c r="AV7" s="11">
        <v>146654.64300000001</v>
      </c>
      <c r="AW7" s="11">
        <v>143987.62599999999</v>
      </c>
      <c r="AX7" s="11">
        <v>140268.53400000001</v>
      </c>
      <c r="AY7" s="11">
        <v>139958.82699999999</v>
      </c>
      <c r="AZ7" s="11">
        <v>141198.761</v>
      </c>
      <c r="BA7" s="11">
        <v>136337.62299999999</v>
      </c>
      <c r="BB7" s="11">
        <v>134962.58199999999</v>
      </c>
      <c r="BC7" s="11">
        <v>133302.03200000001</v>
      </c>
      <c r="BD7" s="11">
        <v>128575.224</v>
      </c>
      <c r="BE7" s="11">
        <v>132441.66699999999</v>
      </c>
      <c r="BF7" s="11">
        <v>122627.549</v>
      </c>
      <c r="BG7" s="11">
        <v>119438.872</v>
      </c>
      <c r="BH7" s="11">
        <v>117875.443</v>
      </c>
      <c r="BI7" s="11">
        <v>114111.30499999999</v>
      </c>
      <c r="BJ7" s="11">
        <v>116591.33199999999</v>
      </c>
      <c r="BK7" s="11">
        <v>111782.84</v>
      </c>
      <c r="BL7" s="11">
        <v>111339.314</v>
      </c>
      <c r="BM7" s="11">
        <v>112323.202</v>
      </c>
      <c r="BN7" s="11">
        <v>115748.891</v>
      </c>
      <c r="BO7" s="11">
        <v>119648.266</v>
      </c>
      <c r="BP7" s="11">
        <v>111311.932</v>
      </c>
      <c r="BQ7" s="11">
        <v>105712.823</v>
      </c>
      <c r="BR7" s="11">
        <v>101117.36599999999</v>
      </c>
      <c r="BS7" s="11">
        <v>99886.278000000006</v>
      </c>
      <c r="BT7" s="11">
        <v>103667.698</v>
      </c>
      <c r="BU7" s="11">
        <v>102165.963</v>
      </c>
      <c r="BV7" s="11">
        <v>100063.626</v>
      </c>
      <c r="BW7" s="11">
        <v>96229.065000000002</v>
      </c>
      <c r="BX7" s="11">
        <v>93781.832999999999</v>
      </c>
      <c r="BY7" s="11">
        <v>94081.41</v>
      </c>
      <c r="BZ7" s="11">
        <v>86874.869000000006</v>
      </c>
      <c r="CA7" s="11">
        <v>84232.441000000006</v>
      </c>
      <c r="CB7" s="11">
        <v>80953.485000000001</v>
      </c>
      <c r="CC7" s="11">
        <v>75862.642000000007</v>
      </c>
      <c r="CD7" s="11">
        <v>73171.884000000005</v>
      </c>
      <c r="CE7" s="11">
        <v>66631.332999999999</v>
      </c>
      <c r="CF7" s="11">
        <v>62002.561000000002</v>
      </c>
      <c r="CG7" s="11">
        <v>56273.843000000001</v>
      </c>
      <c r="CH7" s="11">
        <v>51063.45</v>
      </c>
      <c r="CI7" s="11">
        <v>48917.144999999997</v>
      </c>
      <c r="CJ7" s="11">
        <v>43801.535000000003</v>
      </c>
      <c r="CK7" s="11">
        <v>39620.654999999999</v>
      </c>
      <c r="CL7" s="11">
        <v>38667.154999999999</v>
      </c>
      <c r="CM7" s="11">
        <v>27222.384999999998</v>
      </c>
      <c r="CN7" s="11">
        <v>24338.866000000002</v>
      </c>
      <c r="CO7" s="11">
        <v>20611.046999999999</v>
      </c>
      <c r="CP7" s="11">
        <v>18175.449000000001</v>
      </c>
      <c r="CQ7" s="11">
        <v>14054.466</v>
      </c>
      <c r="CR7" s="11">
        <v>11138.477999999999</v>
      </c>
      <c r="CS7" s="11">
        <v>9215.9</v>
      </c>
      <c r="CT7" s="11">
        <v>7174.8770000000004</v>
      </c>
      <c r="CU7" s="11">
        <v>5739.2939999999999</v>
      </c>
      <c r="CV7" s="11">
        <v>4301.1980000000003</v>
      </c>
      <c r="CW7" s="11">
        <v>3232.8519999999999</v>
      </c>
      <c r="CX7" s="11">
        <v>7489.8010000000004</v>
      </c>
    </row>
    <row r="8" spans="1:102" x14ac:dyDescent="0.2">
      <c r="A8" s="10">
        <v>2040</v>
      </c>
      <c r="B8" s="11">
        <v>141120.158</v>
      </c>
      <c r="C8" s="11">
        <v>139488.81200000001</v>
      </c>
      <c r="D8" s="11">
        <v>138724.641</v>
      </c>
      <c r="E8" s="11">
        <v>137530.908</v>
      </c>
      <c r="F8" s="11">
        <v>136341.32500000001</v>
      </c>
      <c r="G8" s="11">
        <v>131624.60999999999</v>
      </c>
      <c r="H8" s="11">
        <v>131800.201</v>
      </c>
      <c r="I8" s="11">
        <v>129630.947</v>
      </c>
      <c r="J8" s="11">
        <v>127719.69</v>
      </c>
      <c r="K8" s="11">
        <v>125901.33100000001</v>
      </c>
      <c r="L8" s="11">
        <v>124424.8</v>
      </c>
      <c r="M8" s="11">
        <v>122988.13800000001</v>
      </c>
      <c r="N8" s="11">
        <v>121703.261</v>
      </c>
      <c r="O8" s="11">
        <v>120672.064</v>
      </c>
      <c r="P8" s="11">
        <v>120186.592</v>
      </c>
      <c r="Q8" s="11">
        <v>120523.789</v>
      </c>
      <c r="R8" s="11">
        <v>122154.651</v>
      </c>
      <c r="S8" s="11">
        <v>125237.632</v>
      </c>
      <c r="T8" s="11">
        <v>141364.36199999999</v>
      </c>
      <c r="U8" s="11">
        <v>148337.57999999999</v>
      </c>
      <c r="V8" s="11">
        <v>150898.11799999999</v>
      </c>
      <c r="W8" s="11">
        <v>152156.01999999999</v>
      </c>
      <c r="X8" s="11">
        <v>153441.78899999999</v>
      </c>
      <c r="Y8" s="11">
        <v>149643.23000000001</v>
      </c>
      <c r="Z8" s="11">
        <v>152301.361</v>
      </c>
      <c r="AA8" s="11">
        <v>152398.522</v>
      </c>
      <c r="AB8" s="11">
        <v>152588.58600000001</v>
      </c>
      <c r="AC8" s="11">
        <v>155281.79399999999</v>
      </c>
      <c r="AD8" s="11">
        <v>155945.807</v>
      </c>
      <c r="AE8" s="11">
        <v>160092.24799999999</v>
      </c>
      <c r="AF8" s="11">
        <v>161343.57399999999</v>
      </c>
      <c r="AG8" s="11">
        <v>162367.38399999999</v>
      </c>
      <c r="AH8" s="11">
        <v>165783.82699999999</v>
      </c>
      <c r="AI8" s="11">
        <v>166130.51800000001</v>
      </c>
      <c r="AJ8" s="11">
        <v>164875.74600000001</v>
      </c>
      <c r="AK8" s="11">
        <v>162924.995</v>
      </c>
      <c r="AL8" s="11">
        <v>162890.087</v>
      </c>
      <c r="AM8" s="11">
        <v>161512.29399999999</v>
      </c>
      <c r="AN8" s="11">
        <v>159407.62100000001</v>
      </c>
      <c r="AO8" s="11">
        <v>160350.82500000001</v>
      </c>
      <c r="AP8" s="11">
        <v>159178.70600000001</v>
      </c>
      <c r="AQ8" s="11">
        <v>156236.68400000001</v>
      </c>
      <c r="AR8" s="11">
        <v>154459.50200000001</v>
      </c>
      <c r="AS8" s="11">
        <v>140039.86499999999</v>
      </c>
      <c r="AT8" s="11">
        <v>128802.378</v>
      </c>
      <c r="AU8" s="11">
        <v>129060.868</v>
      </c>
      <c r="AV8" s="11">
        <v>131838.495</v>
      </c>
      <c r="AW8" s="11">
        <v>134911.799</v>
      </c>
      <c r="AX8" s="11">
        <v>140437.88</v>
      </c>
      <c r="AY8" s="11">
        <v>147334.21299999999</v>
      </c>
      <c r="AZ8" s="11">
        <v>151827.223</v>
      </c>
      <c r="BA8" s="11">
        <v>149714.69500000001</v>
      </c>
      <c r="BB8" s="11">
        <v>146693.60200000001</v>
      </c>
      <c r="BC8" s="11">
        <v>142780.16899999999</v>
      </c>
      <c r="BD8" s="11">
        <v>142237.674</v>
      </c>
      <c r="BE8" s="11">
        <v>143266.111</v>
      </c>
      <c r="BF8" s="11">
        <v>138366.611</v>
      </c>
      <c r="BG8" s="11">
        <v>136856.606</v>
      </c>
      <c r="BH8" s="11">
        <v>135115.67000000001</v>
      </c>
      <c r="BI8" s="11">
        <v>130311.158</v>
      </c>
      <c r="BJ8" s="11">
        <v>133876.122</v>
      </c>
      <c r="BK8" s="11">
        <v>124077.76300000001</v>
      </c>
      <c r="BL8" s="11">
        <v>120762.981</v>
      </c>
      <c r="BM8" s="11">
        <v>119070.167</v>
      </c>
      <c r="BN8" s="11">
        <v>115186.704</v>
      </c>
      <c r="BO8" s="11">
        <v>116183.48699999999</v>
      </c>
      <c r="BP8" s="11">
        <v>110226.534</v>
      </c>
      <c r="BQ8" s="11">
        <v>108277.747</v>
      </c>
      <c r="BR8" s="11">
        <v>107619.572</v>
      </c>
      <c r="BS8" s="11">
        <v>108931.344</v>
      </c>
      <c r="BT8" s="11">
        <v>112936.55</v>
      </c>
      <c r="BU8" s="11">
        <v>105055.682</v>
      </c>
      <c r="BV8" s="11">
        <v>99624.763000000006</v>
      </c>
      <c r="BW8" s="11">
        <v>95116.28</v>
      </c>
      <c r="BX8" s="11">
        <v>93436.27</v>
      </c>
      <c r="BY8" s="11">
        <v>96350.426000000007</v>
      </c>
      <c r="BZ8" s="11">
        <v>94234.612999999998</v>
      </c>
      <c r="CA8" s="11">
        <v>91570.520999999993</v>
      </c>
      <c r="CB8" s="11">
        <v>87234.675000000003</v>
      </c>
      <c r="CC8" s="11">
        <v>83970.42</v>
      </c>
      <c r="CD8" s="11">
        <v>83171.937999999995</v>
      </c>
      <c r="CE8" s="11">
        <v>75611.225999999995</v>
      </c>
      <c r="CF8" s="11">
        <v>72089.726999999999</v>
      </c>
      <c r="CG8" s="11">
        <v>68072.138999999996</v>
      </c>
      <c r="CH8" s="11">
        <v>62466.425000000003</v>
      </c>
      <c r="CI8" s="11">
        <v>58760.349000000002</v>
      </c>
      <c r="CJ8" s="11">
        <v>52087.12</v>
      </c>
      <c r="CK8" s="11">
        <v>47070.305999999997</v>
      </c>
      <c r="CL8" s="11">
        <v>41297.364999999998</v>
      </c>
      <c r="CM8" s="11">
        <v>36060.838000000003</v>
      </c>
      <c r="CN8" s="11">
        <v>33175.163999999997</v>
      </c>
      <c r="CO8" s="11">
        <v>28418.382000000001</v>
      </c>
      <c r="CP8" s="11">
        <v>24428.616000000002</v>
      </c>
      <c r="CQ8" s="11">
        <v>22710.601999999999</v>
      </c>
      <c r="CR8" s="11">
        <v>14990.728999999999</v>
      </c>
      <c r="CS8" s="11">
        <v>12586.77</v>
      </c>
      <c r="CT8" s="11">
        <v>9936.8250000000007</v>
      </c>
      <c r="CU8" s="11">
        <v>8150.65</v>
      </c>
      <c r="CV8" s="11">
        <v>5812.2809999999999</v>
      </c>
      <c r="CW8" s="11">
        <v>4214.0879999999997</v>
      </c>
      <c r="CX8" s="11">
        <v>9680.8379999999997</v>
      </c>
    </row>
    <row r="9" spans="1:102" x14ac:dyDescent="0.2">
      <c r="A9" s="10">
        <v>2045</v>
      </c>
      <c r="B9" s="11">
        <v>158382.99400000001</v>
      </c>
      <c r="C9" s="11">
        <v>157205.09400000001</v>
      </c>
      <c r="D9" s="11">
        <v>156158.046</v>
      </c>
      <c r="E9" s="11">
        <v>154780.21900000001</v>
      </c>
      <c r="F9" s="11">
        <v>152829.83600000001</v>
      </c>
      <c r="G9" s="11">
        <v>151276.764</v>
      </c>
      <c r="H9" s="11">
        <v>148577.505</v>
      </c>
      <c r="I9" s="11">
        <v>146667.092</v>
      </c>
      <c r="J9" s="11">
        <v>144750.57</v>
      </c>
      <c r="K9" s="11">
        <v>143220.128</v>
      </c>
      <c r="L9" s="11">
        <v>138412.739</v>
      </c>
      <c r="M9" s="11">
        <v>138610.76800000001</v>
      </c>
      <c r="N9" s="11">
        <v>136497.77100000001</v>
      </c>
      <c r="O9" s="11">
        <v>134696.815</v>
      </c>
      <c r="P9" s="11">
        <v>133247.96299999999</v>
      </c>
      <c r="Q9" s="11">
        <v>132791.924</v>
      </c>
      <c r="R9" s="11">
        <v>133228.49600000001</v>
      </c>
      <c r="S9" s="11">
        <v>135477.677</v>
      </c>
      <c r="T9" s="11">
        <v>150909.07699999999</v>
      </c>
      <c r="U9" s="11">
        <v>157801.82699999999</v>
      </c>
      <c r="V9" s="11">
        <v>160093.337</v>
      </c>
      <c r="W9" s="11">
        <v>162402.859</v>
      </c>
      <c r="X9" s="11">
        <v>165072.25200000001</v>
      </c>
      <c r="Y9" s="11">
        <v>168157.671</v>
      </c>
      <c r="Z9" s="11">
        <v>172081.42600000001</v>
      </c>
      <c r="AA9" s="11">
        <v>175773.258</v>
      </c>
      <c r="AB9" s="11">
        <v>178577.9</v>
      </c>
      <c r="AC9" s="11">
        <v>180968.633</v>
      </c>
      <c r="AD9" s="11">
        <v>177791.639</v>
      </c>
      <c r="AE9" s="11">
        <v>179715.83799999999</v>
      </c>
      <c r="AF9" s="11">
        <v>179011.095</v>
      </c>
      <c r="AG9" s="11">
        <v>177844.649</v>
      </c>
      <c r="AH9" s="11">
        <v>178546.93599999999</v>
      </c>
      <c r="AI9" s="11">
        <v>176932.095</v>
      </c>
      <c r="AJ9" s="11">
        <v>178726.82399999999</v>
      </c>
      <c r="AK9" s="11">
        <v>176310.77499999999</v>
      </c>
      <c r="AL9" s="11">
        <v>175757.747</v>
      </c>
      <c r="AM9" s="11">
        <v>177941.671</v>
      </c>
      <c r="AN9" s="11">
        <v>177442.329</v>
      </c>
      <c r="AO9" s="11">
        <v>175567.864</v>
      </c>
      <c r="AP9" s="11">
        <v>174589.258</v>
      </c>
      <c r="AQ9" s="11">
        <v>173846.96</v>
      </c>
      <c r="AR9" s="11">
        <v>171518.658</v>
      </c>
      <c r="AS9" s="11">
        <v>168368.91</v>
      </c>
      <c r="AT9" s="11">
        <v>168257.226</v>
      </c>
      <c r="AU9" s="11">
        <v>166306.375</v>
      </c>
      <c r="AV9" s="11">
        <v>162594.81099999999</v>
      </c>
      <c r="AW9" s="11">
        <v>160278.21799999999</v>
      </c>
      <c r="AX9" s="11">
        <v>145393.905</v>
      </c>
      <c r="AY9" s="11">
        <v>133765.69899999999</v>
      </c>
      <c r="AZ9" s="11">
        <v>133604.30100000001</v>
      </c>
      <c r="BA9" s="11">
        <v>135939.60800000001</v>
      </c>
      <c r="BB9" s="11">
        <v>138647.429</v>
      </c>
      <c r="BC9" s="11">
        <v>143845.59400000001</v>
      </c>
      <c r="BD9" s="11">
        <v>150444.372</v>
      </c>
      <c r="BE9" s="11">
        <v>154703.58100000001</v>
      </c>
      <c r="BF9" s="11">
        <v>152485.465</v>
      </c>
      <c r="BG9" s="11">
        <v>149313.09599999999</v>
      </c>
      <c r="BH9" s="11">
        <v>145322.06700000001</v>
      </c>
      <c r="BI9" s="11">
        <v>144625.117</v>
      </c>
      <c r="BJ9" s="11">
        <v>145454.07399999999</v>
      </c>
      <c r="BK9" s="11">
        <v>140497.753</v>
      </c>
      <c r="BL9" s="11">
        <v>138825.18700000001</v>
      </c>
      <c r="BM9" s="11">
        <v>136939.144</v>
      </c>
      <c r="BN9" s="11">
        <v>131983.557</v>
      </c>
      <c r="BO9" s="11">
        <v>133916.334</v>
      </c>
      <c r="BP9" s="11">
        <v>122852.6</v>
      </c>
      <c r="BQ9" s="11">
        <v>117974.94</v>
      </c>
      <c r="BR9" s="11">
        <v>114767.02499999999</v>
      </c>
      <c r="BS9" s="11">
        <v>109202.07399999999</v>
      </c>
      <c r="BT9" s="11">
        <v>110320.567</v>
      </c>
      <c r="BU9" s="11">
        <v>104456.79300000001</v>
      </c>
      <c r="BV9" s="11">
        <v>102347.966</v>
      </c>
      <c r="BW9" s="11">
        <v>101438.86</v>
      </c>
      <c r="BX9" s="11">
        <v>102225.45699999999</v>
      </c>
      <c r="BY9" s="11">
        <v>105460.462</v>
      </c>
      <c r="BZ9" s="11">
        <v>97474.547000000006</v>
      </c>
      <c r="CA9" s="11">
        <v>91622.948000000004</v>
      </c>
      <c r="CB9" s="11">
        <v>86674.653999999995</v>
      </c>
      <c r="CC9" s="11">
        <v>84056.695000000007</v>
      </c>
      <c r="CD9" s="11">
        <v>85572.379000000001</v>
      </c>
      <c r="CE9" s="11">
        <v>82416.883000000002</v>
      </c>
      <c r="CF9" s="11">
        <v>78854.819000000003</v>
      </c>
      <c r="CG9" s="11">
        <v>73829.331000000006</v>
      </c>
      <c r="CH9" s="11">
        <v>69596.159</v>
      </c>
      <c r="CI9" s="11">
        <v>67295.020999999993</v>
      </c>
      <c r="CJ9" s="11">
        <v>59599.328000000001</v>
      </c>
      <c r="CK9" s="11">
        <v>55200.171000000002</v>
      </c>
      <c r="CL9" s="11">
        <v>50505.031999999999</v>
      </c>
      <c r="CM9" s="11">
        <v>44703.016000000003</v>
      </c>
      <c r="CN9" s="11">
        <v>40445.885999999999</v>
      </c>
      <c r="CO9" s="11">
        <v>34344.107000000004</v>
      </c>
      <c r="CP9" s="11">
        <v>29619.963</v>
      </c>
      <c r="CQ9" s="11">
        <v>24655.871999999999</v>
      </c>
      <c r="CR9" s="11">
        <v>20313.716</v>
      </c>
      <c r="CS9" s="11">
        <v>17577.257000000001</v>
      </c>
      <c r="CT9" s="11">
        <v>14100.15</v>
      </c>
      <c r="CU9" s="11">
        <v>11261.472</v>
      </c>
      <c r="CV9" s="11">
        <v>9769.6569999999992</v>
      </c>
      <c r="CW9" s="11">
        <v>5896.3109999999997</v>
      </c>
      <c r="CX9" s="11">
        <v>13890.224</v>
      </c>
    </row>
    <row r="10" spans="1:102" x14ac:dyDescent="0.2">
      <c r="A10" s="10">
        <v>2050</v>
      </c>
      <c r="B10" s="11">
        <v>176983.97</v>
      </c>
      <c r="C10" s="11">
        <v>175123.236</v>
      </c>
      <c r="D10" s="11">
        <v>173573.43100000001</v>
      </c>
      <c r="E10" s="11">
        <v>171642.61</v>
      </c>
      <c r="F10" s="11">
        <v>169433.73800000001</v>
      </c>
      <c r="G10" s="11">
        <v>167077.508</v>
      </c>
      <c r="H10" s="11">
        <v>164809.353</v>
      </c>
      <c r="I10" s="11">
        <v>162613.18599999999</v>
      </c>
      <c r="J10" s="11">
        <v>160541.78899999999</v>
      </c>
      <c r="K10" s="11">
        <v>158297.399</v>
      </c>
      <c r="L10" s="11">
        <v>156720.97099999999</v>
      </c>
      <c r="M10" s="11">
        <v>154119.34599999999</v>
      </c>
      <c r="N10" s="11">
        <v>152344.93900000001</v>
      </c>
      <c r="O10" s="11">
        <v>150617.78599999999</v>
      </c>
      <c r="P10" s="11">
        <v>149552.67000000001</v>
      </c>
      <c r="Q10" s="11">
        <v>145930.95000000001</v>
      </c>
      <c r="R10" s="11">
        <v>148212.84599999999</v>
      </c>
      <c r="S10" s="11">
        <v>149864.954</v>
      </c>
      <c r="T10" s="11">
        <v>164758.845</v>
      </c>
      <c r="U10" s="11">
        <v>170795.99600000001</v>
      </c>
      <c r="V10" s="11">
        <v>172207.55799999999</v>
      </c>
      <c r="W10" s="11">
        <v>173100.87</v>
      </c>
      <c r="X10" s="11">
        <v>174618.06899999999</v>
      </c>
      <c r="Y10" s="11">
        <v>176653.07199999999</v>
      </c>
      <c r="Z10" s="11">
        <v>180228.80799999999</v>
      </c>
      <c r="AA10" s="11">
        <v>183565.38099999999</v>
      </c>
      <c r="AB10" s="11">
        <v>187474.516</v>
      </c>
      <c r="AC10" s="11">
        <v>191313.693</v>
      </c>
      <c r="AD10" s="11">
        <v>195075.5</v>
      </c>
      <c r="AE10" s="11">
        <v>198260.62599999999</v>
      </c>
      <c r="AF10" s="11">
        <v>201157.05799999999</v>
      </c>
      <c r="AG10" s="11">
        <v>202629.85800000001</v>
      </c>
      <c r="AH10" s="11">
        <v>203066.50700000001</v>
      </c>
      <c r="AI10" s="11">
        <v>197640.80100000001</v>
      </c>
      <c r="AJ10" s="11">
        <v>197210.41200000001</v>
      </c>
      <c r="AK10" s="11">
        <v>192834.39</v>
      </c>
      <c r="AL10" s="11">
        <v>190095.28</v>
      </c>
      <c r="AM10" s="11">
        <v>189604.234</v>
      </c>
      <c r="AN10" s="11">
        <v>187199.049</v>
      </c>
      <c r="AO10" s="11">
        <v>188405.40900000001</v>
      </c>
      <c r="AP10" s="11">
        <v>186987.20699999999</v>
      </c>
      <c r="AQ10" s="11">
        <v>185728.02600000001</v>
      </c>
      <c r="AR10" s="11">
        <v>186945.234</v>
      </c>
      <c r="AS10" s="11">
        <v>185357.54199999999</v>
      </c>
      <c r="AT10" s="11">
        <v>182458.962</v>
      </c>
      <c r="AU10" s="11">
        <v>180733.32199999999</v>
      </c>
      <c r="AV10" s="11">
        <v>179275.10699999999</v>
      </c>
      <c r="AW10" s="11">
        <v>176455.22500000001</v>
      </c>
      <c r="AX10" s="11">
        <v>172894.59700000001</v>
      </c>
      <c r="AY10" s="11">
        <v>172390.82199999999</v>
      </c>
      <c r="AZ10" s="11">
        <v>170030.334</v>
      </c>
      <c r="BA10" s="11">
        <v>165923.84700000001</v>
      </c>
      <c r="BB10" s="11">
        <v>163277.606</v>
      </c>
      <c r="BC10" s="11">
        <v>148234.818</v>
      </c>
      <c r="BD10" s="11">
        <v>136476.81899999999</v>
      </c>
      <c r="BE10" s="11">
        <v>136224.22200000001</v>
      </c>
      <c r="BF10" s="11">
        <v>138486.27100000001</v>
      </c>
      <c r="BG10" s="11">
        <v>141128.38399999999</v>
      </c>
      <c r="BH10" s="11">
        <v>146171.18299999999</v>
      </c>
      <c r="BI10" s="11">
        <v>152601.07199999999</v>
      </c>
      <c r="BJ10" s="11">
        <v>156650.386</v>
      </c>
      <c r="BK10" s="11">
        <v>154329.315</v>
      </c>
      <c r="BL10" s="11">
        <v>151029.97500000001</v>
      </c>
      <c r="BM10" s="11">
        <v>146967.02499999999</v>
      </c>
      <c r="BN10" s="11">
        <v>146070.68900000001</v>
      </c>
      <c r="BO10" s="11">
        <v>145324.823</v>
      </c>
      <c r="BP10" s="11">
        <v>138863.076</v>
      </c>
      <c r="BQ10" s="11">
        <v>135521.04300000001</v>
      </c>
      <c r="BR10" s="11">
        <v>132103.72200000001</v>
      </c>
      <c r="BS10" s="11">
        <v>125312.22900000001</v>
      </c>
      <c r="BT10" s="11">
        <v>127543.467</v>
      </c>
      <c r="BU10" s="11">
        <v>116892.425</v>
      </c>
      <c r="BV10" s="11">
        <v>112062.876</v>
      </c>
      <c r="BW10" s="11">
        <v>108897.23699999999</v>
      </c>
      <c r="BX10" s="11">
        <v>103096.2</v>
      </c>
      <c r="BY10" s="11">
        <v>103591.89</v>
      </c>
      <c r="BZ10" s="11">
        <v>97302.812000000005</v>
      </c>
      <c r="CA10" s="11">
        <v>94452.301000000007</v>
      </c>
      <c r="CB10" s="11">
        <v>92704.081999999995</v>
      </c>
      <c r="CC10" s="11">
        <v>92367.464999999997</v>
      </c>
      <c r="CD10" s="11">
        <v>94188.650999999998</v>
      </c>
      <c r="CE10" s="11">
        <v>85816.084000000003</v>
      </c>
      <c r="CF10" s="11">
        <v>79326.244000000006</v>
      </c>
      <c r="CG10" s="11">
        <v>73796.312999999995</v>
      </c>
      <c r="CH10" s="11">
        <v>70093.455000000002</v>
      </c>
      <c r="CI10" s="11">
        <v>69713.312999999995</v>
      </c>
      <c r="CJ10" s="11">
        <v>65468.838000000003</v>
      </c>
      <c r="CK10" s="11">
        <v>60980.095000000001</v>
      </c>
      <c r="CL10" s="11">
        <v>55381.512000000002</v>
      </c>
      <c r="CM10" s="11">
        <v>50440.262000000002</v>
      </c>
      <c r="CN10" s="11">
        <v>46982.96</v>
      </c>
      <c r="CO10" s="11">
        <v>39924.156999999999</v>
      </c>
      <c r="CP10" s="11">
        <v>35323.81</v>
      </c>
      <c r="CQ10" s="11">
        <v>30754.182000000001</v>
      </c>
      <c r="CR10" s="11">
        <v>25760.004000000001</v>
      </c>
      <c r="CS10" s="11">
        <v>21956.341</v>
      </c>
      <c r="CT10" s="11">
        <v>17497.352999999999</v>
      </c>
      <c r="CU10" s="11">
        <v>14113.459000000001</v>
      </c>
      <c r="CV10" s="11">
        <v>10908.531999999999</v>
      </c>
      <c r="CW10" s="11">
        <v>8289.357</v>
      </c>
      <c r="CX10" s="11">
        <v>20819.425999999999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B36D-0158-EC4E-839B-EF11AAF84CBD}">
  <dimension ref="A1:R10"/>
  <sheetViews>
    <sheetView workbookViewId="0">
      <selection sqref="A1:R10"/>
    </sheetView>
  </sheetViews>
  <sheetFormatPr baseColWidth="10" defaultRowHeight="16" x14ac:dyDescent="0.2"/>
  <cols>
    <col min="2" max="4" width="13" bestFit="1" customWidth="1"/>
    <col min="5" max="5" width="11.5" bestFit="1" customWidth="1"/>
    <col min="7" max="7" width="11.5" bestFit="1" customWidth="1"/>
  </cols>
  <sheetData>
    <row r="1" spans="1:18" x14ac:dyDescent="0.2">
      <c r="A1" t="str">
        <f>rBp!A1</f>
        <v>year</v>
      </c>
      <c r="B1" t="s">
        <v>222</v>
      </c>
      <c r="C1" t="s">
        <v>223</v>
      </c>
      <c r="D1" t="s">
        <v>224</v>
      </c>
      <c r="E1" t="s">
        <v>225</v>
      </c>
      <c r="N1" t="s">
        <v>226</v>
      </c>
      <c r="O1" t="s">
        <v>227</v>
      </c>
      <c r="P1" t="s">
        <v>228</v>
      </c>
    </row>
    <row r="2" spans="1:18" x14ac:dyDescent="0.2">
      <c r="A2">
        <f>rBp!A2</f>
        <v>2010</v>
      </c>
      <c r="B2" s="4">
        <f>SUM(rBp!B2:'rBp'!U2)</f>
        <v>1769280.9729999998</v>
      </c>
      <c r="C2" s="4">
        <f>SUM(rBp!V2:AJ2)</f>
        <v>1516044.9810000001</v>
      </c>
      <c r="D2" s="4">
        <f>SUM(rBp!AK2:BN2)</f>
        <v>2997300.9629999991</v>
      </c>
      <c r="E2" s="4">
        <f>SUM(rBp!BO2:CX2)</f>
        <v>885243.99099999992</v>
      </c>
      <c r="G2" s="6">
        <f>SUM(B2:E2)</f>
        <v>7167870.9079999998</v>
      </c>
      <c r="I2" s="19">
        <f>B2/$G2</f>
        <v>0.2468349382555593</v>
      </c>
      <c r="J2" s="19">
        <f t="shared" ref="J2:L10" si="0">C2/$G2</f>
        <v>0.21150562007303386</v>
      </c>
      <c r="K2" s="19">
        <f t="shared" si="0"/>
        <v>0.4181577767611212</v>
      </c>
      <c r="L2" s="19">
        <f t="shared" si="0"/>
        <v>0.12350166491028551</v>
      </c>
      <c r="O2">
        <v>0.66649612199999997</v>
      </c>
      <c r="P2">
        <v>0.33350387799999998</v>
      </c>
    </row>
    <row r="3" spans="1:18" x14ac:dyDescent="0.2">
      <c r="A3">
        <f>rBp!A3</f>
        <v>2015</v>
      </c>
      <c r="B3" s="4">
        <f>SUM(rBp!B3:'rBp'!U3)</f>
        <v>1778363.9970000002</v>
      </c>
      <c r="C3" s="4">
        <f>SUM(rBp!V3:AJ3)</f>
        <v>1654471.9939999999</v>
      </c>
      <c r="D3" s="4">
        <f>SUM(rBp!AK3:BN3)</f>
        <v>3141347.986</v>
      </c>
      <c r="E3" s="4">
        <f>SUM(rBp!BO3:CX3)</f>
        <v>1080685.996</v>
      </c>
      <c r="G3" s="6">
        <f t="shared" ref="G3:G10" si="1">SUM(B3:E3)</f>
        <v>7654869.9730000002</v>
      </c>
      <c r="I3" s="19">
        <f t="shared" ref="I3:I10" si="2">B3/$G3</f>
        <v>0.23231798884534757</v>
      </c>
      <c r="J3" s="19">
        <f t="shared" si="0"/>
        <v>0.216133258936546</v>
      </c>
      <c r="K3" s="19">
        <f t="shared" si="0"/>
        <v>0.41037248145037825</v>
      </c>
      <c r="L3" s="19">
        <f t="shared" si="0"/>
        <v>0.14117627076772818</v>
      </c>
      <c r="O3">
        <f>1-P3</f>
        <v>0.68611027775627642</v>
      </c>
      <c r="P3">
        <f t="shared" ref="P3:P10" si="3">P2*R3</f>
        <v>0.31388972224372352</v>
      </c>
      <c r="R3">
        <f t="shared" ref="R3:R10" si="4">I3/I2</f>
        <v>0.94118762314279159</v>
      </c>
    </row>
    <row r="4" spans="1:18" x14ac:dyDescent="0.2">
      <c r="A4">
        <f>rBp!A4</f>
        <v>2020</v>
      </c>
      <c r="B4" s="4">
        <f>SUM(rBp!B4:'rBp'!U4)</f>
        <v>2000177.3150000002</v>
      </c>
      <c r="C4" s="4">
        <f>SUM(rBp!V4:AJ4)</f>
        <v>1757669.6450000003</v>
      </c>
      <c r="D4" s="4">
        <f>SUM(rBp!AK4:BN4)</f>
        <v>3417927.1499999994</v>
      </c>
      <c r="E4" s="4">
        <f>SUM(rBp!BO4:CX4)</f>
        <v>1314243.9660000002</v>
      </c>
      <c r="G4" s="6">
        <f t="shared" si="1"/>
        <v>8490018.0759999994</v>
      </c>
      <c r="I4" s="19">
        <f t="shared" si="2"/>
        <v>0.23559164386872153</v>
      </c>
      <c r="J4" s="19">
        <f t="shared" si="0"/>
        <v>0.20702778595591773</v>
      </c>
      <c r="K4" s="19">
        <f t="shared" si="0"/>
        <v>0.40258184604600122</v>
      </c>
      <c r="L4" s="19">
        <f t="shared" si="0"/>
        <v>0.15479872412935961</v>
      </c>
      <c r="O4">
        <f t="shared" ref="O4:O10" si="5">1-P4</f>
        <v>0.68168717358291575</v>
      </c>
      <c r="P4">
        <f t="shared" si="3"/>
        <v>0.31831282641708425</v>
      </c>
      <c r="R4">
        <f t="shared" si="4"/>
        <v>1.0140912679196497</v>
      </c>
    </row>
    <row r="5" spans="1:18" x14ac:dyDescent="0.2">
      <c r="A5">
        <f>rBp!A5</f>
        <v>2025</v>
      </c>
      <c r="B5" s="4">
        <f>SUM(rBp!B5:'rBp'!U5)</f>
        <v>2131589.1389999995</v>
      </c>
      <c r="C5" s="4">
        <f>SUM(rBp!V5:AJ5)</f>
        <v>1867936.3990000002</v>
      </c>
      <c r="D5" s="4">
        <f>SUM(rBp!AK5:BN5)</f>
        <v>3641488.0580000002</v>
      </c>
      <c r="E5" s="4">
        <f>SUM(rBp!BO5:CX5)</f>
        <v>1589443.3449999995</v>
      </c>
      <c r="G5" s="6">
        <f t="shared" si="1"/>
        <v>9230456.9409999996</v>
      </c>
      <c r="I5" s="19">
        <f t="shared" si="2"/>
        <v>0.23092996940724253</v>
      </c>
      <c r="J5" s="19">
        <f t="shared" si="0"/>
        <v>0.20236662290281304</v>
      </c>
      <c r="K5" s="19">
        <f t="shared" si="0"/>
        <v>0.39450788636748602</v>
      </c>
      <c r="L5" s="19">
        <f t="shared" si="0"/>
        <v>0.17219552132245838</v>
      </c>
      <c r="O5">
        <f t="shared" si="5"/>
        <v>0.68798566002030648</v>
      </c>
      <c r="P5">
        <f t="shared" si="3"/>
        <v>0.31201433997969358</v>
      </c>
      <c r="R5">
        <f t="shared" si="4"/>
        <v>0.98021290405326678</v>
      </c>
    </row>
    <row r="6" spans="1:18" x14ac:dyDescent="0.2">
      <c r="A6">
        <f>rBp!A6</f>
        <v>2030</v>
      </c>
      <c r="B6" s="4">
        <f>SUM(rBp!B6:'rBp'!U6)</f>
        <v>2257267.1880000001</v>
      </c>
      <c r="C6" s="4">
        <f>SUM(rBp!V6:AJ6)</f>
        <v>2057179.5720000002</v>
      </c>
      <c r="D6" s="4">
        <f>SUM(rBp!AK6:BN6)</f>
        <v>3776916.9720000005</v>
      </c>
      <c r="E6" s="4">
        <f>SUM(rBp!BO6:CX6)</f>
        <v>1858712.3189999997</v>
      </c>
      <c r="G6" s="6">
        <f t="shared" si="1"/>
        <v>9950076.0510000009</v>
      </c>
      <c r="I6" s="19">
        <f t="shared" si="2"/>
        <v>0.22685928996222501</v>
      </c>
      <c r="J6" s="19">
        <f t="shared" si="0"/>
        <v>0.20675013552215513</v>
      </c>
      <c r="K6" s="19">
        <f t="shared" si="0"/>
        <v>0.37958674412547966</v>
      </c>
      <c r="L6" s="19">
        <f t="shared" si="0"/>
        <v>0.18680383039014015</v>
      </c>
      <c r="O6">
        <f t="shared" si="5"/>
        <v>0.69348564065758012</v>
      </c>
      <c r="P6">
        <f t="shared" si="3"/>
        <v>0.30651435934241988</v>
      </c>
      <c r="R6">
        <f t="shared" si="4"/>
        <v>0.98237266711000637</v>
      </c>
    </row>
    <row r="7" spans="1:18" x14ac:dyDescent="0.2">
      <c r="A7">
        <f>rBp!A7</f>
        <v>2035</v>
      </c>
      <c r="B7" s="4">
        <f>SUM(rBp!B7:'rBp'!U7)</f>
        <v>2367169.0299999998</v>
      </c>
      <c r="C7" s="4">
        <f>SUM(rBp!V7:AJ7)</f>
        <v>2140087.9400000004</v>
      </c>
      <c r="D7" s="4">
        <f>SUM(rBp!AK7:BN7)</f>
        <v>3924581.1329999994</v>
      </c>
      <c r="E7" s="4">
        <f>SUM(rBp!BO7:CX7)</f>
        <v>2088433.8710000003</v>
      </c>
      <c r="G7" s="6">
        <f t="shared" si="1"/>
        <v>10520271.973999999</v>
      </c>
      <c r="I7" s="19">
        <f t="shared" si="2"/>
        <v>0.22501025029108243</v>
      </c>
      <c r="J7" s="19">
        <f t="shared" si="0"/>
        <v>0.20342515338852973</v>
      </c>
      <c r="K7" s="19">
        <f t="shared" si="0"/>
        <v>0.37304939859913167</v>
      </c>
      <c r="L7" s="19">
        <f t="shared" si="0"/>
        <v>0.1985151977212562</v>
      </c>
      <c r="O7">
        <f t="shared" si="5"/>
        <v>0.69598391705742846</v>
      </c>
      <c r="P7">
        <f t="shared" si="3"/>
        <v>0.30401608294257149</v>
      </c>
      <c r="R7">
        <f t="shared" si="4"/>
        <v>0.99184939849079812</v>
      </c>
    </row>
    <row r="8" spans="1:18" x14ac:dyDescent="0.2">
      <c r="A8">
        <f>rBp!A8</f>
        <v>2040</v>
      </c>
      <c r="B8" s="4">
        <f>SUM(rBp!B8:'rBp'!U8)</f>
        <v>2607475.4920000006</v>
      </c>
      <c r="C8" s="4">
        <f>SUM(rBp!V8:AJ8)</f>
        <v>2355248.5240000002</v>
      </c>
      <c r="D8" s="4">
        <f>SUM(rBp!AK8:BN8)</f>
        <v>4259529.4679999994</v>
      </c>
      <c r="E8" s="4">
        <f>SUM(rBp!BO8:CX8)</f>
        <v>2281561.2620000001</v>
      </c>
      <c r="G8" s="6">
        <f t="shared" si="1"/>
        <v>11503814.746000001</v>
      </c>
      <c r="I8" s="19">
        <f t="shared" si="2"/>
        <v>0.22666181171829522</v>
      </c>
      <c r="J8" s="19">
        <f t="shared" si="0"/>
        <v>0.20473630495648804</v>
      </c>
      <c r="K8" s="19">
        <f t="shared" si="0"/>
        <v>0.37027104156741425</v>
      </c>
      <c r="L8" s="19">
        <f t="shared" si="0"/>
        <v>0.19833084175780241</v>
      </c>
      <c r="O8">
        <f t="shared" si="5"/>
        <v>0.69375245766750848</v>
      </c>
      <c r="P8">
        <f t="shared" si="3"/>
        <v>0.30624754233249146</v>
      </c>
      <c r="R8">
        <f t="shared" si="4"/>
        <v>1.0073399386253572</v>
      </c>
    </row>
    <row r="9" spans="1:18" x14ac:dyDescent="0.2">
      <c r="A9">
        <f>rBp!A9</f>
        <v>2045</v>
      </c>
      <c r="B9" s="4">
        <f>SUM(rBp!B9:'rBp'!U9)</f>
        <v>2905523.3050000002</v>
      </c>
      <c r="C9" s="4">
        <f>SUM(rBp!V9:AJ9)</f>
        <v>2611696.412</v>
      </c>
      <c r="D9" s="4">
        <f>SUM(rBp!AK9:BN9)</f>
        <v>4650570.7509999992</v>
      </c>
      <c r="E9" s="4">
        <f>SUM(rBp!BO9:CX9)</f>
        <v>2474238.6760000004</v>
      </c>
      <c r="G9" s="6">
        <f t="shared" si="1"/>
        <v>12642029.143999999</v>
      </c>
      <c r="I9" s="19">
        <f t="shared" si="2"/>
        <v>0.22983045458165099</v>
      </c>
      <c r="J9" s="19">
        <f t="shared" si="0"/>
        <v>0.20658838721626666</v>
      </c>
      <c r="K9" s="19">
        <f t="shared" si="0"/>
        <v>0.36786584637856135</v>
      </c>
      <c r="L9" s="19">
        <f t="shared" si="0"/>
        <v>0.19571531182352103</v>
      </c>
      <c r="O9">
        <f t="shared" si="5"/>
        <v>0.68947123763279827</v>
      </c>
      <c r="P9">
        <f t="shared" si="3"/>
        <v>0.31052876236720173</v>
      </c>
      <c r="R9">
        <f t="shared" si="4"/>
        <v>1.0139796061777442</v>
      </c>
    </row>
    <row r="10" spans="1:18" x14ac:dyDescent="0.2">
      <c r="A10">
        <f>rBp!A10</f>
        <v>2050</v>
      </c>
      <c r="B10" s="4">
        <f>SUM(rBp!B10:'rBp'!U10)</f>
        <v>3223015.5229999996</v>
      </c>
      <c r="C10" s="4">
        <f>SUM(rBp!V10:AJ10)</f>
        <v>2834202.7289999998</v>
      </c>
      <c r="D10" s="4">
        <f>SUM(rBp!AK10:BN10)</f>
        <v>5010966.3520000018</v>
      </c>
      <c r="E10" s="4">
        <f>SUM(rBp!BO10:CX10)</f>
        <v>2703569.9960000007</v>
      </c>
      <c r="G10" s="6">
        <f t="shared" si="1"/>
        <v>13771754.600000003</v>
      </c>
      <c r="I10" s="19">
        <f t="shared" si="2"/>
        <v>0.23403085638775459</v>
      </c>
      <c r="J10" s="19">
        <f t="shared" si="0"/>
        <v>0.20579823060454469</v>
      </c>
      <c r="K10" s="19">
        <f t="shared" si="0"/>
        <v>0.36385823720675364</v>
      </c>
      <c r="L10" s="19">
        <f t="shared" si="0"/>
        <v>0.19631267580094697</v>
      </c>
      <c r="O10">
        <f t="shared" si="5"/>
        <v>0.68379598638435724</v>
      </c>
      <c r="P10">
        <f t="shared" si="3"/>
        <v>0.31620401361564282</v>
      </c>
      <c r="R10">
        <f t="shared" si="4"/>
        <v>1.0182760888401381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00A8-2BDA-154C-92EB-AAFC8B4EE274}">
  <dimension ref="A1:S10"/>
  <sheetViews>
    <sheetView workbookViewId="0">
      <selection activeCell="I3" sqref="I3"/>
    </sheetView>
  </sheetViews>
  <sheetFormatPr baseColWidth="10" defaultRowHeight="16" x14ac:dyDescent="0.2"/>
  <sheetData>
    <row r="1" spans="1:19" x14ac:dyDescent="0.2">
      <c r="A1" t="s">
        <v>32</v>
      </c>
      <c r="B1" t="s">
        <v>171</v>
      </c>
      <c r="C1" t="s">
        <v>172</v>
      </c>
      <c r="D1" t="s">
        <v>173</v>
      </c>
      <c r="E1" t="s">
        <v>174</v>
      </c>
      <c r="F1" t="s">
        <v>175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</row>
    <row r="2" spans="1:19" x14ac:dyDescent="0.2">
      <c r="A2">
        <v>2010</v>
      </c>
      <c r="B2">
        <v>0.26108857200000002</v>
      </c>
      <c r="C2">
        <v>0.30591716400000002</v>
      </c>
      <c r="D2">
        <v>0.16454264399999999</v>
      </c>
      <c r="E2">
        <v>0.26845162</v>
      </c>
      <c r="F2">
        <f>Bh!G2</f>
        <v>0.2677270985051744</v>
      </c>
      <c r="G2">
        <f>Bh!H2</f>
        <v>0.26113453430433115</v>
      </c>
      <c r="H2">
        <f>Bh!I2</f>
        <v>0.22752012265235722</v>
      </c>
      <c r="I2">
        <f>Bh!J2</f>
        <v>0.24361824453813721</v>
      </c>
      <c r="J2">
        <v>0.23092916299999999</v>
      </c>
      <c r="K2">
        <v>0.39891012399999998</v>
      </c>
      <c r="L2">
        <v>0.295972705</v>
      </c>
      <c r="M2">
        <v>7.4188007E-2</v>
      </c>
      <c r="N2" s="20">
        <f>Bp!I2</f>
        <v>0.2468349382555593</v>
      </c>
      <c r="O2" s="20">
        <f>Bp!J2</f>
        <v>0.21150562007303386</v>
      </c>
      <c r="P2" s="20">
        <f>Bp!K2</f>
        <v>0.4181577767611212</v>
      </c>
      <c r="Q2" s="20">
        <f>Bp!L2</f>
        <v>0.12350166491028551</v>
      </c>
      <c r="R2">
        <v>0.66649612199999997</v>
      </c>
      <c r="S2">
        <v>0.33350387799999998</v>
      </c>
    </row>
    <row r="3" spans="1:19" x14ac:dyDescent="0.2">
      <c r="A3">
        <v>2015</v>
      </c>
      <c r="B3">
        <f>Bh!H18</f>
        <v>0.24556845493850848</v>
      </c>
      <c r="C3">
        <f>Bh!I18</f>
        <v>0.3144530359299918</v>
      </c>
      <c r="D3">
        <f>Bh!J18</f>
        <v>0.17364326555562939</v>
      </c>
      <c r="E3">
        <f>Bh!K18</f>
        <v>0.26633524357587013</v>
      </c>
      <c r="F3">
        <f>Bh!G3</f>
        <v>0.27857604318863227</v>
      </c>
      <c r="G3">
        <f>Bh!H3</f>
        <v>0.24852979436158085</v>
      </c>
      <c r="H3">
        <f>Bh!I3</f>
        <v>0.21664974257185862</v>
      </c>
      <c r="I3">
        <f>Bh!J3</f>
        <v>0.25624441987792823</v>
      </c>
      <c r="J3">
        <f>Bh!H31</f>
        <v>0.18363559913141669</v>
      </c>
      <c r="K3">
        <f>Bh!I31</f>
        <v>0.35686274801425327</v>
      </c>
      <c r="L3">
        <f>Bh!J31</f>
        <v>0.34382702334692383</v>
      </c>
      <c r="M3">
        <f>Bh!K31</f>
        <v>0.11567462950740623</v>
      </c>
      <c r="N3" s="20">
        <f>Bp!I3</f>
        <v>0.23231798884534757</v>
      </c>
      <c r="O3" s="20">
        <f>Bp!J3</f>
        <v>0.216133258936546</v>
      </c>
      <c r="P3" s="20">
        <f>Bp!K3</f>
        <v>0.41037248145037825</v>
      </c>
      <c r="Q3" s="20">
        <f>Bp!L3</f>
        <v>0.14117627076772818</v>
      </c>
      <c r="R3" s="15">
        <f>Bp!O3</f>
        <v>0.68611027775627642</v>
      </c>
      <c r="S3" s="15">
        <f>Bp!P3</f>
        <v>0.31388972224372352</v>
      </c>
    </row>
    <row r="4" spans="1:19" x14ac:dyDescent="0.2">
      <c r="A4">
        <v>2020</v>
      </c>
      <c r="B4">
        <f>Bh!H19</f>
        <v>0.24553562416591471</v>
      </c>
      <c r="C4">
        <f>Bh!I19</f>
        <v>0.31444636961100164</v>
      </c>
      <c r="D4">
        <f>Bh!J19</f>
        <v>0.17365480062428126</v>
      </c>
      <c r="E4">
        <f>Bh!K19</f>
        <v>0.26636320559880244</v>
      </c>
      <c r="F4">
        <f>Bh!G4</f>
        <v>0.26797996401789503</v>
      </c>
      <c r="G4">
        <f>Bh!H4</f>
        <v>0.23631465837369478</v>
      </c>
      <c r="H4">
        <f>Bh!I4</f>
        <v>0.21970794638888391</v>
      </c>
      <c r="I4">
        <f>Bh!J4</f>
        <v>0.27599743121952625</v>
      </c>
      <c r="J4">
        <f>Bh!H32</f>
        <v>0.18363559912662944</v>
      </c>
      <c r="K4">
        <f>Bh!I32</f>
        <v>0.35686274802925733</v>
      </c>
      <c r="L4">
        <f>Bh!J32</f>
        <v>0.34382702335199467</v>
      </c>
      <c r="M4">
        <f>Bh!K32</f>
        <v>0.11567462949211864</v>
      </c>
      <c r="N4" s="20">
        <f>Bp!I4</f>
        <v>0.23559164386872153</v>
      </c>
      <c r="O4" s="20">
        <f>Bp!J4</f>
        <v>0.20702778595591773</v>
      </c>
      <c r="P4" s="20">
        <f>Bp!K4</f>
        <v>0.40258184604600122</v>
      </c>
      <c r="Q4" s="20">
        <f>Bp!L4</f>
        <v>0.15479872412935961</v>
      </c>
      <c r="R4" s="15">
        <f>Bp!O4</f>
        <v>0.68168717358291575</v>
      </c>
      <c r="S4" s="15">
        <f>Bp!P4</f>
        <v>0.31831282641708425</v>
      </c>
    </row>
    <row r="5" spans="1:19" x14ac:dyDescent="0.2">
      <c r="A5">
        <v>2025</v>
      </c>
      <c r="B5">
        <f>Bh!H20</f>
        <v>0.24553496142492079</v>
      </c>
      <c r="C5">
        <f>Bh!I20</f>
        <v>0.31444503336388657</v>
      </c>
      <c r="D5">
        <f>Bh!J20</f>
        <v>0.17365530393538192</v>
      </c>
      <c r="E5">
        <f>Bh!K20</f>
        <v>0.26636470127581074</v>
      </c>
      <c r="F5">
        <f>Bh!G5</f>
        <v>0.27082121683506444</v>
      </c>
      <c r="G5">
        <f>Bh!H5</f>
        <v>0.23341460923062995</v>
      </c>
      <c r="H5">
        <f>Bh!I5</f>
        <v>0.21433848557057364</v>
      </c>
      <c r="I5">
        <f>Bh!J5</f>
        <v>0.28142568836373205</v>
      </c>
      <c r="J5">
        <f>Bh!H33</f>
        <v>0.18363559911746577</v>
      </c>
      <c r="K5">
        <f>Bh!I33</f>
        <v>0.35686274801234025</v>
      </c>
      <c r="L5">
        <f>Bh!J33</f>
        <v>0.34382702336329068</v>
      </c>
      <c r="M5">
        <f>Bh!K33</f>
        <v>0.11567462950690331</v>
      </c>
      <c r="N5" s="20">
        <f>Bp!I5</f>
        <v>0.23092996940724253</v>
      </c>
      <c r="O5" s="20">
        <f>Bp!J5</f>
        <v>0.20236662290281304</v>
      </c>
      <c r="P5" s="20">
        <f>Bp!K5</f>
        <v>0.39450788636748602</v>
      </c>
      <c r="Q5" s="20">
        <f>Bp!L5</f>
        <v>0.17219552132245838</v>
      </c>
      <c r="R5" s="15">
        <f>Bp!O5</f>
        <v>0.68798566002030648</v>
      </c>
      <c r="S5" s="15">
        <f>Bp!P5</f>
        <v>0.31201433997969358</v>
      </c>
    </row>
    <row r="6" spans="1:19" x14ac:dyDescent="0.2">
      <c r="A6">
        <v>2030</v>
      </c>
      <c r="B6">
        <f>Bh!H21</f>
        <v>0.24552658021493504</v>
      </c>
      <c r="C6">
        <f>Bh!I21</f>
        <v>0.31444265803607169</v>
      </c>
      <c r="D6">
        <f>Bh!J21</f>
        <v>0.17365841684992414</v>
      </c>
      <c r="E6">
        <f>Bh!K21</f>
        <v>0.26637234489906914</v>
      </c>
      <c r="F6">
        <f>Bh!G6</f>
        <v>0.27033508090999114</v>
      </c>
      <c r="G6">
        <f>Bh!H6</f>
        <v>0.22763275140429179</v>
      </c>
      <c r="H6">
        <f>Bh!I6</f>
        <v>0.21344989082441948</v>
      </c>
      <c r="I6">
        <f>Bh!J6</f>
        <v>0.28858227686129745</v>
      </c>
      <c r="J6">
        <f>Bh!H34</f>
        <v>0.18363559910725183</v>
      </c>
      <c r="K6">
        <f>Bh!I34</f>
        <v>0.35686274803522755</v>
      </c>
      <c r="L6">
        <f>Bh!J34</f>
        <v>0.34382702335982601</v>
      </c>
      <c r="M6">
        <f>Bh!K34</f>
        <v>0.11567462949769451</v>
      </c>
      <c r="N6" s="20">
        <f>Bp!I6</f>
        <v>0.22685928996222501</v>
      </c>
      <c r="O6" s="20">
        <f>Bp!J6</f>
        <v>0.20675013552215513</v>
      </c>
      <c r="P6" s="20">
        <f>Bp!K6</f>
        <v>0.37958674412547966</v>
      </c>
      <c r="Q6" s="20">
        <f>Bp!L6</f>
        <v>0.18680383039014015</v>
      </c>
      <c r="R6" s="15">
        <f>Bp!O6</f>
        <v>0.69348564065758012</v>
      </c>
      <c r="S6" s="15">
        <f>Bp!P6</f>
        <v>0.30651435934241988</v>
      </c>
    </row>
    <row r="7" spans="1:19" x14ac:dyDescent="0.2">
      <c r="A7">
        <v>2035</v>
      </c>
      <c r="B7">
        <f>Bh!H22</f>
        <v>0.24554680657484557</v>
      </c>
      <c r="C7">
        <f>Bh!I22</f>
        <v>0.31444471635113508</v>
      </c>
      <c r="D7">
        <f>Bh!J22</f>
        <v>0.17365173820328358</v>
      </c>
      <c r="E7">
        <f>Bh!K22</f>
        <v>0.26635673887073569</v>
      </c>
      <c r="F7">
        <f>Bh!G7</f>
        <v>0.28118642254041482</v>
      </c>
      <c r="G7">
        <f>Bh!H7</f>
        <v>0.22977807410364942</v>
      </c>
      <c r="H7">
        <f>Bh!I7</f>
        <v>0.20508493843418479</v>
      </c>
      <c r="I7">
        <f>Bh!J7</f>
        <v>0.28395056492175097</v>
      </c>
      <c r="J7">
        <f>Bh!H35</f>
        <v>0.18363559912264402</v>
      </c>
      <c r="K7">
        <f>Bh!I35</f>
        <v>0.35686274804231072</v>
      </c>
      <c r="L7">
        <f>Bh!J35</f>
        <v>0.34382702333687115</v>
      </c>
      <c r="M7">
        <f>Bh!K35</f>
        <v>0.11567462949817411</v>
      </c>
      <c r="N7" s="20">
        <f>Bp!I7</f>
        <v>0.22501025029108243</v>
      </c>
      <c r="O7" s="20">
        <f>Bp!J7</f>
        <v>0.20342515338852973</v>
      </c>
      <c r="P7" s="20">
        <f>Bp!K7</f>
        <v>0.37304939859913167</v>
      </c>
      <c r="Q7" s="20">
        <f>Bp!L7</f>
        <v>0.1985151977212562</v>
      </c>
      <c r="R7" s="15">
        <f>Bp!O7</f>
        <v>0.69598391705742846</v>
      </c>
      <c r="S7" s="15">
        <f>Bp!P7</f>
        <v>0.30401608294257149</v>
      </c>
    </row>
    <row r="8" spans="1:19" x14ac:dyDescent="0.2">
      <c r="A8">
        <v>2040</v>
      </c>
      <c r="B8">
        <f>Bh!H23</f>
        <v>0.24547578813858695</v>
      </c>
      <c r="C8">
        <f>Bh!I23</f>
        <v>0.31443356418069518</v>
      </c>
      <c r="D8">
        <f>Bh!J23</f>
        <v>0.17367612167402732</v>
      </c>
      <c r="E8">
        <f>Bh!K23</f>
        <v>0.26641452600669047</v>
      </c>
      <c r="F8">
        <f>Bh!G8</f>
        <v>0.25487828456758255</v>
      </c>
      <c r="G8">
        <f>Bh!H8</f>
        <v>0.21086615127733693</v>
      </c>
      <c r="H8">
        <f>Bh!I8</f>
        <v>0.22172675036048023</v>
      </c>
      <c r="I8">
        <f>Bh!J8</f>
        <v>0.31252881379460018</v>
      </c>
      <c r="J8">
        <f>Bh!H36</f>
        <v>0.18363559912827576</v>
      </c>
      <c r="K8">
        <f>Bh!I36</f>
        <v>0.35686274801091089</v>
      </c>
      <c r="L8">
        <f>Bh!J36</f>
        <v>0.34382702334478893</v>
      </c>
      <c r="M8">
        <f>Bh!K36</f>
        <v>0.11567462951602445</v>
      </c>
      <c r="N8" s="20">
        <f>Bp!I8</f>
        <v>0.22666181171829522</v>
      </c>
      <c r="O8" s="20">
        <f>Bp!J8</f>
        <v>0.20473630495648804</v>
      </c>
      <c r="P8" s="20">
        <f>Bp!K8</f>
        <v>0.37027104156741425</v>
      </c>
      <c r="Q8" s="20">
        <f>Bp!L8</f>
        <v>0.19833084175780241</v>
      </c>
      <c r="R8" s="15">
        <f>Bp!O8</f>
        <v>0.69375245766750848</v>
      </c>
      <c r="S8" s="15">
        <f>Bp!P8</f>
        <v>0.30624754233249146</v>
      </c>
    </row>
    <row r="9" spans="1:19" x14ac:dyDescent="0.2">
      <c r="A9">
        <v>2045</v>
      </c>
      <c r="B9">
        <f>Bh!H24</f>
        <v>0.24541122276211347</v>
      </c>
      <c r="C9">
        <f>Bh!I24</f>
        <v>0.3144227019500449</v>
      </c>
      <c r="D9">
        <f>Bh!J24</f>
        <v>0.1736985559123092</v>
      </c>
      <c r="E9">
        <f>Bh!K24</f>
        <v>0.26646751937553237</v>
      </c>
      <c r="F9">
        <f>Bh!G9</f>
        <v>0.23481586041838287</v>
      </c>
      <c r="G9">
        <f>Bh!H9</f>
        <v>0.19616344146323839</v>
      </c>
      <c r="H9">
        <f>Bh!I9</f>
        <v>0.23047947186234566</v>
      </c>
      <c r="I9">
        <f>Bh!J9</f>
        <v>0.33854122625603306</v>
      </c>
      <c r="J9">
        <f>Bh!H37</f>
        <v>0.18363559912223629</v>
      </c>
      <c r="K9">
        <f>Bh!I37</f>
        <v>0.35686274801890117</v>
      </c>
      <c r="L9">
        <f>Bh!J37</f>
        <v>0.34382702335013843</v>
      </c>
      <c r="M9">
        <f>Bh!K37</f>
        <v>0.11567462950872426</v>
      </c>
      <c r="N9" s="20">
        <f>Bp!I9</f>
        <v>0.22983045458165099</v>
      </c>
      <c r="O9" s="20">
        <f>Bp!J9</f>
        <v>0.20658838721626666</v>
      </c>
      <c r="P9" s="20">
        <f>Bp!K9</f>
        <v>0.36786584637856135</v>
      </c>
      <c r="Q9" s="20">
        <f>Bp!L9</f>
        <v>0.19571531182352103</v>
      </c>
      <c r="R9" s="15">
        <f>Bp!O9</f>
        <v>0.68947123763279827</v>
      </c>
      <c r="S9" s="15">
        <f>Bp!P9</f>
        <v>0.31052876236720173</v>
      </c>
    </row>
    <row r="10" spans="1:19" x14ac:dyDescent="0.2">
      <c r="A10">
        <v>2050</v>
      </c>
      <c r="B10">
        <f>Bh!H25</f>
        <v>0.24535261181690995</v>
      </c>
      <c r="C10">
        <f>Bh!I25</f>
        <v>0.31441244465800433</v>
      </c>
      <c r="D10">
        <f>Bh!J25</f>
        <v>0.17371909951153436</v>
      </c>
      <c r="E10">
        <f>Bh!K25</f>
        <v>0.26651584401355122</v>
      </c>
      <c r="F10">
        <f>Bh!G10</f>
        <v>0.21816833488092838</v>
      </c>
      <c r="G10">
        <f>Bh!H10</f>
        <v>0.18354214794143378</v>
      </c>
      <c r="H10">
        <f>Bh!I10</f>
        <v>0.23779477277487712</v>
      </c>
      <c r="I10">
        <f>Bh!J10</f>
        <v>0.36049474440276075</v>
      </c>
      <c r="J10">
        <f>Bh!H38</f>
        <v>0.18363559911286578</v>
      </c>
      <c r="K10">
        <f>Bh!I38</f>
        <v>0.35686274802774198</v>
      </c>
      <c r="L10">
        <f>Bh!J38</f>
        <v>0.34382702336616577</v>
      </c>
      <c r="M10">
        <f>Bh!K38</f>
        <v>0.11567462949322652</v>
      </c>
      <c r="N10" s="20">
        <f>Bp!I10</f>
        <v>0.23403085638775459</v>
      </c>
      <c r="O10" s="20">
        <f>Bp!J10</f>
        <v>0.20579823060454469</v>
      </c>
      <c r="P10" s="20">
        <f>Bp!K10</f>
        <v>0.36385823720675364</v>
      </c>
      <c r="Q10" s="20">
        <f>Bp!L10</f>
        <v>0.19631267580094697</v>
      </c>
      <c r="R10" s="15">
        <f>Bp!O10</f>
        <v>0.68379598638435724</v>
      </c>
      <c r="S10" s="15">
        <f>Bp!P10</f>
        <v>0.31620401361564282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3D45E-9B97-C948-82D6-AE55B8CD0DD3}">
  <dimension ref="A1:E10"/>
  <sheetViews>
    <sheetView workbookViewId="0">
      <selection activeCell="F16" sqref="A1:XFD1048576"/>
    </sheetView>
  </sheetViews>
  <sheetFormatPr baseColWidth="10" defaultRowHeight="16" x14ac:dyDescent="0.2"/>
  <cols>
    <col min="2" max="2" width="13.33203125" bestFit="1" customWidth="1"/>
  </cols>
  <sheetData>
    <row r="1" spans="1:5" x14ac:dyDescent="0.2">
      <c r="A1" t="str">
        <f>Bh!A1</f>
        <v>year</v>
      </c>
      <c r="B1" t="s">
        <v>150</v>
      </c>
      <c r="C1" t="s">
        <v>151</v>
      </c>
      <c r="D1" t="s">
        <v>152</v>
      </c>
      <c r="E1" t="s">
        <v>153</v>
      </c>
    </row>
    <row r="2" spans="1:5" x14ac:dyDescent="0.2">
      <c r="A2">
        <f>Bh!A2</f>
        <v>2010</v>
      </c>
      <c r="B2">
        <f>ROUND(Bh!B2,0)</f>
        <v>698500</v>
      </c>
      <c r="C2">
        <f>ROUND(Bh!C2,0)</f>
        <v>681300</v>
      </c>
      <c r="D2">
        <f>ROUND(Bh!D2,0)</f>
        <v>593600</v>
      </c>
      <c r="E2">
        <f>ROUND(Bh!E2,0)</f>
        <v>635600</v>
      </c>
    </row>
    <row r="3" spans="1:5" x14ac:dyDescent="0.2">
      <c r="A3">
        <f>Bh!A3</f>
        <v>2015</v>
      </c>
      <c r="B3">
        <f>ROUND(Bh!B3,0)</f>
        <v>745481</v>
      </c>
      <c r="C3">
        <f>ROUND(Bh!C3,0)</f>
        <v>665076</v>
      </c>
      <c r="D3">
        <f>ROUND(Bh!D3,0)</f>
        <v>579763</v>
      </c>
      <c r="E3">
        <f>ROUND(Bh!E3,0)</f>
        <v>685720</v>
      </c>
    </row>
    <row r="4" spans="1:5" x14ac:dyDescent="0.2">
      <c r="A4">
        <f>Bh!A4</f>
        <v>2020</v>
      </c>
      <c r="B4">
        <f>ROUND(Bh!B4,0)</f>
        <v>789989</v>
      </c>
      <c r="C4">
        <f>ROUND(Bh!C4,0)</f>
        <v>696641</v>
      </c>
      <c r="D4">
        <f>ROUND(Bh!D4,0)</f>
        <v>647686</v>
      </c>
      <c r="E4">
        <f>ROUND(Bh!E4,0)</f>
        <v>813624</v>
      </c>
    </row>
    <row r="5" spans="1:5" x14ac:dyDescent="0.2">
      <c r="A5">
        <f>Bh!A5</f>
        <v>2025</v>
      </c>
      <c r="B5">
        <f>ROUND(Bh!B5,0)</f>
        <v>865344</v>
      </c>
      <c r="C5">
        <f>ROUND(Bh!C5,0)</f>
        <v>745820</v>
      </c>
      <c r="D5">
        <f>ROUND(Bh!D5,0)</f>
        <v>684867</v>
      </c>
      <c r="E5">
        <f>ROUND(Bh!E5,0)</f>
        <v>899228</v>
      </c>
    </row>
    <row r="6" spans="1:5" x14ac:dyDescent="0.2">
      <c r="A6">
        <f>Bh!A6</f>
        <v>2030</v>
      </c>
      <c r="B6">
        <f>ROUND(Bh!B6,0)</f>
        <v>929599</v>
      </c>
      <c r="C6">
        <f>ROUND(Bh!C6,0)</f>
        <v>782759</v>
      </c>
      <c r="D6">
        <f>ROUND(Bh!D6,0)</f>
        <v>733988</v>
      </c>
      <c r="E6">
        <f>ROUND(Bh!E6,0)</f>
        <v>992345</v>
      </c>
    </row>
    <row r="7" spans="1:5" x14ac:dyDescent="0.2">
      <c r="A7">
        <f>Bh!A7</f>
        <v>2035</v>
      </c>
      <c r="B7">
        <f>ROUND(Bh!B7,0)</f>
        <v>1023246</v>
      </c>
      <c r="C7">
        <f>ROUND(Bh!C7,0)</f>
        <v>836169</v>
      </c>
      <c r="D7">
        <f>ROUND(Bh!D7,0)</f>
        <v>746310</v>
      </c>
      <c r="E7">
        <f>ROUND(Bh!E7,0)</f>
        <v>1033304</v>
      </c>
    </row>
    <row r="8" spans="1:5" x14ac:dyDescent="0.2">
      <c r="A8">
        <f>Bh!A8</f>
        <v>2040</v>
      </c>
      <c r="B8">
        <f>ROUND(Bh!B8,0)</f>
        <v>1003093</v>
      </c>
      <c r="C8">
        <f>ROUND(Bh!C8,0)</f>
        <v>829880</v>
      </c>
      <c r="D8">
        <f>ROUND(Bh!D8,0)</f>
        <v>872623</v>
      </c>
      <c r="E8">
        <f>ROUND(Bh!E8,0)</f>
        <v>1229982</v>
      </c>
    </row>
    <row r="9" spans="1:5" x14ac:dyDescent="0.2">
      <c r="A9">
        <f>Bh!A9</f>
        <v>2045</v>
      </c>
      <c r="B9">
        <f>ROUND(Bh!B9,0)</f>
        <v>1003636</v>
      </c>
      <c r="C9">
        <f>ROUND(Bh!C9,0)</f>
        <v>838430</v>
      </c>
      <c r="D9">
        <f>ROUND(Bh!D9,0)</f>
        <v>985102</v>
      </c>
      <c r="E9">
        <f>ROUND(Bh!E9,0)</f>
        <v>1446973</v>
      </c>
    </row>
    <row r="10" spans="1:5" x14ac:dyDescent="0.2">
      <c r="A10">
        <f>Bh!A10</f>
        <v>2050</v>
      </c>
      <c r="B10">
        <f>ROUND(Bh!B10,0)</f>
        <v>1006079</v>
      </c>
      <c r="C10">
        <f>ROUND(Bh!C10,0)</f>
        <v>846401</v>
      </c>
      <c r="D10">
        <f>ROUND(Bh!D10,0)</f>
        <v>1096586</v>
      </c>
      <c r="E10">
        <f>ROUND(Bh!E10,0)</f>
        <v>1662415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rBe</vt:lpstr>
      <vt:lpstr>Be</vt:lpstr>
      <vt:lpstr>rBm</vt:lpstr>
      <vt:lpstr>rBh</vt:lpstr>
      <vt:lpstr>Bh</vt:lpstr>
      <vt:lpstr>rBp</vt:lpstr>
      <vt:lpstr>Bp</vt:lpstr>
      <vt:lpstr>Breg_dem_fcast</vt:lpstr>
      <vt:lpstr>Bhh_controls</vt:lpstr>
      <vt:lpstr>rRe</vt:lpstr>
      <vt:lpstr>Re</vt:lpstr>
      <vt:lpstr>rRm</vt:lpstr>
      <vt:lpstr>rRh</vt:lpstr>
      <vt:lpstr>Rh</vt:lpstr>
      <vt:lpstr>rRp</vt:lpstr>
      <vt:lpstr>Rp</vt:lpstr>
      <vt:lpstr>Rreg_dem_fcast</vt:lpstr>
      <vt:lpstr>Rhh_controls</vt:lpstr>
      <vt:lpstr>rCe</vt:lpstr>
      <vt:lpstr>Ce</vt:lpstr>
      <vt:lpstr>rCm</vt:lpstr>
      <vt:lpstr>rCh</vt:lpstr>
      <vt:lpstr>Ch</vt:lpstr>
      <vt:lpstr>rCp</vt:lpstr>
      <vt:lpstr>Cp</vt:lpstr>
      <vt:lpstr>Creg_dem_fcast</vt:lpstr>
      <vt:lpstr>Chh_controls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Reilly</dc:creator>
  <cp:lastModifiedBy>Michael Reilly</cp:lastModifiedBy>
  <dcterms:created xsi:type="dcterms:W3CDTF">2018-07-13T21:50:18Z</dcterms:created>
  <dcterms:modified xsi:type="dcterms:W3CDTF">2018-07-31T19:45:33Z</dcterms:modified>
</cp:coreProperties>
</file>