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olsen/Dropbox/My Mac (AOLSEN-MBP.local)/Documents/GitHub/regional-housing-needs-assessment/RHNA/data/"/>
    </mc:Choice>
  </mc:AlternateContent>
  <xr:revisionPtr revIDLastSave="0" documentId="13_ncr:1_{2D187360-74AC-4E44-AE9B-F7524999B652}" xr6:coauthVersionLast="46" xr6:coauthVersionMax="46" xr10:uidLastSave="{00000000-0000-0000-0000-000000000000}"/>
  <bookViews>
    <workbookView xWindow="0" yWindow="500" windowWidth="28800" windowHeight="16540" xr2:uid="{00000000-000D-0000-FFFF-FFFF00000000}"/>
  </bookViews>
  <sheets>
    <sheet name="Data w uninc" sheetId="2" r:id="rId1"/>
    <sheet name="divergence_lkup" sheetId="4" r:id="rId2"/>
    <sheet name="median_i_lkupncome" sheetId="3" r:id="rId3"/>
  </sheets>
  <definedNames>
    <definedName name="_xlnm._FilterDatabase" localSheetId="0" hidden="1">'Data w uninc'!$A$1:$G$102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2" l="1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E96" i="2" s="1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E81" i="2" s="1"/>
  <c r="D80" i="2"/>
  <c r="E80" i="2" s="1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E48" i="2" s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E33" i="2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E17" i="2" s="1"/>
  <c r="D16" i="2"/>
  <c r="E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9" i="2"/>
  <c r="E109" i="2" s="1"/>
  <c r="C108" i="2"/>
  <c r="E108" i="2" s="1"/>
  <c r="C107" i="2"/>
  <c r="E107" i="2" s="1"/>
  <c r="C106" i="2"/>
  <c r="E106" i="2" s="1"/>
  <c r="C105" i="2"/>
  <c r="E105" i="2" s="1"/>
  <c r="C104" i="2"/>
  <c r="C103" i="2"/>
  <c r="C102" i="2"/>
  <c r="C101" i="2"/>
  <c r="C100" i="2"/>
  <c r="C99" i="2"/>
  <c r="C98" i="2"/>
  <c r="C97" i="2"/>
  <c r="C96" i="2"/>
  <c r="C95" i="2"/>
  <c r="C94" i="2"/>
  <c r="E94" i="2" s="1"/>
  <c r="C93" i="2"/>
  <c r="E93" i="2" s="1"/>
  <c r="C92" i="2"/>
  <c r="E92" i="2" s="1"/>
  <c r="C91" i="2"/>
  <c r="C90" i="2"/>
  <c r="E90" i="2" s="1"/>
  <c r="C89" i="2"/>
  <c r="C88" i="2"/>
  <c r="C87" i="2"/>
  <c r="C86" i="2"/>
  <c r="C85" i="2"/>
  <c r="C84" i="2"/>
  <c r="C83" i="2"/>
  <c r="C82" i="2"/>
  <c r="C81" i="2"/>
  <c r="C80" i="2"/>
  <c r="C79" i="2"/>
  <c r="C78" i="2"/>
  <c r="E78" i="2" s="1"/>
  <c r="C77" i="2"/>
  <c r="E77" i="2" s="1"/>
  <c r="C76" i="2"/>
  <c r="E76" i="2" s="1"/>
  <c r="C75" i="2"/>
  <c r="C74" i="2"/>
  <c r="E74" i="2" s="1"/>
  <c r="C73" i="2"/>
  <c r="C72" i="2"/>
  <c r="C71" i="2"/>
  <c r="C70" i="2"/>
  <c r="C69" i="2"/>
  <c r="C68" i="2"/>
  <c r="E68" i="2" s="1"/>
  <c r="C67" i="2"/>
  <c r="E67" i="2" s="1"/>
  <c r="C66" i="2"/>
  <c r="C65" i="2"/>
  <c r="C64" i="2"/>
  <c r="C63" i="2"/>
  <c r="C62" i="2"/>
  <c r="C61" i="2"/>
  <c r="E61" i="2" s="1"/>
  <c r="C60" i="2"/>
  <c r="E60" i="2" s="1"/>
  <c r="C59" i="2"/>
  <c r="C58" i="2"/>
  <c r="E58" i="2" s="1"/>
  <c r="C57" i="2"/>
  <c r="C56" i="2"/>
  <c r="C55" i="2"/>
  <c r="C54" i="2"/>
  <c r="C53" i="2"/>
  <c r="C52" i="2"/>
  <c r="C51" i="2"/>
  <c r="C50" i="2"/>
  <c r="C49" i="2"/>
  <c r="C48" i="2"/>
  <c r="C47" i="2"/>
  <c r="C46" i="2"/>
  <c r="E46" i="2" s="1"/>
  <c r="C45" i="2"/>
  <c r="C44" i="2"/>
  <c r="C43" i="2"/>
  <c r="E43" i="2" s="1"/>
  <c r="C42" i="2"/>
  <c r="E42" i="2" s="1"/>
  <c r="C41" i="2"/>
  <c r="C40" i="2"/>
  <c r="C39" i="2"/>
  <c r="C38" i="2"/>
  <c r="C37" i="2"/>
  <c r="C36" i="2"/>
  <c r="C35" i="2"/>
  <c r="C34" i="2"/>
  <c r="C33" i="2"/>
  <c r="C32" i="2"/>
  <c r="C31" i="2"/>
  <c r="C30" i="2"/>
  <c r="E30" i="2" s="1"/>
  <c r="C29" i="2"/>
  <c r="E29" i="2" s="1"/>
  <c r="C28" i="2"/>
  <c r="C27" i="2"/>
  <c r="C26" i="2"/>
  <c r="C25" i="2"/>
  <c r="C24" i="2"/>
  <c r="C23" i="2"/>
  <c r="C22" i="2"/>
  <c r="E22" i="2" s="1"/>
  <c r="C21" i="2"/>
  <c r="C20" i="2"/>
  <c r="C19" i="2"/>
  <c r="C18" i="2"/>
  <c r="C17" i="2"/>
  <c r="C16" i="2"/>
  <c r="C15" i="2"/>
  <c r="C14" i="2"/>
  <c r="E14" i="2" s="1"/>
  <c r="C13" i="2"/>
  <c r="E13" i="2" s="1"/>
  <c r="C12" i="2"/>
  <c r="C11" i="2"/>
  <c r="E11" i="2" s="1"/>
  <c r="C10" i="2"/>
  <c r="E10" i="2" s="1"/>
  <c r="C9" i="2"/>
  <c r="C8" i="2"/>
  <c r="C7" i="2"/>
  <c r="C6" i="2"/>
  <c r="E6" i="2" s="1"/>
  <c r="C5" i="2"/>
  <c r="C4" i="2"/>
  <c r="E4" i="2" s="1"/>
  <c r="C3" i="2"/>
  <c r="C2" i="2"/>
  <c r="C110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10" i="2"/>
  <c r="H109" i="2"/>
  <c r="H108" i="2"/>
  <c r="H107" i="2"/>
  <c r="H106" i="2"/>
  <c r="H105" i="2"/>
  <c r="H104" i="2"/>
  <c r="H103" i="2"/>
  <c r="H102" i="2"/>
  <c r="E86" i="2"/>
  <c r="E36" i="2"/>
  <c r="E49" i="2"/>
  <c r="E72" i="2"/>
  <c r="E45" i="2"/>
  <c r="E97" i="2"/>
  <c r="E25" i="2"/>
  <c r="E21" i="2"/>
  <c r="E37" i="2"/>
  <c r="E100" i="2"/>
  <c r="E41" i="2"/>
  <c r="E40" i="2"/>
  <c r="E84" i="2"/>
  <c r="E73" i="2"/>
  <c r="E88" i="2"/>
  <c r="E101" i="2"/>
  <c r="E89" i="2"/>
  <c r="E69" i="2"/>
  <c r="E62" i="2"/>
  <c r="E57" i="2"/>
  <c r="E53" i="2"/>
  <c r="E65" i="2"/>
  <c r="E85" i="2"/>
  <c r="E18" i="2" l="1"/>
  <c r="E34" i="2"/>
  <c r="E9" i="2"/>
  <c r="E50" i="2"/>
  <c r="E66" i="2"/>
  <c r="E82" i="2"/>
  <c r="E98" i="2"/>
  <c r="E47" i="2"/>
  <c r="E95" i="2"/>
  <c r="F9" i="2"/>
  <c r="E5" i="2"/>
  <c r="E54" i="2"/>
  <c r="E70" i="2"/>
  <c r="E102" i="2"/>
  <c r="E23" i="2"/>
  <c r="E103" i="2"/>
  <c r="E24" i="2"/>
  <c r="E104" i="2"/>
  <c r="F25" i="2"/>
  <c r="F81" i="2"/>
  <c r="F49" i="2"/>
  <c r="F37" i="2"/>
  <c r="F21" i="2"/>
  <c r="F5" i="2"/>
  <c r="F89" i="2"/>
  <c r="F73" i="2"/>
  <c r="F57" i="2"/>
  <c r="F41" i="2"/>
  <c r="F105" i="2"/>
  <c r="F93" i="2"/>
  <c r="F45" i="2"/>
  <c r="F77" i="2"/>
  <c r="F13" i="2"/>
  <c r="F61" i="2"/>
  <c r="F29" i="2"/>
  <c r="F109" i="2"/>
  <c r="E110" i="2"/>
  <c r="F97" i="2"/>
  <c r="F17" i="2"/>
  <c r="F33" i="2"/>
  <c r="F65" i="2"/>
  <c r="F4" i="2"/>
  <c r="F94" i="2"/>
  <c r="F90" i="2"/>
  <c r="F82" i="2"/>
  <c r="F74" i="2"/>
  <c r="F66" i="2"/>
  <c r="F58" i="2"/>
  <c r="F50" i="2"/>
  <c r="F42" i="2"/>
  <c r="F98" i="2"/>
  <c r="F86" i="2"/>
  <c r="F78" i="2"/>
  <c r="F70" i="2"/>
  <c r="F62" i="2"/>
  <c r="F54" i="2"/>
  <c r="F46" i="2"/>
  <c r="F16" i="2"/>
  <c r="F44" i="2"/>
  <c r="F56" i="2"/>
  <c r="F68" i="2"/>
  <c r="F76" i="2"/>
  <c r="F80" i="2"/>
  <c r="F88" i="2"/>
  <c r="F96" i="2"/>
  <c r="F14" i="2"/>
  <c r="F102" i="2"/>
  <c r="F110" i="2"/>
  <c r="F107" i="2"/>
  <c r="F2" i="2"/>
  <c r="F10" i="2"/>
  <c r="F18" i="2"/>
  <c r="F26" i="2"/>
  <c r="F34" i="2"/>
  <c r="F8" i="2"/>
  <c r="F12" i="2"/>
  <c r="F20" i="2"/>
  <c r="F24" i="2"/>
  <c r="F28" i="2"/>
  <c r="F32" i="2"/>
  <c r="F36" i="2"/>
  <c r="F40" i="2"/>
  <c r="F48" i="2"/>
  <c r="F52" i="2"/>
  <c r="F60" i="2"/>
  <c r="F64" i="2"/>
  <c r="F72" i="2"/>
  <c r="F84" i="2"/>
  <c r="F92" i="2"/>
  <c r="F100" i="2"/>
  <c r="F6" i="2"/>
  <c r="F22" i="2"/>
  <c r="F30" i="2"/>
  <c r="F38" i="2"/>
  <c r="F53" i="2"/>
  <c r="F69" i="2"/>
  <c r="F85" i="2"/>
  <c r="F101" i="2"/>
  <c r="F106" i="2"/>
  <c r="F103" i="2"/>
  <c r="F104" i="2"/>
  <c r="F108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E8" i="2"/>
  <c r="E12" i="2"/>
  <c r="E20" i="2"/>
  <c r="E28" i="2"/>
  <c r="E32" i="2"/>
  <c r="E44" i="2"/>
  <c r="E52" i="2"/>
  <c r="E56" i="2"/>
  <c r="E64" i="2"/>
  <c r="E26" i="2"/>
  <c r="E38" i="2"/>
  <c r="E3" i="2"/>
  <c r="E7" i="2"/>
  <c r="E15" i="2"/>
  <c r="E19" i="2"/>
  <c r="E27" i="2"/>
  <c r="E31" i="2"/>
  <c r="E35" i="2"/>
  <c r="E39" i="2"/>
  <c r="E51" i="2"/>
  <c r="E55" i="2"/>
  <c r="E59" i="2"/>
  <c r="E63" i="2"/>
  <c r="E71" i="2"/>
  <c r="E75" i="2"/>
  <c r="E79" i="2"/>
  <c r="E83" i="2"/>
  <c r="E87" i="2"/>
  <c r="E91" i="2"/>
  <c r="E99" i="2"/>
  <c r="E2" i="2"/>
  <c r="E111" i="2" l="1"/>
  <c r="G19" i="2" s="1"/>
  <c r="G3" i="2" l="1"/>
  <c r="G87" i="2"/>
  <c r="G7" i="2"/>
  <c r="G91" i="2"/>
  <c r="G15" i="2"/>
  <c r="G99" i="2"/>
  <c r="G96" i="2"/>
  <c r="G80" i="2"/>
  <c r="G100" i="2"/>
  <c r="G84" i="2"/>
  <c r="G95" i="2"/>
  <c r="G47" i="2"/>
  <c r="G23" i="2"/>
  <c r="G11" i="2"/>
  <c r="G94" i="2"/>
  <c r="G69" i="2"/>
  <c r="G16" i="2"/>
  <c r="G14" i="2"/>
  <c r="G34" i="2"/>
  <c r="G66" i="2"/>
  <c r="G85" i="2"/>
  <c r="G109" i="2"/>
  <c r="G13" i="2"/>
  <c r="G70" i="2"/>
  <c r="G65" i="2"/>
  <c r="G40" i="2"/>
  <c r="G45" i="2"/>
  <c r="G33" i="2"/>
  <c r="G67" i="2"/>
  <c r="G43" i="2"/>
  <c r="G93" i="2"/>
  <c r="G88" i="2"/>
  <c r="G86" i="2"/>
  <c r="G57" i="2"/>
  <c r="G90" i="2"/>
  <c r="G61" i="2"/>
  <c r="G89" i="2"/>
  <c r="G29" i="2"/>
  <c r="G72" i="2"/>
  <c r="G60" i="2"/>
  <c r="G105" i="2"/>
  <c r="G103" i="2"/>
  <c r="G82" i="2"/>
  <c r="G62" i="2"/>
  <c r="G37" i="2"/>
  <c r="G6" i="2"/>
  <c r="G22" i="2"/>
  <c r="G50" i="2"/>
  <c r="G102" i="2"/>
  <c r="G4" i="2"/>
  <c r="G5" i="2"/>
  <c r="G101" i="2"/>
  <c r="G46" i="2"/>
  <c r="G98" i="2"/>
  <c r="G41" i="2"/>
  <c r="G73" i="2"/>
  <c r="G77" i="2"/>
  <c r="G49" i="2"/>
  <c r="G68" i="2"/>
  <c r="G107" i="2"/>
  <c r="G78" i="2"/>
  <c r="G76" i="2"/>
  <c r="G97" i="2"/>
  <c r="G48" i="2"/>
  <c r="G10" i="2"/>
  <c r="G30" i="2"/>
  <c r="G58" i="2"/>
  <c r="G106" i="2"/>
  <c r="G17" i="2"/>
  <c r="G9" i="2"/>
  <c r="G21" i="2"/>
  <c r="G54" i="2"/>
  <c r="G110" i="2"/>
  <c r="G36" i="2"/>
  <c r="G92" i="2"/>
  <c r="G25" i="2"/>
  <c r="G81" i="2"/>
  <c r="G104" i="2"/>
  <c r="G24" i="2"/>
  <c r="G108" i="2"/>
  <c r="G18" i="2"/>
  <c r="G42" i="2"/>
  <c r="G74" i="2"/>
  <c r="G53" i="2"/>
  <c r="G27" i="2"/>
  <c r="G8" i="2"/>
  <c r="G31" i="2"/>
  <c r="G12" i="2"/>
  <c r="G35" i="2"/>
  <c r="G20" i="2"/>
  <c r="G39" i="2"/>
  <c r="G2" i="2"/>
  <c r="G28" i="2"/>
  <c r="G51" i="2"/>
  <c r="G32" i="2"/>
  <c r="G55" i="2"/>
  <c r="G44" i="2"/>
  <c r="G59" i="2"/>
  <c r="G52" i="2"/>
  <c r="G63" i="2"/>
  <c r="G56" i="2"/>
  <c r="G71" i="2"/>
  <c r="G64" i="2"/>
  <c r="G75" i="2"/>
  <c r="G26" i="2"/>
  <c r="G79" i="2"/>
  <c r="G38" i="2"/>
  <c r="G83" i="2"/>
</calcChain>
</file>

<file path=xl/sharedStrings.xml><?xml version="1.0" encoding="utf-8"?>
<sst xmlns="http://schemas.openxmlformats.org/spreadsheetml/2006/main" count="897" uniqueCount="129">
  <si>
    <t>county</t>
  </si>
  <si>
    <t>Jurisdiction</t>
  </si>
  <si>
    <t>divergence</t>
  </si>
  <si>
    <t>hhs_above_120pct_AMI</t>
  </si>
  <si>
    <t>Composite (divergence + hhs above 120pct AMI)</t>
  </si>
  <si>
    <t>Quartile of Median Household Income 2018</t>
  </si>
  <si>
    <t xml:space="preserve">Proposed Equity-Oriented Approach </t>
  </si>
  <si>
    <t>San Mateo</t>
  </si>
  <si>
    <t>Atherton</t>
  </si>
  <si>
    <t>Marin</t>
  </si>
  <si>
    <t>Belvedere</t>
  </si>
  <si>
    <t>Contra Costa</t>
  </si>
  <si>
    <t>Clayton</t>
  </si>
  <si>
    <t>Corte Madera</t>
  </si>
  <si>
    <t>Santa Clara</t>
  </si>
  <si>
    <t>Cupertino</t>
  </si>
  <si>
    <t>Danville</t>
  </si>
  <si>
    <t>Fairfax</t>
  </si>
  <si>
    <t>Alameda</t>
  </si>
  <si>
    <t>Fremont</t>
  </si>
  <si>
    <t>Half Moon Bay</t>
  </si>
  <si>
    <t>Hercules</t>
  </si>
  <si>
    <t>Hillsborough</t>
  </si>
  <si>
    <t>Lafayette</t>
  </si>
  <si>
    <t>Los Altos</t>
  </si>
  <si>
    <t>Los Altos Hills</t>
  </si>
  <si>
    <t>Los Gatos</t>
  </si>
  <si>
    <t>Mill Valley</t>
  </si>
  <si>
    <t>Milpitas</t>
  </si>
  <si>
    <t>Monte Sereno</t>
  </si>
  <si>
    <t>Moraga</t>
  </si>
  <si>
    <t>Orinda</t>
  </si>
  <si>
    <t>Piedmont</t>
  </si>
  <si>
    <t>Portola Valley</t>
  </si>
  <si>
    <t>Ross</t>
  </si>
  <si>
    <t>Napa</t>
  </si>
  <si>
    <t>Saratoga</t>
  </si>
  <si>
    <t>Tiburon</t>
  </si>
  <si>
    <t>Union City</t>
  </si>
  <si>
    <t>Woodside</t>
  </si>
  <si>
    <t>Belmont</t>
  </si>
  <si>
    <t>Daly City</t>
  </si>
  <si>
    <t>Dublin</t>
  </si>
  <si>
    <t>Foster City</t>
  </si>
  <si>
    <t>Gilroy</t>
  </si>
  <si>
    <t>Sonoma</t>
  </si>
  <si>
    <t>Healdsburg</t>
  </si>
  <si>
    <t>Larkspur</t>
  </si>
  <si>
    <t>Livermore</t>
  </si>
  <si>
    <t>Menlo Park</t>
  </si>
  <si>
    <t>Millbrae</t>
  </si>
  <si>
    <t>Palo Alto</t>
  </si>
  <si>
    <t>Pleasant Hill</t>
  </si>
  <si>
    <t>Pleasanton</t>
  </si>
  <si>
    <t>San Anselmo</t>
  </si>
  <si>
    <t>San Carlos</t>
  </si>
  <si>
    <t>San Ramon</t>
  </si>
  <si>
    <t>Sausalito</t>
  </si>
  <si>
    <t>Sunnyvale</t>
  </si>
  <si>
    <t>Windsor</t>
  </si>
  <si>
    <t>San Bruno</t>
  </si>
  <si>
    <t>Santa Rosa</t>
  </si>
  <si>
    <t>Albany</t>
  </si>
  <si>
    <t>American Canyon</t>
  </si>
  <si>
    <t>Antioch</t>
  </si>
  <si>
    <t>Solano</t>
  </si>
  <si>
    <t>Benicia</t>
  </si>
  <si>
    <t>Berkeley</t>
  </si>
  <si>
    <t>Brentwood</t>
  </si>
  <si>
    <t>Brisbane</t>
  </si>
  <si>
    <t>Burlingame</t>
  </si>
  <si>
    <t>Calistoga</t>
  </si>
  <si>
    <t>Campbell</t>
  </si>
  <si>
    <t>Cloverdale</t>
  </si>
  <si>
    <t>Colma</t>
  </si>
  <si>
    <t>Concord</t>
  </si>
  <si>
    <t>Cotati</t>
  </si>
  <si>
    <t>Dixon</t>
  </si>
  <si>
    <t>East Palo Alto</t>
  </si>
  <si>
    <t>El Cerrito</t>
  </si>
  <si>
    <t>Emeryville</t>
  </si>
  <si>
    <t>Fairfield</t>
  </si>
  <si>
    <t>Hayward</t>
  </si>
  <si>
    <t>Martinez</t>
  </si>
  <si>
    <t>Morgan Hill</t>
  </si>
  <si>
    <t>Mountain View</t>
  </si>
  <si>
    <t>Newark</t>
  </si>
  <si>
    <t>Novato</t>
  </si>
  <si>
    <t>Oakland</t>
  </si>
  <si>
    <t>Oakley</t>
  </si>
  <si>
    <t>Pacifica</t>
  </si>
  <si>
    <t>Petaluma</t>
  </si>
  <si>
    <t>Pinole</t>
  </si>
  <si>
    <t>Pittsburg</t>
  </si>
  <si>
    <t>Redwood City</t>
  </si>
  <si>
    <t>Richmond</t>
  </si>
  <si>
    <t>Rio Vista</t>
  </si>
  <si>
    <t>Rohnert Park</t>
  </si>
  <si>
    <t>San Francisco</t>
  </si>
  <si>
    <t>San Jose</t>
  </si>
  <si>
    <t>San Leandro</t>
  </si>
  <si>
    <t>San Pablo</t>
  </si>
  <si>
    <t>San Rafael</t>
  </si>
  <si>
    <t>Sebastopol</t>
  </si>
  <si>
    <t>South San Francisco</t>
  </si>
  <si>
    <t>Suisun City</t>
  </si>
  <si>
    <t>Vacaville</t>
  </si>
  <si>
    <t>Vallejo</t>
  </si>
  <si>
    <t>Walnut Creek</t>
  </si>
  <si>
    <t>Yountville</t>
  </si>
  <si>
    <t>Unincorporated Alameda</t>
  </si>
  <si>
    <t>Unincorporated Contra Costa</t>
  </si>
  <si>
    <t>Unincorporated Marin</t>
  </si>
  <si>
    <t>Unincorporated Napa</t>
  </si>
  <si>
    <t>Unincorporated San Mateo</t>
  </si>
  <si>
    <t>Unincorporated Santa Clara</t>
  </si>
  <si>
    <t>Unincorporated Solano</t>
  </si>
  <si>
    <t>Unincorporated Sonoma</t>
  </si>
  <si>
    <t>St. Helena</t>
  </si>
  <si>
    <t>measure</t>
  </si>
  <si>
    <t>values</t>
  </si>
  <si>
    <t>bins</t>
  </si>
  <si>
    <t>variable</t>
  </si>
  <si>
    <t>both Upper Half?</t>
  </si>
  <si>
    <t>juris</t>
  </si>
  <si>
    <t>Lower Half</t>
  </si>
  <si>
    <t>Upper Half</t>
  </si>
  <si>
    <t>Unincorporated San Francisco</t>
  </si>
  <si>
    <t>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</si>
</sst>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164" fontId="0" fillId="0" borderId="0" xfId="1" applyNumberFormat="1" applyFont="1" applyAlignment="1"/>
    <xf numFmtId="0" fontId="4" fillId="0" borderId="0" xfId="0" applyFont="1" applyAlignment="1"/>
    <xf numFmtId="0" fontId="3" fillId="0" borderId="2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C77-CC66-9140-A3F3-37FCE1057998}">
  <sheetPr>
    <outlinePr summaryBelow="0" summaryRight="0"/>
  </sheetPr>
  <dimension ref="A1:R1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.5" defaultRowHeight="15.75" customHeight="1" x14ac:dyDescent="0.15"/>
  <cols>
    <col min="2" max="2" width="20" customWidth="1"/>
    <col min="4" max="4" width="18.5" customWidth="1"/>
    <col min="5" max="5" width="21" customWidth="1"/>
    <col min="6" max="6" width="24.33203125" customWidth="1"/>
    <col min="7" max="7" width="36.5" customWidth="1"/>
  </cols>
  <sheetData>
    <row r="1" spans="1:18" ht="53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128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">
      <c r="A2" s="3" t="s">
        <v>7</v>
      </c>
      <c r="B2" s="4" t="s">
        <v>69</v>
      </c>
      <c r="C2" s="5">
        <f>VLOOKUP(B2,divergence_lkup!B$1:E$113,2,FALSE)</f>
        <v>9.1861408550399995E-3</v>
      </c>
      <c r="D2" s="5">
        <f>VLOOKUP(B2,divergence_lkup!B$1:E$113,3,FALSE)</f>
        <v>0.53594771241799999</v>
      </c>
      <c r="E2" s="5">
        <f t="shared" ref="E2:E33" si="0">C2+D2</f>
        <v>0.54513385327303998</v>
      </c>
      <c r="F2" s="6" t="str">
        <f>IF(H2&lt;QUARTILE(H$2:H$111,1),"Bottom Quarter","Upper Three-Quarters")</f>
        <v>Upper Three-Quarters</v>
      </c>
      <c r="G2" s="6" t="str">
        <f>IF(AND(E2&gt;E$111, F2="Upper Three-Quarters"),"YES", "NO")</f>
        <v>NO</v>
      </c>
      <c r="H2" s="7">
        <f>VLOOKUP(B2,median_i_lkupncome!B$1:C$109,2,FALSE)</f>
        <v>110372</v>
      </c>
    </row>
    <row r="3" spans="1:18" ht="15" x14ac:dyDescent="0.2">
      <c r="A3" s="3" t="s">
        <v>7</v>
      </c>
      <c r="B3" s="4" t="s">
        <v>7</v>
      </c>
      <c r="C3" s="5">
        <f>VLOOKUP(B3,divergence_lkup!B$1:E$113,2,FALSE)</f>
        <v>2.0896565888700001E-2</v>
      </c>
      <c r="D3" s="5">
        <f>VLOOKUP(B3,divergence_lkup!B$1:E$113,3,FALSE)</f>
        <v>0.55874348806499996</v>
      </c>
      <c r="E3" s="5">
        <f t="shared" si="0"/>
        <v>0.5796400539537</v>
      </c>
      <c r="F3" s="6" t="str">
        <f>IF(H3&lt;QUARTILE(H$2:H$111,1),"Bottom Quarter","Upper Three-Quarters")</f>
        <v>Upper Three-Quarters</v>
      </c>
      <c r="G3" s="6" t="str">
        <f>IF(AND(E3&gt;E$111, F3="Upper Three-Quarters"),"YES", "NO")</f>
        <v>NO</v>
      </c>
      <c r="H3" s="7">
        <f>VLOOKUP(B3,median_i_lkupncome!B$1:C$109,2,FALSE)</f>
        <v>115167</v>
      </c>
    </row>
    <row r="4" spans="1:18" ht="15" x14ac:dyDescent="0.2">
      <c r="A4" s="3" t="s">
        <v>11</v>
      </c>
      <c r="B4" s="4" t="s">
        <v>92</v>
      </c>
      <c r="C4" s="5">
        <f>VLOOKUP(B4,divergence_lkup!B$1:E$113,2,FALSE)</f>
        <v>2.8641940843000001E-2</v>
      </c>
      <c r="D4" s="5">
        <f>VLOOKUP(B4,divergence_lkup!B$1:E$113,3,FALSE)</f>
        <v>0.45718998350599999</v>
      </c>
      <c r="E4" s="5">
        <f t="shared" si="0"/>
        <v>0.48583192434899997</v>
      </c>
      <c r="F4" s="6" t="str">
        <f>IF(H4&lt;QUARTILE(H$2:H$111,1),"Bottom Quarter","Upper Three-Quarters")</f>
        <v>Upper Three-Quarters</v>
      </c>
      <c r="G4" s="6" t="str">
        <f>IF(AND(E4&gt;E$111, F4="Upper Three-Quarters"),"YES", "NO")</f>
        <v>NO</v>
      </c>
      <c r="H4" s="7">
        <f>VLOOKUP(B4,median_i_lkupncome!B$1:C$109,2,FALSE)</f>
        <v>90734</v>
      </c>
    </row>
    <row r="5" spans="1:18" ht="15" x14ac:dyDescent="0.2">
      <c r="A5" s="3" t="s">
        <v>98</v>
      </c>
      <c r="B5" s="4" t="s">
        <v>98</v>
      </c>
      <c r="C5" s="5">
        <f>VLOOKUP(B5,divergence_lkup!B$1:E$113,2,FALSE)</f>
        <v>2.8688550522199999E-2</v>
      </c>
      <c r="D5" s="5">
        <f>VLOOKUP(B5,divergence_lkup!B$1:E$113,3,FALSE)</f>
        <v>0.51728653527000001</v>
      </c>
      <c r="E5" s="5">
        <f t="shared" si="0"/>
        <v>0.5459750857922</v>
      </c>
      <c r="F5" s="6" t="str">
        <f>IF(H5&lt;QUARTILE(H$2:H$111,1),"Bottom Quarter","Upper Three-Quarters")</f>
        <v>Upper Three-Quarters</v>
      </c>
      <c r="G5" s="6" t="str">
        <f>IF(AND(E5&gt;E$111, F5="Upper Three-Quarters"),"YES", "NO")</f>
        <v>NO</v>
      </c>
      <c r="H5" s="7">
        <f>VLOOKUP(B5,median_i_lkupncome!B$1:C$109,2,FALSE)</f>
        <v>104552</v>
      </c>
    </row>
    <row r="6" spans="1:18" ht="15" x14ac:dyDescent="0.2">
      <c r="A6" s="3" t="s">
        <v>14</v>
      </c>
      <c r="B6" s="4" t="s">
        <v>85</v>
      </c>
      <c r="C6" s="5">
        <f>VLOOKUP(B6,divergence_lkup!B$1:E$113,2,FALSE)</f>
        <v>3.7505861379E-2</v>
      </c>
      <c r="D6" s="5">
        <f>VLOOKUP(B6,divergence_lkup!B$1:E$113,3,FALSE)</f>
        <v>0.60930963894699997</v>
      </c>
      <c r="E6" s="5">
        <f t="shared" si="0"/>
        <v>0.64681550032599999</v>
      </c>
      <c r="F6" s="6" t="str">
        <f>IF(H6&lt;QUARTILE(H$2:H$111,1),"Bottom Quarter","Upper Three-Quarters")</f>
        <v>Upper Three-Quarters</v>
      </c>
      <c r="G6" s="6" t="str">
        <f>IF(AND(E6&gt;E$111, F6="Upper Three-Quarters"),"YES", "NO")</f>
        <v>NO</v>
      </c>
      <c r="H6" s="7">
        <f>VLOOKUP(B6,median_i_lkupncome!B$1:C$109,2,FALSE)</f>
        <v>128252</v>
      </c>
    </row>
    <row r="7" spans="1:18" ht="15" x14ac:dyDescent="0.2">
      <c r="A7" s="3" t="s">
        <v>14</v>
      </c>
      <c r="B7" s="4" t="s">
        <v>72</v>
      </c>
      <c r="C7" s="5">
        <f>VLOOKUP(B7,divergence_lkup!B$1:E$113,2,FALSE)</f>
        <v>4.10669508492E-2</v>
      </c>
      <c r="D7" s="5">
        <f>VLOOKUP(B7,divergence_lkup!B$1:E$113,3,FALSE)</f>
        <v>0.57177468201100001</v>
      </c>
      <c r="E7" s="5">
        <f t="shared" si="0"/>
        <v>0.61284163286019999</v>
      </c>
      <c r="F7" s="6" t="str">
        <f>IF(H7&lt;QUARTILE(H$2:H$111,1),"Bottom Quarter","Upper Three-Quarters")</f>
        <v>Upper Three-Quarters</v>
      </c>
      <c r="G7" s="6" t="str">
        <f>IF(AND(E7&gt;E$111, F7="Upper Three-Quarters"),"YES", "NO")</f>
        <v>NO</v>
      </c>
      <c r="H7" s="7">
        <f>VLOOKUP(B7,median_i_lkupncome!B$1:C$109,2,FALSE)</f>
        <v>119366</v>
      </c>
    </row>
    <row r="8" spans="1:18" ht="15" x14ac:dyDescent="0.2">
      <c r="A8" s="3" t="s">
        <v>7</v>
      </c>
      <c r="B8" s="4" t="s">
        <v>60</v>
      </c>
      <c r="C8" s="5">
        <f>VLOOKUP(B8,divergence_lkup!B$1:E$113,2,FALSE)</f>
        <v>4.5518963815500003E-2</v>
      </c>
      <c r="D8" s="5">
        <f>VLOOKUP(B8,divergence_lkup!B$1:E$113,3,FALSE)</f>
        <v>0.51066846725199999</v>
      </c>
      <c r="E8" s="5">
        <f t="shared" si="0"/>
        <v>0.55618743106750002</v>
      </c>
      <c r="F8" s="6" t="str">
        <f>IF(H8&lt;QUARTILE(H$2:H$111,1),"Bottom Quarter","Upper Three-Quarters")</f>
        <v>Upper Three-Quarters</v>
      </c>
      <c r="G8" s="6" t="str">
        <f>IF(AND(E8&gt;E$111, F8="Upper Three-Quarters"),"YES", "NO")</f>
        <v>NO</v>
      </c>
      <c r="H8" s="7">
        <f>VLOOKUP(B8,median_i_lkupncome!B$1:C$109,2,FALSE)</f>
        <v>102101</v>
      </c>
    </row>
    <row r="9" spans="1:18" ht="15" x14ac:dyDescent="0.2">
      <c r="A9" s="3" t="s">
        <v>18</v>
      </c>
      <c r="B9" s="4" t="s">
        <v>18</v>
      </c>
      <c r="C9" s="5">
        <f>VLOOKUP(B9,divergence_lkup!B$1:E$113,2,FALSE)</f>
        <v>4.6808138127500003E-2</v>
      </c>
      <c r="D9" s="5">
        <f>VLOOKUP(B9,divergence_lkup!B$1:E$113,3,FALSE)</f>
        <v>0.490400131731</v>
      </c>
      <c r="E9" s="5">
        <f t="shared" si="0"/>
        <v>0.53720826985850001</v>
      </c>
      <c r="F9" s="6" t="str">
        <f>IF(H9&lt;QUARTILE(H$2:H$111,1),"Bottom Quarter","Upper Three-Quarters")</f>
        <v>Upper Three-Quarters</v>
      </c>
      <c r="G9" s="6" t="str">
        <f>IF(AND(E9&gt;E$111, F9="Upper Three-Quarters"),"YES", "NO")</f>
        <v>NO</v>
      </c>
      <c r="H9" s="7">
        <f>VLOOKUP(B9,median_i_lkupncome!B$1:C$109,2,FALSE)</f>
        <v>98150</v>
      </c>
    </row>
    <row r="10" spans="1:18" ht="15" x14ac:dyDescent="0.2">
      <c r="A10" s="3" t="s">
        <v>7</v>
      </c>
      <c r="B10" s="4" t="s">
        <v>90</v>
      </c>
      <c r="C10" s="5">
        <f>VLOOKUP(B10,divergence_lkup!B$1:E$113,2,FALSE)</f>
        <v>4.9125959564400003E-2</v>
      </c>
      <c r="D10" s="5">
        <f>VLOOKUP(B10,divergence_lkup!B$1:E$113,3,FALSE)</f>
        <v>0.57266733553100002</v>
      </c>
      <c r="E10" s="5">
        <f t="shared" si="0"/>
        <v>0.62179329509540004</v>
      </c>
      <c r="F10" s="6" t="str">
        <f>IF(H10&lt;QUARTILE(H$2:H$111,1),"Bottom Quarter","Upper Three-Quarters")</f>
        <v>Upper Three-Quarters</v>
      </c>
      <c r="G10" s="6" t="str">
        <f>IF(AND(E10&gt;E$111, F10="Upper Three-Quarters"),"YES", "NO")</f>
        <v>NO</v>
      </c>
      <c r="H10" s="7">
        <f>VLOOKUP(B10,median_i_lkupncome!B$1:C$109,2,FALSE)</f>
        <v>115602</v>
      </c>
    </row>
    <row r="11" spans="1:18" ht="15" x14ac:dyDescent="0.2">
      <c r="A11" s="3" t="s">
        <v>11</v>
      </c>
      <c r="B11" s="4" t="s">
        <v>79</v>
      </c>
      <c r="C11" s="5">
        <f>VLOOKUP(B11,divergence_lkup!B$1:E$113,2,FALSE)</f>
        <v>5.9147312329499997E-2</v>
      </c>
      <c r="D11" s="5">
        <f>VLOOKUP(B11,divergence_lkup!B$1:E$113,3,FALSE)</f>
        <v>0.50145188745400004</v>
      </c>
      <c r="E11" s="5">
        <f t="shared" si="0"/>
        <v>0.56059919978350004</v>
      </c>
      <c r="F11" s="6" t="str">
        <f>IF(H11&lt;QUARTILE(H$2:H$111,1),"Bottom Quarter","Upper Three-Quarters")</f>
        <v>Upper Three-Quarters</v>
      </c>
      <c r="G11" s="6" t="str">
        <f>IF(AND(E11&gt;E$111, F11="Upper Three-Quarters"),"YES", "NO")</f>
        <v>NO</v>
      </c>
      <c r="H11" s="7">
        <f>VLOOKUP(B11,median_i_lkupncome!B$1:C$109,2,FALSE)</f>
        <v>100422</v>
      </c>
    </row>
    <row r="12" spans="1:18" ht="15" x14ac:dyDescent="0.2">
      <c r="A12" s="3" t="s">
        <v>14</v>
      </c>
      <c r="B12" s="4" t="s">
        <v>14</v>
      </c>
      <c r="C12" s="5">
        <f>VLOOKUP(B12,divergence_lkup!B$1:E$113,2,FALSE)</f>
        <v>6.0199507139399998E-2</v>
      </c>
      <c r="D12" s="5">
        <f>VLOOKUP(B12,divergence_lkup!B$1:E$113,3,FALSE)</f>
        <v>0.57036230404499999</v>
      </c>
      <c r="E12" s="5">
        <f t="shared" si="0"/>
        <v>0.63056181118440002</v>
      </c>
      <c r="F12" s="6" t="str">
        <f>IF(H12&lt;QUARTILE(H$2:H$111,1),"Bottom Quarter","Upper Three-Quarters")</f>
        <v>Upper Three-Quarters</v>
      </c>
      <c r="G12" s="6" t="str">
        <f>IF(AND(E12&gt;E$111, F12="Upper Three-Quarters"),"YES", "NO")</f>
        <v>NO</v>
      </c>
      <c r="H12" s="7">
        <f>VLOOKUP(B12,median_i_lkupncome!B$1:C$109,2,FALSE)</f>
        <v>116257</v>
      </c>
    </row>
    <row r="13" spans="1:18" ht="15" x14ac:dyDescent="0.2">
      <c r="A13" s="3" t="s">
        <v>18</v>
      </c>
      <c r="B13" s="4" t="s">
        <v>86</v>
      </c>
      <c r="C13" s="5">
        <f>VLOOKUP(B13,divergence_lkup!B$1:E$113,2,FALSE)</f>
        <v>6.1133119473300003E-2</v>
      </c>
      <c r="D13" s="5">
        <f>VLOOKUP(B13,divergence_lkup!B$1:E$113,3,FALSE)</f>
        <v>0.54726913796900001</v>
      </c>
      <c r="E13" s="5">
        <f t="shared" si="0"/>
        <v>0.60840225744230003</v>
      </c>
      <c r="F13" s="6" t="str">
        <f>IF(H13&lt;QUARTILE(H$2:H$111,1),"Bottom Quarter","Upper Three-Quarters")</f>
        <v>Upper Three-Quarters</v>
      </c>
      <c r="G13" s="6" t="str">
        <f>IF(AND(E13&gt;E$111, F13="Upper Three-Quarters"),"YES", "NO")</f>
        <v>NO</v>
      </c>
      <c r="H13" s="7">
        <f>VLOOKUP(B13,median_i_lkupncome!B$1:C$109,2,FALSE)</f>
        <v>108181</v>
      </c>
    </row>
    <row r="14" spans="1:18" ht="15" x14ac:dyDescent="0.2">
      <c r="A14" s="3" t="s">
        <v>35</v>
      </c>
      <c r="B14" s="4" t="s">
        <v>63</v>
      </c>
      <c r="C14" s="5">
        <f>VLOOKUP(B14,divergence_lkup!B$1:E$113,2,FALSE)</f>
        <v>6.4523704841300003E-2</v>
      </c>
      <c r="D14" s="5">
        <f>VLOOKUP(B14,divergence_lkup!B$1:E$113,3,FALSE)</f>
        <v>0.48879088570399998</v>
      </c>
      <c r="E14" s="5">
        <f t="shared" si="0"/>
        <v>0.55331459054529997</v>
      </c>
      <c r="F14" s="6" t="str">
        <f>IF(H14&lt;QUARTILE(H$2:H$111,1),"Bottom Quarter","Upper Three-Quarters")</f>
        <v>Upper Three-Quarters</v>
      </c>
      <c r="G14" s="6" t="str">
        <f>IF(AND(E14&gt;E$111, F14="Upper Three-Quarters"),"YES", "NO")</f>
        <v>NO</v>
      </c>
      <c r="H14" s="7">
        <f>VLOOKUP(B14,median_i_lkupncome!B$1:C$109,2,FALSE)</f>
        <v>98247</v>
      </c>
    </row>
    <row r="15" spans="1:18" ht="15" x14ac:dyDescent="0.2">
      <c r="A15" s="3" t="s">
        <v>18</v>
      </c>
      <c r="B15" s="4" t="s">
        <v>62</v>
      </c>
      <c r="C15" s="5">
        <f>VLOOKUP(B15,divergence_lkup!B$1:E$113,2,FALSE)</f>
        <v>6.4831381337099994E-2</v>
      </c>
      <c r="D15" s="5">
        <f>VLOOKUP(B15,divergence_lkup!B$1:E$113,3,FALSE)</f>
        <v>0.44432417805399999</v>
      </c>
      <c r="E15" s="5">
        <f t="shared" si="0"/>
        <v>0.50915555939110002</v>
      </c>
      <c r="F15" s="6" t="str">
        <f>IF(H15&lt;QUARTILE(H$2:H$111,1),"Bottom Quarter","Upper Three-Quarters")</f>
        <v>Upper Three-Quarters</v>
      </c>
      <c r="G15" s="6" t="str">
        <f>IF(AND(E15&gt;E$111, F15="Upper Three-Quarters"),"YES", "NO")</f>
        <v>NO</v>
      </c>
      <c r="H15" s="7">
        <f>VLOOKUP(B15,median_i_lkupncome!B$1:C$109,2,FALSE)</f>
        <v>88655</v>
      </c>
    </row>
    <row r="16" spans="1:18" ht="15" x14ac:dyDescent="0.2">
      <c r="A16" s="3" t="s">
        <v>14</v>
      </c>
      <c r="B16" s="4" t="s">
        <v>99</v>
      </c>
      <c r="C16" s="5">
        <f>VLOOKUP(B16,divergence_lkup!B$1:E$113,2,FALSE)</f>
        <v>6.59274215611E-2</v>
      </c>
      <c r="D16" s="5">
        <f>VLOOKUP(B16,divergence_lkup!B$1:E$113,3,FALSE)</f>
        <v>0.51912626035099996</v>
      </c>
      <c r="E16" s="5">
        <f t="shared" si="0"/>
        <v>0.58505368191209994</v>
      </c>
      <c r="F16" s="6" t="str">
        <f>IF(H16&lt;QUARTILE(H$2:H$111,1),"Bottom Quarter","Upper Three-Quarters")</f>
        <v>Upper Three-Quarters</v>
      </c>
      <c r="G16" s="6" t="str">
        <f>IF(AND(E16&gt;E$111, F16="Upper Three-Quarters"),"YES", "NO")</f>
        <v>NO</v>
      </c>
      <c r="H16" s="7">
        <f>VLOOKUP(B16,median_i_lkupncome!B$1:C$109,2,FALSE)</f>
        <v>104234</v>
      </c>
    </row>
    <row r="17" spans="1:8" ht="15" x14ac:dyDescent="0.2">
      <c r="A17" s="3" t="s">
        <v>18</v>
      </c>
      <c r="B17" s="4" t="s">
        <v>100</v>
      </c>
      <c r="C17" s="5">
        <f>VLOOKUP(B17,divergence_lkup!B$1:E$113,2,FALSE)</f>
        <v>7.0155870985099997E-2</v>
      </c>
      <c r="D17" s="5">
        <f>VLOOKUP(B17,divergence_lkup!B$1:E$113,3,FALSE)</f>
        <v>0.36130110000900001</v>
      </c>
      <c r="E17" s="5">
        <f t="shared" si="0"/>
        <v>0.43145697099410002</v>
      </c>
      <c r="F17" s="6" t="str">
        <f>IF(H17&lt;QUARTILE(H$2:H$111,1),"Bottom Quarter","Upper Three-Quarters")</f>
        <v>Bottom Quarter</v>
      </c>
      <c r="G17" s="6" t="str">
        <f>IF(AND(E17&gt;E$111, F17="Upper Three-Quarters"),"YES", "NO")</f>
        <v>NO</v>
      </c>
      <c r="H17" s="7">
        <f>VLOOKUP(B17,median_i_lkupncome!B$1:C$109,2,FALSE)</f>
        <v>70723</v>
      </c>
    </row>
    <row r="18" spans="1:8" ht="15" x14ac:dyDescent="0.2">
      <c r="A18" s="3" t="s">
        <v>11</v>
      </c>
      <c r="B18" s="4" t="s">
        <v>75</v>
      </c>
      <c r="C18" s="5">
        <f>VLOOKUP(B18,divergence_lkup!B$1:E$113,2,FALSE)</f>
        <v>7.3837797813100001E-2</v>
      </c>
      <c r="D18" s="5">
        <f>VLOOKUP(B18,divergence_lkup!B$1:E$113,3,FALSE)</f>
        <v>0.39690155997799997</v>
      </c>
      <c r="E18" s="5">
        <f t="shared" si="0"/>
        <v>0.47073935779109999</v>
      </c>
      <c r="F18" s="6" t="str">
        <f>IF(H18&lt;QUARTILE(H$2:H$111,1),"Bottom Quarter","Upper Three-Quarters")</f>
        <v>Bottom Quarter</v>
      </c>
      <c r="G18" s="6" t="str">
        <f>IF(AND(E18&gt;E$111, F18="Upper Three-Quarters"),"YES", "NO")</f>
        <v>NO</v>
      </c>
      <c r="H18" s="7">
        <f>VLOOKUP(B18,median_i_lkupncome!B$1:C$109,2,FALSE)</f>
        <v>81961</v>
      </c>
    </row>
    <row r="19" spans="1:8" ht="15" x14ac:dyDescent="0.2">
      <c r="A19" s="3" t="s">
        <v>65</v>
      </c>
      <c r="B19" s="4" t="s">
        <v>81</v>
      </c>
      <c r="C19" s="5">
        <f>VLOOKUP(B19,divergence_lkup!B$1:E$113,2,FALSE)</f>
        <v>7.4013191394300001E-2</v>
      </c>
      <c r="D19" s="5">
        <f>VLOOKUP(B19,divergence_lkup!B$1:E$113,3,FALSE)</f>
        <v>0.39135578298700002</v>
      </c>
      <c r="E19" s="5">
        <f t="shared" si="0"/>
        <v>0.46536897438130004</v>
      </c>
      <c r="F19" s="6" t="str">
        <f>IF(H19&lt;QUARTILE(H$2:H$111,1),"Bottom Quarter","Upper Three-Quarters")</f>
        <v>Bottom Quarter</v>
      </c>
      <c r="G19" s="6" t="str">
        <f>IF(AND(E19&gt;E$111, F19="Upper Three-Quarters"),"YES", "NO")</f>
        <v>NO</v>
      </c>
      <c r="H19" s="7">
        <f>VLOOKUP(B19,median_i_lkupncome!B$1:C$109,2,FALSE)</f>
        <v>80950</v>
      </c>
    </row>
    <row r="20" spans="1:8" ht="15" x14ac:dyDescent="0.2">
      <c r="A20" s="3" t="s">
        <v>18</v>
      </c>
      <c r="B20" s="4" t="s">
        <v>67</v>
      </c>
      <c r="C20" s="5">
        <f>VLOOKUP(B20,divergence_lkup!B$1:E$113,2,FALSE)</f>
        <v>7.4612094611999996E-2</v>
      </c>
      <c r="D20" s="5">
        <f>VLOOKUP(B20,divergence_lkup!B$1:E$113,3,FALSE)</f>
        <v>0.43912579483300002</v>
      </c>
      <c r="E20" s="5">
        <f t="shared" si="0"/>
        <v>0.51373788944499998</v>
      </c>
      <c r="F20" s="6" t="str">
        <f>IF(H20&lt;QUARTILE(H$2:H$111,1),"Bottom Quarter","Upper Three-Quarters")</f>
        <v>Bottom Quarter</v>
      </c>
      <c r="G20" s="6" t="str">
        <f>IF(AND(E20&gt;E$111, F20="Upper Three-Quarters"),"YES", "NO")</f>
        <v>NO</v>
      </c>
      <c r="H20" s="7">
        <f>VLOOKUP(B20,median_i_lkupncome!B$1:C$109,2,FALSE)</f>
        <v>80912</v>
      </c>
    </row>
    <row r="21" spans="1:8" ht="15" x14ac:dyDescent="0.2">
      <c r="A21" s="3" t="s">
        <v>7</v>
      </c>
      <c r="B21" s="4" t="s">
        <v>70</v>
      </c>
      <c r="C21" s="5">
        <f>VLOOKUP(B21,divergence_lkup!B$1:E$113,2,FALSE)</f>
        <v>8.2337017180799998E-2</v>
      </c>
      <c r="D21" s="5">
        <f>VLOOKUP(B21,divergence_lkup!B$1:E$113,3,FALSE)</f>
        <v>0.59497880123000002</v>
      </c>
      <c r="E21" s="5">
        <f t="shared" si="0"/>
        <v>0.67731581841080002</v>
      </c>
      <c r="F21" s="6" t="str">
        <f>IF(H21&lt;QUARTILE(H$2:H$111,1),"Bottom Quarter","Upper Three-Quarters")</f>
        <v>Upper Three-Quarters</v>
      </c>
      <c r="G21" s="6" t="str">
        <f>IF(AND(E21&gt;E$111, F21="Upper Three-Quarters"),"YES", "NO")</f>
        <v>NO</v>
      </c>
      <c r="H21" s="7">
        <f>VLOOKUP(B21,median_i_lkupncome!B$1:C$109,2,FALSE)</f>
        <v>122999</v>
      </c>
    </row>
    <row r="22" spans="1:8" ht="15" x14ac:dyDescent="0.2">
      <c r="A22" s="3" t="s">
        <v>18</v>
      </c>
      <c r="B22" s="4" t="s">
        <v>80</v>
      </c>
      <c r="C22" s="5">
        <f>VLOOKUP(B22,divergence_lkup!B$1:E$113,2,FALSE)</f>
        <v>8.3553222925599996E-2</v>
      </c>
      <c r="D22" s="5">
        <f>VLOOKUP(B22,divergence_lkup!B$1:E$113,3,FALSE)</f>
        <v>0.50542131350700004</v>
      </c>
      <c r="E22" s="5">
        <f t="shared" si="0"/>
        <v>0.5889745364326</v>
      </c>
      <c r="F22" s="6" t="str">
        <f>IF(H22&lt;QUARTILE(H$2:H$111,1),"Bottom Quarter","Upper Three-Quarters")</f>
        <v>Upper Three-Quarters</v>
      </c>
      <c r="G22" s="6" t="str">
        <f>IF(AND(E22&gt;E$111, F22="Upper Three-Quarters"),"YES", "NO")</f>
        <v>NO</v>
      </c>
      <c r="H22" s="7">
        <f>VLOOKUP(B22,median_i_lkupncome!B$1:C$109,2,FALSE)</f>
        <v>100568</v>
      </c>
    </row>
    <row r="23" spans="1:8" ht="15" x14ac:dyDescent="0.2">
      <c r="A23" s="3" t="s">
        <v>11</v>
      </c>
      <c r="B23" s="4" t="s">
        <v>68</v>
      </c>
      <c r="C23" s="5">
        <f>VLOOKUP(B23,divergence_lkup!B$1:E$113,2,FALSE)</f>
        <v>8.4248395389900005E-2</v>
      </c>
      <c r="D23" s="5">
        <f>VLOOKUP(B23,divergence_lkup!B$1:E$113,3,FALSE)</f>
        <v>0.52177250166300004</v>
      </c>
      <c r="E23" s="5">
        <f t="shared" si="0"/>
        <v>0.60602089705290008</v>
      </c>
      <c r="F23" s="6" t="str">
        <f>IF(H23&lt;QUARTILE(H$2:H$111,1),"Bottom Quarter","Upper Three-Quarters")</f>
        <v>Upper Three-Quarters</v>
      </c>
      <c r="G23" s="6" t="str">
        <f>IF(AND(E23&gt;E$111, F23="Upper Three-Quarters"),"YES", "NO")</f>
        <v>NO</v>
      </c>
      <c r="H23" s="7">
        <f>VLOOKUP(B23,median_i_lkupncome!B$1:C$109,2,FALSE)</f>
        <v>103771</v>
      </c>
    </row>
    <row r="24" spans="1:8" ht="15" x14ac:dyDescent="0.2">
      <c r="A24" s="3" t="s">
        <v>7</v>
      </c>
      <c r="B24" s="4" t="s">
        <v>94</v>
      </c>
      <c r="C24" s="5">
        <f>VLOOKUP(B24,divergence_lkup!B$1:E$113,2,FALSE)</f>
        <v>8.4336109243400001E-2</v>
      </c>
      <c r="D24" s="5">
        <f>VLOOKUP(B24,divergence_lkup!B$1:E$113,3,FALSE)</f>
        <v>0.54335643465899996</v>
      </c>
      <c r="E24" s="5">
        <f t="shared" si="0"/>
        <v>0.62769254390239992</v>
      </c>
      <c r="F24" s="6" t="str">
        <f>IF(H24&lt;QUARTILE(H$2:H$111,1),"Bottom Quarter","Upper Three-Quarters")</f>
        <v>Upper Three-Quarters</v>
      </c>
      <c r="G24" s="6" t="str">
        <f>IF(AND(E24&gt;E$111, F24="Upper Three-Quarters"),"YES", "NO")</f>
        <v>NO</v>
      </c>
      <c r="H24" s="7">
        <f>VLOOKUP(B24,median_i_lkupncome!B$1:C$109,2,FALSE)</f>
        <v>107469</v>
      </c>
    </row>
    <row r="25" spans="1:8" ht="15" x14ac:dyDescent="0.2">
      <c r="A25" s="3" t="s">
        <v>7</v>
      </c>
      <c r="B25" s="4" t="s">
        <v>74</v>
      </c>
      <c r="C25" s="5">
        <f>VLOOKUP(B25,divergence_lkup!B$1:E$113,2,FALSE)</f>
        <v>8.9992545011699995E-2</v>
      </c>
      <c r="D25" s="5">
        <f>VLOOKUP(B25,divergence_lkup!B$1:E$113,3,FALSE)</f>
        <v>0.46960167714899997</v>
      </c>
      <c r="E25" s="5">
        <f t="shared" si="0"/>
        <v>0.55959422216069998</v>
      </c>
      <c r="F25" s="6" t="str">
        <f>IF(H25&lt;QUARTILE(H$2:H$111,1),"Bottom Quarter","Upper Three-Quarters")</f>
        <v>Upper Three-Quarters</v>
      </c>
      <c r="G25" s="6" t="str">
        <f>IF(AND(E25&gt;E$111, F25="Upper Three-Quarters"),"YES", "NO")</f>
        <v>NO</v>
      </c>
      <c r="H25" s="7">
        <f>VLOOKUP(B25,median_i_lkupncome!B$1:C$109,2,FALSE)</f>
        <v>94279</v>
      </c>
    </row>
    <row r="26" spans="1:8" ht="15" x14ac:dyDescent="0.2">
      <c r="A26" s="3" t="s">
        <v>7</v>
      </c>
      <c r="B26" s="4" t="s">
        <v>49</v>
      </c>
      <c r="C26" s="5">
        <f>VLOOKUP(B26,divergence_lkup!B$1:E$113,2,FALSE)</f>
        <v>9.2792233940899999E-2</v>
      </c>
      <c r="D26" s="5">
        <f>VLOOKUP(B26,divergence_lkup!B$1:E$113,3,FALSE)</f>
        <v>0.62525134048300002</v>
      </c>
      <c r="E26" s="5">
        <f t="shared" si="0"/>
        <v>0.71804357442389999</v>
      </c>
      <c r="F26" s="6" t="str">
        <f>IF(H26&lt;QUARTILE(H$2:H$111,1),"Bottom Quarter","Upper Three-Quarters")</f>
        <v>Upper Three-Quarters</v>
      </c>
      <c r="G26" s="6" t="str">
        <f>IF(AND(E26&gt;E$111, F26="Upper Three-Quarters"),"YES", "NO")</f>
        <v>YES</v>
      </c>
      <c r="H26" s="7">
        <f>VLOOKUP(B26,median_i_lkupncome!B$1:C$109,2,FALSE)</f>
        <v>147824</v>
      </c>
    </row>
    <row r="27" spans="1:8" ht="15" x14ac:dyDescent="0.2">
      <c r="A27" s="3" t="s">
        <v>14</v>
      </c>
      <c r="B27" s="4" t="s">
        <v>84</v>
      </c>
      <c r="C27" s="5">
        <f>VLOOKUP(B27,divergence_lkup!B$1:E$113,2,FALSE)</f>
        <v>9.7173209291600005E-2</v>
      </c>
      <c r="D27" s="5">
        <f>VLOOKUP(B27,divergence_lkup!B$1:E$113,3,FALSE)</f>
        <v>0.56019086571200005</v>
      </c>
      <c r="E27" s="5">
        <f t="shared" si="0"/>
        <v>0.65736407500360006</v>
      </c>
      <c r="F27" s="6" t="str">
        <f>IF(H27&lt;QUARTILE(H$2:H$111,1),"Bottom Quarter","Upper Three-Quarters")</f>
        <v>Upper Three-Quarters</v>
      </c>
      <c r="G27" s="6" t="str">
        <f>IF(AND(E27&gt;E$111, F27="Upper Three-Quarters"),"YES", "NO")</f>
        <v>NO</v>
      </c>
      <c r="H27" s="7">
        <f>VLOOKUP(B27,median_i_lkupncome!B$1:C$109,2,FALSE)</f>
        <v>119753</v>
      </c>
    </row>
    <row r="28" spans="1:8" ht="15" x14ac:dyDescent="0.2">
      <c r="A28" s="3" t="s">
        <v>18</v>
      </c>
      <c r="B28" s="4" t="s">
        <v>53</v>
      </c>
      <c r="C28" s="5">
        <f>VLOOKUP(B28,divergence_lkup!B$1:E$113,2,FALSE)</f>
        <v>9.8255399374400004E-2</v>
      </c>
      <c r="D28" s="5">
        <f>VLOOKUP(B28,divergence_lkup!B$1:E$113,3,FALSE)</f>
        <v>0.67439820338300005</v>
      </c>
      <c r="E28" s="5">
        <f t="shared" si="0"/>
        <v>0.77265360275740003</v>
      </c>
      <c r="F28" s="6" t="str">
        <f>IF(H28&lt;QUARTILE(H$2:H$111,1),"Bottom Quarter","Upper Three-Quarters")</f>
        <v>Upper Three-Quarters</v>
      </c>
      <c r="G28" s="6" t="str">
        <f>IF(AND(E28&gt;E$111, F28="Upper Three-Quarters"),"YES", "NO")</f>
        <v>YES</v>
      </c>
      <c r="H28" s="7">
        <f>VLOOKUP(B28,median_i_lkupncome!B$1:C$109,2,FALSE)</f>
        <v>148852</v>
      </c>
    </row>
    <row r="29" spans="1:8" ht="15" x14ac:dyDescent="0.2">
      <c r="A29" s="3" t="s">
        <v>14</v>
      </c>
      <c r="B29" s="4" t="s">
        <v>58</v>
      </c>
      <c r="C29" s="5">
        <f>VLOOKUP(B29,divergence_lkup!B$1:E$113,2,FALSE)</f>
        <v>0.100942061855</v>
      </c>
      <c r="D29" s="5">
        <f>VLOOKUP(B29,divergence_lkup!B$1:E$113,3,FALSE)</f>
        <v>0.61800564911199996</v>
      </c>
      <c r="E29" s="5">
        <f t="shared" si="0"/>
        <v>0.71894771096699994</v>
      </c>
      <c r="F29" s="6" t="str">
        <f>IF(H29&lt;QUARTILE(H$2:H$111,1),"Bottom Quarter","Upper Three-Quarters")</f>
        <v>Upper Three-Quarters</v>
      </c>
      <c r="G29" s="6" t="str">
        <f>IF(AND(E29&gt;E$111, F29="Upper Three-Quarters"),"YES", "NO")</f>
        <v>YES</v>
      </c>
      <c r="H29" s="7">
        <f>VLOOKUP(B29,median_i_lkupncome!B$1:C$109,2,FALSE)</f>
        <v>131791</v>
      </c>
    </row>
    <row r="30" spans="1:8" ht="15" x14ac:dyDescent="0.2">
      <c r="A30" s="3" t="s">
        <v>7</v>
      </c>
      <c r="B30" s="4" t="s">
        <v>40</v>
      </c>
      <c r="C30" s="5">
        <f>VLOOKUP(B30,divergence_lkup!B$1:E$113,2,FALSE)</f>
        <v>0.103930868821</v>
      </c>
      <c r="D30" s="5">
        <f>VLOOKUP(B30,divergence_lkup!B$1:E$113,3,FALSE)</f>
        <v>0.62703330751399999</v>
      </c>
      <c r="E30" s="5">
        <f t="shared" si="0"/>
        <v>0.73096417633499999</v>
      </c>
      <c r="F30" s="6" t="str">
        <f>IF(H30&lt;QUARTILE(H$2:H$111,1),"Bottom Quarter","Upper Three-Quarters")</f>
        <v>Upper Three-Quarters</v>
      </c>
      <c r="G30" s="6" t="str">
        <f>IF(AND(E30&gt;E$111, F30="Upper Three-Quarters"),"YES", "NO")</f>
        <v>YES</v>
      </c>
      <c r="H30" s="7">
        <f>VLOOKUP(B30,median_i_lkupncome!B$1:C$109,2,FALSE)</f>
        <v>135342</v>
      </c>
    </row>
    <row r="31" spans="1:8" ht="15" x14ac:dyDescent="0.2">
      <c r="A31" s="3" t="s">
        <v>18</v>
      </c>
      <c r="B31" s="4" t="s">
        <v>42</v>
      </c>
      <c r="C31" s="5">
        <f>VLOOKUP(B31,divergence_lkup!B$1:E$113,2,FALSE)</f>
        <v>0.11041172463899999</v>
      </c>
      <c r="D31" s="5">
        <f>VLOOKUP(B31,divergence_lkup!B$1:E$113,3,FALSE)</f>
        <v>0.70489382288500002</v>
      </c>
      <c r="E31" s="5">
        <f t="shared" si="0"/>
        <v>0.81530554752399997</v>
      </c>
      <c r="F31" s="6" t="str">
        <f>IF(H31&lt;QUARTILE(H$2:H$111,1),"Bottom Quarter","Upper Three-Quarters")</f>
        <v>Upper Three-Quarters</v>
      </c>
      <c r="G31" s="6" t="str">
        <f>IF(AND(E31&gt;E$111, F31="Upper Three-Quarters"),"YES", "NO")</f>
        <v>YES</v>
      </c>
      <c r="H31" s="7">
        <f>VLOOKUP(B31,median_i_lkupncome!B$1:C$109,2,FALSE)</f>
        <v>144564</v>
      </c>
    </row>
    <row r="32" spans="1:8" ht="15" x14ac:dyDescent="0.2">
      <c r="A32" s="3" t="s">
        <v>65</v>
      </c>
      <c r="B32" s="4" t="s">
        <v>106</v>
      </c>
      <c r="C32" s="5">
        <f>VLOOKUP(B32,divergence_lkup!B$1:E$113,2,FALSE)</f>
        <v>0.11433197393699999</v>
      </c>
      <c r="D32" s="5">
        <f>VLOOKUP(B32,divergence_lkup!B$1:E$113,3,FALSE)</f>
        <v>0.39295911548500001</v>
      </c>
      <c r="E32" s="5">
        <f t="shared" si="0"/>
        <v>0.50729108942199996</v>
      </c>
      <c r="F32" s="6" t="str">
        <f>IF(H32&lt;QUARTILE(H$2:H$111,1),"Bottom Quarter","Upper Three-Quarters")</f>
        <v>Bottom Quarter</v>
      </c>
      <c r="G32" s="6" t="str">
        <f>IF(AND(E32&gt;E$111, F32="Upper Three-Quarters"),"YES", "NO")</f>
        <v>NO</v>
      </c>
      <c r="H32" s="7">
        <f>VLOOKUP(B32,median_i_lkupncome!B$1:C$109,2,FALSE)</f>
        <v>82197</v>
      </c>
    </row>
    <row r="33" spans="1:8" ht="15" x14ac:dyDescent="0.2">
      <c r="A33" s="3" t="s">
        <v>7</v>
      </c>
      <c r="B33" s="4" t="s">
        <v>104</v>
      </c>
      <c r="C33" s="5">
        <f>VLOOKUP(B33,divergence_lkup!B$1:E$113,2,FALSE)</f>
        <v>0.13196412513700001</v>
      </c>
      <c r="D33" s="5">
        <f>VLOOKUP(B33,divergence_lkup!B$1:E$113,3,FALSE)</f>
        <v>0.483754683869</v>
      </c>
      <c r="E33" s="5">
        <f t="shared" si="0"/>
        <v>0.61571880900599996</v>
      </c>
      <c r="F33" s="6" t="str">
        <f>IF(H33&lt;QUARTILE(H$2:H$111,1),"Bottom Quarter","Upper Three-Quarters")</f>
        <v>Upper Three-Quarters</v>
      </c>
      <c r="G33" s="6" t="str">
        <f>IF(AND(E33&gt;E$111, F33="Upper Three-Quarters"),"YES", "NO")</f>
        <v>NO</v>
      </c>
      <c r="H33" s="7">
        <f>VLOOKUP(B33,median_i_lkupncome!B$1:C$109,2,FALSE)</f>
        <v>96930</v>
      </c>
    </row>
    <row r="34" spans="1:8" ht="15" x14ac:dyDescent="0.2">
      <c r="A34" s="3" t="s">
        <v>18</v>
      </c>
      <c r="B34" s="4" t="s">
        <v>48</v>
      </c>
      <c r="C34" s="5">
        <f>VLOOKUP(B34,divergence_lkup!B$1:E$113,2,FALSE)</f>
        <v>0.133000346553</v>
      </c>
      <c r="D34" s="5">
        <f>VLOOKUP(B34,divergence_lkup!B$1:E$113,3,FALSE)</f>
        <v>0.57940635504500004</v>
      </c>
      <c r="E34" s="5">
        <f t="shared" ref="E34:E65" si="1">C34+D34</f>
        <v>0.71240670159800001</v>
      </c>
      <c r="F34" s="6" t="str">
        <f>IF(H34&lt;QUARTILE(H$2:H$111,1),"Bottom Quarter","Upper Three-Quarters")</f>
        <v>Upper Three-Quarters</v>
      </c>
      <c r="G34" s="6" t="str">
        <f>IF(AND(E34&gt;E$111, F34="Upper Three-Quarters"),"YES", "NO")</f>
        <v>YES</v>
      </c>
      <c r="H34" s="7">
        <f>VLOOKUP(B34,median_i_lkupncome!B$1:C$109,2,FALSE)</f>
        <v>116942</v>
      </c>
    </row>
    <row r="35" spans="1:8" ht="15" x14ac:dyDescent="0.2">
      <c r="A35" s="3" t="s">
        <v>65</v>
      </c>
      <c r="B35" s="4" t="s">
        <v>105</v>
      </c>
      <c r="C35" s="5">
        <f>VLOOKUP(B35,divergence_lkup!B$1:E$113,2,FALSE)</f>
        <v>0.13363785382900001</v>
      </c>
      <c r="D35" s="5">
        <f>VLOOKUP(B35,divergence_lkup!B$1:E$113,3,FALSE)</f>
        <v>0.36735350933700001</v>
      </c>
      <c r="E35" s="5">
        <f t="shared" si="1"/>
        <v>0.50099136316600001</v>
      </c>
      <c r="F35" s="6" t="str">
        <f>IF(H35&lt;QUARTILE(H$2:H$111,1),"Bottom Quarter","Upper Three-Quarters")</f>
        <v>Bottom Quarter</v>
      </c>
      <c r="G35" s="6" t="str">
        <f>IF(AND(E35&gt;E$111, F35="Upper Three-Quarters"),"YES", "NO")</f>
        <v>NO</v>
      </c>
      <c r="H35" s="7">
        <f>VLOOKUP(B35,median_i_lkupncome!B$1:C$109,2,FALSE)</f>
        <v>79759</v>
      </c>
    </row>
    <row r="36" spans="1:8" ht="15" x14ac:dyDescent="0.2">
      <c r="A36" s="3" t="s">
        <v>11</v>
      </c>
      <c r="B36" s="4" t="s">
        <v>89</v>
      </c>
      <c r="C36" s="5">
        <f>VLOOKUP(B36,divergence_lkup!B$1:E$113,2,FALSE)</f>
        <v>0.143185819322</v>
      </c>
      <c r="D36" s="5">
        <f>VLOOKUP(B36,divergence_lkup!B$1:E$113,3,FALSE)</f>
        <v>0.48298340670500001</v>
      </c>
      <c r="E36" s="5">
        <f t="shared" si="1"/>
        <v>0.62616922602699998</v>
      </c>
      <c r="F36" s="6" t="str">
        <f>IF(H36&lt;QUARTILE(H$2:H$111,1),"Bottom Quarter","Upper Three-Quarters")</f>
        <v>Upper Three-Quarters</v>
      </c>
      <c r="G36" s="6" t="str">
        <f>IF(AND(E36&gt;E$111, F36="Upper Three-Quarters"),"YES", "NO")</f>
        <v>NO</v>
      </c>
      <c r="H36" s="7">
        <f>VLOOKUP(B36,median_i_lkupncome!B$1:C$109,2,FALSE)</f>
        <v>93824</v>
      </c>
    </row>
    <row r="37" spans="1:8" ht="15" x14ac:dyDescent="0.2">
      <c r="A37" s="3" t="s">
        <v>65</v>
      </c>
      <c r="B37" s="4" t="s">
        <v>66</v>
      </c>
      <c r="C37" s="5">
        <f>VLOOKUP(B37,divergence_lkup!B$1:E$113,2,FALSE)</f>
        <v>0.14496939717900001</v>
      </c>
      <c r="D37" s="5">
        <f>VLOOKUP(B37,divergence_lkup!B$1:E$113,3,FALSE)</f>
        <v>0.49092542677399997</v>
      </c>
      <c r="E37" s="5">
        <f t="shared" si="1"/>
        <v>0.63589482395300001</v>
      </c>
      <c r="F37" s="6" t="str">
        <f>IF(H37&lt;QUARTILE(H$2:H$111,1),"Bottom Quarter","Upper Three-Quarters")</f>
        <v>Upper Three-Quarters</v>
      </c>
      <c r="G37" s="6" t="str">
        <f>IF(AND(E37&gt;E$111, F37="Upper Three-Quarters"),"YES", "NO")</f>
        <v>NO</v>
      </c>
      <c r="H37" s="7">
        <f>VLOOKUP(B37,median_i_lkupncome!B$1:C$109,2,FALSE)</f>
        <v>99018</v>
      </c>
    </row>
    <row r="38" spans="1:8" ht="15" x14ac:dyDescent="0.2">
      <c r="A38" s="3" t="s">
        <v>18</v>
      </c>
      <c r="B38" s="4" t="s">
        <v>82</v>
      </c>
      <c r="C38" s="5">
        <f>VLOOKUP(B38,divergence_lkup!B$1:E$113,2,FALSE)</f>
        <v>0.14719240763700001</v>
      </c>
      <c r="D38" s="5">
        <f>VLOOKUP(B38,divergence_lkup!B$1:E$113,3,FALSE)</f>
        <v>0.38289231284500003</v>
      </c>
      <c r="E38" s="5">
        <f t="shared" si="1"/>
        <v>0.53008472048200006</v>
      </c>
      <c r="F38" s="6" t="str">
        <f>IF(H38&lt;QUARTILE(H$2:H$111,1),"Bottom Quarter","Upper Three-Quarters")</f>
        <v>Bottom Quarter</v>
      </c>
      <c r="G38" s="6" t="str">
        <f>IF(AND(E38&gt;E$111, F38="Upper Three-Quarters"),"YES", "NO")</f>
        <v>NO</v>
      </c>
      <c r="H38" s="7">
        <f>VLOOKUP(B38,median_i_lkupncome!B$1:C$109,2,FALSE)</f>
        <v>80093</v>
      </c>
    </row>
    <row r="39" spans="1:8" ht="15" x14ac:dyDescent="0.2">
      <c r="A39" s="3" t="s">
        <v>65</v>
      </c>
      <c r="B39" s="4" t="s">
        <v>107</v>
      </c>
      <c r="C39" s="5">
        <f>VLOOKUP(B39,divergence_lkup!B$1:E$113,2,FALSE)</f>
        <v>0.14790446724100001</v>
      </c>
      <c r="D39" s="5">
        <f>VLOOKUP(B39,divergence_lkup!B$1:E$113,3,FALSE)</f>
        <v>0.29763520754400002</v>
      </c>
      <c r="E39" s="5">
        <f t="shared" si="1"/>
        <v>0.44553967478500001</v>
      </c>
      <c r="F39" s="6" t="str">
        <f>IF(H39&lt;QUARTILE(H$2:H$111,1),"Bottom Quarter","Upper Three-Quarters")</f>
        <v>Bottom Quarter</v>
      </c>
      <c r="G39" s="6" t="str">
        <f>IF(AND(E39&gt;E$111, F39="Upper Three-Quarters"),"YES", "NO")</f>
        <v>NO</v>
      </c>
      <c r="H39" s="7">
        <f>VLOOKUP(B39,median_i_lkupncome!B$1:C$109,2,FALSE)</f>
        <v>66606</v>
      </c>
    </row>
    <row r="40" spans="1:8" ht="15" x14ac:dyDescent="0.2">
      <c r="A40" s="3" t="s">
        <v>7</v>
      </c>
      <c r="B40" s="4" t="s">
        <v>50</v>
      </c>
      <c r="C40" s="5">
        <f>VLOOKUP(B40,divergence_lkup!B$1:E$113,2,FALSE)</f>
        <v>0.148025587476</v>
      </c>
      <c r="D40" s="5">
        <f>VLOOKUP(B40,divergence_lkup!B$1:E$113,3,FALSE)</f>
        <v>0.57695176529100001</v>
      </c>
      <c r="E40" s="5">
        <f t="shared" si="1"/>
        <v>0.72497735276700004</v>
      </c>
      <c r="F40" s="6" t="str">
        <f>IF(H40&lt;QUARTILE(H$2:H$111,1),"Bottom Quarter","Upper Three-Quarters")</f>
        <v>Upper Three-Quarters</v>
      </c>
      <c r="G40" s="6" t="str">
        <f>IF(AND(E40&gt;E$111, F40="Upper Three-Quarters"),"YES", "NO")</f>
        <v>YES</v>
      </c>
      <c r="H40" s="7">
        <f>VLOOKUP(B40,median_i_lkupncome!B$1:C$109,2,FALSE)</f>
        <v>120565</v>
      </c>
    </row>
    <row r="41" spans="1:8" ht="15" x14ac:dyDescent="0.2">
      <c r="A41" s="3" t="s">
        <v>11</v>
      </c>
      <c r="B41" s="4" t="s">
        <v>52</v>
      </c>
      <c r="C41" s="5">
        <f>VLOOKUP(B41,divergence_lkup!B$1:E$113,2,FALSE)</f>
        <v>0.14858044527799999</v>
      </c>
      <c r="D41" s="5">
        <f>VLOOKUP(B41,divergence_lkup!B$1:E$113,3,FALSE)</f>
        <v>0.55004020761799999</v>
      </c>
      <c r="E41" s="5">
        <f t="shared" si="1"/>
        <v>0.69862065289599995</v>
      </c>
      <c r="F41" s="6" t="str">
        <f>IF(H41&lt;QUARTILE(H$2:H$111,1),"Bottom Quarter","Upper Three-Quarters")</f>
        <v>Upper Three-Quarters</v>
      </c>
      <c r="G41" s="6" t="str">
        <f>IF(AND(E41&gt;E$111, F41="Upper Three-Quarters"),"YES", "NO")</f>
        <v>YES</v>
      </c>
      <c r="H41" s="7">
        <f>VLOOKUP(B41,median_i_lkupncome!B$1:C$109,2,FALSE)</f>
        <v>110137</v>
      </c>
    </row>
    <row r="42" spans="1:8" ht="15" x14ac:dyDescent="0.2">
      <c r="A42" s="3" t="s">
        <v>7</v>
      </c>
      <c r="B42" s="4" t="s">
        <v>43</v>
      </c>
      <c r="C42" s="5">
        <f>VLOOKUP(B42,divergence_lkup!B$1:E$113,2,FALSE)</f>
        <v>0.15021445618199999</v>
      </c>
      <c r="D42" s="5">
        <f>VLOOKUP(B42,divergence_lkup!B$1:E$113,3,FALSE)</f>
        <v>0.70214285714299995</v>
      </c>
      <c r="E42" s="5">
        <f t="shared" si="1"/>
        <v>0.85235731332499998</v>
      </c>
      <c r="F42" s="6" t="str">
        <f>IF(H42&lt;QUARTILE(H$2:H$111,1),"Bottom Quarter","Upper Three-Quarters")</f>
        <v>Upper Three-Quarters</v>
      </c>
      <c r="G42" s="6" t="str">
        <f>IF(AND(E42&gt;E$111, F42="Upper Three-Quarters"),"YES", "NO")</f>
        <v>YES</v>
      </c>
      <c r="H42" s="7">
        <f>VLOOKUP(B42,median_i_lkupncome!B$1:C$109,2,FALSE)</f>
        <v>152446</v>
      </c>
    </row>
    <row r="43" spans="1:8" ht="15" x14ac:dyDescent="0.2">
      <c r="A43" s="3" t="s">
        <v>11</v>
      </c>
      <c r="B43" s="4" t="s">
        <v>56</v>
      </c>
      <c r="C43" s="5">
        <f>VLOOKUP(B43,divergence_lkup!B$1:E$113,2,FALSE)</f>
        <v>0.150823745319</v>
      </c>
      <c r="D43" s="5">
        <f>VLOOKUP(B43,divergence_lkup!B$1:E$113,3,FALSE)</f>
        <v>0.695705765408</v>
      </c>
      <c r="E43" s="5">
        <f t="shared" si="1"/>
        <v>0.846529510727</v>
      </c>
      <c r="F43" s="6" t="str">
        <f>IF(H43&lt;QUARTILE(H$2:H$111,1),"Bottom Quarter","Upper Three-Quarters")</f>
        <v>Upper Three-Quarters</v>
      </c>
      <c r="G43" s="6" t="str">
        <f>IF(AND(E43&gt;E$111, F43="Upper Three-Quarters"),"YES", "NO")</f>
        <v>YES</v>
      </c>
      <c r="H43" s="7">
        <f>VLOOKUP(B43,median_i_lkupncome!B$1:C$109,2,FALSE)</f>
        <v>151026</v>
      </c>
    </row>
    <row r="44" spans="1:8" ht="15" x14ac:dyDescent="0.2">
      <c r="A44" s="3" t="s">
        <v>14</v>
      </c>
      <c r="B44" s="4" t="s">
        <v>51</v>
      </c>
      <c r="C44" s="5">
        <f>VLOOKUP(B44,divergence_lkup!B$1:E$113,2,FALSE)</f>
        <v>0.15445850419000001</v>
      </c>
      <c r="D44" s="5">
        <f>VLOOKUP(B44,divergence_lkup!B$1:E$113,3,FALSE)</f>
        <v>0.64947352357699994</v>
      </c>
      <c r="E44" s="5">
        <f t="shared" si="1"/>
        <v>0.8039320277669999</v>
      </c>
      <c r="F44" s="6" t="str">
        <f>IF(H44&lt;QUARTILE(H$2:H$111,1),"Bottom Quarter","Upper Three-Quarters")</f>
        <v>Upper Three-Quarters</v>
      </c>
      <c r="G44" s="6" t="str">
        <f>IF(AND(E44&gt;E$111, F44="Upper Three-Quarters"),"YES", "NO")</f>
        <v>YES</v>
      </c>
      <c r="H44" s="7">
        <f>VLOOKUP(B44,median_i_lkupncome!B$1:C$109,2,FALSE)</f>
        <v>157120</v>
      </c>
    </row>
    <row r="45" spans="1:8" ht="15" x14ac:dyDescent="0.2">
      <c r="A45" s="3" t="s">
        <v>11</v>
      </c>
      <c r="B45" s="4" t="s">
        <v>83</v>
      </c>
      <c r="C45" s="5">
        <f>VLOOKUP(B45,divergence_lkup!B$1:E$113,2,FALSE)</f>
        <v>0.16063755213</v>
      </c>
      <c r="D45" s="5">
        <f>VLOOKUP(B45,divergence_lkup!B$1:E$113,3,FALSE)</f>
        <v>0.51649850013599996</v>
      </c>
      <c r="E45" s="5">
        <f t="shared" si="1"/>
        <v>0.67713605226599993</v>
      </c>
      <c r="F45" s="6" t="str">
        <f>IF(H45&lt;QUARTILE(H$2:H$111,1),"Bottom Quarter","Upper Three-Quarters")</f>
        <v>Upper Three-Quarters</v>
      </c>
      <c r="G45" s="6" t="str">
        <f>IF(AND(E45&gt;E$111, F45="Upper Three-Quarters"),"YES", "NO")</f>
        <v>NO</v>
      </c>
      <c r="H45" s="7">
        <f>VLOOKUP(B45,median_i_lkupncome!B$1:C$109,2,FALSE)</f>
        <v>102966</v>
      </c>
    </row>
    <row r="46" spans="1:8" ht="15" x14ac:dyDescent="0.2">
      <c r="A46" s="3" t="s">
        <v>45</v>
      </c>
      <c r="B46" s="4" t="s">
        <v>61</v>
      </c>
      <c r="C46" s="5">
        <f>VLOOKUP(B46,divergence_lkup!B$1:E$113,2,FALSE)</f>
        <v>0.17269429410100001</v>
      </c>
      <c r="D46" s="5">
        <f>VLOOKUP(B46,divergence_lkup!B$1:E$113,3,FALSE)</f>
        <v>0.32721487640500002</v>
      </c>
      <c r="E46" s="5">
        <f t="shared" si="1"/>
        <v>0.49990917050600003</v>
      </c>
      <c r="F46" s="6" t="str">
        <f>IF(H46&lt;QUARTILE(H$2:H$111,1),"Bottom Quarter","Upper Three-Quarters")</f>
        <v>Bottom Quarter</v>
      </c>
      <c r="G46" s="6" t="str">
        <f>IF(AND(E46&gt;E$111, F46="Upper Three-Quarters"),"YES", "NO")</f>
        <v>NO</v>
      </c>
      <c r="H46" s="7">
        <f>VLOOKUP(B46,median_i_lkupncome!B$1:C$109,2,FALSE)</f>
        <v>71347</v>
      </c>
    </row>
    <row r="47" spans="1:8" ht="15" x14ac:dyDescent="0.2">
      <c r="A47" s="3" t="s">
        <v>9</v>
      </c>
      <c r="B47" s="4" t="s">
        <v>102</v>
      </c>
      <c r="C47" s="5">
        <f>VLOOKUP(B47,divergence_lkup!B$1:E$113,2,FALSE)</f>
        <v>0.175003316479</v>
      </c>
      <c r="D47" s="5">
        <f>VLOOKUP(B47,divergence_lkup!B$1:E$113,3,FALSE)</f>
        <v>0.46183970063500002</v>
      </c>
      <c r="E47" s="5">
        <f t="shared" si="1"/>
        <v>0.63684301711400004</v>
      </c>
      <c r="F47" s="6" t="str">
        <f>IF(H47&lt;QUARTILE(H$2:H$111,1),"Bottom Quarter","Upper Three-Quarters")</f>
        <v>Bottom Quarter</v>
      </c>
      <c r="G47" s="6" t="str">
        <f>IF(AND(E47&gt;E$111, F47="Upper Three-Quarters"),"YES", "NO")</f>
        <v>NO</v>
      </c>
      <c r="H47" s="7">
        <f>VLOOKUP(B47,median_i_lkupncome!B$1:C$109,2,FALSE)</f>
        <v>87262</v>
      </c>
    </row>
    <row r="48" spans="1:8" ht="15" x14ac:dyDescent="0.2">
      <c r="A48" s="3" t="s">
        <v>45</v>
      </c>
      <c r="B48" s="4" t="s">
        <v>97</v>
      </c>
      <c r="C48" s="5">
        <f>VLOOKUP(B48,divergence_lkup!B$1:E$113,2,FALSE)</f>
        <v>0.18018120882999999</v>
      </c>
      <c r="D48" s="5">
        <f>VLOOKUP(B48,divergence_lkup!B$1:E$113,3,FALSE)</f>
        <v>0.27703675872</v>
      </c>
      <c r="E48" s="5">
        <f t="shared" si="1"/>
        <v>0.45721796754999999</v>
      </c>
      <c r="F48" s="6" t="str">
        <f>IF(H48&lt;QUARTILE(H$2:H$111,1),"Bottom Quarter","Upper Three-Quarters")</f>
        <v>Bottom Quarter</v>
      </c>
      <c r="G48" s="6" t="str">
        <f>IF(AND(E48&gt;E$111, F48="Upper Three-Quarters"),"YES", "NO")</f>
        <v>NO</v>
      </c>
      <c r="H48" s="7">
        <f>VLOOKUP(B48,median_i_lkupncome!B$1:C$109,2,FALSE)</f>
        <v>66387</v>
      </c>
    </row>
    <row r="49" spans="1:8" ht="15" x14ac:dyDescent="0.2">
      <c r="A49" s="3" t="s">
        <v>9</v>
      </c>
      <c r="B49" s="4" t="s">
        <v>87</v>
      </c>
      <c r="C49" s="5">
        <f>VLOOKUP(B49,divergence_lkup!B$1:E$113,2,FALSE)</f>
        <v>0.18359826451200001</v>
      </c>
      <c r="D49" s="5">
        <f>VLOOKUP(B49,divergence_lkup!B$1:E$113,3,FALSE)</f>
        <v>0.482040132264</v>
      </c>
      <c r="E49" s="5">
        <f t="shared" si="1"/>
        <v>0.66563839677600001</v>
      </c>
      <c r="F49" s="6" t="str">
        <f>IF(H49&lt;QUARTILE(H$2:H$111,1),"Bottom Quarter","Upper Three-Quarters")</f>
        <v>Upper Three-Quarters</v>
      </c>
      <c r="G49" s="6" t="str">
        <f>IF(AND(E49&gt;E$111, F49="Upper Three-Quarters"),"YES", "NO")</f>
        <v>NO</v>
      </c>
      <c r="H49" s="7">
        <f>VLOOKUP(B49,median_i_lkupncome!B$1:C$109,2,FALSE)</f>
        <v>96743</v>
      </c>
    </row>
    <row r="50" spans="1:8" ht="15" x14ac:dyDescent="0.2">
      <c r="A50" s="3" t="s">
        <v>18</v>
      </c>
      <c r="B50" s="4" t="s">
        <v>88</v>
      </c>
      <c r="C50" s="5">
        <f>VLOOKUP(B50,divergence_lkup!B$1:E$113,2,FALSE)</f>
        <v>0.18896825187899999</v>
      </c>
      <c r="D50" s="5">
        <f>VLOOKUP(B50,divergence_lkup!B$1:E$113,3,FALSE)</f>
        <v>0.351863663667</v>
      </c>
      <c r="E50" s="5">
        <f t="shared" si="1"/>
        <v>0.54083191554599996</v>
      </c>
      <c r="F50" s="6" t="str">
        <f>IF(H50&lt;QUARTILE(H$2:H$111,1),"Bottom Quarter","Upper Three-Quarters")</f>
        <v>Bottom Quarter</v>
      </c>
      <c r="G50" s="6" t="str">
        <f>IF(AND(E50&gt;E$111, F50="Upper Three-Quarters"),"YES", "NO")</f>
        <v>NO</v>
      </c>
      <c r="H50" s="7">
        <f>VLOOKUP(B50,median_i_lkupncome!B$1:C$109,2,FALSE)</f>
        <v>68442</v>
      </c>
    </row>
    <row r="51" spans="1:8" ht="15" x14ac:dyDescent="0.2">
      <c r="A51" s="3" t="s">
        <v>11</v>
      </c>
      <c r="B51" s="4" t="s">
        <v>108</v>
      </c>
      <c r="C51" s="5">
        <f>VLOOKUP(B51,divergence_lkup!B$1:E$113,2,FALSE)</f>
        <v>0.191077603865</v>
      </c>
      <c r="D51" s="5">
        <f>VLOOKUP(B51,divergence_lkup!B$1:E$113,3,FALSE)</f>
        <v>0.489728339495</v>
      </c>
      <c r="E51" s="5">
        <f t="shared" si="1"/>
        <v>0.68080594336</v>
      </c>
      <c r="F51" s="6" t="str">
        <f>IF(H51&lt;QUARTILE(H$2:H$111,1),"Bottom Quarter","Upper Three-Quarters")</f>
        <v>Upper Three-Quarters</v>
      </c>
      <c r="G51" s="6" t="str">
        <f>IF(AND(E51&gt;E$111, F51="Upper Three-Quarters"),"YES", "NO")</f>
        <v>NO</v>
      </c>
      <c r="H51" s="7">
        <f>VLOOKUP(B51,median_i_lkupncome!B$1:C$109,2,FALSE)</f>
        <v>96851</v>
      </c>
    </row>
    <row r="52" spans="1:8" ht="15" x14ac:dyDescent="0.2">
      <c r="A52" s="3" t="s">
        <v>11</v>
      </c>
      <c r="B52" s="4" t="s">
        <v>64</v>
      </c>
      <c r="C52" s="5">
        <f>VLOOKUP(B52,divergence_lkup!B$1:E$113,2,FALSE)</f>
        <v>0.19310380510700001</v>
      </c>
      <c r="D52" s="5">
        <f>VLOOKUP(B52,divergence_lkup!B$1:E$113,3,FALSE)</f>
        <v>0.34687115125200002</v>
      </c>
      <c r="E52" s="5">
        <f t="shared" si="1"/>
        <v>0.53997495635900006</v>
      </c>
      <c r="F52" s="6" t="str">
        <f>IF(H52&lt;QUARTILE(H$2:H$111,1),"Bottom Quarter","Upper Three-Quarters")</f>
        <v>Bottom Quarter</v>
      </c>
      <c r="G52" s="6" t="str">
        <f>IF(AND(E52&gt;E$111, F52="Upper Three-Quarters"),"YES", "NO")</f>
        <v>NO</v>
      </c>
      <c r="H52" s="7">
        <f>VLOOKUP(B52,median_i_lkupncome!B$1:C$109,2,FALSE)</f>
        <v>71422</v>
      </c>
    </row>
    <row r="53" spans="1:8" ht="15" x14ac:dyDescent="0.2">
      <c r="A53" s="3" t="s">
        <v>7</v>
      </c>
      <c r="B53" s="4" t="s">
        <v>22</v>
      </c>
      <c r="C53" s="5">
        <f>VLOOKUP(B53,divergence_lkup!B$1:E$113,2,FALSE)</f>
        <v>0.19803062572800001</v>
      </c>
      <c r="D53" s="5">
        <f>VLOOKUP(B53,divergence_lkup!B$1:E$113,3,FALSE)</f>
        <v>0.84688864628799998</v>
      </c>
      <c r="E53" s="5">
        <f t="shared" si="1"/>
        <v>1.0449192720160001</v>
      </c>
      <c r="F53" s="6" t="str">
        <f>IF(H53&lt;QUARTILE(H$2:H$111,1),"Bottom Quarter","Upper Three-Quarters")</f>
        <v>Upper Three-Quarters</v>
      </c>
      <c r="G53" s="6" t="str">
        <f>IF(AND(E53&gt;E$111, F53="Upper Three-Quarters"),"YES", "NO")</f>
        <v>YES</v>
      </c>
      <c r="H53" s="7">
        <f>VLOOKUP(B53,median_i_lkupncome!B$1:C$109,2,FALSE)</f>
        <v>250001</v>
      </c>
    </row>
    <row r="54" spans="1:8" ht="15" x14ac:dyDescent="0.2">
      <c r="A54" s="3" t="s">
        <v>7</v>
      </c>
      <c r="B54" s="4" t="s">
        <v>20</v>
      </c>
      <c r="C54" s="5">
        <f>VLOOKUP(B54,divergence_lkup!B$1:E$113,2,FALSE)</f>
        <v>0.20665772737099999</v>
      </c>
      <c r="D54" s="5">
        <f>VLOOKUP(B54,divergence_lkup!B$1:E$113,3,FALSE)</f>
        <v>0.56161187698799997</v>
      </c>
      <c r="E54" s="5">
        <f t="shared" si="1"/>
        <v>0.76826960435899994</v>
      </c>
      <c r="F54" s="6" t="str">
        <f>IF(H54&lt;QUARTILE(H$2:H$111,1),"Bottom Quarter","Upper Three-Quarters")</f>
        <v>Upper Three-Quarters</v>
      </c>
      <c r="G54" s="6" t="str">
        <f>IF(AND(E54&gt;E$111, F54="Upper Three-Quarters"),"YES", "NO")</f>
        <v>YES</v>
      </c>
      <c r="H54" s="7">
        <f>VLOOKUP(B54,median_i_lkupncome!B$1:C$109,2,FALSE)</f>
        <v>122691</v>
      </c>
    </row>
    <row r="55" spans="1:8" ht="15" x14ac:dyDescent="0.2">
      <c r="A55" s="3" t="s">
        <v>11</v>
      </c>
      <c r="B55" s="4" t="s">
        <v>21</v>
      </c>
      <c r="C55" s="5">
        <f>VLOOKUP(B55,divergence_lkup!B$1:E$113,2,FALSE)</f>
        <v>0.20791894421599999</v>
      </c>
      <c r="D55" s="5">
        <f>VLOOKUP(B55,divergence_lkup!B$1:E$113,3,FALSE)</f>
        <v>0.57100518646599996</v>
      </c>
      <c r="E55" s="5">
        <f t="shared" si="1"/>
        <v>0.77892413068199995</v>
      </c>
      <c r="F55" s="6" t="str">
        <f>IF(H55&lt;QUARTILE(H$2:H$111,1),"Bottom Quarter","Upper Three-Quarters")</f>
        <v>Upper Three-Quarters</v>
      </c>
      <c r="G55" s="6" t="str">
        <f>IF(AND(E55&gt;E$111, F55="Upper Three-Quarters"),"YES", "NO")</f>
        <v>YES</v>
      </c>
      <c r="H55" s="7">
        <f>VLOOKUP(B55,median_i_lkupncome!B$1:C$109,2,FALSE)</f>
        <v>110476</v>
      </c>
    </row>
    <row r="56" spans="1:8" ht="15" x14ac:dyDescent="0.2">
      <c r="A56" s="3" t="s">
        <v>7</v>
      </c>
      <c r="B56" s="4" t="s">
        <v>55</v>
      </c>
      <c r="C56" s="5">
        <f>VLOOKUP(B56,divergence_lkup!B$1:E$113,2,FALSE)</f>
        <v>0.21248545436399999</v>
      </c>
      <c r="D56" s="5">
        <f>VLOOKUP(B56,divergence_lkup!B$1:E$113,3,FALSE)</f>
        <v>0.68570671845999998</v>
      </c>
      <c r="E56" s="5">
        <f t="shared" si="1"/>
        <v>0.89819217282399999</v>
      </c>
      <c r="F56" s="6" t="str">
        <f>IF(H56&lt;QUARTILE(H$2:H$111,1),"Bottom Quarter","Upper Three-Quarters")</f>
        <v>Upper Three-Quarters</v>
      </c>
      <c r="G56" s="6" t="str">
        <f>IF(AND(E56&gt;E$111, F56="Upper Three-Quarters"),"YES", "NO")</f>
        <v>YES</v>
      </c>
      <c r="H56" s="7">
        <f>VLOOKUP(B56,median_i_lkupncome!B$1:C$109,2,FALSE)</f>
        <v>169640</v>
      </c>
    </row>
    <row r="57" spans="1:8" ht="15" x14ac:dyDescent="0.2">
      <c r="A57" s="3" t="s">
        <v>14</v>
      </c>
      <c r="B57" s="4" t="s">
        <v>24</v>
      </c>
      <c r="C57" s="5">
        <f>VLOOKUP(B57,divergence_lkup!B$1:E$113,2,FALSE)</f>
        <v>0.21343789953299999</v>
      </c>
      <c r="D57" s="5">
        <f>VLOOKUP(B57,divergence_lkup!B$1:E$113,3,FALSE)</f>
        <v>0.76702881436000003</v>
      </c>
      <c r="E57" s="5">
        <f t="shared" si="1"/>
        <v>0.980466713893</v>
      </c>
      <c r="F57" s="6" t="str">
        <f>IF(H57&lt;QUARTILE(H$2:H$111,1),"Bottom Quarter","Upper Three-Quarters")</f>
        <v>Upper Three-Quarters</v>
      </c>
      <c r="G57" s="6" t="str">
        <f>IF(AND(E57&gt;E$111, F57="Upper Three-Quarters"),"YES", "NO")</f>
        <v>YES</v>
      </c>
      <c r="H57" s="7">
        <f>VLOOKUP(B57,median_i_lkupncome!B$1:C$109,2,FALSE)</f>
        <v>215339</v>
      </c>
    </row>
    <row r="58" spans="1:8" ht="15" x14ac:dyDescent="0.2">
      <c r="A58" s="3" t="s">
        <v>65</v>
      </c>
      <c r="B58" s="4" t="s">
        <v>77</v>
      </c>
      <c r="C58" s="5">
        <f>VLOOKUP(B58,divergence_lkup!B$1:E$113,2,FALSE)</f>
        <v>0.21345180496800001</v>
      </c>
      <c r="D58" s="5">
        <f>VLOOKUP(B58,divergence_lkup!B$1:E$113,3,FALSE)</f>
        <v>0.33499584372399999</v>
      </c>
      <c r="E58" s="5">
        <f t="shared" si="1"/>
        <v>0.54844764869200002</v>
      </c>
      <c r="F58" s="6" t="str">
        <f>IF(H58&lt;QUARTILE(H$2:H$111,1),"Bottom Quarter","Upper Three-Quarters")</f>
        <v>Bottom Quarter</v>
      </c>
      <c r="G58" s="6" t="str">
        <f>IF(AND(E58&gt;E$111, F58="Upper Three-Quarters"),"YES", "NO")</f>
        <v>NO</v>
      </c>
      <c r="H58" s="7">
        <f>VLOOKUP(B58,median_i_lkupncome!B$1:C$109,2,FALSE)</f>
        <v>77203</v>
      </c>
    </row>
    <row r="59" spans="1:8" ht="15" x14ac:dyDescent="0.2">
      <c r="A59" s="3" t="s">
        <v>14</v>
      </c>
      <c r="B59" s="4" t="s">
        <v>25</v>
      </c>
      <c r="C59" s="5">
        <f>VLOOKUP(B59,divergence_lkup!B$1:E$113,2,FALSE)</f>
        <v>0.21537377244299999</v>
      </c>
      <c r="D59" s="5">
        <f>VLOOKUP(B59,divergence_lkup!B$1:E$113,3,FALSE)</f>
        <v>0.83720930232599999</v>
      </c>
      <c r="E59" s="5">
        <f t="shared" si="1"/>
        <v>1.0525830747689999</v>
      </c>
      <c r="F59" s="6" t="str">
        <f>IF(H59&lt;QUARTILE(H$2:H$111,1),"Bottom Quarter","Upper Three-Quarters")</f>
        <v>Upper Three-Quarters</v>
      </c>
      <c r="G59" s="6" t="str">
        <f>IF(AND(E59&gt;E$111, F59="Upper Three-Quarters"),"YES", "NO")</f>
        <v>YES</v>
      </c>
      <c r="H59" s="7">
        <f>VLOOKUP(B59,median_i_lkupncome!B$1:C$109,2,FALSE)</f>
        <v>250001</v>
      </c>
    </row>
    <row r="60" spans="1:8" ht="15" x14ac:dyDescent="0.2">
      <c r="A60" s="3" t="s">
        <v>11</v>
      </c>
      <c r="B60" s="4" t="s">
        <v>93</v>
      </c>
      <c r="C60" s="5">
        <f>VLOOKUP(B60,divergence_lkup!B$1:E$113,2,FALSE)</f>
        <v>0.215769748209</v>
      </c>
      <c r="D60" s="5">
        <f>VLOOKUP(B60,divergence_lkup!B$1:E$113,3,FALSE)</f>
        <v>0.32450615516699999</v>
      </c>
      <c r="E60" s="5">
        <f t="shared" si="1"/>
        <v>0.54027590337599996</v>
      </c>
      <c r="F60" s="6" t="str">
        <f>IF(H60&lt;QUARTILE(H$2:H$111,1),"Bottom Quarter","Upper Three-Quarters")</f>
        <v>Bottom Quarter</v>
      </c>
      <c r="G60" s="6" t="str">
        <f>IF(AND(E60&gt;E$111, F60="Upper Three-Quarters"),"YES", "NO")</f>
        <v>NO</v>
      </c>
      <c r="H60" s="7">
        <f>VLOOKUP(B60,median_i_lkupncome!B$1:C$109,2,FALSE)</f>
        <v>70770</v>
      </c>
    </row>
    <row r="61" spans="1:8" ht="15" x14ac:dyDescent="0.2">
      <c r="A61" s="3" t="s">
        <v>11</v>
      </c>
      <c r="B61" s="4" t="s">
        <v>30</v>
      </c>
      <c r="C61" s="5">
        <f>VLOOKUP(B61,divergence_lkup!B$1:E$113,2,FALSE)</f>
        <v>0.219935009067</v>
      </c>
      <c r="D61" s="5">
        <f>VLOOKUP(B61,divergence_lkup!B$1:E$113,3,FALSE)</f>
        <v>0.66728718903399997</v>
      </c>
      <c r="E61" s="5">
        <f t="shared" si="1"/>
        <v>0.887222198101</v>
      </c>
      <c r="F61" s="6" t="str">
        <f>IF(H61&lt;QUARTILE(H$2:H$111,1),"Bottom Quarter","Upper Three-Quarters")</f>
        <v>Upper Three-Quarters</v>
      </c>
      <c r="G61" s="6" t="str">
        <f>IF(AND(E61&gt;E$111, F61="Upper Three-Quarters"),"YES", "NO")</f>
        <v>YES</v>
      </c>
      <c r="H61" s="7">
        <f>VLOOKUP(B61,median_i_lkupncome!B$1:C$109,2,FALSE)</f>
        <v>149781</v>
      </c>
    </row>
    <row r="62" spans="1:8" ht="15" x14ac:dyDescent="0.2">
      <c r="A62" s="3" t="s">
        <v>14</v>
      </c>
      <c r="B62" s="4" t="s">
        <v>26</v>
      </c>
      <c r="C62" s="5">
        <f>VLOOKUP(B62,divergence_lkup!B$1:E$113,2,FALSE)</f>
        <v>0.22508937349499999</v>
      </c>
      <c r="D62" s="5">
        <f>VLOOKUP(B62,divergence_lkup!B$1:E$113,3,FALSE)</f>
        <v>0.61719524281500004</v>
      </c>
      <c r="E62" s="5">
        <f t="shared" si="1"/>
        <v>0.84228461631000007</v>
      </c>
      <c r="F62" s="6" t="str">
        <f>IF(H62&lt;QUARTILE(H$2:H$111,1),"Bottom Quarter","Upper Three-Quarters")</f>
        <v>Upper Three-Quarters</v>
      </c>
      <c r="G62" s="6" t="str">
        <f>IF(AND(E62&gt;E$111, F62="Upper Three-Quarters"),"YES", "NO")</f>
        <v>YES</v>
      </c>
      <c r="H62" s="7">
        <f>VLOOKUP(B62,median_i_lkupncome!B$1:C$109,2,FALSE)</f>
        <v>140395</v>
      </c>
    </row>
    <row r="63" spans="1:8" ht="15" x14ac:dyDescent="0.2">
      <c r="A63" s="3" t="s">
        <v>45</v>
      </c>
      <c r="B63" s="4" t="s">
        <v>73</v>
      </c>
      <c r="C63" s="5">
        <f>VLOOKUP(B63,divergence_lkup!B$1:E$113,2,FALSE)</f>
        <v>0.228284949771</v>
      </c>
      <c r="D63" s="5">
        <f>VLOOKUP(B63,divergence_lkup!B$1:E$113,3,FALSE)</f>
        <v>0.33619592875299997</v>
      </c>
      <c r="E63" s="5">
        <f t="shared" si="1"/>
        <v>0.56448087852399997</v>
      </c>
      <c r="F63" s="6" t="str">
        <f>IF(H63&lt;QUARTILE(H$2:H$111,1),"Bottom Quarter","Upper Three-Quarters")</f>
        <v>Bottom Quarter</v>
      </c>
      <c r="G63" s="6" t="str">
        <f>IF(AND(E63&gt;E$111, F63="Upper Three-Quarters"),"YES", "NO")</f>
        <v>NO</v>
      </c>
      <c r="H63" s="7">
        <f>VLOOKUP(B63,median_i_lkupncome!B$1:C$109,2,FALSE)</f>
        <v>73491</v>
      </c>
    </row>
    <row r="64" spans="1:8" ht="15" x14ac:dyDescent="0.2">
      <c r="A64" s="3" t="s">
        <v>18</v>
      </c>
      <c r="B64" s="4" t="s">
        <v>38</v>
      </c>
      <c r="C64" s="5">
        <f>VLOOKUP(B64,divergence_lkup!B$1:E$113,2,FALSE)</f>
        <v>0.233043034294</v>
      </c>
      <c r="D64" s="5">
        <f>VLOOKUP(B64,divergence_lkup!B$1:E$113,3,FALSE)</f>
        <v>0.52476261403799995</v>
      </c>
      <c r="E64" s="5">
        <f t="shared" si="1"/>
        <v>0.75780564833199993</v>
      </c>
      <c r="F64" s="6" t="str">
        <f>IF(H64&lt;QUARTILE(H$2:H$111,1),"Bottom Quarter","Upper Three-Quarters")</f>
        <v>Upper Three-Quarters</v>
      </c>
      <c r="G64" s="6" t="str">
        <f>IF(AND(E64&gt;E$111, F64="Upper Three-Quarters"),"YES", "NO")</f>
        <v>YES</v>
      </c>
      <c r="H64" s="7">
        <f>VLOOKUP(B64,median_i_lkupncome!B$1:C$109,2,FALSE)</f>
        <v>105448</v>
      </c>
    </row>
    <row r="65" spans="1:8" ht="15" x14ac:dyDescent="0.2">
      <c r="A65" s="3" t="s">
        <v>18</v>
      </c>
      <c r="B65" s="4" t="s">
        <v>19</v>
      </c>
      <c r="C65" s="5">
        <f>VLOOKUP(B65,divergence_lkup!B$1:E$113,2,FALSE)</f>
        <v>0.24337453341699999</v>
      </c>
      <c r="D65" s="5">
        <f>VLOOKUP(B65,divergence_lkup!B$1:E$113,3,FALSE)</f>
        <v>0.62713412586499995</v>
      </c>
      <c r="E65" s="5">
        <f t="shared" si="1"/>
        <v>0.87050865928199994</v>
      </c>
      <c r="F65" s="6" t="str">
        <f>IF(H65&lt;QUARTILE(H$2:H$111,1),"Bottom Quarter","Upper Three-Quarters")</f>
        <v>Upper Three-Quarters</v>
      </c>
      <c r="G65" s="6" t="str">
        <f>IF(AND(E65&gt;E$111, F65="Upper Three-Quarters"),"YES", "NO")</f>
        <v>YES</v>
      </c>
      <c r="H65" s="7">
        <f>VLOOKUP(B65,median_i_lkupncome!B$1:C$109,2,FALSE)</f>
        <v>127374</v>
      </c>
    </row>
    <row r="66" spans="1:8" ht="15" x14ac:dyDescent="0.2">
      <c r="A66" s="3" t="s">
        <v>7</v>
      </c>
      <c r="B66" s="4" t="s">
        <v>8</v>
      </c>
      <c r="C66" s="5">
        <f>VLOOKUP(B66,divergence_lkup!B$1:E$113,2,FALSE)</f>
        <v>0.24560734175500001</v>
      </c>
      <c r="D66" s="5">
        <f>VLOOKUP(B66,divergence_lkup!B$1:E$113,3,FALSE)</f>
        <v>0.82080144079200001</v>
      </c>
      <c r="E66" s="5">
        <f t="shared" ref="E66:E97" si="2">C66+D66</f>
        <v>1.0664087825470001</v>
      </c>
      <c r="F66" s="6" t="str">
        <f>IF(H66&lt;QUARTILE(H$2:H$111,1),"Bottom Quarter","Upper Three-Quarters")</f>
        <v>Upper Three-Quarters</v>
      </c>
      <c r="G66" s="6" t="str">
        <f>IF(AND(E66&gt;E$111, F66="Upper Three-Quarters"),"YES", "NO")</f>
        <v>YES</v>
      </c>
      <c r="H66" s="7">
        <f>VLOOKUP(B66,median_i_lkupncome!B$1:C$109,2,FALSE)</f>
        <v>250001</v>
      </c>
    </row>
    <row r="67" spans="1:8" ht="15" x14ac:dyDescent="0.2">
      <c r="A67" s="3" t="s">
        <v>11</v>
      </c>
      <c r="B67" s="4" t="s">
        <v>95</v>
      </c>
      <c r="C67" s="5">
        <f>VLOOKUP(B67,divergence_lkup!B$1:E$113,2,FALSE)</f>
        <v>0.248214681262</v>
      </c>
      <c r="D67" s="5">
        <f>VLOOKUP(B67,divergence_lkup!B$1:E$113,3,FALSE)</f>
        <v>0.28662420382199999</v>
      </c>
      <c r="E67" s="5">
        <f t="shared" si="2"/>
        <v>0.53483888508400002</v>
      </c>
      <c r="F67" s="6" t="str">
        <f>IF(H67&lt;QUARTILE(H$2:H$111,1),"Bottom Quarter","Upper Three-Quarters")</f>
        <v>Bottom Quarter</v>
      </c>
      <c r="G67" s="6" t="str">
        <f t="shared" ref="G67:G110" si="3">IF(AND(E67&gt;E$111, F67="Upper Three-Quarters"),"YES", "NO")</f>
        <v>NO</v>
      </c>
      <c r="H67" s="7">
        <f>VLOOKUP(B67,median_i_lkupncome!B$1:C$109,2,FALSE)</f>
        <v>64575</v>
      </c>
    </row>
    <row r="68" spans="1:8" ht="15" x14ac:dyDescent="0.2">
      <c r="A68" s="3" t="s">
        <v>45</v>
      </c>
      <c r="B68" s="4" t="s">
        <v>91</v>
      </c>
      <c r="C68" s="5">
        <f>VLOOKUP(B68,divergence_lkup!B$1:E$113,2,FALSE)</f>
        <v>0.259079062182</v>
      </c>
      <c r="D68" s="5">
        <f>VLOOKUP(B68,divergence_lkup!B$1:E$113,3,FALSE)</f>
        <v>0.43452566096400003</v>
      </c>
      <c r="E68" s="5">
        <f t="shared" si="2"/>
        <v>0.69360472314600008</v>
      </c>
      <c r="F68" s="6" t="str">
        <f>IF(H68&lt;QUARTILE(H$2:H$111,1),"Bottom Quarter","Upper Three-Quarters")</f>
        <v>Upper Three-Quarters</v>
      </c>
      <c r="G68" s="6" t="str">
        <f t="shared" si="3"/>
        <v>NO</v>
      </c>
      <c r="H68" s="7">
        <f>VLOOKUP(B68,median_i_lkupncome!B$1:C$109,2,FALSE)</f>
        <v>87708</v>
      </c>
    </row>
    <row r="69" spans="1:8" ht="15" x14ac:dyDescent="0.2">
      <c r="A69" s="3" t="s">
        <v>11</v>
      </c>
      <c r="B69" s="4" t="s">
        <v>31</v>
      </c>
      <c r="C69" s="5">
        <f>VLOOKUP(B69,divergence_lkup!B$1:E$113,2,FALSE)</f>
        <v>0.25960297261100002</v>
      </c>
      <c r="D69" s="5">
        <f>VLOOKUP(B69,divergence_lkup!B$1:E$113,3,FALSE)</f>
        <v>0.761313971521</v>
      </c>
      <c r="E69" s="5">
        <f t="shared" si="2"/>
        <v>1.0209169441320001</v>
      </c>
      <c r="F69" s="6" t="str">
        <f>IF(H69&lt;QUARTILE(H$2:H$111,1),"Bottom Quarter","Upper Three-Quarters")</f>
        <v>Upper Three-Quarters</v>
      </c>
      <c r="G69" s="6" t="str">
        <f t="shared" si="3"/>
        <v>YES</v>
      </c>
      <c r="H69" s="7">
        <f>VLOOKUP(B69,median_i_lkupncome!B$1:C$109,2,FALSE)</f>
        <v>210288</v>
      </c>
    </row>
    <row r="70" spans="1:8" ht="15" x14ac:dyDescent="0.2">
      <c r="A70" s="3" t="s">
        <v>45</v>
      </c>
      <c r="B70" s="4" t="s">
        <v>59</v>
      </c>
      <c r="C70" s="5">
        <f>VLOOKUP(B70,divergence_lkup!B$1:E$113,2,FALSE)</f>
        <v>0.26391611867999998</v>
      </c>
      <c r="D70" s="5">
        <f>VLOOKUP(B70,divergence_lkup!B$1:E$113,3,FALSE)</f>
        <v>0.49951586874699999</v>
      </c>
      <c r="E70" s="5">
        <f t="shared" si="2"/>
        <v>0.76343198742699991</v>
      </c>
      <c r="F70" s="6" t="str">
        <f>IF(H70&lt;QUARTILE(H$2:H$111,1),"Bottom Quarter","Upper Three-Quarters")</f>
        <v>Upper Three-Quarters</v>
      </c>
      <c r="G70" s="6" t="str">
        <f t="shared" si="3"/>
        <v>YES</v>
      </c>
      <c r="H70" s="7">
        <f>VLOOKUP(B70,median_i_lkupncome!B$1:C$109,2,FALSE)</f>
        <v>99792</v>
      </c>
    </row>
    <row r="71" spans="1:8" ht="15" x14ac:dyDescent="0.2">
      <c r="A71" s="3" t="s">
        <v>14</v>
      </c>
      <c r="B71" s="4" t="s">
        <v>36</v>
      </c>
      <c r="C71" s="5">
        <f>VLOOKUP(B71,divergence_lkup!B$1:E$113,2,FALSE)</f>
        <v>0.26689934172500002</v>
      </c>
      <c r="D71" s="5">
        <f>VLOOKUP(B71,divergence_lkup!B$1:E$113,3,FALSE)</f>
        <v>0.71031963470299997</v>
      </c>
      <c r="E71" s="5">
        <f t="shared" si="2"/>
        <v>0.97721897642799993</v>
      </c>
      <c r="F71" s="6" t="str">
        <f>IF(H71&lt;QUARTILE(H$2:H$111,1),"Bottom Quarter","Upper Three-Quarters")</f>
        <v>Upper Three-Quarters</v>
      </c>
      <c r="G71" s="6" t="str">
        <f t="shared" si="3"/>
        <v>YES</v>
      </c>
      <c r="H71" s="7">
        <f>VLOOKUP(B71,median_i_lkupncome!B$1:C$109,2,FALSE)</f>
        <v>176641</v>
      </c>
    </row>
    <row r="72" spans="1:8" ht="15" x14ac:dyDescent="0.2">
      <c r="A72" s="3" t="s">
        <v>35</v>
      </c>
      <c r="B72" s="4" t="s">
        <v>35</v>
      </c>
      <c r="C72" s="5">
        <f>VLOOKUP(B72,divergence_lkup!B$1:E$113,2,FALSE)</f>
        <v>0.27102828664299999</v>
      </c>
      <c r="D72" s="5">
        <f>VLOOKUP(B72,divergence_lkup!B$1:E$113,3,FALSE)</f>
        <v>0.393014021155</v>
      </c>
      <c r="E72" s="5">
        <f t="shared" si="2"/>
        <v>0.664042307798</v>
      </c>
      <c r="F72" s="6" t="str">
        <f>IF(H72&lt;QUARTILE(H$2:H$111,1),"Bottom Quarter","Upper Three-Quarters")</f>
        <v>Bottom Quarter</v>
      </c>
      <c r="G72" s="6" t="str">
        <f t="shared" si="3"/>
        <v>NO</v>
      </c>
      <c r="H72" s="7">
        <f>VLOOKUP(B72,median_i_lkupncome!B$1:C$109,2,FALSE)</f>
        <v>80418</v>
      </c>
    </row>
    <row r="73" spans="1:8" ht="15" x14ac:dyDescent="0.2">
      <c r="A73" s="3" t="s">
        <v>7</v>
      </c>
      <c r="B73" s="4" t="s">
        <v>41</v>
      </c>
      <c r="C73" s="5">
        <f>VLOOKUP(B73,divergence_lkup!B$1:E$113,2,FALSE)</f>
        <v>0.27283319753399998</v>
      </c>
      <c r="D73" s="5">
        <f>VLOOKUP(B73,divergence_lkup!B$1:E$113,3,FALSE)</f>
        <v>0.44503478810899999</v>
      </c>
      <c r="E73" s="5">
        <f t="shared" si="2"/>
        <v>0.71786798564299992</v>
      </c>
      <c r="F73" s="6" t="str">
        <f>IF(H73&lt;QUARTILE(H$2:H$111,1),"Bottom Quarter","Upper Three-Quarters")</f>
        <v>Upper Three-Quarters</v>
      </c>
      <c r="G73" s="6" t="str">
        <f t="shared" si="3"/>
        <v>YES</v>
      </c>
      <c r="H73" s="7">
        <f>VLOOKUP(B73,median_i_lkupncome!B$1:C$109,2,FALSE)</f>
        <v>90335</v>
      </c>
    </row>
    <row r="74" spans="1:8" ht="15" x14ac:dyDescent="0.2">
      <c r="A74" s="3" t="s">
        <v>11</v>
      </c>
      <c r="B74" s="4" t="s">
        <v>23</v>
      </c>
      <c r="C74" s="5">
        <f>VLOOKUP(B74,divergence_lkup!B$1:E$113,2,FALSE)</f>
        <v>0.2744300476</v>
      </c>
      <c r="D74" s="5">
        <f>VLOOKUP(B74,divergence_lkup!B$1:E$113,3,FALSE)</f>
        <v>0.66110343361299995</v>
      </c>
      <c r="E74" s="5">
        <f t="shared" si="2"/>
        <v>0.93553348121299995</v>
      </c>
      <c r="F74" s="6" t="str">
        <f>IF(H74&lt;QUARTILE(H$2:H$111,1),"Bottom Quarter","Upper Three-Quarters")</f>
        <v>Upper Three-Quarters</v>
      </c>
      <c r="G74" s="6" t="str">
        <f t="shared" si="3"/>
        <v>YES</v>
      </c>
      <c r="H74" s="7">
        <f>VLOOKUP(B74,median_i_lkupncome!B$1:C$109,2,FALSE)</f>
        <v>157453</v>
      </c>
    </row>
    <row r="75" spans="1:8" ht="15" x14ac:dyDescent="0.2">
      <c r="A75" s="3" t="s">
        <v>18</v>
      </c>
      <c r="B75" s="4" t="s">
        <v>32</v>
      </c>
      <c r="C75" s="5">
        <f>VLOOKUP(B75,divergence_lkup!B$1:E$113,2,FALSE)</f>
        <v>0.27498945289299997</v>
      </c>
      <c r="D75" s="5">
        <f>VLOOKUP(B75,divergence_lkup!B$1:E$113,3,FALSE)</f>
        <v>0.79863221884500002</v>
      </c>
      <c r="E75" s="5">
        <f t="shared" si="2"/>
        <v>1.073621671738</v>
      </c>
      <c r="F75" s="6" t="str">
        <f>IF(H75&lt;QUARTILE(H$2:H$111,1),"Bottom Quarter","Upper Three-Quarters")</f>
        <v>Upper Three-Quarters</v>
      </c>
      <c r="G75" s="6" t="str">
        <f t="shared" si="3"/>
        <v>YES</v>
      </c>
      <c r="H75" s="7">
        <f>VLOOKUP(B75,median_i_lkupncome!B$1:C$109,2,FALSE)</f>
        <v>210889</v>
      </c>
    </row>
    <row r="76" spans="1:8" ht="15" x14ac:dyDescent="0.2">
      <c r="A76" s="3" t="s">
        <v>14</v>
      </c>
      <c r="B76" s="4" t="s">
        <v>29</v>
      </c>
      <c r="C76" s="5">
        <f>VLOOKUP(B76,divergence_lkup!B$1:E$113,2,FALSE)</f>
        <v>0.27847518456300002</v>
      </c>
      <c r="D76" s="5">
        <f>VLOOKUP(B76,divergence_lkup!B$1:E$113,3,FALSE)</f>
        <v>0.81123792800700001</v>
      </c>
      <c r="E76" s="5">
        <f t="shared" si="2"/>
        <v>1.0897131125700001</v>
      </c>
      <c r="F76" s="6" t="str">
        <f>IF(H76&lt;QUARTILE(H$2:H$111,1),"Bottom Quarter","Upper Three-Quarters")</f>
        <v>Upper Three-Quarters</v>
      </c>
      <c r="G76" s="6" t="str">
        <f t="shared" si="3"/>
        <v>YES</v>
      </c>
      <c r="H76" s="7">
        <f>VLOOKUP(B76,median_i_lkupncome!B$1:C$109,2,FALSE)</f>
        <v>250001</v>
      </c>
    </row>
    <row r="77" spans="1:8" ht="15" x14ac:dyDescent="0.2">
      <c r="A77" s="3" t="s">
        <v>35</v>
      </c>
      <c r="B77" s="4" t="s">
        <v>71</v>
      </c>
      <c r="C77" s="5">
        <f>VLOOKUP(B77,divergence_lkup!B$1:E$113,2,FALSE)</f>
        <v>0.28008692532000001</v>
      </c>
      <c r="D77" s="5">
        <f>VLOOKUP(B77,divergence_lkup!B$1:E$113,3,FALSE)</f>
        <v>0.321805955812</v>
      </c>
      <c r="E77" s="5">
        <f t="shared" si="2"/>
        <v>0.60189288113200001</v>
      </c>
      <c r="F77" s="6" t="str">
        <f>IF(H77&lt;QUARTILE(H$2:H$111,1),"Bottom Quarter","Upper Three-Quarters")</f>
        <v>Bottom Quarter</v>
      </c>
      <c r="G77" s="6" t="str">
        <f t="shared" si="3"/>
        <v>NO</v>
      </c>
      <c r="H77" s="7">
        <f>VLOOKUP(B77,median_i_lkupncome!B$1:C$109,2,FALSE)</f>
        <v>70119</v>
      </c>
    </row>
    <row r="78" spans="1:8" ht="15" x14ac:dyDescent="0.2">
      <c r="A78" s="3" t="s">
        <v>11</v>
      </c>
      <c r="B78" s="4" t="s">
        <v>12</v>
      </c>
      <c r="C78" s="5">
        <f>VLOOKUP(B78,divergence_lkup!B$1:E$113,2,FALSE)</f>
        <v>0.28686297792499998</v>
      </c>
      <c r="D78" s="5">
        <f>VLOOKUP(B78,divergence_lkup!B$1:E$113,3,FALSE)</f>
        <v>0.69142857142900005</v>
      </c>
      <c r="E78" s="5">
        <f t="shared" si="2"/>
        <v>0.97829154935400009</v>
      </c>
      <c r="F78" s="6" t="str">
        <f>IF(H78&lt;QUARTILE(H$2:H$111,1),"Bottom Quarter","Upper Three-Quarters")</f>
        <v>Upper Three-Quarters</v>
      </c>
      <c r="G78" s="6" t="str">
        <f t="shared" si="3"/>
        <v>YES</v>
      </c>
      <c r="H78" s="7">
        <f>VLOOKUP(B78,median_i_lkupncome!B$1:C$109,2,FALSE)</f>
        <v>152581</v>
      </c>
    </row>
    <row r="79" spans="1:8" ht="15" x14ac:dyDescent="0.2">
      <c r="A79" s="3" t="s">
        <v>45</v>
      </c>
      <c r="B79" s="4" t="s">
        <v>76</v>
      </c>
      <c r="C79" s="5">
        <f>VLOOKUP(B79,divergence_lkup!B$1:E$113,2,FALSE)</f>
        <v>0.295412046353</v>
      </c>
      <c r="D79" s="5">
        <f>VLOOKUP(B79,divergence_lkup!B$1:E$113,3,FALSE)</f>
        <v>0.34100566572199997</v>
      </c>
      <c r="E79" s="5">
        <f t="shared" si="2"/>
        <v>0.63641771207499997</v>
      </c>
      <c r="F79" s="6" t="str">
        <f>IF(H79&lt;QUARTILE(H$2:H$111,1),"Bottom Quarter","Upper Three-Quarters")</f>
        <v>Bottom Quarter</v>
      </c>
      <c r="G79" s="6" t="str">
        <f t="shared" si="3"/>
        <v>NO</v>
      </c>
      <c r="H79" s="7">
        <f>VLOOKUP(B79,median_i_lkupncome!B$1:C$109,2,FALSE)</f>
        <v>76777</v>
      </c>
    </row>
    <row r="80" spans="1:8" ht="15" x14ac:dyDescent="0.2">
      <c r="A80" s="3" t="s">
        <v>11</v>
      </c>
      <c r="B80" s="4" t="s">
        <v>16</v>
      </c>
      <c r="C80" s="5">
        <f>VLOOKUP(B80,divergence_lkup!B$1:E$113,2,FALSE)</f>
        <v>0.29787680777199999</v>
      </c>
      <c r="D80" s="5">
        <f>VLOOKUP(B80,divergence_lkup!B$1:E$113,3,FALSE)</f>
        <v>0.69390824768100001</v>
      </c>
      <c r="E80" s="5">
        <f t="shared" si="2"/>
        <v>0.991785055453</v>
      </c>
      <c r="F80" s="6" t="str">
        <f>IF(H80&lt;QUARTILE(H$2:H$111,1),"Bottom Quarter","Upper Three-Quarters")</f>
        <v>Upper Three-Quarters</v>
      </c>
      <c r="G80" s="6" t="str">
        <f t="shared" si="3"/>
        <v>YES</v>
      </c>
      <c r="H80" s="7">
        <f>VLOOKUP(B80,median_i_lkupncome!B$1:C$109,2,FALSE)</f>
        <v>152714</v>
      </c>
    </row>
    <row r="81" spans="1:8" ht="15" x14ac:dyDescent="0.2">
      <c r="A81" s="3" t="s">
        <v>65</v>
      </c>
      <c r="B81" s="4" t="s">
        <v>96</v>
      </c>
      <c r="C81" s="5">
        <f>VLOOKUP(B81,divergence_lkup!B$1:E$113,2,FALSE)</f>
        <v>0.30742248680500001</v>
      </c>
      <c r="D81" s="5">
        <f>VLOOKUP(B81,divergence_lkup!B$1:E$113,3,FALSE)</f>
        <v>0.30051329911300001</v>
      </c>
      <c r="E81" s="5">
        <f t="shared" si="2"/>
        <v>0.60793578591800002</v>
      </c>
      <c r="F81" s="6" t="str">
        <f>IF(H81&lt;QUARTILE(H$2:H$111,1),"Bottom Quarter","Upper Three-Quarters")</f>
        <v>Bottom Quarter</v>
      </c>
      <c r="G81" s="6" t="str">
        <f t="shared" si="3"/>
        <v>NO</v>
      </c>
      <c r="H81" s="7">
        <f>VLOOKUP(B81,median_i_lkupncome!B$1:C$109,2,FALSE)</f>
        <v>70000</v>
      </c>
    </row>
    <row r="82" spans="1:8" ht="15" x14ac:dyDescent="0.2">
      <c r="A82" s="3" t="s">
        <v>14</v>
      </c>
      <c r="B82" s="4" t="s">
        <v>44</v>
      </c>
      <c r="C82" s="5">
        <f>VLOOKUP(B82,divergence_lkup!B$1:E$113,2,FALSE)</f>
        <v>0.310293545891</v>
      </c>
      <c r="D82" s="5">
        <f>VLOOKUP(B82,divergence_lkup!B$1:E$113,3,FALSE)</f>
        <v>0.479207798618</v>
      </c>
      <c r="E82" s="5">
        <f t="shared" si="2"/>
        <v>0.789501344509</v>
      </c>
      <c r="F82" s="6" t="str">
        <f>IF(H82&lt;QUARTILE(H$2:H$111,1),"Bottom Quarter","Upper Three-Quarters")</f>
        <v>Upper Three-Quarters</v>
      </c>
      <c r="G82" s="6" t="str">
        <f t="shared" si="3"/>
        <v>YES</v>
      </c>
      <c r="H82" s="7">
        <f>VLOOKUP(B82,median_i_lkupncome!B$1:C$109,2,FALSE)</f>
        <v>94548</v>
      </c>
    </row>
    <row r="83" spans="1:8" ht="15" x14ac:dyDescent="0.2">
      <c r="A83" s="3" t="s">
        <v>35</v>
      </c>
      <c r="B83" s="4" t="s">
        <v>118</v>
      </c>
      <c r="C83" s="5">
        <f>VLOOKUP(B83,divergence_lkup!B$1:E$113,2,FALSE)</f>
        <v>0.33842591839199998</v>
      </c>
      <c r="D83" s="5">
        <f>VLOOKUP(B83,divergence_lkup!B$1:E$113,3,FALSE)</f>
        <v>0.40076923076900001</v>
      </c>
      <c r="E83" s="5">
        <f t="shared" si="2"/>
        <v>0.73919514916100004</v>
      </c>
      <c r="F83" s="6" t="str">
        <f>IF(H83&lt;QUARTILE(H$2:H$111,1),"Bottom Quarter","Upper Three-Quarters")</f>
        <v>Upper Three-Quarters</v>
      </c>
      <c r="G83" s="6" t="str">
        <f t="shared" si="3"/>
        <v>YES</v>
      </c>
      <c r="H83" s="7">
        <f>VLOOKUP(B83,median_i_lkupncome!B$1:C$109,2,FALSE)</f>
        <v>87800</v>
      </c>
    </row>
    <row r="84" spans="1:8" ht="15" x14ac:dyDescent="0.2">
      <c r="A84" s="3" t="s">
        <v>45</v>
      </c>
      <c r="B84" s="4" t="s">
        <v>46</v>
      </c>
      <c r="C84" s="5">
        <f>VLOOKUP(B84,divergence_lkup!B$1:E$113,2,FALSE)</f>
        <v>0.34629566775600001</v>
      </c>
      <c r="D84" s="5">
        <f>VLOOKUP(B84,divergence_lkup!B$1:E$113,3,FALSE)</f>
        <v>0.45370767252499999</v>
      </c>
      <c r="E84" s="5">
        <f t="shared" si="2"/>
        <v>0.80000334028100006</v>
      </c>
      <c r="F84" s="6" t="str">
        <f>IF(H84&lt;QUARTILE(H$2:H$111,1),"Bottom Quarter","Upper Three-Quarters")</f>
        <v>Upper Three-Quarters</v>
      </c>
      <c r="G84" s="6" t="str">
        <f t="shared" si="3"/>
        <v>YES</v>
      </c>
      <c r="H84" s="7">
        <f>VLOOKUP(B84,median_i_lkupncome!B$1:C$109,2,FALSE)</f>
        <v>90300</v>
      </c>
    </row>
    <row r="85" spans="1:8" ht="15" x14ac:dyDescent="0.2">
      <c r="A85" s="3" t="s">
        <v>9</v>
      </c>
      <c r="B85" s="4" t="s">
        <v>13</v>
      </c>
      <c r="C85" s="5">
        <f>VLOOKUP(B85,divergence_lkup!B$1:E$113,2,FALSE)</f>
        <v>0.36039532836799998</v>
      </c>
      <c r="D85" s="5">
        <f>VLOOKUP(B85,divergence_lkup!B$1:E$113,3,FALSE)</f>
        <v>0.66529668635999994</v>
      </c>
      <c r="E85" s="5">
        <f t="shared" si="2"/>
        <v>1.025692014728</v>
      </c>
      <c r="F85" s="6" t="str">
        <f>IF(H85&lt;QUARTILE(H$2:H$111,1),"Bottom Quarter","Upper Three-Quarters")</f>
        <v>Upper Three-Quarters</v>
      </c>
      <c r="G85" s="6" t="str">
        <f t="shared" si="3"/>
        <v>YES</v>
      </c>
      <c r="H85" s="7">
        <f>VLOOKUP(B85,median_i_lkupncome!B$1:C$109,2,FALSE)</f>
        <v>147587</v>
      </c>
    </row>
    <row r="86" spans="1:8" ht="15" x14ac:dyDescent="0.2">
      <c r="A86" s="3" t="s">
        <v>45</v>
      </c>
      <c r="B86" s="4" t="s">
        <v>103</v>
      </c>
      <c r="C86" s="5">
        <f>VLOOKUP(B86,divergence_lkup!B$1:E$113,2,FALSE)</f>
        <v>0.37190008754600001</v>
      </c>
      <c r="D86" s="5">
        <f>VLOOKUP(B86,divergence_lkup!B$1:E$113,3,FALSE)</f>
        <v>0.36653386454199999</v>
      </c>
      <c r="E86" s="5">
        <f t="shared" si="2"/>
        <v>0.738433952088</v>
      </c>
      <c r="F86" s="6" t="str">
        <f>IF(H86&lt;QUARTILE(H$2:H$111,1),"Bottom Quarter","Upper Three-Quarters")</f>
        <v>Bottom Quarter</v>
      </c>
      <c r="G86" s="6" t="str">
        <f t="shared" si="3"/>
        <v>NO</v>
      </c>
      <c r="H86" s="7">
        <f>VLOOKUP(B86,median_i_lkupncome!B$1:C$109,2,FALSE)</f>
        <v>77204</v>
      </c>
    </row>
    <row r="87" spans="1:8" ht="15" x14ac:dyDescent="0.2">
      <c r="A87" s="3" t="s">
        <v>45</v>
      </c>
      <c r="B87" s="4" t="s">
        <v>45</v>
      </c>
      <c r="C87" s="5">
        <f>VLOOKUP(B87,divergence_lkup!B$1:E$113,2,FALSE)</f>
        <v>0.37768863843700001</v>
      </c>
      <c r="D87" s="5">
        <f>VLOOKUP(B87,divergence_lkup!B$1:E$113,3,FALSE)</f>
        <v>0.38993208150199998</v>
      </c>
      <c r="E87" s="5">
        <f t="shared" si="2"/>
        <v>0.76762071993899994</v>
      </c>
      <c r="F87" s="6" t="str">
        <f>IF(H87&lt;QUARTILE(H$2:H$111,1),"Bottom Quarter","Upper Three-Quarters")</f>
        <v>Bottom Quarter</v>
      </c>
      <c r="G87" s="6" t="str">
        <f t="shared" si="3"/>
        <v>NO</v>
      </c>
      <c r="H87" s="7">
        <f>VLOOKUP(B87,median_i_lkupncome!B$1:C$109,2,FALSE)</f>
        <v>79576</v>
      </c>
    </row>
    <row r="88" spans="1:8" ht="15" x14ac:dyDescent="0.2">
      <c r="A88" s="3" t="s">
        <v>7</v>
      </c>
      <c r="B88" s="4" t="s">
        <v>39</v>
      </c>
      <c r="C88" s="5">
        <f>VLOOKUP(B88,divergence_lkup!B$1:E$113,2,FALSE)</f>
        <v>0.38192811482200001</v>
      </c>
      <c r="D88" s="5">
        <f>VLOOKUP(B88,divergence_lkup!B$1:E$113,3,FALSE)</f>
        <v>0.75408109531300005</v>
      </c>
      <c r="E88" s="5">
        <f t="shared" si="2"/>
        <v>1.1360092101350001</v>
      </c>
      <c r="F88" s="6" t="str">
        <f>IF(H88&lt;QUARTILE(H$2:H$111,1),"Bottom Quarter","Upper Three-Quarters")</f>
        <v>Upper Three-Quarters</v>
      </c>
      <c r="G88" s="6" t="str">
        <f t="shared" si="3"/>
        <v>YES</v>
      </c>
      <c r="H88" s="7">
        <f>VLOOKUP(B88,median_i_lkupncome!B$1:C$109,2,FALSE)</f>
        <v>247250</v>
      </c>
    </row>
    <row r="89" spans="1:8" ht="15" x14ac:dyDescent="0.2">
      <c r="A89" s="3" t="s">
        <v>7</v>
      </c>
      <c r="B89" s="4" t="s">
        <v>33</v>
      </c>
      <c r="C89" s="5">
        <f>VLOOKUP(B89,divergence_lkup!B$1:E$113,2,FALSE)</f>
        <v>0.38672520539499999</v>
      </c>
      <c r="D89" s="5">
        <f>VLOOKUP(B89,divergence_lkup!B$1:E$113,3,FALSE)</f>
        <v>0.73509174311900005</v>
      </c>
      <c r="E89" s="5">
        <f t="shared" si="2"/>
        <v>1.1218169485140002</v>
      </c>
      <c r="F89" s="6" t="str">
        <f>IF(H89&lt;QUARTILE(H$2:H$111,1),"Bottom Quarter","Upper Three-Quarters")</f>
        <v>Upper Three-Quarters</v>
      </c>
      <c r="G89" s="6" t="str">
        <f t="shared" si="3"/>
        <v>YES</v>
      </c>
      <c r="H89" s="7">
        <f>VLOOKUP(B89,median_i_lkupncome!B$1:C$109,2,FALSE)</f>
        <v>210625</v>
      </c>
    </row>
    <row r="90" spans="1:8" ht="15" x14ac:dyDescent="0.2">
      <c r="A90" s="3" t="s">
        <v>35</v>
      </c>
      <c r="B90" s="4" t="s">
        <v>109</v>
      </c>
      <c r="C90" s="5">
        <f>VLOOKUP(B90,divergence_lkup!B$1:E$113,2,FALSE)</f>
        <v>0.39614677932300002</v>
      </c>
      <c r="D90" s="5">
        <f>VLOOKUP(B90,divergence_lkup!B$1:E$113,3,FALSE)</f>
        <v>0.32821637426900002</v>
      </c>
      <c r="E90" s="5">
        <f t="shared" si="2"/>
        <v>0.7243631535920001</v>
      </c>
      <c r="F90" s="6" t="str">
        <f>IF(H90&lt;QUARTILE(H$2:H$111,1),"Bottom Quarter","Upper Three-Quarters")</f>
        <v>Bottom Quarter</v>
      </c>
      <c r="G90" s="6" t="str">
        <f t="shared" si="3"/>
        <v>NO</v>
      </c>
      <c r="H90" s="7">
        <f>VLOOKUP(B90,median_i_lkupncome!B$1:C$109,2,FALSE)</f>
        <v>63561</v>
      </c>
    </row>
    <row r="91" spans="1:8" ht="15" x14ac:dyDescent="0.2">
      <c r="A91" s="3" t="s">
        <v>14</v>
      </c>
      <c r="B91" s="4" t="s">
        <v>28</v>
      </c>
      <c r="C91" s="5">
        <f>VLOOKUP(B91,divergence_lkup!B$1:E$113,2,FALSE)</f>
        <v>0.397040452677</v>
      </c>
      <c r="D91" s="5">
        <f>VLOOKUP(B91,divergence_lkup!B$1:E$113,3,FALSE)</f>
        <v>0.59985863851200005</v>
      </c>
      <c r="E91" s="5">
        <f t="shared" si="2"/>
        <v>0.99689909118900011</v>
      </c>
      <c r="F91" s="6" t="str">
        <f>IF(H91&lt;QUARTILE(H$2:H$111,1),"Bottom Quarter","Upper Three-Quarters")</f>
        <v>Upper Three-Quarters</v>
      </c>
      <c r="G91" s="6" t="str">
        <f t="shared" si="3"/>
        <v>YES</v>
      </c>
      <c r="H91" s="7">
        <f>VLOOKUP(B91,median_i_lkupncome!B$1:C$109,2,FALSE)</f>
        <v>125161</v>
      </c>
    </row>
    <row r="92" spans="1:8" ht="15" x14ac:dyDescent="0.2">
      <c r="A92" s="3" t="s">
        <v>9</v>
      </c>
      <c r="B92" s="4" t="s">
        <v>47</v>
      </c>
      <c r="C92" s="5">
        <f>VLOOKUP(B92,divergence_lkup!B$1:E$113,2,FALSE)</f>
        <v>0.39912654607600001</v>
      </c>
      <c r="D92" s="5">
        <f>VLOOKUP(B92,divergence_lkup!B$1:E$113,3,FALSE)</f>
        <v>0.51416454622600005</v>
      </c>
      <c r="E92" s="5">
        <f t="shared" si="2"/>
        <v>0.91329109230200012</v>
      </c>
      <c r="F92" s="6" t="str">
        <f>IF(H92&lt;QUARTILE(H$2:H$111,1),"Bottom Quarter","Upper Three-Quarters")</f>
        <v>Upper Three-Quarters</v>
      </c>
      <c r="G92" s="6" t="str">
        <f t="shared" si="3"/>
        <v>YES</v>
      </c>
      <c r="H92" s="7">
        <f>VLOOKUP(B92,median_i_lkupncome!B$1:C$109,2,FALSE)</f>
        <v>101754</v>
      </c>
    </row>
    <row r="93" spans="1:8" ht="15" x14ac:dyDescent="0.2">
      <c r="A93" s="3" t="s">
        <v>9</v>
      </c>
      <c r="B93" s="4" t="s">
        <v>17</v>
      </c>
      <c r="C93" s="5">
        <f>VLOOKUP(B93,divergence_lkup!B$1:E$113,2,FALSE)</f>
        <v>0.40922966357200002</v>
      </c>
      <c r="D93" s="5">
        <f>VLOOKUP(B93,divergence_lkup!B$1:E$113,3,FALSE)</f>
        <v>0.53628318584099999</v>
      </c>
      <c r="E93" s="5">
        <f t="shared" si="2"/>
        <v>0.94551284941300007</v>
      </c>
      <c r="F93" s="6" t="str">
        <f>IF(H93&lt;QUARTILE(H$2:H$111,1),"Bottom Quarter","Upper Three-Quarters")</f>
        <v>Upper Three-Quarters</v>
      </c>
      <c r="G93" s="6" t="str">
        <f t="shared" si="3"/>
        <v>YES</v>
      </c>
      <c r="H93" s="7">
        <f>VLOOKUP(B93,median_i_lkupncome!B$1:C$109,2,FALSE)</f>
        <v>107582</v>
      </c>
    </row>
    <row r="94" spans="1:8" ht="15" x14ac:dyDescent="0.2">
      <c r="A94" s="3" t="s">
        <v>14</v>
      </c>
      <c r="B94" s="4" t="s">
        <v>15</v>
      </c>
      <c r="C94" s="5">
        <f>VLOOKUP(B94,divergence_lkup!B$1:E$113,2,FALSE)</f>
        <v>0.43218450390800001</v>
      </c>
      <c r="D94" s="5">
        <f>VLOOKUP(B94,divergence_lkup!B$1:E$113,3,FALSE)</f>
        <v>0.699908021494</v>
      </c>
      <c r="E94" s="5">
        <f t="shared" si="2"/>
        <v>1.132092525402</v>
      </c>
      <c r="F94" s="6" t="str">
        <f>IF(H94&lt;QUARTILE(H$2:H$111,1),"Bottom Quarter","Upper Three-Quarters")</f>
        <v>Upper Three-Quarters</v>
      </c>
      <c r="G94" s="6" t="str">
        <f t="shared" si="3"/>
        <v>YES</v>
      </c>
      <c r="H94" s="7">
        <f>VLOOKUP(B94,median_i_lkupncome!B$1:C$109,2,FALSE)</f>
        <v>163954</v>
      </c>
    </row>
    <row r="95" spans="1:8" ht="15" x14ac:dyDescent="0.2">
      <c r="A95" s="3" t="s">
        <v>11</v>
      </c>
      <c r="B95" s="4" t="s">
        <v>101</v>
      </c>
      <c r="C95" s="5">
        <f>VLOOKUP(B95,divergence_lkup!B$1:E$113,2,FALSE)</f>
        <v>0.43424293695100002</v>
      </c>
      <c r="D95" s="5">
        <f>VLOOKUP(B95,divergence_lkup!B$1:E$113,3,FALSE)</f>
        <v>0.16112084063000001</v>
      </c>
      <c r="E95" s="5">
        <f t="shared" si="2"/>
        <v>0.59536377758100001</v>
      </c>
      <c r="F95" s="6" t="str">
        <f>IF(H95&lt;QUARTILE(H$2:H$111,1),"Bottom Quarter","Upper Three-Quarters")</f>
        <v>Bottom Quarter</v>
      </c>
      <c r="G95" s="6" t="str">
        <f t="shared" si="3"/>
        <v>NO</v>
      </c>
      <c r="H95" s="7">
        <f>VLOOKUP(B95,median_i_lkupncome!B$1:C$109,2,FALSE)</f>
        <v>49226</v>
      </c>
    </row>
    <row r="96" spans="1:8" ht="15" x14ac:dyDescent="0.2">
      <c r="A96" s="3" t="s">
        <v>9</v>
      </c>
      <c r="B96" s="4" t="s">
        <v>37</v>
      </c>
      <c r="C96" s="5">
        <f>VLOOKUP(B96,divergence_lkup!B$1:E$113,2,FALSE)</f>
        <v>0.447483195118</v>
      </c>
      <c r="D96" s="5">
        <f>VLOOKUP(B96,divergence_lkup!B$1:E$113,3,FALSE)</f>
        <v>0.67461357086700002</v>
      </c>
      <c r="E96" s="5">
        <f t="shared" si="2"/>
        <v>1.1220967659850001</v>
      </c>
      <c r="F96" s="6" t="str">
        <f>IF(H96&lt;QUARTILE(H$2:H$111,1),"Bottom Quarter","Upper Three-Quarters")</f>
        <v>Upper Three-Quarters</v>
      </c>
      <c r="G96" s="6" t="str">
        <f t="shared" si="3"/>
        <v>YES</v>
      </c>
      <c r="H96" s="7">
        <f>VLOOKUP(B96,median_i_lkupncome!B$1:C$109,2,FALSE)</f>
        <v>163865</v>
      </c>
    </row>
    <row r="97" spans="1:8" ht="15" x14ac:dyDescent="0.2">
      <c r="A97" s="3" t="s">
        <v>7</v>
      </c>
      <c r="B97" s="4" t="s">
        <v>78</v>
      </c>
      <c r="C97" s="5">
        <f>VLOOKUP(B97,divergence_lkup!B$1:E$113,2,FALSE)</f>
        <v>0.45233076953599999</v>
      </c>
      <c r="D97" s="5">
        <f>VLOOKUP(B97,divergence_lkup!B$1:E$113,3,FALSE)</f>
        <v>0.33698849959900001</v>
      </c>
      <c r="E97" s="5">
        <f t="shared" si="2"/>
        <v>0.78931926913499995</v>
      </c>
      <c r="F97" s="6" t="str">
        <f>IF(H97&lt;QUARTILE(H$2:H$111,1),"Bottom Quarter","Upper Three-Quarters")</f>
        <v>Bottom Quarter</v>
      </c>
      <c r="G97" s="6" t="str">
        <f t="shared" si="3"/>
        <v>NO</v>
      </c>
      <c r="H97" s="7">
        <f>VLOOKUP(B97,median_i_lkupncome!B$1:C$109,2,FALSE)</f>
        <v>64794</v>
      </c>
    </row>
    <row r="98" spans="1:8" ht="15" x14ac:dyDescent="0.2">
      <c r="A98" s="3" t="s">
        <v>9</v>
      </c>
      <c r="B98" s="4" t="s">
        <v>27</v>
      </c>
      <c r="C98" s="5">
        <f>VLOOKUP(B98,divergence_lkup!B$1:E$113,2,FALSE)</f>
        <v>0.45546276660399998</v>
      </c>
      <c r="D98" s="5">
        <f>VLOOKUP(B98,divergence_lkup!B$1:E$113,3,FALSE)</f>
        <v>0.65910212136199997</v>
      </c>
      <c r="E98" s="5">
        <f t="shared" ref="E98:E102" si="4">C98+D98</f>
        <v>1.114564887966</v>
      </c>
      <c r="F98" s="6" t="str">
        <f>IF(H98&lt;QUARTILE(H$2:H$111,1),"Bottom Quarter","Upper Three-Quarters")</f>
        <v>Upper Three-Quarters</v>
      </c>
      <c r="G98" s="6" t="str">
        <f t="shared" si="3"/>
        <v>YES</v>
      </c>
      <c r="H98" s="7">
        <f>VLOOKUP(B98,median_i_lkupncome!B$1:C$109,2,FALSE)</f>
        <v>158839</v>
      </c>
    </row>
    <row r="99" spans="1:8" ht="15" x14ac:dyDescent="0.2">
      <c r="A99" s="3" t="s">
        <v>9</v>
      </c>
      <c r="B99" s="4" t="s">
        <v>57</v>
      </c>
      <c r="C99" s="5">
        <f>VLOOKUP(B99,divergence_lkup!B$1:E$113,2,FALSE)</f>
        <v>0.49390822212000002</v>
      </c>
      <c r="D99" s="5">
        <f>VLOOKUP(B99,divergence_lkup!B$1:E$113,3,FALSE)</f>
        <v>0.57023370233699999</v>
      </c>
      <c r="E99" s="5">
        <f t="shared" si="4"/>
        <v>1.0641419244570001</v>
      </c>
      <c r="F99" s="6" t="str">
        <f>IF(H99&lt;QUARTILE(H$2:H$111,1),"Bottom Quarter","Upper Three-Quarters")</f>
        <v>Upper Three-Quarters</v>
      </c>
      <c r="G99" s="6" t="str">
        <f t="shared" si="3"/>
        <v>YES</v>
      </c>
      <c r="H99" s="7">
        <f>VLOOKUP(B99,median_i_lkupncome!B$1:C$109,2,FALSE)</f>
        <v>112964</v>
      </c>
    </row>
    <row r="100" spans="1:8" ht="15" x14ac:dyDescent="0.2">
      <c r="A100" s="3" t="s">
        <v>9</v>
      </c>
      <c r="B100" s="4" t="s">
        <v>54</v>
      </c>
      <c r="C100" s="5">
        <f>VLOOKUP(B100,divergence_lkup!B$1:E$113,2,FALSE)</f>
        <v>0.50052958840200001</v>
      </c>
      <c r="D100" s="5">
        <f>VLOOKUP(B100,divergence_lkup!B$1:E$113,3,FALSE)</f>
        <v>0.60986208199500003</v>
      </c>
      <c r="E100" s="5">
        <f t="shared" si="4"/>
        <v>1.110391670397</v>
      </c>
      <c r="F100" s="6" t="str">
        <f>IF(H100&lt;QUARTILE(H$2:H$111,1),"Bottom Quarter","Upper Three-Quarters")</f>
        <v>Upper Three-Quarters</v>
      </c>
      <c r="G100" s="6" t="str">
        <f t="shared" si="3"/>
        <v>YES</v>
      </c>
      <c r="H100" s="7">
        <f>VLOOKUP(B100,median_i_lkupncome!B$1:C$109,2,FALSE)</f>
        <v>125189</v>
      </c>
    </row>
    <row r="101" spans="1:8" ht="15" x14ac:dyDescent="0.2">
      <c r="A101" s="3" t="s">
        <v>9</v>
      </c>
      <c r="B101" s="4" t="s">
        <v>34</v>
      </c>
      <c r="C101" s="5">
        <f>VLOOKUP(B101,divergence_lkup!B$1:E$113,2,FALSE)</f>
        <v>0.60714516333699997</v>
      </c>
      <c r="D101" s="5">
        <f>VLOOKUP(B101,divergence_lkup!B$1:E$113,3,FALSE)</f>
        <v>0.76456009913300005</v>
      </c>
      <c r="E101" s="5">
        <f t="shared" si="4"/>
        <v>1.3717052624699999</v>
      </c>
      <c r="F101" s="6" t="str">
        <f>IF(H101&lt;QUARTILE(H$2:H$111,1),"Bottom Quarter","Upper Three-Quarters")</f>
        <v>Upper Three-Quarters</v>
      </c>
      <c r="G101" s="6" t="str">
        <f t="shared" si="3"/>
        <v>YES</v>
      </c>
      <c r="H101" s="7">
        <f>VLOOKUP(B101,median_i_lkupncome!B$1:C$109,2,FALSE)</f>
        <v>250001</v>
      </c>
    </row>
    <row r="102" spans="1:8" ht="15" x14ac:dyDescent="0.2">
      <c r="A102" s="3" t="s">
        <v>9</v>
      </c>
      <c r="B102" s="4" t="s">
        <v>10</v>
      </c>
      <c r="C102" s="5">
        <f>VLOOKUP(B102,divergence_lkup!B$1:E$113,2,FALSE)</f>
        <v>0.61146298628499995</v>
      </c>
      <c r="D102" s="5">
        <f>VLOOKUP(B102,divergence_lkup!B$1:E$113,3,FALSE)</f>
        <v>0.708515283843</v>
      </c>
      <c r="E102" s="5">
        <f t="shared" si="4"/>
        <v>1.3199782701279998</v>
      </c>
      <c r="F102" s="6" t="str">
        <f>IF(H102&lt;QUARTILE(H$2:H$111,1),"Bottom Quarter","Upper Three-Quarters")</f>
        <v>Upper Three-Quarters</v>
      </c>
      <c r="G102" s="6" t="str">
        <f t="shared" si="3"/>
        <v>YES</v>
      </c>
      <c r="H102" s="7">
        <f>VLOOKUP(B102,median_i_lkupncome!B$1:C$109,2,FALSE)</f>
        <v>223182</v>
      </c>
    </row>
    <row r="103" spans="1:8" ht="15" x14ac:dyDescent="0.2">
      <c r="A103" s="3" t="s">
        <v>18</v>
      </c>
      <c r="B103" s="4" t="s">
        <v>110</v>
      </c>
      <c r="C103" s="5">
        <f>VLOOKUP(B103,divergence_lkup!B$1:E$113,2,FALSE)</f>
        <v>3.44253580367E-2</v>
      </c>
      <c r="D103" s="5">
        <f>VLOOKUP(B103,divergence_lkup!B$1:E$113,3,FALSE)</f>
        <v>0.43064734533799998</v>
      </c>
      <c r="E103" s="5">
        <f t="shared" ref="E103:E110" si="5">C103+D103</f>
        <v>0.46507270337469997</v>
      </c>
      <c r="F103" s="6" t="str">
        <f>IF(H103&lt;QUARTILE(H$2:H$111,1),"Bottom Quarter","Upper Three-Quarters")</f>
        <v>Upper Three-Quarters</v>
      </c>
      <c r="G103" s="6" t="str">
        <f t="shared" si="3"/>
        <v>NO</v>
      </c>
      <c r="H103" s="7">
        <f>VLOOKUP(B103,median_i_lkupncome!B$1:C$109,2,FALSE)</f>
        <v>87453.801330798393</v>
      </c>
    </row>
    <row r="104" spans="1:8" ht="15" x14ac:dyDescent="0.2">
      <c r="A104" s="3" t="s">
        <v>11</v>
      </c>
      <c r="B104" s="4" t="s">
        <v>111</v>
      </c>
      <c r="C104" s="5">
        <f>VLOOKUP(B104,divergence_lkup!B$1:E$113,2,FALSE)</f>
        <v>5.6181909758399998E-2</v>
      </c>
      <c r="D104" s="5">
        <f>VLOOKUP(B104,divergence_lkup!B$1:E$113,3,FALSE)</f>
        <v>0.48367991361399998</v>
      </c>
      <c r="E104" s="5">
        <f t="shared" si="5"/>
        <v>0.53986182337239996</v>
      </c>
      <c r="F104" s="6" t="str">
        <f>IF(H104&lt;QUARTILE(H$2:H$111,1),"Bottom Quarter","Upper Three-Quarters")</f>
        <v>Upper Three-Quarters</v>
      </c>
      <c r="G104" s="6" t="str">
        <f t="shared" si="3"/>
        <v>NO</v>
      </c>
      <c r="H104" s="7">
        <f>VLOOKUP(B104,median_i_lkupncome!B$1:C$109,2,FALSE)</f>
        <v>96690.894070045106</v>
      </c>
    </row>
    <row r="105" spans="1:8" ht="15" x14ac:dyDescent="0.2">
      <c r="A105" s="3" t="s">
        <v>9</v>
      </c>
      <c r="B105" s="4" t="s">
        <v>112</v>
      </c>
      <c r="C105" s="5">
        <f>VLOOKUP(B105,divergence_lkup!B$1:E$113,2,FALSE)</f>
        <v>0.29236559035800003</v>
      </c>
      <c r="D105" s="5">
        <f>VLOOKUP(B105,divergence_lkup!B$1:E$113,3,FALSE)</f>
        <v>0.57691421549800004</v>
      </c>
      <c r="E105" s="5">
        <f t="shared" si="5"/>
        <v>0.86927980585600007</v>
      </c>
      <c r="F105" s="6" t="str">
        <f>IF(H105&lt;QUARTILE(H$2:H$111,1),"Bottom Quarter","Upper Three-Quarters")</f>
        <v>Upper Three-Quarters</v>
      </c>
      <c r="G105" s="6" t="str">
        <f t="shared" si="3"/>
        <v>YES</v>
      </c>
      <c r="H105" s="7">
        <f>VLOOKUP(B105,median_i_lkupncome!B$1:C$109,2,FALSE)</f>
        <v>123387.66791218999</v>
      </c>
    </row>
    <row r="106" spans="1:8" ht="15" x14ac:dyDescent="0.2">
      <c r="A106" s="3" t="s">
        <v>35</v>
      </c>
      <c r="B106" s="4" t="s">
        <v>113</v>
      </c>
      <c r="C106" s="5">
        <f>VLOOKUP(B106,divergence_lkup!B$1:E$113,2,FALSE)</f>
        <v>0.25600463986999999</v>
      </c>
      <c r="D106" s="5">
        <f>VLOOKUP(B106,divergence_lkup!B$1:E$113,3,FALSE)</f>
        <v>0.52130353407499996</v>
      </c>
      <c r="E106" s="5">
        <f t="shared" si="5"/>
        <v>0.77730817394499996</v>
      </c>
      <c r="F106" s="6" t="str">
        <f>IF(H106&lt;QUARTILE(H$2:H$111,1),"Bottom Quarter","Upper Three-Quarters")</f>
        <v>Upper Three-Quarters</v>
      </c>
      <c r="G106" s="6" t="str">
        <f t="shared" si="3"/>
        <v>YES</v>
      </c>
      <c r="H106" s="7">
        <f>VLOOKUP(B106,median_i_lkupncome!B$1:C$109,2,FALSE)</f>
        <v>104871.40634441</v>
      </c>
    </row>
    <row r="107" spans="1:8" ht="15" x14ac:dyDescent="0.2">
      <c r="A107" s="3" t="s">
        <v>7</v>
      </c>
      <c r="B107" s="4" t="s">
        <v>114</v>
      </c>
      <c r="C107" s="5">
        <f>VLOOKUP(B107,divergence_lkup!B$1:E$113,2,FALSE)</f>
        <v>0.100576726223</v>
      </c>
      <c r="D107" s="5">
        <f>VLOOKUP(B107,divergence_lkup!B$1:E$113,3,FALSE)</f>
        <v>0.58497950055900005</v>
      </c>
      <c r="E107" s="5">
        <f t="shared" si="5"/>
        <v>0.68555622678200001</v>
      </c>
      <c r="F107" s="6" t="str">
        <f>IF(H107&lt;QUARTILE(H$2:H$111,1),"Bottom Quarter","Upper Three-Quarters")</f>
        <v>Upper Three-Quarters</v>
      </c>
      <c r="G107" s="6" t="str">
        <f t="shared" si="3"/>
        <v>NO</v>
      </c>
      <c r="H107" s="7">
        <f>VLOOKUP(B107,median_i_lkupncome!B$1:C$109,2,FALSE)</f>
        <v>121943.299326275</v>
      </c>
    </row>
    <row r="108" spans="1:8" ht="15" x14ac:dyDescent="0.2">
      <c r="A108" s="3" t="s">
        <v>14</v>
      </c>
      <c r="B108" s="4" t="s">
        <v>115</v>
      </c>
      <c r="C108" s="5">
        <f>VLOOKUP(B108,divergence_lkup!B$1:E$113,2,FALSE)</f>
        <v>6.2595915116999995E-2</v>
      </c>
      <c r="D108" s="5">
        <f>VLOOKUP(B108,divergence_lkup!B$1:E$113,3,FALSE)</f>
        <v>0.54190276181800001</v>
      </c>
      <c r="E108" s="5">
        <f t="shared" si="5"/>
        <v>0.60449867693500003</v>
      </c>
      <c r="F108" s="6" t="str">
        <f>IF(H108&lt;QUARTILE(H$2:H$111,1),"Bottom Quarter","Upper Three-Quarters")</f>
        <v>Upper Three-Quarters</v>
      </c>
      <c r="G108" s="6" t="str">
        <f t="shared" si="3"/>
        <v>NO</v>
      </c>
      <c r="H108" s="7">
        <f>VLOOKUP(B108,median_i_lkupncome!B$1:C$109,2,FALSE)</f>
        <v>113392.321428571</v>
      </c>
    </row>
    <row r="109" spans="1:8" ht="15" x14ac:dyDescent="0.2">
      <c r="A109" s="3" t="s">
        <v>65</v>
      </c>
      <c r="B109" s="4" t="s">
        <v>116</v>
      </c>
      <c r="C109" s="5">
        <f>VLOOKUP(B109,divergence_lkup!B$1:E$113,2,FALSE)</f>
        <v>0.177377444967</v>
      </c>
      <c r="D109" s="5">
        <f>VLOOKUP(B109,divergence_lkup!B$1:E$113,3,FALSE)</f>
        <v>0.44523168485199999</v>
      </c>
      <c r="E109" s="5">
        <f t="shared" si="5"/>
        <v>0.62260912981899996</v>
      </c>
      <c r="F109" s="6" t="str">
        <f>IF(H109&lt;QUARTILE(H$2:H$111,1),"Bottom Quarter","Upper Three-Quarters")</f>
        <v>Upper Three-Quarters</v>
      </c>
      <c r="G109" s="6" t="str">
        <f t="shared" si="3"/>
        <v>NO</v>
      </c>
      <c r="H109" s="7">
        <f>VLOOKUP(B109,median_i_lkupncome!B$1:C$109,2,FALSE)</f>
        <v>87643.356138107396</v>
      </c>
    </row>
    <row r="110" spans="1:8" ht="15" x14ac:dyDescent="0.2">
      <c r="A110" s="3" t="s">
        <v>45</v>
      </c>
      <c r="B110" s="4" t="s">
        <v>117</v>
      </c>
      <c r="C110" s="5">
        <f>VLOOKUP(B110,divergence_lkup!B$1:E$113,2,FALSE)</f>
        <v>0.32819613477300003</v>
      </c>
      <c r="D110" s="5">
        <f>VLOOKUP(B110,divergence_lkup!B$1:E$113,3,FALSE)</f>
        <v>0.38705878154099999</v>
      </c>
      <c r="E110" s="5">
        <f t="shared" si="5"/>
        <v>0.71525491631400007</v>
      </c>
      <c r="F110" s="6" t="str">
        <f>IF(H110&lt;QUARTILE(H$2:H$111,1),"Bottom Quarter","Upper Three-Quarters")</f>
        <v>Bottom Quarter</v>
      </c>
      <c r="G110" s="6" t="str">
        <f t="shared" si="3"/>
        <v>NO</v>
      </c>
      <c r="H110" s="7">
        <f>VLOOKUP(B110,median_i_lkupncome!B$1:C$109,2,FALSE)</f>
        <v>78730.190885871707</v>
      </c>
    </row>
    <row r="111" spans="1:8" ht="15" x14ac:dyDescent="0.2">
      <c r="E111" s="9">
        <f>MEDIAN(E2:E110)</f>
        <v>0.69360472314600008</v>
      </c>
    </row>
  </sheetData>
  <autoFilter ref="A1:G102" xr:uid="{00000000-0009-0000-0000-000000000000}">
    <sortState xmlns:xlrd2="http://schemas.microsoft.com/office/spreadsheetml/2017/richdata2" ref="A2:G102">
      <sortCondition ref="C1:C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87-C129-0D4D-9545-6995B994D344}">
  <dimension ref="A1:G113"/>
  <sheetViews>
    <sheetView topLeftCell="A88" workbookViewId="0">
      <selection activeCell="N104" sqref="N104"/>
    </sheetView>
  </sheetViews>
  <sheetFormatPr baseColWidth="10" defaultRowHeight="13" x14ac:dyDescent="0.15"/>
  <sheetData>
    <row r="1" spans="1:7" x14ac:dyDescent="0.15">
      <c r="A1" t="s">
        <v>119</v>
      </c>
      <c r="C1" t="s">
        <v>120</v>
      </c>
      <c r="D1" t="s">
        <v>120</v>
      </c>
      <c r="E1" t="s">
        <v>121</v>
      </c>
      <c r="F1" t="s">
        <v>121</v>
      </c>
      <c r="G1" t="s">
        <v>121</v>
      </c>
    </row>
    <row r="2" spans="1:7" x14ac:dyDescent="0.15">
      <c r="A2" t="s">
        <v>122</v>
      </c>
      <c r="C2" t="s">
        <v>2</v>
      </c>
      <c r="D2" t="s">
        <v>3</v>
      </c>
      <c r="E2" t="s">
        <v>2</v>
      </c>
      <c r="F2" t="s">
        <v>3</v>
      </c>
      <c r="G2" t="s">
        <v>123</v>
      </c>
    </row>
    <row r="3" spans="1:7" x14ac:dyDescent="0.15">
      <c r="A3" t="s">
        <v>0</v>
      </c>
      <c r="B3" t="s">
        <v>124</v>
      </c>
    </row>
    <row r="4" spans="1:7" x14ac:dyDescent="0.15">
      <c r="A4" t="s">
        <v>18</v>
      </c>
      <c r="B4" t="s">
        <v>18</v>
      </c>
      <c r="C4">
        <v>4.6808138127500003E-2</v>
      </c>
      <c r="D4">
        <v>0.490400131731</v>
      </c>
      <c r="E4" t="s">
        <v>125</v>
      </c>
      <c r="F4" t="s">
        <v>125</v>
      </c>
      <c r="G4" t="b">
        <v>0</v>
      </c>
    </row>
    <row r="5" spans="1:7" x14ac:dyDescent="0.15">
      <c r="A5" t="s">
        <v>18</v>
      </c>
      <c r="B5" t="s">
        <v>62</v>
      </c>
      <c r="C5">
        <v>6.4831381337099994E-2</v>
      </c>
      <c r="D5">
        <v>0.44432417805399999</v>
      </c>
      <c r="E5" t="s">
        <v>125</v>
      </c>
      <c r="F5" t="s">
        <v>125</v>
      </c>
      <c r="G5" t="b">
        <v>0</v>
      </c>
    </row>
    <row r="6" spans="1:7" x14ac:dyDescent="0.15">
      <c r="A6" t="s">
        <v>18</v>
      </c>
      <c r="B6" t="s">
        <v>67</v>
      </c>
      <c r="C6">
        <v>7.4612094611999996E-2</v>
      </c>
      <c r="D6">
        <v>0.43912579483300002</v>
      </c>
      <c r="E6" t="s">
        <v>125</v>
      </c>
      <c r="F6" t="s">
        <v>125</v>
      </c>
      <c r="G6" t="b">
        <v>0</v>
      </c>
    </row>
    <row r="7" spans="1:7" x14ac:dyDescent="0.15">
      <c r="A7" t="s">
        <v>18</v>
      </c>
      <c r="B7" t="s">
        <v>42</v>
      </c>
      <c r="C7">
        <v>0.11041172463899999</v>
      </c>
      <c r="D7">
        <v>0.70489382288500002</v>
      </c>
      <c r="E7" t="s">
        <v>125</v>
      </c>
      <c r="F7" t="s">
        <v>126</v>
      </c>
      <c r="G7" t="b">
        <v>0</v>
      </c>
    </row>
    <row r="8" spans="1:7" x14ac:dyDescent="0.15">
      <c r="A8" t="s">
        <v>18</v>
      </c>
      <c r="B8" t="s">
        <v>80</v>
      </c>
      <c r="C8">
        <v>8.3553222925599996E-2</v>
      </c>
      <c r="D8">
        <v>0.50542131350700004</v>
      </c>
      <c r="E8" t="s">
        <v>125</v>
      </c>
      <c r="F8" t="s">
        <v>125</v>
      </c>
      <c r="G8" t="b">
        <v>0</v>
      </c>
    </row>
    <row r="9" spans="1:7" x14ac:dyDescent="0.15">
      <c r="A9" t="s">
        <v>18</v>
      </c>
      <c r="B9" t="s">
        <v>19</v>
      </c>
      <c r="C9">
        <v>0.24337453341699999</v>
      </c>
      <c r="D9">
        <v>0.62713412586499995</v>
      </c>
      <c r="E9" t="s">
        <v>126</v>
      </c>
      <c r="F9" t="s">
        <v>126</v>
      </c>
      <c r="G9" t="b">
        <v>1</v>
      </c>
    </row>
    <row r="10" spans="1:7" x14ac:dyDescent="0.15">
      <c r="A10" t="s">
        <v>18</v>
      </c>
      <c r="B10" t="s">
        <v>82</v>
      </c>
      <c r="C10">
        <v>0.14719240763700001</v>
      </c>
      <c r="D10">
        <v>0.38289231284500003</v>
      </c>
      <c r="E10" t="s">
        <v>125</v>
      </c>
      <c r="F10" t="s">
        <v>125</v>
      </c>
      <c r="G10" t="b">
        <v>0</v>
      </c>
    </row>
    <row r="11" spans="1:7" x14ac:dyDescent="0.15">
      <c r="A11" t="s">
        <v>18</v>
      </c>
      <c r="B11" t="s">
        <v>48</v>
      </c>
      <c r="C11">
        <v>0.133000346553</v>
      </c>
      <c r="D11">
        <v>0.57940635504500004</v>
      </c>
      <c r="E11" t="s">
        <v>125</v>
      </c>
      <c r="F11" t="s">
        <v>126</v>
      </c>
      <c r="G11" t="b">
        <v>0</v>
      </c>
    </row>
    <row r="12" spans="1:7" x14ac:dyDescent="0.15">
      <c r="A12" t="s">
        <v>18</v>
      </c>
      <c r="B12" t="s">
        <v>86</v>
      </c>
      <c r="C12">
        <v>6.1133119473300003E-2</v>
      </c>
      <c r="D12">
        <v>0.54726913796900001</v>
      </c>
      <c r="E12" t="s">
        <v>125</v>
      </c>
      <c r="F12" t="s">
        <v>126</v>
      </c>
      <c r="G12" t="b">
        <v>0</v>
      </c>
    </row>
    <row r="13" spans="1:7" x14ac:dyDescent="0.15">
      <c r="A13" t="s">
        <v>18</v>
      </c>
      <c r="B13" t="s">
        <v>88</v>
      </c>
      <c r="C13">
        <v>0.18896825187899999</v>
      </c>
      <c r="D13">
        <v>0.351863663667</v>
      </c>
      <c r="E13" t="s">
        <v>125</v>
      </c>
      <c r="F13" t="s">
        <v>125</v>
      </c>
      <c r="G13" t="b">
        <v>0</v>
      </c>
    </row>
    <row r="14" spans="1:7" x14ac:dyDescent="0.15">
      <c r="A14" t="s">
        <v>18</v>
      </c>
      <c r="B14" t="s">
        <v>32</v>
      </c>
      <c r="C14">
        <v>0.27498945289299997</v>
      </c>
      <c r="D14">
        <v>0.79863221884500002</v>
      </c>
      <c r="E14" t="s">
        <v>126</v>
      </c>
      <c r="F14" t="s">
        <v>126</v>
      </c>
      <c r="G14" t="b">
        <v>1</v>
      </c>
    </row>
    <row r="15" spans="1:7" x14ac:dyDescent="0.15">
      <c r="A15" t="s">
        <v>18</v>
      </c>
      <c r="B15" t="s">
        <v>53</v>
      </c>
      <c r="C15">
        <v>9.8255399374400004E-2</v>
      </c>
      <c r="D15">
        <v>0.67439820338300005</v>
      </c>
      <c r="E15" t="s">
        <v>125</v>
      </c>
      <c r="F15" t="s">
        <v>126</v>
      </c>
      <c r="G15" t="b">
        <v>0</v>
      </c>
    </row>
    <row r="16" spans="1:7" x14ac:dyDescent="0.15">
      <c r="A16" t="s">
        <v>18</v>
      </c>
      <c r="B16" t="s">
        <v>100</v>
      </c>
      <c r="C16">
        <v>7.0155870985099997E-2</v>
      </c>
      <c r="D16">
        <v>0.36130110000900001</v>
      </c>
      <c r="E16" t="s">
        <v>125</v>
      </c>
      <c r="F16" t="s">
        <v>125</v>
      </c>
      <c r="G16" t="b">
        <v>0</v>
      </c>
    </row>
    <row r="17" spans="1:7" x14ac:dyDescent="0.15">
      <c r="A17" t="s">
        <v>18</v>
      </c>
      <c r="B17" t="s">
        <v>110</v>
      </c>
      <c r="C17">
        <v>3.44253580367E-2</v>
      </c>
      <c r="D17">
        <v>0.43064734533799998</v>
      </c>
      <c r="E17" t="s">
        <v>125</v>
      </c>
      <c r="F17" t="s">
        <v>125</v>
      </c>
      <c r="G17" t="b">
        <v>0</v>
      </c>
    </row>
    <row r="18" spans="1:7" x14ac:dyDescent="0.15">
      <c r="A18" t="s">
        <v>18</v>
      </c>
      <c r="B18" t="s">
        <v>38</v>
      </c>
      <c r="C18">
        <v>0.233043034294</v>
      </c>
      <c r="D18">
        <v>0.52476261403799995</v>
      </c>
      <c r="E18" t="s">
        <v>126</v>
      </c>
      <c r="F18" t="s">
        <v>126</v>
      </c>
      <c r="G18" t="b">
        <v>1</v>
      </c>
    </row>
    <row r="19" spans="1:7" x14ac:dyDescent="0.15">
      <c r="A19" t="s">
        <v>11</v>
      </c>
      <c r="B19" t="s">
        <v>64</v>
      </c>
      <c r="C19">
        <v>0.19310380510700001</v>
      </c>
      <c r="D19">
        <v>0.34687115125200002</v>
      </c>
      <c r="E19" t="s">
        <v>126</v>
      </c>
      <c r="F19" t="s">
        <v>125</v>
      </c>
      <c r="G19" t="b">
        <v>0</v>
      </c>
    </row>
    <row r="20" spans="1:7" x14ac:dyDescent="0.15">
      <c r="A20" t="s">
        <v>11</v>
      </c>
      <c r="B20" t="s">
        <v>68</v>
      </c>
      <c r="C20">
        <v>8.4248395389900005E-2</v>
      </c>
      <c r="D20">
        <v>0.52177250166300004</v>
      </c>
      <c r="E20" t="s">
        <v>125</v>
      </c>
      <c r="F20" t="s">
        <v>126</v>
      </c>
      <c r="G20" t="b">
        <v>0</v>
      </c>
    </row>
    <row r="21" spans="1:7" x14ac:dyDescent="0.15">
      <c r="A21" t="s">
        <v>11</v>
      </c>
      <c r="B21" t="s">
        <v>12</v>
      </c>
      <c r="C21">
        <v>0.28686297792499998</v>
      </c>
      <c r="D21">
        <v>0.69142857142900005</v>
      </c>
      <c r="E21" t="s">
        <v>126</v>
      </c>
      <c r="F21" t="s">
        <v>126</v>
      </c>
      <c r="G21" t="b">
        <v>1</v>
      </c>
    </row>
    <row r="22" spans="1:7" x14ac:dyDescent="0.15">
      <c r="A22" t="s">
        <v>11</v>
      </c>
      <c r="B22" t="s">
        <v>75</v>
      </c>
      <c r="C22">
        <v>7.3837797813100001E-2</v>
      </c>
      <c r="D22">
        <v>0.39690155997799997</v>
      </c>
      <c r="E22" t="s">
        <v>125</v>
      </c>
      <c r="F22" t="s">
        <v>125</v>
      </c>
      <c r="G22" t="b">
        <v>0</v>
      </c>
    </row>
    <row r="23" spans="1:7" x14ac:dyDescent="0.15">
      <c r="A23" t="s">
        <v>11</v>
      </c>
      <c r="B23" t="s">
        <v>16</v>
      </c>
      <c r="C23">
        <v>0.29787680777199999</v>
      </c>
      <c r="D23">
        <v>0.69390824768100001</v>
      </c>
      <c r="E23" t="s">
        <v>126</v>
      </c>
      <c r="F23" t="s">
        <v>126</v>
      </c>
      <c r="G23" t="b">
        <v>1</v>
      </c>
    </row>
    <row r="24" spans="1:7" x14ac:dyDescent="0.15">
      <c r="A24" t="s">
        <v>11</v>
      </c>
      <c r="B24" t="s">
        <v>79</v>
      </c>
      <c r="C24">
        <v>5.9147312329499997E-2</v>
      </c>
      <c r="D24">
        <v>0.50145188745400004</v>
      </c>
      <c r="E24" t="s">
        <v>125</v>
      </c>
      <c r="F24" t="s">
        <v>125</v>
      </c>
      <c r="G24" t="b">
        <v>0</v>
      </c>
    </row>
    <row r="25" spans="1:7" x14ac:dyDescent="0.15">
      <c r="A25" t="s">
        <v>11</v>
      </c>
      <c r="B25" t="s">
        <v>21</v>
      </c>
      <c r="C25">
        <v>0.20791894421599999</v>
      </c>
      <c r="D25">
        <v>0.57100518646599996</v>
      </c>
      <c r="E25" t="s">
        <v>126</v>
      </c>
      <c r="F25" t="s">
        <v>126</v>
      </c>
      <c r="G25" t="b">
        <v>1</v>
      </c>
    </row>
    <row r="26" spans="1:7" x14ac:dyDescent="0.15">
      <c r="A26" t="s">
        <v>11</v>
      </c>
      <c r="B26" t="s">
        <v>23</v>
      </c>
      <c r="C26">
        <v>0.2744300476</v>
      </c>
      <c r="D26">
        <v>0.66110343361299995</v>
      </c>
      <c r="E26" t="s">
        <v>126</v>
      </c>
      <c r="F26" t="s">
        <v>126</v>
      </c>
      <c r="G26" t="b">
        <v>1</v>
      </c>
    </row>
    <row r="27" spans="1:7" x14ac:dyDescent="0.15">
      <c r="A27" t="s">
        <v>11</v>
      </c>
      <c r="B27" t="s">
        <v>83</v>
      </c>
      <c r="C27">
        <v>0.16063755213</v>
      </c>
      <c r="D27">
        <v>0.51649850013599996</v>
      </c>
      <c r="E27" t="s">
        <v>125</v>
      </c>
      <c r="F27" t="s">
        <v>125</v>
      </c>
      <c r="G27" t="b">
        <v>0</v>
      </c>
    </row>
    <row r="28" spans="1:7" x14ac:dyDescent="0.15">
      <c r="A28" t="s">
        <v>11</v>
      </c>
      <c r="B28" t="s">
        <v>30</v>
      </c>
      <c r="C28">
        <v>0.219935009067</v>
      </c>
      <c r="D28">
        <v>0.66728718903399997</v>
      </c>
      <c r="E28" t="s">
        <v>126</v>
      </c>
      <c r="F28" t="s">
        <v>126</v>
      </c>
      <c r="G28" t="b">
        <v>1</v>
      </c>
    </row>
    <row r="29" spans="1:7" x14ac:dyDescent="0.15">
      <c r="A29" t="s">
        <v>11</v>
      </c>
      <c r="B29" t="s">
        <v>89</v>
      </c>
      <c r="C29">
        <v>0.143185819322</v>
      </c>
      <c r="D29">
        <v>0.48298340670500001</v>
      </c>
      <c r="E29" t="s">
        <v>125</v>
      </c>
      <c r="F29" t="s">
        <v>125</v>
      </c>
      <c r="G29" t="b">
        <v>0</v>
      </c>
    </row>
    <row r="30" spans="1:7" x14ac:dyDescent="0.15">
      <c r="A30" t="s">
        <v>11</v>
      </c>
      <c r="B30" t="s">
        <v>31</v>
      </c>
      <c r="C30">
        <v>0.25960297261100002</v>
      </c>
      <c r="D30">
        <v>0.761313971521</v>
      </c>
      <c r="E30" t="s">
        <v>126</v>
      </c>
      <c r="F30" t="s">
        <v>126</v>
      </c>
      <c r="G30" t="b">
        <v>1</v>
      </c>
    </row>
    <row r="31" spans="1:7" x14ac:dyDescent="0.15">
      <c r="A31" t="s">
        <v>11</v>
      </c>
      <c r="B31" t="s">
        <v>92</v>
      </c>
      <c r="C31">
        <v>2.8641940843000001E-2</v>
      </c>
      <c r="D31">
        <v>0.45718998350599999</v>
      </c>
      <c r="E31" t="s">
        <v>125</v>
      </c>
      <c r="F31" t="s">
        <v>125</v>
      </c>
      <c r="G31" t="b">
        <v>0</v>
      </c>
    </row>
    <row r="32" spans="1:7" x14ac:dyDescent="0.15">
      <c r="A32" t="s">
        <v>11</v>
      </c>
      <c r="B32" t="s">
        <v>93</v>
      </c>
      <c r="C32">
        <v>0.215769748209</v>
      </c>
      <c r="D32">
        <v>0.32450615516699999</v>
      </c>
      <c r="E32" t="s">
        <v>126</v>
      </c>
      <c r="F32" t="s">
        <v>125</v>
      </c>
      <c r="G32" t="b">
        <v>0</v>
      </c>
    </row>
    <row r="33" spans="1:7" x14ac:dyDescent="0.15">
      <c r="A33" t="s">
        <v>11</v>
      </c>
      <c r="B33" t="s">
        <v>52</v>
      </c>
      <c r="C33">
        <v>0.14858044527799999</v>
      </c>
      <c r="D33">
        <v>0.55004020761799999</v>
      </c>
      <c r="E33" t="s">
        <v>125</v>
      </c>
      <c r="F33" t="s">
        <v>126</v>
      </c>
      <c r="G33" t="b">
        <v>0</v>
      </c>
    </row>
    <row r="34" spans="1:7" x14ac:dyDescent="0.15">
      <c r="A34" t="s">
        <v>11</v>
      </c>
      <c r="B34" t="s">
        <v>95</v>
      </c>
      <c r="C34">
        <v>0.248214681262</v>
      </c>
      <c r="D34">
        <v>0.28662420382199999</v>
      </c>
      <c r="E34" t="s">
        <v>126</v>
      </c>
      <c r="F34" t="s">
        <v>125</v>
      </c>
      <c r="G34" t="b">
        <v>0</v>
      </c>
    </row>
    <row r="35" spans="1:7" x14ac:dyDescent="0.15">
      <c r="A35" t="s">
        <v>11</v>
      </c>
      <c r="B35" t="s">
        <v>101</v>
      </c>
      <c r="C35">
        <v>0.43424293695100002</v>
      </c>
      <c r="D35">
        <v>0.16112084063000001</v>
      </c>
      <c r="E35" t="s">
        <v>126</v>
      </c>
      <c r="F35" t="s">
        <v>125</v>
      </c>
      <c r="G35" t="b">
        <v>0</v>
      </c>
    </row>
    <row r="36" spans="1:7" x14ac:dyDescent="0.15">
      <c r="A36" t="s">
        <v>11</v>
      </c>
      <c r="B36" t="s">
        <v>56</v>
      </c>
      <c r="C36">
        <v>0.150823745319</v>
      </c>
      <c r="D36">
        <v>0.695705765408</v>
      </c>
      <c r="E36" t="s">
        <v>125</v>
      </c>
      <c r="F36" t="s">
        <v>126</v>
      </c>
      <c r="G36" t="b">
        <v>0</v>
      </c>
    </row>
    <row r="37" spans="1:7" x14ac:dyDescent="0.15">
      <c r="A37" t="s">
        <v>11</v>
      </c>
      <c r="B37" t="s">
        <v>111</v>
      </c>
      <c r="C37">
        <v>5.6181909758399998E-2</v>
      </c>
      <c r="D37">
        <v>0.48367991361399998</v>
      </c>
      <c r="E37" t="s">
        <v>125</v>
      </c>
      <c r="F37" t="s">
        <v>125</v>
      </c>
      <c r="G37" t="b">
        <v>0</v>
      </c>
    </row>
    <row r="38" spans="1:7" x14ac:dyDescent="0.15">
      <c r="A38" t="s">
        <v>11</v>
      </c>
      <c r="B38" t="s">
        <v>108</v>
      </c>
      <c r="C38">
        <v>0.191077603865</v>
      </c>
      <c r="D38">
        <v>0.489728339495</v>
      </c>
      <c r="E38" t="s">
        <v>125</v>
      </c>
      <c r="F38" t="s">
        <v>125</v>
      </c>
      <c r="G38" t="b">
        <v>0</v>
      </c>
    </row>
    <row r="39" spans="1:7" x14ac:dyDescent="0.15">
      <c r="A39" t="s">
        <v>9</v>
      </c>
      <c r="B39" t="s">
        <v>10</v>
      </c>
      <c r="C39">
        <v>0.61146298628499995</v>
      </c>
      <c r="D39">
        <v>0.708515283843</v>
      </c>
      <c r="E39" t="s">
        <v>126</v>
      </c>
      <c r="F39" t="s">
        <v>126</v>
      </c>
      <c r="G39" t="b">
        <v>1</v>
      </c>
    </row>
    <row r="40" spans="1:7" x14ac:dyDescent="0.15">
      <c r="A40" t="s">
        <v>9</v>
      </c>
      <c r="B40" t="s">
        <v>13</v>
      </c>
      <c r="C40">
        <v>0.36039532836799998</v>
      </c>
      <c r="D40">
        <v>0.66529668635999994</v>
      </c>
      <c r="E40" t="s">
        <v>126</v>
      </c>
      <c r="F40" t="s">
        <v>126</v>
      </c>
      <c r="G40" t="b">
        <v>1</v>
      </c>
    </row>
    <row r="41" spans="1:7" x14ac:dyDescent="0.15">
      <c r="A41" t="s">
        <v>9</v>
      </c>
      <c r="B41" t="s">
        <v>17</v>
      </c>
      <c r="C41">
        <v>0.40922966357200002</v>
      </c>
      <c r="D41">
        <v>0.53628318584099999</v>
      </c>
      <c r="E41" t="s">
        <v>126</v>
      </c>
      <c r="F41" t="s">
        <v>126</v>
      </c>
      <c r="G41" t="b">
        <v>1</v>
      </c>
    </row>
    <row r="42" spans="1:7" x14ac:dyDescent="0.15">
      <c r="A42" t="s">
        <v>9</v>
      </c>
      <c r="B42" t="s">
        <v>47</v>
      </c>
      <c r="C42">
        <v>0.39912654607600001</v>
      </c>
      <c r="D42">
        <v>0.51416454622600005</v>
      </c>
      <c r="E42" t="s">
        <v>126</v>
      </c>
      <c r="F42" t="s">
        <v>125</v>
      </c>
      <c r="G42" t="b">
        <v>0</v>
      </c>
    </row>
    <row r="43" spans="1:7" x14ac:dyDescent="0.15">
      <c r="A43" t="s">
        <v>9</v>
      </c>
      <c r="B43" t="s">
        <v>27</v>
      </c>
      <c r="C43">
        <v>0.45546276660399998</v>
      </c>
      <c r="D43">
        <v>0.65910212136199997</v>
      </c>
      <c r="E43" t="s">
        <v>126</v>
      </c>
      <c r="F43" t="s">
        <v>126</v>
      </c>
      <c r="G43" t="b">
        <v>1</v>
      </c>
    </row>
    <row r="44" spans="1:7" x14ac:dyDescent="0.15">
      <c r="A44" t="s">
        <v>9</v>
      </c>
      <c r="B44" t="s">
        <v>87</v>
      </c>
      <c r="C44">
        <v>0.18359826451200001</v>
      </c>
      <c r="D44">
        <v>0.482040132264</v>
      </c>
      <c r="E44" t="s">
        <v>125</v>
      </c>
      <c r="F44" t="s">
        <v>125</v>
      </c>
      <c r="G44" t="b">
        <v>0</v>
      </c>
    </row>
    <row r="45" spans="1:7" x14ac:dyDescent="0.15">
      <c r="A45" t="s">
        <v>9</v>
      </c>
      <c r="B45" t="s">
        <v>34</v>
      </c>
      <c r="C45">
        <v>0.60714516333699997</v>
      </c>
      <c r="D45">
        <v>0.76456009913300005</v>
      </c>
      <c r="E45" t="s">
        <v>126</v>
      </c>
      <c r="F45" t="s">
        <v>126</v>
      </c>
      <c r="G45" t="b">
        <v>1</v>
      </c>
    </row>
    <row r="46" spans="1:7" x14ac:dyDescent="0.15">
      <c r="A46" t="s">
        <v>9</v>
      </c>
      <c r="B46" t="s">
        <v>54</v>
      </c>
      <c r="C46">
        <v>0.50052958840200001</v>
      </c>
      <c r="D46">
        <v>0.60986208199500003</v>
      </c>
      <c r="E46" t="s">
        <v>126</v>
      </c>
      <c r="F46" t="s">
        <v>126</v>
      </c>
      <c r="G46" t="b">
        <v>1</v>
      </c>
    </row>
    <row r="47" spans="1:7" x14ac:dyDescent="0.15">
      <c r="A47" t="s">
        <v>9</v>
      </c>
      <c r="B47" t="s">
        <v>102</v>
      </c>
      <c r="C47">
        <v>0.175003316479</v>
      </c>
      <c r="D47">
        <v>0.46183970063500002</v>
      </c>
      <c r="E47" t="s">
        <v>125</v>
      </c>
      <c r="F47" t="s">
        <v>125</v>
      </c>
      <c r="G47" t="b">
        <v>0</v>
      </c>
    </row>
    <row r="48" spans="1:7" x14ac:dyDescent="0.15">
      <c r="A48" t="s">
        <v>9</v>
      </c>
      <c r="B48" t="s">
        <v>57</v>
      </c>
      <c r="C48">
        <v>0.49390822212000002</v>
      </c>
      <c r="D48">
        <v>0.57023370233699999</v>
      </c>
      <c r="E48" t="s">
        <v>126</v>
      </c>
      <c r="F48" t="s">
        <v>126</v>
      </c>
      <c r="G48" t="b">
        <v>1</v>
      </c>
    </row>
    <row r="49" spans="1:7" x14ac:dyDescent="0.15">
      <c r="A49" t="s">
        <v>9</v>
      </c>
      <c r="B49" t="s">
        <v>37</v>
      </c>
      <c r="C49">
        <v>0.447483195118</v>
      </c>
      <c r="D49">
        <v>0.67461357086700002</v>
      </c>
      <c r="E49" t="s">
        <v>126</v>
      </c>
      <c r="F49" t="s">
        <v>126</v>
      </c>
      <c r="G49" t="b">
        <v>1</v>
      </c>
    </row>
    <row r="50" spans="1:7" x14ac:dyDescent="0.15">
      <c r="A50" t="s">
        <v>9</v>
      </c>
      <c r="B50" t="s">
        <v>112</v>
      </c>
      <c r="C50">
        <v>0.29236559035800003</v>
      </c>
      <c r="D50">
        <v>0.57691421549800004</v>
      </c>
      <c r="E50" t="s">
        <v>126</v>
      </c>
      <c r="F50" t="s">
        <v>126</v>
      </c>
      <c r="G50" t="b">
        <v>1</v>
      </c>
    </row>
    <row r="51" spans="1:7" x14ac:dyDescent="0.15">
      <c r="A51" t="s">
        <v>35</v>
      </c>
      <c r="B51" t="s">
        <v>63</v>
      </c>
      <c r="C51">
        <v>6.4523704841300003E-2</v>
      </c>
      <c r="D51">
        <v>0.48879088570399998</v>
      </c>
      <c r="E51" t="s">
        <v>125</v>
      </c>
      <c r="F51" t="s">
        <v>125</v>
      </c>
      <c r="G51" t="b">
        <v>0</v>
      </c>
    </row>
    <row r="52" spans="1:7" x14ac:dyDescent="0.15">
      <c r="A52" t="s">
        <v>35</v>
      </c>
      <c r="B52" t="s">
        <v>71</v>
      </c>
      <c r="C52">
        <v>0.28008692532000001</v>
      </c>
      <c r="D52">
        <v>0.321805955812</v>
      </c>
      <c r="E52" t="s">
        <v>126</v>
      </c>
      <c r="F52" t="s">
        <v>125</v>
      </c>
      <c r="G52" t="b">
        <v>0</v>
      </c>
    </row>
    <row r="53" spans="1:7" x14ac:dyDescent="0.15">
      <c r="A53" t="s">
        <v>35</v>
      </c>
      <c r="B53" t="s">
        <v>35</v>
      </c>
      <c r="C53">
        <v>0.27102828664299999</v>
      </c>
      <c r="D53">
        <v>0.393014021155</v>
      </c>
      <c r="E53" t="s">
        <v>126</v>
      </c>
      <c r="F53" t="s">
        <v>125</v>
      </c>
      <c r="G53" t="b">
        <v>0</v>
      </c>
    </row>
    <row r="54" spans="1:7" x14ac:dyDescent="0.15">
      <c r="A54" t="s">
        <v>35</v>
      </c>
      <c r="B54" t="s">
        <v>118</v>
      </c>
      <c r="C54">
        <v>0.33842591839199998</v>
      </c>
      <c r="D54">
        <v>0.40076923076900001</v>
      </c>
      <c r="E54" t="s">
        <v>126</v>
      </c>
      <c r="F54" t="s">
        <v>125</v>
      </c>
      <c r="G54" t="b">
        <v>0</v>
      </c>
    </row>
    <row r="55" spans="1:7" x14ac:dyDescent="0.15">
      <c r="A55" t="s">
        <v>35</v>
      </c>
      <c r="B55" t="s">
        <v>113</v>
      </c>
      <c r="C55">
        <v>0.25600463986999999</v>
      </c>
      <c r="D55">
        <v>0.52130353407499996</v>
      </c>
      <c r="E55" t="s">
        <v>126</v>
      </c>
      <c r="F55" t="s">
        <v>125</v>
      </c>
      <c r="G55" t="b">
        <v>0</v>
      </c>
    </row>
    <row r="56" spans="1:7" x14ac:dyDescent="0.15">
      <c r="A56" t="s">
        <v>35</v>
      </c>
      <c r="B56" t="s">
        <v>109</v>
      </c>
      <c r="C56">
        <v>0.39614677932300002</v>
      </c>
      <c r="D56">
        <v>0.32821637426900002</v>
      </c>
      <c r="E56" t="s">
        <v>126</v>
      </c>
      <c r="F56" t="s">
        <v>125</v>
      </c>
      <c r="G56" t="b">
        <v>0</v>
      </c>
    </row>
    <row r="57" spans="1:7" x14ac:dyDescent="0.15">
      <c r="A57" t="s">
        <v>98</v>
      </c>
      <c r="B57" t="s">
        <v>98</v>
      </c>
      <c r="C57">
        <v>2.8688550522199999E-2</v>
      </c>
      <c r="D57">
        <v>0.51728653527000001</v>
      </c>
      <c r="E57" t="s">
        <v>125</v>
      </c>
      <c r="F57" t="s">
        <v>125</v>
      </c>
      <c r="G57" t="b">
        <v>0</v>
      </c>
    </row>
    <row r="58" spans="1:7" x14ac:dyDescent="0.15">
      <c r="A58" t="s">
        <v>98</v>
      </c>
      <c r="B58" t="s">
        <v>127</v>
      </c>
      <c r="D58">
        <v>0</v>
      </c>
      <c r="F58" t="s">
        <v>125</v>
      </c>
      <c r="G58" t="b">
        <v>0</v>
      </c>
    </row>
    <row r="59" spans="1:7" x14ac:dyDescent="0.15">
      <c r="A59" t="s">
        <v>7</v>
      </c>
      <c r="B59" t="s">
        <v>8</v>
      </c>
      <c r="C59">
        <v>0.24560734175500001</v>
      </c>
      <c r="D59">
        <v>0.82080144079200001</v>
      </c>
      <c r="E59" t="s">
        <v>126</v>
      </c>
      <c r="F59" t="s">
        <v>126</v>
      </c>
      <c r="G59" t="b">
        <v>1</v>
      </c>
    </row>
    <row r="60" spans="1:7" x14ac:dyDescent="0.15">
      <c r="A60" t="s">
        <v>7</v>
      </c>
      <c r="B60" t="s">
        <v>40</v>
      </c>
      <c r="C60">
        <v>0.103930868821</v>
      </c>
      <c r="D60">
        <v>0.62703330751399999</v>
      </c>
      <c r="E60" t="s">
        <v>125</v>
      </c>
      <c r="F60" t="s">
        <v>126</v>
      </c>
      <c r="G60" t="b">
        <v>0</v>
      </c>
    </row>
    <row r="61" spans="1:7" x14ac:dyDescent="0.15">
      <c r="A61" t="s">
        <v>7</v>
      </c>
      <c r="B61" t="s">
        <v>69</v>
      </c>
      <c r="C61">
        <v>9.1861408550399995E-3</v>
      </c>
      <c r="D61">
        <v>0.53594771241799999</v>
      </c>
      <c r="E61" t="s">
        <v>125</v>
      </c>
      <c r="F61" t="s">
        <v>126</v>
      </c>
      <c r="G61" t="b">
        <v>0</v>
      </c>
    </row>
    <row r="62" spans="1:7" x14ac:dyDescent="0.15">
      <c r="A62" t="s">
        <v>7</v>
      </c>
      <c r="B62" t="s">
        <v>70</v>
      </c>
      <c r="C62">
        <v>8.2337017180799998E-2</v>
      </c>
      <c r="D62">
        <v>0.59497880123000002</v>
      </c>
      <c r="E62" t="s">
        <v>125</v>
      </c>
      <c r="F62" t="s">
        <v>126</v>
      </c>
      <c r="G62" t="b">
        <v>0</v>
      </c>
    </row>
    <row r="63" spans="1:7" x14ac:dyDescent="0.15">
      <c r="A63" t="s">
        <v>7</v>
      </c>
      <c r="B63" t="s">
        <v>74</v>
      </c>
      <c r="C63">
        <v>8.9992545011699995E-2</v>
      </c>
      <c r="D63">
        <v>0.46960167714899997</v>
      </c>
      <c r="E63" t="s">
        <v>125</v>
      </c>
      <c r="F63" t="s">
        <v>125</v>
      </c>
      <c r="G63" t="b">
        <v>0</v>
      </c>
    </row>
    <row r="64" spans="1:7" x14ac:dyDescent="0.15">
      <c r="A64" t="s">
        <v>7</v>
      </c>
      <c r="B64" t="s">
        <v>41</v>
      </c>
      <c r="C64">
        <v>0.27283319753399998</v>
      </c>
      <c r="D64">
        <v>0.44503478810899999</v>
      </c>
      <c r="E64" t="s">
        <v>126</v>
      </c>
      <c r="F64" t="s">
        <v>125</v>
      </c>
      <c r="G64" t="b">
        <v>0</v>
      </c>
    </row>
    <row r="65" spans="1:7" x14ac:dyDescent="0.15">
      <c r="A65" t="s">
        <v>7</v>
      </c>
      <c r="B65" t="s">
        <v>78</v>
      </c>
      <c r="C65">
        <v>0.45233076953599999</v>
      </c>
      <c r="D65">
        <v>0.33698849959900001</v>
      </c>
      <c r="E65" t="s">
        <v>126</v>
      </c>
      <c r="F65" t="s">
        <v>125</v>
      </c>
      <c r="G65" t="b">
        <v>0</v>
      </c>
    </row>
    <row r="66" spans="1:7" x14ac:dyDescent="0.15">
      <c r="A66" t="s">
        <v>7</v>
      </c>
      <c r="B66" t="s">
        <v>43</v>
      </c>
      <c r="C66">
        <v>0.15021445618199999</v>
      </c>
      <c r="D66">
        <v>0.70214285714299995</v>
      </c>
      <c r="E66" t="s">
        <v>125</v>
      </c>
      <c r="F66" t="s">
        <v>126</v>
      </c>
      <c r="G66" t="b">
        <v>0</v>
      </c>
    </row>
    <row r="67" spans="1:7" x14ac:dyDescent="0.15">
      <c r="A67" t="s">
        <v>7</v>
      </c>
      <c r="B67" t="s">
        <v>20</v>
      </c>
      <c r="C67">
        <v>0.20665772737099999</v>
      </c>
      <c r="D67">
        <v>0.56161187698799997</v>
      </c>
      <c r="E67" t="s">
        <v>126</v>
      </c>
      <c r="F67" t="s">
        <v>126</v>
      </c>
      <c r="G67" t="b">
        <v>1</v>
      </c>
    </row>
    <row r="68" spans="1:7" x14ac:dyDescent="0.15">
      <c r="A68" t="s">
        <v>7</v>
      </c>
      <c r="B68" t="s">
        <v>22</v>
      </c>
      <c r="C68">
        <v>0.19803062572800001</v>
      </c>
      <c r="D68">
        <v>0.84688864628799998</v>
      </c>
      <c r="E68" t="s">
        <v>126</v>
      </c>
      <c r="F68" t="s">
        <v>126</v>
      </c>
      <c r="G68" t="b">
        <v>1</v>
      </c>
    </row>
    <row r="69" spans="1:7" x14ac:dyDescent="0.15">
      <c r="A69" t="s">
        <v>7</v>
      </c>
      <c r="B69" t="s">
        <v>49</v>
      </c>
      <c r="C69">
        <v>9.2792233940899999E-2</v>
      </c>
      <c r="D69">
        <v>0.62525134048300002</v>
      </c>
      <c r="E69" t="s">
        <v>125</v>
      </c>
      <c r="F69" t="s">
        <v>126</v>
      </c>
      <c r="G69" t="b">
        <v>0</v>
      </c>
    </row>
    <row r="70" spans="1:7" x14ac:dyDescent="0.15">
      <c r="A70" t="s">
        <v>7</v>
      </c>
      <c r="B70" t="s">
        <v>50</v>
      </c>
      <c r="C70">
        <v>0.148025587476</v>
      </c>
      <c r="D70">
        <v>0.57695176529100001</v>
      </c>
      <c r="E70" t="s">
        <v>125</v>
      </c>
      <c r="F70" t="s">
        <v>126</v>
      </c>
      <c r="G70" t="b">
        <v>0</v>
      </c>
    </row>
    <row r="71" spans="1:7" x14ac:dyDescent="0.15">
      <c r="A71" t="s">
        <v>7</v>
      </c>
      <c r="B71" t="s">
        <v>90</v>
      </c>
      <c r="C71">
        <v>4.9125959564400003E-2</v>
      </c>
      <c r="D71">
        <v>0.57266733553100002</v>
      </c>
      <c r="E71" t="s">
        <v>125</v>
      </c>
      <c r="F71" t="s">
        <v>126</v>
      </c>
      <c r="G71" t="b">
        <v>0</v>
      </c>
    </row>
    <row r="72" spans="1:7" x14ac:dyDescent="0.15">
      <c r="A72" t="s">
        <v>7</v>
      </c>
      <c r="B72" t="s">
        <v>33</v>
      </c>
      <c r="C72">
        <v>0.38672520539499999</v>
      </c>
      <c r="D72">
        <v>0.73509174311900005</v>
      </c>
      <c r="E72" t="s">
        <v>126</v>
      </c>
      <c r="F72" t="s">
        <v>126</v>
      </c>
      <c r="G72" t="b">
        <v>1</v>
      </c>
    </row>
    <row r="73" spans="1:7" x14ac:dyDescent="0.15">
      <c r="A73" t="s">
        <v>7</v>
      </c>
      <c r="B73" t="s">
        <v>94</v>
      </c>
      <c r="C73">
        <v>8.4336109243400001E-2</v>
      </c>
      <c r="D73">
        <v>0.54335643465899996</v>
      </c>
      <c r="E73" t="s">
        <v>125</v>
      </c>
      <c r="F73" t="s">
        <v>126</v>
      </c>
      <c r="G73" t="b">
        <v>0</v>
      </c>
    </row>
    <row r="74" spans="1:7" x14ac:dyDescent="0.15">
      <c r="A74" t="s">
        <v>7</v>
      </c>
      <c r="B74" t="s">
        <v>60</v>
      </c>
      <c r="C74">
        <v>4.5518963815500003E-2</v>
      </c>
      <c r="D74">
        <v>0.51066846725199999</v>
      </c>
      <c r="E74" t="s">
        <v>125</v>
      </c>
      <c r="F74" t="s">
        <v>125</v>
      </c>
      <c r="G74" t="b">
        <v>0</v>
      </c>
    </row>
    <row r="75" spans="1:7" x14ac:dyDescent="0.15">
      <c r="A75" t="s">
        <v>7</v>
      </c>
      <c r="B75" t="s">
        <v>55</v>
      </c>
      <c r="C75">
        <v>0.21248545436399999</v>
      </c>
      <c r="D75">
        <v>0.68570671845999998</v>
      </c>
      <c r="E75" t="s">
        <v>126</v>
      </c>
      <c r="F75" t="s">
        <v>126</v>
      </c>
      <c r="G75" t="b">
        <v>1</v>
      </c>
    </row>
    <row r="76" spans="1:7" x14ac:dyDescent="0.15">
      <c r="A76" t="s">
        <v>7</v>
      </c>
      <c r="B76" t="s">
        <v>7</v>
      </c>
      <c r="C76">
        <v>2.0896565888700001E-2</v>
      </c>
      <c r="D76">
        <v>0.55874348806499996</v>
      </c>
      <c r="E76" t="s">
        <v>125</v>
      </c>
      <c r="F76" t="s">
        <v>126</v>
      </c>
      <c r="G76" t="b">
        <v>0</v>
      </c>
    </row>
    <row r="77" spans="1:7" x14ac:dyDescent="0.15">
      <c r="A77" t="s">
        <v>7</v>
      </c>
      <c r="B77" t="s">
        <v>104</v>
      </c>
      <c r="C77">
        <v>0.13196412513700001</v>
      </c>
      <c r="D77">
        <v>0.483754683869</v>
      </c>
      <c r="E77" t="s">
        <v>125</v>
      </c>
      <c r="F77" t="s">
        <v>125</v>
      </c>
      <c r="G77" t="b">
        <v>0</v>
      </c>
    </row>
    <row r="78" spans="1:7" x14ac:dyDescent="0.15">
      <c r="A78" t="s">
        <v>7</v>
      </c>
      <c r="B78" t="s">
        <v>114</v>
      </c>
      <c r="C78">
        <v>0.100576726223</v>
      </c>
      <c r="D78">
        <v>0.58497950055900005</v>
      </c>
      <c r="E78" t="s">
        <v>125</v>
      </c>
      <c r="F78" t="s">
        <v>126</v>
      </c>
      <c r="G78" t="b">
        <v>0</v>
      </c>
    </row>
    <row r="79" spans="1:7" x14ac:dyDescent="0.15">
      <c r="A79" t="s">
        <v>7</v>
      </c>
      <c r="B79" t="s">
        <v>39</v>
      </c>
      <c r="C79">
        <v>0.38192811482200001</v>
      </c>
      <c r="D79">
        <v>0.75408109531300005</v>
      </c>
      <c r="E79" t="s">
        <v>126</v>
      </c>
      <c r="F79" t="s">
        <v>126</v>
      </c>
      <c r="G79" t="b">
        <v>1</v>
      </c>
    </row>
    <row r="80" spans="1:7" x14ac:dyDescent="0.15">
      <c r="A80" t="s">
        <v>14</v>
      </c>
      <c r="B80" t="s">
        <v>72</v>
      </c>
      <c r="C80">
        <v>4.10669508492E-2</v>
      </c>
      <c r="D80">
        <v>0.57177468201100001</v>
      </c>
      <c r="E80" t="s">
        <v>125</v>
      </c>
      <c r="F80" t="s">
        <v>126</v>
      </c>
      <c r="G80" t="b">
        <v>0</v>
      </c>
    </row>
    <row r="81" spans="1:7" x14ac:dyDescent="0.15">
      <c r="A81" t="s">
        <v>14</v>
      </c>
      <c r="B81" t="s">
        <v>15</v>
      </c>
      <c r="C81">
        <v>0.43218450390800001</v>
      </c>
      <c r="D81">
        <v>0.699908021494</v>
      </c>
      <c r="E81" t="s">
        <v>126</v>
      </c>
      <c r="F81" t="s">
        <v>126</v>
      </c>
      <c r="G81" t="b">
        <v>1</v>
      </c>
    </row>
    <row r="82" spans="1:7" x14ac:dyDescent="0.15">
      <c r="A82" t="s">
        <v>14</v>
      </c>
      <c r="B82" t="s">
        <v>44</v>
      </c>
      <c r="C82">
        <v>0.310293545891</v>
      </c>
      <c r="D82">
        <v>0.479207798618</v>
      </c>
      <c r="E82" t="s">
        <v>126</v>
      </c>
      <c r="F82" t="s">
        <v>125</v>
      </c>
      <c r="G82" t="b">
        <v>0</v>
      </c>
    </row>
    <row r="83" spans="1:7" x14ac:dyDescent="0.15">
      <c r="A83" t="s">
        <v>14</v>
      </c>
      <c r="B83" t="s">
        <v>24</v>
      </c>
      <c r="C83">
        <v>0.21343789953299999</v>
      </c>
      <c r="D83">
        <v>0.76702881436000003</v>
      </c>
      <c r="E83" t="s">
        <v>126</v>
      </c>
      <c r="F83" t="s">
        <v>126</v>
      </c>
      <c r="G83" t="b">
        <v>1</v>
      </c>
    </row>
    <row r="84" spans="1:7" x14ac:dyDescent="0.15">
      <c r="A84" t="s">
        <v>14</v>
      </c>
      <c r="B84" t="s">
        <v>25</v>
      </c>
      <c r="C84">
        <v>0.21537377244299999</v>
      </c>
      <c r="D84">
        <v>0.83720930232599999</v>
      </c>
      <c r="E84" t="s">
        <v>126</v>
      </c>
      <c r="F84" t="s">
        <v>126</v>
      </c>
      <c r="G84" t="b">
        <v>1</v>
      </c>
    </row>
    <row r="85" spans="1:7" x14ac:dyDescent="0.15">
      <c r="A85" t="s">
        <v>14</v>
      </c>
      <c r="B85" t="s">
        <v>26</v>
      </c>
      <c r="C85">
        <v>0.22508937349499999</v>
      </c>
      <c r="D85">
        <v>0.61719524281500004</v>
      </c>
      <c r="E85" t="s">
        <v>126</v>
      </c>
      <c r="F85" t="s">
        <v>126</v>
      </c>
      <c r="G85" t="b">
        <v>1</v>
      </c>
    </row>
    <row r="86" spans="1:7" x14ac:dyDescent="0.15">
      <c r="A86" t="s">
        <v>14</v>
      </c>
      <c r="B86" t="s">
        <v>28</v>
      </c>
      <c r="C86">
        <v>0.397040452677</v>
      </c>
      <c r="D86">
        <v>0.59985863851200005</v>
      </c>
      <c r="E86" t="s">
        <v>126</v>
      </c>
      <c r="F86" t="s">
        <v>126</v>
      </c>
      <c r="G86" t="b">
        <v>1</v>
      </c>
    </row>
    <row r="87" spans="1:7" x14ac:dyDescent="0.15">
      <c r="A87" t="s">
        <v>14</v>
      </c>
      <c r="B87" t="s">
        <v>29</v>
      </c>
      <c r="C87">
        <v>0.27847518456300002</v>
      </c>
      <c r="D87">
        <v>0.81123792800700001</v>
      </c>
      <c r="E87" t="s">
        <v>126</v>
      </c>
      <c r="F87" t="s">
        <v>126</v>
      </c>
      <c r="G87" t="b">
        <v>1</v>
      </c>
    </row>
    <row r="88" spans="1:7" x14ac:dyDescent="0.15">
      <c r="A88" t="s">
        <v>14</v>
      </c>
      <c r="B88" t="s">
        <v>84</v>
      </c>
      <c r="C88">
        <v>9.7173209291600005E-2</v>
      </c>
      <c r="D88">
        <v>0.56019086571200005</v>
      </c>
      <c r="E88" t="s">
        <v>125</v>
      </c>
      <c r="F88" t="s">
        <v>126</v>
      </c>
      <c r="G88" t="b">
        <v>0</v>
      </c>
    </row>
    <row r="89" spans="1:7" x14ac:dyDescent="0.15">
      <c r="A89" t="s">
        <v>14</v>
      </c>
      <c r="B89" t="s">
        <v>85</v>
      </c>
      <c r="C89">
        <v>3.7505861379E-2</v>
      </c>
      <c r="D89">
        <v>0.60930963894699997</v>
      </c>
      <c r="E89" t="s">
        <v>125</v>
      </c>
      <c r="F89" t="s">
        <v>126</v>
      </c>
      <c r="G89" t="b">
        <v>0</v>
      </c>
    </row>
    <row r="90" spans="1:7" x14ac:dyDescent="0.15">
      <c r="A90" t="s">
        <v>14</v>
      </c>
      <c r="B90" t="s">
        <v>51</v>
      </c>
      <c r="C90">
        <v>0.15445850419000001</v>
      </c>
      <c r="D90">
        <v>0.64947352357699994</v>
      </c>
      <c r="E90" t="s">
        <v>125</v>
      </c>
      <c r="F90" t="s">
        <v>126</v>
      </c>
      <c r="G90" t="b">
        <v>0</v>
      </c>
    </row>
    <row r="91" spans="1:7" x14ac:dyDescent="0.15">
      <c r="A91" t="s">
        <v>14</v>
      </c>
      <c r="B91" t="s">
        <v>99</v>
      </c>
      <c r="C91">
        <v>6.59274215611E-2</v>
      </c>
      <c r="D91">
        <v>0.51912626035099996</v>
      </c>
      <c r="E91" t="s">
        <v>125</v>
      </c>
      <c r="F91" t="s">
        <v>125</v>
      </c>
      <c r="G91" t="b">
        <v>0</v>
      </c>
    </row>
    <row r="92" spans="1:7" x14ac:dyDescent="0.15">
      <c r="A92" t="s">
        <v>14</v>
      </c>
      <c r="B92" t="s">
        <v>14</v>
      </c>
      <c r="C92">
        <v>6.0199507139399998E-2</v>
      </c>
      <c r="D92">
        <v>0.57036230404499999</v>
      </c>
      <c r="E92" t="s">
        <v>125</v>
      </c>
      <c r="F92" t="s">
        <v>126</v>
      </c>
      <c r="G92" t="b">
        <v>0</v>
      </c>
    </row>
    <row r="93" spans="1:7" x14ac:dyDescent="0.15">
      <c r="A93" t="s">
        <v>14</v>
      </c>
      <c r="B93" t="s">
        <v>36</v>
      </c>
      <c r="C93">
        <v>0.26689934172500002</v>
      </c>
      <c r="D93">
        <v>0.71031963470299997</v>
      </c>
      <c r="E93" t="s">
        <v>126</v>
      </c>
      <c r="F93" t="s">
        <v>126</v>
      </c>
      <c r="G93" t="b">
        <v>1</v>
      </c>
    </row>
    <row r="94" spans="1:7" x14ac:dyDescent="0.15">
      <c r="A94" t="s">
        <v>14</v>
      </c>
      <c r="B94" t="s">
        <v>58</v>
      </c>
      <c r="C94">
        <v>0.100942061855</v>
      </c>
      <c r="D94">
        <v>0.61800564911199996</v>
      </c>
      <c r="E94" t="s">
        <v>125</v>
      </c>
      <c r="F94" t="s">
        <v>126</v>
      </c>
      <c r="G94" t="b">
        <v>0</v>
      </c>
    </row>
    <row r="95" spans="1:7" x14ac:dyDescent="0.15">
      <c r="A95" t="s">
        <v>14</v>
      </c>
      <c r="B95" t="s">
        <v>115</v>
      </c>
      <c r="C95">
        <v>6.2595915116999995E-2</v>
      </c>
      <c r="D95">
        <v>0.54190276181800001</v>
      </c>
      <c r="E95" t="s">
        <v>125</v>
      </c>
      <c r="F95" t="s">
        <v>126</v>
      </c>
      <c r="G95" t="b">
        <v>0</v>
      </c>
    </row>
    <row r="96" spans="1:7" x14ac:dyDescent="0.15">
      <c r="A96" t="s">
        <v>65</v>
      </c>
      <c r="B96" t="s">
        <v>66</v>
      </c>
      <c r="C96">
        <v>0.14496939717900001</v>
      </c>
      <c r="D96">
        <v>0.49092542677399997</v>
      </c>
      <c r="E96" t="s">
        <v>125</v>
      </c>
      <c r="F96" t="s">
        <v>125</v>
      </c>
      <c r="G96" t="b">
        <v>0</v>
      </c>
    </row>
    <row r="97" spans="1:7" x14ac:dyDescent="0.15">
      <c r="A97" t="s">
        <v>65</v>
      </c>
      <c r="B97" t="s">
        <v>77</v>
      </c>
      <c r="C97">
        <v>0.21345180496800001</v>
      </c>
      <c r="D97">
        <v>0.33499584372399999</v>
      </c>
      <c r="E97" t="s">
        <v>126</v>
      </c>
      <c r="F97" t="s">
        <v>125</v>
      </c>
      <c r="G97" t="b">
        <v>0</v>
      </c>
    </row>
    <row r="98" spans="1:7" x14ac:dyDescent="0.15">
      <c r="A98" t="s">
        <v>65</v>
      </c>
      <c r="B98" t="s">
        <v>81</v>
      </c>
      <c r="C98">
        <v>7.4013191394300001E-2</v>
      </c>
      <c r="D98">
        <v>0.39135578298700002</v>
      </c>
      <c r="E98" t="s">
        <v>125</v>
      </c>
      <c r="F98" t="s">
        <v>125</v>
      </c>
      <c r="G98" t="b">
        <v>0</v>
      </c>
    </row>
    <row r="99" spans="1:7" x14ac:dyDescent="0.15">
      <c r="A99" t="s">
        <v>65</v>
      </c>
      <c r="B99" t="s">
        <v>96</v>
      </c>
      <c r="C99">
        <v>0.30742248680500001</v>
      </c>
      <c r="D99">
        <v>0.30051329911300001</v>
      </c>
      <c r="E99" t="s">
        <v>126</v>
      </c>
      <c r="F99" t="s">
        <v>125</v>
      </c>
      <c r="G99" t="b">
        <v>0</v>
      </c>
    </row>
    <row r="100" spans="1:7" x14ac:dyDescent="0.15">
      <c r="A100" t="s">
        <v>65</v>
      </c>
      <c r="B100" t="s">
        <v>105</v>
      </c>
      <c r="C100">
        <v>0.13363785382900001</v>
      </c>
      <c r="D100">
        <v>0.36735350933700001</v>
      </c>
      <c r="E100" t="s">
        <v>125</v>
      </c>
      <c r="F100" t="s">
        <v>125</v>
      </c>
      <c r="G100" t="b">
        <v>0</v>
      </c>
    </row>
    <row r="101" spans="1:7" x14ac:dyDescent="0.15">
      <c r="A101" t="s">
        <v>65</v>
      </c>
      <c r="B101" t="s">
        <v>116</v>
      </c>
      <c r="C101">
        <v>0.177377444967</v>
      </c>
      <c r="D101">
        <v>0.44523168485199999</v>
      </c>
      <c r="E101" t="s">
        <v>125</v>
      </c>
      <c r="F101" t="s">
        <v>125</v>
      </c>
      <c r="G101" t="b">
        <v>0</v>
      </c>
    </row>
    <row r="102" spans="1:7" x14ac:dyDescent="0.15">
      <c r="A102" t="s">
        <v>65</v>
      </c>
      <c r="B102" t="s">
        <v>106</v>
      </c>
      <c r="C102">
        <v>0.11433197393699999</v>
      </c>
      <c r="D102">
        <v>0.39295911548500001</v>
      </c>
      <c r="E102" t="s">
        <v>125</v>
      </c>
      <c r="F102" t="s">
        <v>125</v>
      </c>
      <c r="G102" t="b">
        <v>0</v>
      </c>
    </row>
    <row r="103" spans="1:7" x14ac:dyDescent="0.15">
      <c r="A103" t="s">
        <v>65</v>
      </c>
      <c r="B103" t="s">
        <v>107</v>
      </c>
      <c r="C103">
        <v>0.14790446724100001</v>
      </c>
      <c r="D103">
        <v>0.29763520754400002</v>
      </c>
      <c r="E103" t="s">
        <v>125</v>
      </c>
      <c r="F103" t="s">
        <v>125</v>
      </c>
      <c r="G103" t="b">
        <v>0</v>
      </c>
    </row>
    <row r="104" spans="1:7" x14ac:dyDescent="0.15">
      <c r="A104" t="s">
        <v>45</v>
      </c>
      <c r="B104" t="s">
        <v>73</v>
      </c>
      <c r="C104">
        <v>0.228284949771</v>
      </c>
      <c r="D104">
        <v>0.33619592875299997</v>
      </c>
      <c r="E104" t="s">
        <v>126</v>
      </c>
      <c r="F104" t="s">
        <v>125</v>
      </c>
      <c r="G104" t="b">
        <v>0</v>
      </c>
    </row>
    <row r="105" spans="1:7" x14ac:dyDescent="0.15">
      <c r="A105" t="s">
        <v>45</v>
      </c>
      <c r="B105" t="s">
        <v>76</v>
      </c>
      <c r="C105">
        <v>0.295412046353</v>
      </c>
      <c r="D105">
        <v>0.34100566572199997</v>
      </c>
      <c r="E105" t="s">
        <v>126</v>
      </c>
      <c r="F105" t="s">
        <v>125</v>
      </c>
      <c r="G105" t="b">
        <v>0</v>
      </c>
    </row>
    <row r="106" spans="1:7" x14ac:dyDescent="0.15">
      <c r="A106" t="s">
        <v>45</v>
      </c>
      <c r="B106" t="s">
        <v>46</v>
      </c>
      <c r="C106">
        <v>0.34629566775600001</v>
      </c>
      <c r="D106">
        <v>0.45370767252499999</v>
      </c>
      <c r="E106" t="s">
        <v>126</v>
      </c>
      <c r="F106" t="s">
        <v>125</v>
      </c>
      <c r="G106" t="b">
        <v>0</v>
      </c>
    </row>
    <row r="107" spans="1:7" x14ac:dyDescent="0.15">
      <c r="A107" t="s">
        <v>45</v>
      </c>
      <c r="B107" t="s">
        <v>91</v>
      </c>
      <c r="C107">
        <v>0.259079062182</v>
      </c>
      <c r="D107">
        <v>0.43452566096400003</v>
      </c>
      <c r="E107" t="s">
        <v>126</v>
      </c>
      <c r="F107" t="s">
        <v>125</v>
      </c>
      <c r="G107" t="b">
        <v>0</v>
      </c>
    </row>
    <row r="108" spans="1:7" x14ac:dyDescent="0.15">
      <c r="A108" t="s">
        <v>45</v>
      </c>
      <c r="B108" t="s">
        <v>97</v>
      </c>
      <c r="C108">
        <v>0.18018120882999999</v>
      </c>
      <c r="D108">
        <v>0.27703675872</v>
      </c>
      <c r="E108" t="s">
        <v>125</v>
      </c>
      <c r="F108" t="s">
        <v>125</v>
      </c>
      <c r="G108" t="b">
        <v>0</v>
      </c>
    </row>
    <row r="109" spans="1:7" x14ac:dyDescent="0.15">
      <c r="A109" t="s">
        <v>45</v>
      </c>
      <c r="B109" t="s">
        <v>61</v>
      </c>
      <c r="C109">
        <v>0.17269429410100001</v>
      </c>
      <c r="D109">
        <v>0.32721487640500002</v>
      </c>
      <c r="E109" t="s">
        <v>125</v>
      </c>
      <c r="F109" t="s">
        <v>125</v>
      </c>
      <c r="G109" t="b">
        <v>0</v>
      </c>
    </row>
    <row r="110" spans="1:7" x14ac:dyDescent="0.15">
      <c r="A110" t="s">
        <v>45</v>
      </c>
      <c r="B110" t="s">
        <v>103</v>
      </c>
      <c r="C110">
        <v>0.37190008754600001</v>
      </c>
      <c r="D110">
        <v>0.36653386454199999</v>
      </c>
      <c r="E110" t="s">
        <v>126</v>
      </c>
      <c r="F110" t="s">
        <v>125</v>
      </c>
      <c r="G110" t="b">
        <v>0</v>
      </c>
    </row>
    <row r="111" spans="1:7" x14ac:dyDescent="0.15">
      <c r="A111" t="s">
        <v>45</v>
      </c>
      <c r="B111" s="8" t="s">
        <v>45</v>
      </c>
      <c r="C111">
        <v>0.37768863843700001</v>
      </c>
      <c r="D111">
        <v>0.38993208150199998</v>
      </c>
      <c r="E111" t="s">
        <v>126</v>
      </c>
      <c r="F111" t="s">
        <v>125</v>
      </c>
      <c r="G111" t="b">
        <v>0</v>
      </c>
    </row>
    <row r="112" spans="1:7" x14ac:dyDescent="0.15">
      <c r="A112" t="s">
        <v>45</v>
      </c>
      <c r="B112" t="s">
        <v>117</v>
      </c>
      <c r="C112">
        <v>0.32819613477300003</v>
      </c>
      <c r="D112">
        <v>0.38705878154099999</v>
      </c>
      <c r="E112" t="s">
        <v>126</v>
      </c>
      <c r="F112" t="s">
        <v>125</v>
      </c>
      <c r="G112" t="b">
        <v>0</v>
      </c>
    </row>
    <row r="113" spans="1:7" x14ac:dyDescent="0.15">
      <c r="A113" t="s">
        <v>45</v>
      </c>
      <c r="B113" t="s">
        <v>59</v>
      </c>
      <c r="C113">
        <v>0.26391611867999998</v>
      </c>
      <c r="D113">
        <v>0.49951586874699999</v>
      </c>
      <c r="E113" t="s">
        <v>126</v>
      </c>
      <c r="F113" t="s">
        <v>125</v>
      </c>
      <c r="G1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8384-5301-7541-BEF9-B8AEDFB23632}">
  <dimension ref="A1:C109"/>
  <sheetViews>
    <sheetView topLeftCell="A61" workbookViewId="0"/>
  </sheetViews>
  <sheetFormatPr baseColWidth="10" defaultRowHeight="13" x14ac:dyDescent="0.15"/>
  <sheetData>
    <row r="1" spans="1:3" x14ac:dyDescent="0.15">
      <c r="A1" t="s">
        <v>18</v>
      </c>
      <c r="B1" t="s">
        <v>18</v>
      </c>
      <c r="C1">
        <v>98150</v>
      </c>
    </row>
    <row r="2" spans="1:3" x14ac:dyDescent="0.15">
      <c r="A2" t="s">
        <v>18</v>
      </c>
      <c r="B2" t="s">
        <v>62</v>
      </c>
      <c r="C2">
        <v>88655</v>
      </c>
    </row>
    <row r="3" spans="1:3" x14ac:dyDescent="0.15">
      <c r="A3" t="s">
        <v>18</v>
      </c>
      <c r="B3" t="s">
        <v>67</v>
      </c>
      <c r="C3">
        <v>80912</v>
      </c>
    </row>
    <row r="4" spans="1:3" x14ac:dyDescent="0.15">
      <c r="A4" t="s">
        <v>18</v>
      </c>
      <c r="B4" t="s">
        <v>42</v>
      </c>
      <c r="C4">
        <v>144564</v>
      </c>
    </row>
    <row r="5" spans="1:3" x14ac:dyDescent="0.15">
      <c r="A5" t="s">
        <v>18</v>
      </c>
      <c r="B5" t="s">
        <v>80</v>
      </c>
      <c r="C5">
        <v>100568</v>
      </c>
    </row>
    <row r="6" spans="1:3" x14ac:dyDescent="0.15">
      <c r="A6" t="s">
        <v>18</v>
      </c>
      <c r="B6" t="s">
        <v>19</v>
      </c>
      <c r="C6">
        <v>127374</v>
      </c>
    </row>
    <row r="7" spans="1:3" x14ac:dyDescent="0.15">
      <c r="A7" t="s">
        <v>18</v>
      </c>
      <c r="B7" t="s">
        <v>82</v>
      </c>
      <c r="C7">
        <v>80093</v>
      </c>
    </row>
    <row r="8" spans="1:3" x14ac:dyDescent="0.15">
      <c r="A8" t="s">
        <v>18</v>
      </c>
      <c r="B8" t="s">
        <v>48</v>
      </c>
      <c r="C8">
        <v>116942</v>
      </c>
    </row>
    <row r="9" spans="1:3" x14ac:dyDescent="0.15">
      <c r="A9" t="s">
        <v>18</v>
      </c>
      <c r="B9" t="s">
        <v>86</v>
      </c>
      <c r="C9">
        <v>108181</v>
      </c>
    </row>
    <row r="10" spans="1:3" x14ac:dyDescent="0.15">
      <c r="A10" t="s">
        <v>18</v>
      </c>
      <c r="B10" t="s">
        <v>88</v>
      </c>
      <c r="C10">
        <v>68442</v>
      </c>
    </row>
    <row r="11" spans="1:3" x14ac:dyDescent="0.15">
      <c r="A11" t="s">
        <v>18</v>
      </c>
      <c r="B11" t="s">
        <v>32</v>
      </c>
      <c r="C11">
        <v>210889</v>
      </c>
    </row>
    <row r="12" spans="1:3" x14ac:dyDescent="0.15">
      <c r="A12" t="s">
        <v>18</v>
      </c>
      <c r="B12" t="s">
        <v>53</v>
      </c>
      <c r="C12">
        <v>148852</v>
      </c>
    </row>
    <row r="13" spans="1:3" x14ac:dyDescent="0.15">
      <c r="A13" t="s">
        <v>18</v>
      </c>
      <c r="B13" t="s">
        <v>100</v>
      </c>
      <c r="C13">
        <v>70723</v>
      </c>
    </row>
    <row r="14" spans="1:3" x14ac:dyDescent="0.15">
      <c r="A14" t="s">
        <v>18</v>
      </c>
      <c r="B14" t="s">
        <v>110</v>
      </c>
      <c r="C14">
        <v>87453.801330798393</v>
      </c>
    </row>
    <row r="15" spans="1:3" x14ac:dyDescent="0.15">
      <c r="A15" t="s">
        <v>18</v>
      </c>
      <c r="B15" t="s">
        <v>38</v>
      </c>
      <c r="C15">
        <v>105448</v>
      </c>
    </row>
    <row r="16" spans="1:3" x14ac:dyDescent="0.15">
      <c r="A16" t="s">
        <v>11</v>
      </c>
      <c r="B16" t="s">
        <v>64</v>
      </c>
      <c r="C16">
        <v>71422</v>
      </c>
    </row>
    <row r="17" spans="1:3" x14ac:dyDescent="0.15">
      <c r="A17" t="s">
        <v>11</v>
      </c>
      <c r="B17" t="s">
        <v>68</v>
      </c>
      <c r="C17">
        <v>103771</v>
      </c>
    </row>
    <row r="18" spans="1:3" x14ac:dyDescent="0.15">
      <c r="A18" t="s">
        <v>11</v>
      </c>
      <c r="B18" t="s">
        <v>12</v>
      </c>
      <c r="C18">
        <v>152581</v>
      </c>
    </row>
    <row r="19" spans="1:3" x14ac:dyDescent="0.15">
      <c r="A19" t="s">
        <v>11</v>
      </c>
      <c r="B19" t="s">
        <v>75</v>
      </c>
      <c r="C19">
        <v>81961</v>
      </c>
    </row>
    <row r="20" spans="1:3" x14ac:dyDescent="0.15">
      <c r="A20" t="s">
        <v>11</v>
      </c>
      <c r="B20" t="s">
        <v>16</v>
      </c>
      <c r="C20">
        <v>152714</v>
      </c>
    </row>
    <row r="21" spans="1:3" x14ac:dyDescent="0.15">
      <c r="A21" t="s">
        <v>11</v>
      </c>
      <c r="B21" t="s">
        <v>79</v>
      </c>
      <c r="C21">
        <v>100422</v>
      </c>
    </row>
    <row r="22" spans="1:3" x14ac:dyDescent="0.15">
      <c r="A22" t="s">
        <v>11</v>
      </c>
      <c r="B22" t="s">
        <v>21</v>
      </c>
      <c r="C22">
        <v>110476</v>
      </c>
    </row>
    <row r="23" spans="1:3" x14ac:dyDescent="0.15">
      <c r="A23" t="s">
        <v>11</v>
      </c>
      <c r="B23" t="s">
        <v>23</v>
      </c>
      <c r="C23">
        <v>157453</v>
      </c>
    </row>
    <row r="24" spans="1:3" x14ac:dyDescent="0.15">
      <c r="A24" t="s">
        <v>11</v>
      </c>
      <c r="B24" t="s">
        <v>83</v>
      </c>
      <c r="C24">
        <v>102966</v>
      </c>
    </row>
    <row r="25" spans="1:3" x14ac:dyDescent="0.15">
      <c r="A25" t="s">
        <v>11</v>
      </c>
      <c r="B25" t="s">
        <v>30</v>
      </c>
      <c r="C25">
        <v>149781</v>
      </c>
    </row>
    <row r="26" spans="1:3" x14ac:dyDescent="0.15">
      <c r="A26" t="s">
        <v>11</v>
      </c>
      <c r="B26" t="s">
        <v>89</v>
      </c>
      <c r="C26">
        <v>93824</v>
      </c>
    </row>
    <row r="27" spans="1:3" x14ac:dyDescent="0.15">
      <c r="A27" t="s">
        <v>11</v>
      </c>
      <c r="B27" t="s">
        <v>31</v>
      </c>
      <c r="C27">
        <v>210288</v>
      </c>
    </row>
    <row r="28" spans="1:3" x14ac:dyDescent="0.15">
      <c r="A28" t="s">
        <v>11</v>
      </c>
      <c r="B28" t="s">
        <v>92</v>
      </c>
      <c r="C28">
        <v>90734</v>
      </c>
    </row>
    <row r="29" spans="1:3" x14ac:dyDescent="0.15">
      <c r="A29" t="s">
        <v>11</v>
      </c>
      <c r="B29" t="s">
        <v>93</v>
      </c>
      <c r="C29">
        <v>70770</v>
      </c>
    </row>
    <row r="30" spans="1:3" x14ac:dyDescent="0.15">
      <c r="A30" t="s">
        <v>11</v>
      </c>
      <c r="B30" t="s">
        <v>52</v>
      </c>
      <c r="C30">
        <v>110137</v>
      </c>
    </row>
    <row r="31" spans="1:3" x14ac:dyDescent="0.15">
      <c r="A31" t="s">
        <v>11</v>
      </c>
      <c r="B31" t="s">
        <v>95</v>
      </c>
      <c r="C31">
        <v>64575</v>
      </c>
    </row>
    <row r="32" spans="1:3" x14ac:dyDescent="0.15">
      <c r="A32" t="s">
        <v>11</v>
      </c>
      <c r="B32" t="s">
        <v>101</v>
      </c>
      <c r="C32">
        <v>49226</v>
      </c>
    </row>
    <row r="33" spans="1:3" x14ac:dyDescent="0.15">
      <c r="A33" t="s">
        <v>11</v>
      </c>
      <c r="B33" t="s">
        <v>56</v>
      </c>
      <c r="C33">
        <v>151026</v>
      </c>
    </row>
    <row r="34" spans="1:3" x14ac:dyDescent="0.15">
      <c r="A34" t="s">
        <v>11</v>
      </c>
      <c r="B34" t="s">
        <v>111</v>
      </c>
      <c r="C34">
        <v>96690.894070045106</v>
      </c>
    </row>
    <row r="35" spans="1:3" x14ac:dyDescent="0.15">
      <c r="A35" t="s">
        <v>11</v>
      </c>
      <c r="B35" t="s">
        <v>108</v>
      </c>
      <c r="C35">
        <v>96851</v>
      </c>
    </row>
    <row r="36" spans="1:3" x14ac:dyDescent="0.15">
      <c r="A36" t="s">
        <v>9</v>
      </c>
      <c r="B36" t="s">
        <v>10</v>
      </c>
      <c r="C36">
        <v>223182</v>
      </c>
    </row>
    <row r="37" spans="1:3" x14ac:dyDescent="0.15">
      <c r="A37" t="s">
        <v>9</v>
      </c>
      <c r="B37" t="s">
        <v>13</v>
      </c>
      <c r="C37">
        <v>147587</v>
      </c>
    </row>
    <row r="38" spans="1:3" x14ac:dyDescent="0.15">
      <c r="A38" t="s">
        <v>9</v>
      </c>
      <c r="B38" t="s">
        <v>17</v>
      </c>
      <c r="C38">
        <v>107582</v>
      </c>
    </row>
    <row r="39" spans="1:3" x14ac:dyDescent="0.15">
      <c r="A39" t="s">
        <v>9</v>
      </c>
      <c r="B39" t="s">
        <v>47</v>
      </c>
      <c r="C39">
        <v>101754</v>
      </c>
    </row>
    <row r="40" spans="1:3" x14ac:dyDescent="0.15">
      <c r="A40" t="s">
        <v>9</v>
      </c>
      <c r="B40" t="s">
        <v>27</v>
      </c>
      <c r="C40">
        <v>158839</v>
      </c>
    </row>
    <row r="41" spans="1:3" x14ac:dyDescent="0.15">
      <c r="A41" t="s">
        <v>9</v>
      </c>
      <c r="B41" t="s">
        <v>87</v>
      </c>
      <c r="C41">
        <v>96743</v>
      </c>
    </row>
    <row r="42" spans="1:3" x14ac:dyDescent="0.15">
      <c r="A42" t="s">
        <v>9</v>
      </c>
      <c r="B42" t="s">
        <v>34</v>
      </c>
      <c r="C42">
        <v>250001</v>
      </c>
    </row>
    <row r="43" spans="1:3" x14ac:dyDescent="0.15">
      <c r="A43" t="s">
        <v>9</v>
      </c>
      <c r="B43" t="s">
        <v>54</v>
      </c>
      <c r="C43">
        <v>125189</v>
      </c>
    </row>
    <row r="44" spans="1:3" x14ac:dyDescent="0.15">
      <c r="A44" t="s">
        <v>9</v>
      </c>
      <c r="B44" t="s">
        <v>102</v>
      </c>
      <c r="C44">
        <v>87262</v>
      </c>
    </row>
    <row r="45" spans="1:3" x14ac:dyDescent="0.15">
      <c r="A45" t="s">
        <v>9</v>
      </c>
      <c r="B45" t="s">
        <v>57</v>
      </c>
      <c r="C45">
        <v>112964</v>
      </c>
    </row>
    <row r="46" spans="1:3" x14ac:dyDescent="0.15">
      <c r="A46" t="s">
        <v>9</v>
      </c>
      <c r="B46" t="s">
        <v>37</v>
      </c>
      <c r="C46">
        <v>163865</v>
      </c>
    </row>
    <row r="47" spans="1:3" x14ac:dyDescent="0.15">
      <c r="A47" t="s">
        <v>9</v>
      </c>
      <c r="B47" t="s">
        <v>112</v>
      </c>
      <c r="C47">
        <v>123387.66791218999</v>
      </c>
    </row>
    <row r="48" spans="1:3" x14ac:dyDescent="0.15">
      <c r="A48" t="s">
        <v>35</v>
      </c>
      <c r="B48" t="s">
        <v>63</v>
      </c>
      <c r="C48">
        <v>98247</v>
      </c>
    </row>
    <row r="49" spans="1:3" x14ac:dyDescent="0.15">
      <c r="A49" t="s">
        <v>35</v>
      </c>
      <c r="B49" t="s">
        <v>71</v>
      </c>
      <c r="C49">
        <v>70119</v>
      </c>
    </row>
    <row r="50" spans="1:3" x14ac:dyDescent="0.15">
      <c r="A50" t="s">
        <v>35</v>
      </c>
      <c r="B50" t="s">
        <v>35</v>
      </c>
      <c r="C50">
        <v>80418</v>
      </c>
    </row>
    <row r="51" spans="1:3" x14ac:dyDescent="0.15">
      <c r="A51" t="s">
        <v>35</v>
      </c>
      <c r="B51" t="s">
        <v>118</v>
      </c>
      <c r="C51">
        <v>87800</v>
      </c>
    </row>
    <row r="52" spans="1:3" x14ac:dyDescent="0.15">
      <c r="A52" t="s">
        <v>35</v>
      </c>
      <c r="B52" t="s">
        <v>113</v>
      </c>
      <c r="C52">
        <v>104871.40634441</v>
      </c>
    </row>
    <row r="53" spans="1:3" x14ac:dyDescent="0.15">
      <c r="A53" t="s">
        <v>35</v>
      </c>
      <c r="B53" t="s">
        <v>109</v>
      </c>
      <c r="C53">
        <v>63561</v>
      </c>
    </row>
    <row r="54" spans="1:3" x14ac:dyDescent="0.15">
      <c r="A54" t="s">
        <v>98</v>
      </c>
      <c r="B54" t="s">
        <v>98</v>
      </c>
      <c r="C54">
        <v>104552</v>
      </c>
    </row>
    <row r="55" spans="1:3" x14ac:dyDescent="0.15">
      <c r="A55" t="s">
        <v>7</v>
      </c>
      <c r="B55" t="s">
        <v>8</v>
      </c>
      <c r="C55">
        <v>250001</v>
      </c>
    </row>
    <row r="56" spans="1:3" x14ac:dyDescent="0.15">
      <c r="A56" t="s">
        <v>7</v>
      </c>
      <c r="B56" t="s">
        <v>40</v>
      </c>
      <c r="C56">
        <v>135342</v>
      </c>
    </row>
    <row r="57" spans="1:3" x14ac:dyDescent="0.15">
      <c r="A57" t="s">
        <v>7</v>
      </c>
      <c r="B57" t="s">
        <v>69</v>
      </c>
      <c r="C57">
        <v>110372</v>
      </c>
    </row>
    <row r="58" spans="1:3" x14ac:dyDescent="0.15">
      <c r="A58" t="s">
        <v>7</v>
      </c>
      <c r="B58" t="s">
        <v>70</v>
      </c>
      <c r="C58">
        <v>122999</v>
      </c>
    </row>
    <row r="59" spans="1:3" x14ac:dyDescent="0.15">
      <c r="A59" t="s">
        <v>7</v>
      </c>
      <c r="B59" t="s">
        <v>74</v>
      </c>
      <c r="C59">
        <v>94279</v>
      </c>
    </row>
    <row r="60" spans="1:3" x14ac:dyDescent="0.15">
      <c r="A60" t="s">
        <v>7</v>
      </c>
      <c r="B60" t="s">
        <v>41</v>
      </c>
      <c r="C60">
        <v>90335</v>
      </c>
    </row>
    <row r="61" spans="1:3" x14ac:dyDescent="0.15">
      <c r="A61" t="s">
        <v>7</v>
      </c>
      <c r="B61" t="s">
        <v>78</v>
      </c>
      <c r="C61">
        <v>64794</v>
      </c>
    </row>
    <row r="62" spans="1:3" x14ac:dyDescent="0.15">
      <c r="A62" t="s">
        <v>7</v>
      </c>
      <c r="B62" t="s">
        <v>43</v>
      </c>
      <c r="C62">
        <v>152446</v>
      </c>
    </row>
    <row r="63" spans="1:3" x14ac:dyDescent="0.15">
      <c r="A63" t="s">
        <v>7</v>
      </c>
      <c r="B63" t="s">
        <v>20</v>
      </c>
      <c r="C63">
        <v>122691</v>
      </c>
    </row>
    <row r="64" spans="1:3" x14ac:dyDescent="0.15">
      <c r="A64" t="s">
        <v>7</v>
      </c>
      <c r="B64" t="s">
        <v>22</v>
      </c>
      <c r="C64">
        <v>250001</v>
      </c>
    </row>
    <row r="65" spans="1:3" x14ac:dyDescent="0.15">
      <c r="A65" t="s">
        <v>7</v>
      </c>
      <c r="B65" t="s">
        <v>49</v>
      </c>
      <c r="C65">
        <v>147824</v>
      </c>
    </row>
    <row r="66" spans="1:3" x14ac:dyDescent="0.15">
      <c r="A66" t="s">
        <v>7</v>
      </c>
      <c r="B66" t="s">
        <v>50</v>
      </c>
      <c r="C66">
        <v>120565</v>
      </c>
    </row>
    <row r="67" spans="1:3" x14ac:dyDescent="0.15">
      <c r="A67" t="s">
        <v>7</v>
      </c>
      <c r="B67" t="s">
        <v>90</v>
      </c>
      <c r="C67">
        <v>115602</v>
      </c>
    </row>
    <row r="68" spans="1:3" x14ac:dyDescent="0.15">
      <c r="A68" t="s">
        <v>7</v>
      </c>
      <c r="B68" t="s">
        <v>33</v>
      </c>
      <c r="C68">
        <v>210625</v>
      </c>
    </row>
    <row r="69" spans="1:3" x14ac:dyDescent="0.15">
      <c r="A69" t="s">
        <v>7</v>
      </c>
      <c r="B69" t="s">
        <v>94</v>
      </c>
      <c r="C69">
        <v>107469</v>
      </c>
    </row>
    <row r="70" spans="1:3" x14ac:dyDescent="0.15">
      <c r="A70" t="s">
        <v>7</v>
      </c>
      <c r="B70" t="s">
        <v>60</v>
      </c>
      <c r="C70">
        <v>102101</v>
      </c>
    </row>
    <row r="71" spans="1:3" x14ac:dyDescent="0.15">
      <c r="A71" t="s">
        <v>7</v>
      </c>
      <c r="B71" t="s">
        <v>55</v>
      </c>
      <c r="C71">
        <v>169640</v>
      </c>
    </row>
    <row r="72" spans="1:3" x14ac:dyDescent="0.15">
      <c r="A72" t="s">
        <v>7</v>
      </c>
      <c r="B72" t="s">
        <v>7</v>
      </c>
      <c r="C72">
        <v>115167</v>
      </c>
    </row>
    <row r="73" spans="1:3" x14ac:dyDescent="0.15">
      <c r="A73" t="s">
        <v>7</v>
      </c>
      <c r="B73" t="s">
        <v>104</v>
      </c>
      <c r="C73">
        <v>96930</v>
      </c>
    </row>
    <row r="74" spans="1:3" x14ac:dyDescent="0.15">
      <c r="A74" t="s">
        <v>7</v>
      </c>
      <c r="B74" t="s">
        <v>114</v>
      </c>
      <c r="C74">
        <v>121943.299326275</v>
      </c>
    </row>
    <row r="75" spans="1:3" x14ac:dyDescent="0.15">
      <c r="A75" t="s">
        <v>7</v>
      </c>
      <c r="B75" t="s">
        <v>39</v>
      </c>
      <c r="C75">
        <v>247250</v>
      </c>
    </row>
    <row r="76" spans="1:3" x14ac:dyDescent="0.15">
      <c r="A76" t="s">
        <v>14</v>
      </c>
      <c r="B76" t="s">
        <v>72</v>
      </c>
      <c r="C76">
        <v>119366</v>
      </c>
    </row>
    <row r="77" spans="1:3" x14ac:dyDescent="0.15">
      <c r="A77" t="s">
        <v>14</v>
      </c>
      <c r="B77" t="s">
        <v>15</v>
      </c>
      <c r="C77">
        <v>163954</v>
      </c>
    </row>
    <row r="78" spans="1:3" x14ac:dyDescent="0.15">
      <c r="A78" t="s">
        <v>14</v>
      </c>
      <c r="B78" t="s">
        <v>44</v>
      </c>
      <c r="C78">
        <v>94548</v>
      </c>
    </row>
    <row r="79" spans="1:3" x14ac:dyDescent="0.15">
      <c r="A79" t="s">
        <v>14</v>
      </c>
      <c r="B79" t="s">
        <v>24</v>
      </c>
      <c r="C79">
        <v>215339</v>
      </c>
    </row>
    <row r="80" spans="1:3" x14ac:dyDescent="0.15">
      <c r="A80" t="s">
        <v>14</v>
      </c>
      <c r="B80" t="s">
        <v>25</v>
      </c>
      <c r="C80">
        <v>250001</v>
      </c>
    </row>
    <row r="81" spans="1:3" x14ac:dyDescent="0.15">
      <c r="A81" t="s">
        <v>14</v>
      </c>
      <c r="B81" t="s">
        <v>26</v>
      </c>
      <c r="C81">
        <v>140395</v>
      </c>
    </row>
    <row r="82" spans="1:3" x14ac:dyDescent="0.15">
      <c r="A82" t="s">
        <v>14</v>
      </c>
      <c r="B82" t="s">
        <v>28</v>
      </c>
      <c r="C82">
        <v>125161</v>
      </c>
    </row>
    <row r="83" spans="1:3" x14ac:dyDescent="0.15">
      <c r="A83" t="s">
        <v>14</v>
      </c>
      <c r="B83" t="s">
        <v>29</v>
      </c>
      <c r="C83">
        <v>250001</v>
      </c>
    </row>
    <row r="84" spans="1:3" x14ac:dyDescent="0.15">
      <c r="A84" t="s">
        <v>14</v>
      </c>
      <c r="B84" t="s">
        <v>84</v>
      </c>
      <c r="C84">
        <v>119753</v>
      </c>
    </row>
    <row r="85" spans="1:3" x14ac:dyDescent="0.15">
      <c r="A85" t="s">
        <v>14</v>
      </c>
      <c r="B85" t="s">
        <v>85</v>
      </c>
      <c r="C85">
        <v>128252</v>
      </c>
    </row>
    <row r="86" spans="1:3" x14ac:dyDescent="0.15">
      <c r="A86" t="s">
        <v>14</v>
      </c>
      <c r="B86" t="s">
        <v>51</v>
      </c>
      <c r="C86">
        <v>157120</v>
      </c>
    </row>
    <row r="87" spans="1:3" x14ac:dyDescent="0.15">
      <c r="A87" t="s">
        <v>14</v>
      </c>
      <c r="B87" t="s">
        <v>99</v>
      </c>
      <c r="C87">
        <v>104234</v>
      </c>
    </row>
    <row r="88" spans="1:3" x14ac:dyDescent="0.15">
      <c r="A88" t="s">
        <v>14</v>
      </c>
      <c r="B88" t="s">
        <v>14</v>
      </c>
      <c r="C88">
        <v>116257</v>
      </c>
    </row>
    <row r="89" spans="1:3" x14ac:dyDescent="0.15">
      <c r="A89" t="s">
        <v>14</v>
      </c>
      <c r="B89" t="s">
        <v>36</v>
      </c>
      <c r="C89">
        <v>176641</v>
      </c>
    </row>
    <row r="90" spans="1:3" x14ac:dyDescent="0.15">
      <c r="A90" t="s">
        <v>14</v>
      </c>
      <c r="B90" t="s">
        <v>58</v>
      </c>
      <c r="C90">
        <v>131791</v>
      </c>
    </row>
    <row r="91" spans="1:3" x14ac:dyDescent="0.15">
      <c r="A91" t="s">
        <v>14</v>
      </c>
      <c r="B91" t="s">
        <v>115</v>
      </c>
      <c r="C91">
        <v>113392.321428571</v>
      </c>
    </row>
    <row r="92" spans="1:3" x14ac:dyDescent="0.15">
      <c r="A92" t="s">
        <v>65</v>
      </c>
      <c r="B92" t="s">
        <v>66</v>
      </c>
      <c r="C92">
        <v>99018</v>
      </c>
    </row>
    <row r="93" spans="1:3" x14ac:dyDescent="0.15">
      <c r="A93" t="s">
        <v>65</v>
      </c>
      <c r="B93" t="s">
        <v>77</v>
      </c>
      <c r="C93">
        <v>77203</v>
      </c>
    </row>
    <row r="94" spans="1:3" x14ac:dyDescent="0.15">
      <c r="A94" t="s">
        <v>65</v>
      </c>
      <c r="B94" t="s">
        <v>81</v>
      </c>
      <c r="C94">
        <v>80950</v>
      </c>
    </row>
    <row r="95" spans="1:3" x14ac:dyDescent="0.15">
      <c r="A95" t="s">
        <v>65</v>
      </c>
      <c r="B95" t="s">
        <v>96</v>
      </c>
      <c r="C95">
        <v>70000</v>
      </c>
    </row>
    <row r="96" spans="1:3" x14ac:dyDescent="0.15">
      <c r="A96" t="s">
        <v>65</v>
      </c>
      <c r="B96" t="s">
        <v>105</v>
      </c>
      <c r="C96">
        <v>79759</v>
      </c>
    </row>
    <row r="97" spans="1:3" x14ac:dyDescent="0.15">
      <c r="A97" t="s">
        <v>65</v>
      </c>
      <c r="B97" t="s">
        <v>116</v>
      </c>
      <c r="C97">
        <v>87643.356138107396</v>
      </c>
    </row>
    <row r="98" spans="1:3" x14ac:dyDescent="0.15">
      <c r="A98" t="s">
        <v>65</v>
      </c>
      <c r="B98" t="s">
        <v>106</v>
      </c>
      <c r="C98">
        <v>82197</v>
      </c>
    </row>
    <row r="99" spans="1:3" x14ac:dyDescent="0.15">
      <c r="A99" t="s">
        <v>65</v>
      </c>
      <c r="B99" t="s">
        <v>107</v>
      </c>
      <c r="C99">
        <v>66606</v>
      </c>
    </row>
    <row r="100" spans="1:3" x14ac:dyDescent="0.15">
      <c r="A100" t="s">
        <v>45</v>
      </c>
      <c r="B100" t="s">
        <v>73</v>
      </c>
      <c r="C100">
        <v>73491</v>
      </c>
    </row>
    <row r="101" spans="1:3" x14ac:dyDescent="0.15">
      <c r="A101" t="s">
        <v>45</v>
      </c>
      <c r="B101" t="s">
        <v>76</v>
      </c>
      <c r="C101">
        <v>76777</v>
      </c>
    </row>
    <row r="102" spans="1:3" x14ac:dyDescent="0.15">
      <c r="A102" t="s">
        <v>45</v>
      </c>
      <c r="B102" t="s">
        <v>46</v>
      </c>
      <c r="C102">
        <v>90300</v>
      </c>
    </row>
    <row r="103" spans="1:3" x14ac:dyDescent="0.15">
      <c r="A103" t="s">
        <v>45</v>
      </c>
      <c r="B103" t="s">
        <v>91</v>
      </c>
      <c r="C103">
        <v>87708</v>
      </c>
    </row>
    <row r="104" spans="1:3" x14ac:dyDescent="0.15">
      <c r="A104" t="s">
        <v>45</v>
      </c>
      <c r="B104" t="s">
        <v>97</v>
      </c>
      <c r="C104">
        <v>66387</v>
      </c>
    </row>
    <row r="105" spans="1:3" x14ac:dyDescent="0.15">
      <c r="A105" t="s">
        <v>45</v>
      </c>
      <c r="B105" t="s">
        <v>61</v>
      </c>
      <c r="C105">
        <v>71347</v>
      </c>
    </row>
    <row r="106" spans="1:3" x14ac:dyDescent="0.15">
      <c r="A106" t="s">
        <v>45</v>
      </c>
      <c r="B106" t="s">
        <v>103</v>
      </c>
      <c r="C106">
        <v>77204</v>
      </c>
    </row>
    <row r="107" spans="1:3" x14ac:dyDescent="0.15">
      <c r="A107" t="s">
        <v>45</v>
      </c>
      <c r="B107" t="s">
        <v>45</v>
      </c>
      <c r="C107">
        <v>79576</v>
      </c>
    </row>
    <row r="108" spans="1:3" x14ac:dyDescent="0.15">
      <c r="A108" t="s">
        <v>45</v>
      </c>
      <c r="B108" t="s">
        <v>117</v>
      </c>
      <c r="C108">
        <v>78730.190885871707</v>
      </c>
    </row>
    <row r="109" spans="1:3" x14ac:dyDescent="0.15">
      <c r="A109" t="s">
        <v>45</v>
      </c>
      <c r="B109" t="s">
        <v>59</v>
      </c>
      <c r="C109">
        <v>99792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w uninc</vt:lpstr>
      <vt:lpstr>divergence_lkup</vt:lpstr>
      <vt:lpstr>median_i_lkupncome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Aksel Olsen</cp:lastModifiedBy>
  <dcterms:created xsi:type="dcterms:W3CDTF">2020-08-31T23:14:23Z</dcterms:created>
  <dcterms:modified xsi:type="dcterms:W3CDTF">2021-03-08T20:34:35Z</dcterms:modified>
</cp:coreProperties>
</file>