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olsen/Documents/GitHub/regional-housing-needs-assessment/RHNA/data/"/>
    </mc:Choice>
  </mc:AlternateContent>
  <xr:revisionPtr revIDLastSave="0" documentId="13_ncr:1_{2531325E-6D67-2942-BA38-87A71FD4C832}" xr6:coauthVersionLast="46" xr6:coauthVersionMax="46" xr10:uidLastSave="{00000000-0000-0000-0000-000000000000}"/>
  <bookViews>
    <workbookView xWindow="0" yWindow="500" windowWidth="28800" windowHeight="16540" xr2:uid="{00000000-000D-0000-FFFF-FFFF00000000}"/>
  </bookViews>
  <sheets>
    <sheet name="Data w uninc" sheetId="2" r:id="rId1"/>
    <sheet name="divergence_lkup" sheetId="4" r:id="rId2"/>
    <sheet name="median_i_lkupncome" sheetId="3" r:id="rId3"/>
  </sheets>
  <definedNames>
    <definedName name="_xlnm._FilterDatabase" localSheetId="0" hidden="1">'Data w uninc'!$A$1:$K$102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9" i="2" l="1"/>
  <c r="H105" i="2"/>
  <c r="G110" i="2"/>
  <c r="H110" i="2" s="1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09" i="2"/>
  <c r="F108" i="2"/>
  <c r="H108" i="2" s="1"/>
  <c r="F107" i="2"/>
  <c r="H107" i="2" s="1"/>
  <c r="F106" i="2"/>
  <c r="H106" i="2" s="1"/>
  <c r="F105" i="2"/>
  <c r="F104" i="2"/>
  <c r="H104" i="2" s="1"/>
  <c r="F103" i="2"/>
  <c r="H103" i="2" s="1"/>
  <c r="F102" i="2"/>
  <c r="H102" i="2" s="1"/>
  <c r="F101" i="2"/>
  <c r="F100" i="2"/>
  <c r="F99" i="2"/>
  <c r="F98" i="2"/>
  <c r="H98" i="2" s="1"/>
  <c r="F97" i="2"/>
  <c r="F96" i="2"/>
  <c r="F95" i="2"/>
  <c r="H95" i="2" s="1"/>
  <c r="F94" i="2"/>
  <c r="F93" i="2"/>
  <c r="F92" i="2"/>
  <c r="F91" i="2"/>
  <c r="F90" i="2"/>
  <c r="H90" i="2" s="1"/>
  <c r="F89" i="2"/>
  <c r="F88" i="2"/>
  <c r="F87" i="2"/>
  <c r="F86" i="2"/>
  <c r="F85" i="2"/>
  <c r="F84" i="2"/>
  <c r="F83" i="2"/>
  <c r="F82" i="2"/>
  <c r="H82" i="2" s="1"/>
  <c r="F81" i="2"/>
  <c r="F80" i="2"/>
  <c r="F79" i="2"/>
  <c r="F78" i="2"/>
  <c r="F77" i="2"/>
  <c r="F76" i="2"/>
  <c r="F75" i="2"/>
  <c r="F74" i="2"/>
  <c r="H74" i="2" s="1"/>
  <c r="F73" i="2"/>
  <c r="F72" i="2"/>
  <c r="F71" i="2"/>
  <c r="F70" i="2"/>
  <c r="H70" i="2" s="1"/>
  <c r="F69" i="2"/>
  <c r="F68" i="2"/>
  <c r="H68" i="2" s="1"/>
  <c r="F67" i="2"/>
  <c r="H67" i="2" s="1"/>
  <c r="F66" i="2"/>
  <c r="H66" i="2" s="1"/>
  <c r="F65" i="2"/>
  <c r="F64" i="2"/>
  <c r="F63" i="2"/>
  <c r="F62" i="2"/>
  <c r="F61" i="2"/>
  <c r="F60" i="2"/>
  <c r="H60" i="2" s="1"/>
  <c r="F59" i="2"/>
  <c r="F58" i="2"/>
  <c r="H58" i="2" s="1"/>
  <c r="F57" i="2"/>
  <c r="F56" i="2"/>
  <c r="F55" i="2"/>
  <c r="F54" i="2"/>
  <c r="H54" i="2" s="1"/>
  <c r="F53" i="2"/>
  <c r="F52" i="2"/>
  <c r="F51" i="2"/>
  <c r="F50" i="2"/>
  <c r="H50" i="2" s="1"/>
  <c r="F49" i="2"/>
  <c r="F48" i="2"/>
  <c r="F47" i="2"/>
  <c r="F46" i="2"/>
  <c r="H46" i="2" s="1"/>
  <c r="F45" i="2"/>
  <c r="F44" i="2"/>
  <c r="F43" i="2"/>
  <c r="F42" i="2"/>
  <c r="H42" i="2" s="1"/>
  <c r="F41" i="2"/>
  <c r="F40" i="2"/>
  <c r="F39" i="2"/>
  <c r="F38" i="2"/>
  <c r="F37" i="2"/>
  <c r="F36" i="2"/>
  <c r="F35" i="2"/>
  <c r="F34" i="2"/>
  <c r="H34" i="2" s="1"/>
  <c r="F33" i="2"/>
  <c r="F32" i="2"/>
  <c r="F31" i="2"/>
  <c r="F30" i="2"/>
  <c r="H30" i="2" s="1"/>
  <c r="F29" i="2"/>
  <c r="F28" i="2"/>
  <c r="F27" i="2"/>
  <c r="F26" i="2"/>
  <c r="F25" i="2"/>
  <c r="F24" i="2"/>
  <c r="H24" i="2" s="1"/>
  <c r="F23" i="2"/>
  <c r="H23" i="2" s="1"/>
  <c r="F22" i="2"/>
  <c r="H22" i="2" s="1"/>
  <c r="F21" i="2"/>
  <c r="F20" i="2"/>
  <c r="F19" i="2"/>
  <c r="F18" i="2"/>
  <c r="H18" i="2" s="1"/>
  <c r="F17" i="2"/>
  <c r="F16" i="2"/>
  <c r="F15" i="2"/>
  <c r="F14" i="2"/>
  <c r="H14" i="2" s="1"/>
  <c r="F13" i="2"/>
  <c r="F12" i="2"/>
  <c r="F11" i="2"/>
  <c r="F10" i="2"/>
  <c r="H10" i="2" s="1"/>
  <c r="F9" i="2"/>
  <c r="H9" i="2" s="1"/>
  <c r="F8" i="2"/>
  <c r="F7" i="2"/>
  <c r="F6" i="2"/>
  <c r="H6" i="2" s="1"/>
  <c r="F5" i="2"/>
  <c r="H5" i="2" s="1"/>
  <c r="F4" i="2"/>
  <c r="F3" i="2"/>
  <c r="F2" i="2"/>
  <c r="F110" i="2"/>
  <c r="H47" i="2"/>
  <c r="L101" i="2"/>
  <c r="L100" i="2"/>
  <c r="L99" i="2"/>
  <c r="L98" i="2"/>
  <c r="L97" i="2"/>
  <c r="I97" i="2" s="1"/>
  <c r="L96" i="2"/>
  <c r="L95" i="2"/>
  <c r="L94" i="2"/>
  <c r="L93" i="2"/>
  <c r="I93" i="2" s="1"/>
  <c r="L92" i="2"/>
  <c r="L91" i="2"/>
  <c r="L90" i="2"/>
  <c r="L89" i="2"/>
  <c r="I89" i="2" s="1"/>
  <c r="L88" i="2"/>
  <c r="L87" i="2"/>
  <c r="L86" i="2"/>
  <c r="L85" i="2"/>
  <c r="L84" i="2"/>
  <c r="L83" i="2"/>
  <c r="L82" i="2"/>
  <c r="L81" i="2"/>
  <c r="I81" i="2" s="1"/>
  <c r="L80" i="2"/>
  <c r="L79" i="2"/>
  <c r="L78" i="2"/>
  <c r="L77" i="2"/>
  <c r="I77" i="2" s="1"/>
  <c r="L76" i="2"/>
  <c r="L75" i="2"/>
  <c r="L74" i="2"/>
  <c r="L73" i="2"/>
  <c r="I73" i="2" s="1"/>
  <c r="L72" i="2"/>
  <c r="L71" i="2"/>
  <c r="L70" i="2"/>
  <c r="L69" i="2"/>
  <c r="L68" i="2"/>
  <c r="L67" i="2"/>
  <c r="L66" i="2"/>
  <c r="L65" i="2"/>
  <c r="I65" i="2" s="1"/>
  <c r="L64" i="2"/>
  <c r="L63" i="2"/>
  <c r="L62" i="2"/>
  <c r="L61" i="2"/>
  <c r="I61" i="2" s="1"/>
  <c r="L60" i="2"/>
  <c r="L59" i="2"/>
  <c r="L58" i="2"/>
  <c r="L57" i="2"/>
  <c r="I57" i="2" s="1"/>
  <c r="L56" i="2"/>
  <c r="L55" i="2"/>
  <c r="L54" i="2"/>
  <c r="L53" i="2"/>
  <c r="L52" i="2"/>
  <c r="L51" i="2"/>
  <c r="L50" i="2"/>
  <c r="L49" i="2"/>
  <c r="I49" i="2" s="1"/>
  <c r="L48" i="2"/>
  <c r="L47" i="2"/>
  <c r="L46" i="2"/>
  <c r="L45" i="2"/>
  <c r="I45" i="2" s="1"/>
  <c r="L44" i="2"/>
  <c r="L43" i="2"/>
  <c r="L42" i="2"/>
  <c r="L41" i="2"/>
  <c r="I41" i="2" s="1"/>
  <c r="L40" i="2"/>
  <c r="L39" i="2"/>
  <c r="L38" i="2"/>
  <c r="L37" i="2"/>
  <c r="I37" i="2" s="1"/>
  <c r="L36" i="2"/>
  <c r="L35" i="2"/>
  <c r="L34" i="2"/>
  <c r="L33" i="2"/>
  <c r="I33" i="2" s="1"/>
  <c r="L32" i="2"/>
  <c r="L31" i="2"/>
  <c r="L30" i="2"/>
  <c r="L29" i="2"/>
  <c r="I29" i="2" s="1"/>
  <c r="L28" i="2"/>
  <c r="L27" i="2"/>
  <c r="L26" i="2"/>
  <c r="L25" i="2"/>
  <c r="I25" i="2" s="1"/>
  <c r="L24" i="2"/>
  <c r="L23" i="2"/>
  <c r="L22" i="2"/>
  <c r="L21" i="2"/>
  <c r="I21" i="2" s="1"/>
  <c r="L20" i="2"/>
  <c r="L19" i="2"/>
  <c r="L18" i="2"/>
  <c r="L17" i="2"/>
  <c r="I17" i="2" s="1"/>
  <c r="L16" i="2"/>
  <c r="L15" i="2"/>
  <c r="L14" i="2"/>
  <c r="L13" i="2"/>
  <c r="I13" i="2" s="1"/>
  <c r="L12" i="2"/>
  <c r="L11" i="2"/>
  <c r="L10" i="2"/>
  <c r="L9" i="2"/>
  <c r="I9" i="2" s="1"/>
  <c r="L8" i="2"/>
  <c r="L7" i="2"/>
  <c r="L6" i="2"/>
  <c r="L5" i="2"/>
  <c r="I5" i="2" s="1"/>
  <c r="L4" i="2"/>
  <c r="L3" i="2"/>
  <c r="L2" i="2"/>
  <c r="L110" i="2"/>
  <c r="L109" i="2"/>
  <c r="I109" i="2" s="1"/>
  <c r="L108" i="2"/>
  <c r="L107" i="2"/>
  <c r="L106" i="2"/>
  <c r="L105" i="2"/>
  <c r="I105" i="2" s="1"/>
  <c r="L104" i="2"/>
  <c r="L103" i="2"/>
  <c r="L102" i="2"/>
  <c r="D90" i="2"/>
  <c r="D51" i="2"/>
  <c r="D39" i="2"/>
  <c r="D32" i="2"/>
  <c r="D35" i="2"/>
  <c r="H33" i="2"/>
  <c r="D33" i="2"/>
  <c r="D87" i="2"/>
  <c r="H86" i="2"/>
  <c r="D86" i="2"/>
  <c r="D12" i="2"/>
  <c r="D47" i="2"/>
  <c r="D95" i="2"/>
  <c r="D3" i="2"/>
  <c r="H17" i="2"/>
  <c r="D17" i="2"/>
  <c r="H16" i="2"/>
  <c r="D16" i="2"/>
  <c r="D5" i="2"/>
  <c r="H48" i="2"/>
  <c r="D48" i="2"/>
  <c r="H81" i="2"/>
  <c r="D81" i="2"/>
  <c r="D67" i="2"/>
  <c r="D24" i="2"/>
  <c r="D60" i="2"/>
  <c r="H4" i="2"/>
  <c r="D4" i="2"/>
  <c r="D68" i="2"/>
  <c r="D10" i="2"/>
  <c r="H36" i="2"/>
  <c r="D36" i="2"/>
  <c r="D50" i="2"/>
  <c r="H49" i="2"/>
  <c r="D49" i="2"/>
  <c r="H13" i="2"/>
  <c r="D13" i="2"/>
  <c r="H72" i="2"/>
  <c r="D72" i="2"/>
  <c r="D6" i="2"/>
  <c r="D27" i="2"/>
  <c r="H45" i="2"/>
  <c r="D45" i="2"/>
  <c r="D38" i="2"/>
  <c r="D19" i="2"/>
  <c r="D22" i="2"/>
  <c r="H11" i="2"/>
  <c r="D11" i="2"/>
  <c r="H97" i="2"/>
  <c r="D97" i="2"/>
  <c r="D58" i="2"/>
  <c r="D79" i="2"/>
  <c r="D18" i="2"/>
  <c r="H25" i="2"/>
  <c r="D25" i="2"/>
  <c r="D63" i="2"/>
  <c r="D7" i="2"/>
  <c r="H77" i="2"/>
  <c r="D77" i="2"/>
  <c r="H21" i="2"/>
  <c r="D21" i="2"/>
  <c r="D2" i="2"/>
  <c r="D23" i="2"/>
  <c r="D20" i="2"/>
  <c r="H37" i="2"/>
  <c r="D37" i="2"/>
  <c r="D52" i="2"/>
  <c r="D14" i="2"/>
  <c r="D15" i="2"/>
  <c r="D9" i="2"/>
  <c r="D46" i="2"/>
  <c r="D8" i="2"/>
  <c r="D70" i="2"/>
  <c r="H29" i="2"/>
  <c r="D29" i="2"/>
  <c r="D99" i="2"/>
  <c r="H43" i="2"/>
  <c r="D43" i="2"/>
  <c r="D56" i="2"/>
  <c r="H100" i="2"/>
  <c r="D100" i="2"/>
  <c r="D28" i="2"/>
  <c r="H41" i="2"/>
  <c r="D41" i="2"/>
  <c r="D44" i="2"/>
  <c r="H40" i="2"/>
  <c r="D40" i="2"/>
  <c r="D26" i="2"/>
  <c r="D34" i="2"/>
  <c r="H92" i="2"/>
  <c r="D92" i="2"/>
  <c r="H84" i="2"/>
  <c r="D84" i="2"/>
  <c r="D82" i="2"/>
  <c r="D42" i="2"/>
  <c r="D31" i="2"/>
  <c r="H73" i="2"/>
  <c r="D73" i="2"/>
  <c r="D30" i="2"/>
  <c r="H88" i="2"/>
  <c r="D88" i="2"/>
  <c r="D64" i="2"/>
  <c r="H96" i="2"/>
  <c r="D96" i="2"/>
  <c r="D71" i="2"/>
  <c r="D83" i="2"/>
  <c r="H101" i="2"/>
  <c r="D101" i="2"/>
  <c r="H89" i="2"/>
  <c r="D89" i="2"/>
  <c r="D75" i="2"/>
  <c r="H69" i="2"/>
  <c r="D69" i="2"/>
  <c r="H61" i="2"/>
  <c r="D61" i="2"/>
  <c r="H76" i="2"/>
  <c r="D76" i="2"/>
  <c r="D91" i="2"/>
  <c r="D98" i="2"/>
  <c r="H62" i="2"/>
  <c r="D62" i="2"/>
  <c r="D59" i="2"/>
  <c r="H57" i="2"/>
  <c r="D57" i="2"/>
  <c r="D74" i="2"/>
  <c r="H53" i="2"/>
  <c r="D53" i="2"/>
  <c r="D55" i="2"/>
  <c r="D54" i="2"/>
  <c r="H65" i="2"/>
  <c r="D65" i="2"/>
  <c r="H93" i="2"/>
  <c r="D93" i="2"/>
  <c r="H80" i="2"/>
  <c r="D80" i="2"/>
  <c r="H94" i="2"/>
  <c r="D94" i="2"/>
  <c r="H85" i="2"/>
  <c r="D85" i="2"/>
  <c r="H78" i="2"/>
  <c r="D78" i="2"/>
  <c r="D102" i="2"/>
  <c r="D66" i="2"/>
  <c r="I4" i="2" l="1"/>
  <c r="I94" i="2"/>
  <c r="I90" i="2"/>
  <c r="I82" i="2"/>
  <c r="I74" i="2"/>
  <c r="I66" i="2"/>
  <c r="I58" i="2"/>
  <c r="I50" i="2"/>
  <c r="I42" i="2"/>
  <c r="I98" i="2"/>
  <c r="I86" i="2"/>
  <c r="I78" i="2"/>
  <c r="I70" i="2"/>
  <c r="I62" i="2"/>
  <c r="I54" i="2"/>
  <c r="I46" i="2"/>
  <c r="I16" i="2"/>
  <c r="I44" i="2"/>
  <c r="I56" i="2"/>
  <c r="I68" i="2"/>
  <c r="I76" i="2"/>
  <c r="I80" i="2"/>
  <c r="I88" i="2"/>
  <c r="I96" i="2"/>
  <c r="I14" i="2"/>
  <c r="I102" i="2"/>
  <c r="I110" i="2"/>
  <c r="I107" i="2"/>
  <c r="I2" i="2"/>
  <c r="I10" i="2"/>
  <c r="I18" i="2"/>
  <c r="I26" i="2"/>
  <c r="I34" i="2"/>
  <c r="I8" i="2"/>
  <c r="I12" i="2"/>
  <c r="I20" i="2"/>
  <c r="I24" i="2"/>
  <c r="I28" i="2"/>
  <c r="I32" i="2"/>
  <c r="I36" i="2"/>
  <c r="I40" i="2"/>
  <c r="I48" i="2"/>
  <c r="I52" i="2"/>
  <c r="I60" i="2"/>
  <c r="I64" i="2"/>
  <c r="I72" i="2"/>
  <c r="I84" i="2"/>
  <c r="I92" i="2"/>
  <c r="I100" i="2"/>
  <c r="I6" i="2"/>
  <c r="I22" i="2"/>
  <c r="I30" i="2"/>
  <c r="I38" i="2"/>
  <c r="I53" i="2"/>
  <c r="I69" i="2"/>
  <c r="I85" i="2"/>
  <c r="I101" i="2"/>
  <c r="I106" i="2"/>
  <c r="I103" i="2"/>
  <c r="I104" i="2"/>
  <c r="I108" i="2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H8" i="2"/>
  <c r="H12" i="2"/>
  <c r="H20" i="2"/>
  <c r="H28" i="2"/>
  <c r="H32" i="2"/>
  <c r="H44" i="2"/>
  <c r="H52" i="2"/>
  <c r="H56" i="2"/>
  <c r="H64" i="2"/>
  <c r="H26" i="2"/>
  <c r="H38" i="2"/>
  <c r="H3" i="2"/>
  <c r="H7" i="2"/>
  <c r="H15" i="2"/>
  <c r="H19" i="2"/>
  <c r="H27" i="2"/>
  <c r="H31" i="2"/>
  <c r="H35" i="2"/>
  <c r="H39" i="2"/>
  <c r="H51" i="2"/>
  <c r="H55" i="2"/>
  <c r="H59" i="2"/>
  <c r="H63" i="2"/>
  <c r="H71" i="2"/>
  <c r="H75" i="2"/>
  <c r="H79" i="2"/>
  <c r="H83" i="2"/>
  <c r="H87" i="2"/>
  <c r="H91" i="2"/>
  <c r="H99" i="2"/>
  <c r="H2" i="2"/>
  <c r="H111" i="2" l="1"/>
  <c r="K19" i="2"/>
  <c r="K99" i="2"/>
  <c r="K15" i="2"/>
  <c r="K91" i="2"/>
  <c r="K7" i="2"/>
  <c r="K87" i="2"/>
  <c r="K3" i="2"/>
  <c r="K96" i="2" l="1"/>
  <c r="K80" i="2"/>
  <c r="K100" i="2"/>
  <c r="K84" i="2"/>
  <c r="K95" i="2"/>
  <c r="K47" i="2"/>
  <c r="K23" i="2"/>
  <c r="K11" i="2"/>
  <c r="K94" i="2"/>
  <c r="K69" i="2"/>
  <c r="K16" i="2"/>
  <c r="K14" i="2"/>
  <c r="K34" i="2"/>
  <c r="K66" i="2"/>
  <c r="K85" i="2"/>
  <c r="K109" i="2"/>
  <c r="K13" i="2"/>
  <c r="K70" i="2"/>
  <c r="K65" i="2"/>
  <c r="K40" i="2"/>
  <c r="K45" i="2"/>
  <c r="K33" i="2"/>
  <c r="K67" i="2"/>
  <c r="K43" i="2"/>
  <c r="K93" i="2"/>
  <c r="K88" i="2"/>
  <c r="K86" i="2"/>
  <c r="K57" i="2"/>
  <c r="K90" i="2"/>
  <c r="K61" i="2"/>
  <c r="K89" i="2"/>
  <c r="K29" i="2"/>
  <c r="K72" i="2"/>
  <c r="K60" i="2"/>
  <c r="K105" i="2"/>
  <c r="K103" i="2"/>
  <c r="K82" i="2"/>
  <c r="K62" i="2"/>
  <c r="K37" i="2"/>
  <c r="K6" i="2"/>
  <c r="K22" i="2"/>
  <c r="K50" i="2"/>
  <c r="K102" i="2"/>
  <c r="K4" i="2"/>
  <c r="K5" i="2"/>
  <c r="K101" i="2"/>
  <c r="K46" i="2"/>
  <c r="K98" i="2"/>
  <c r="K41" i="2"/>
  <c r="K73" i="2"/>
  <c r="K77" i="2"/>
  <c r="K49" i="2"/>
  <c r="K68" i="2"/>
  <c r="K107" i="2"/>
  <c r="K78" i="2"/>
  <c r="K76" i="2"/>
  <c r="K97" i="2"/>
  <c r="K48" i="2"/>
  <c r="K10" i="2"/>
  <c r="K30" i="2"/>
  <c r="K58" i="2"/>
  <c r="K106" i="2"/>
  <c r="K17" i="2"/>
  <c r="K9" i="2"/>
  <c r="K21" i="2"/>
  <c r="K54" i="2"/>
  <c r="K110" i="2"/>
  <c r="K36" i="2"/>
  <c r="K92" i="2"/>
  <c r="K25" i="2"/>
  <c r="K81" i="2"/>
  <c r="K104" i="2"/>
  <c r="K24" i="2"/>
  <c r="K108" i="2"/>
  <c r="K18" i="2"/>
  <c r="K42" i="2"/>
  <c r="K74" i="2"/>
  <c r="K53" i="2"/>
  <c r="K27" i="2"/>
  <c r="K8" i="2"/>
  <c r="K31" i="2"/>
  <c r="K12" i="2"/>
  <c r="K35" i="2"/>
  <c r="K20" i="2"/>
  <c r="K39" i="2"/>
  <c r="K2" i="2"/>
  <c r="K28" i="2"/>
  <c r="K51" i="2"/>
  <c r="K32" i="2"/>
  <c r="K55" i="2"/>
  <c r="K44" i="2"/>
  <c r="K59" i="2"/>
  <c r="K52" i="2"/>
  <c r="K63" i="2"/>
  <c r="K56" i="2"/>
  <c r="K71" i="2"/>
  <c r="K64" i="2"/>
  <c r="K75" i="2"/>
  <c r="K26" i="2"/>
  <c r="K79" i="2"/>
  <c r="K38" i="2"/>
  <c r="K83" i="2"/>
</calcChain>
</file>

<file path=xl/sharedStrings.xml><?xml version="1.0" encoding="utf-8"?>
<sst xmlns="http://schemas.openxmlformats.org/spreadsheetml/2006/main" count="1013" uniqueCount="136">
  <si>
    <t>county</t>
  </si>
  <si>
    <t>Jurisdiction</t>
  </si>
  <si>
    <t>% of Population Living in High or Highest Resource Tracts</t>
  </si>
  <si>
    <t>divergence</t>
  </si>
  <si>
    <t>hhs_above_120pct_AMI</t>
  </si>
  <si>
    <t>Composite (divergence + hhs above 120pct AMI)</t>
  </si>
  <si>
    <t>Quartile of Median Household Income 2018</t>
  </si>
  <si>
    <t>Staff Proposal Metric 5b</t>
  </si>
  <si>
    <t xml:space="preserve">Proposed Equity-Oriented Approach </t>
  </si>
  <si>
    <t>San Mateo</t>
  </si>
  <si>
    <t>Atherton</t>
  </si>
  <si>
    <t>YES</t>
  </si>
  <si>
    <t>Marin</t>
  </si>
  <si>
    <t>Belvedere</t>
  </si>
  <si>
    <t>Contra Costa</t>
  </si>
  <si>
    <t>Clayton</t>
  </si>
  <si>
    <t>Corte Madera</t>
  </si>
  <si>
    <t>Santa Clara</t>
  </si>
  <si>
    <t>Cupertino</t>
  </si>
  <si>
    <t>Danville</t>
  </si>
  <si>
    <t>Fairfax</t>
  </si>
  <si>
    <t>Alameda</t>
  </si>
  <si>
    <t>Fremont</t>
  </si>
  <si>
    <t>Half Moon Bay</t>
  </si>
  <si>
    <t>N/A</t>
  </si>
  <si>
    <t>Hercules</t>
  </si>
  <si>
    <t>Hillsborough</t>
  </si>
  <si>
    <t>Lafayette</t>
  </si>
  <si>
    <t>Los Altos</t>
  </si>
  <si>
    <t>Los Altos Hills</t>
  </si>
  <si>
    <t>Los Gatos</t>
  </si>
  <si>
    <t>Mill Valley</t>
  </si>
  <si>
    <t>Milpitas</t>
  </si>
  <si>
    <t>Monte Sereno</t>
  </si>
  <si>
    <t>Moraga</t>
  </si>
  <si>
    <t>Orinda</t>
  </si>
  <si>
    <t>Piedmont</t>
  </si>
  <si>
    <t>Portola Valley</t>
  </si>
  <si>
    <t>Ross</t>
  </si>
  <si>
    <t>Napa</t>
  </si>
  <si>
    <t>Saratoga</t>
  </si>
  <si>
    <t>Tiburon</t>
  </si>
  <si>
    <t>Union City</t>
  </si>
  <si>
    <t>Woodside</t>
  </si>
  <si>
    <t>Belmont</t>
  </si>
  <si>
    <t>NO</t>
  </si>
  <si>
    <t>Daly City</t>
  </si>
  <si>
    <t>Dublin</t>
  </si>
  <si>
    <t>Foster City</t>
  </si>
  <si>
    <t>Gilroy</t>
  </si>
  <si>
    <t>Sonoma</t>
  </si>
  <si>
    <t>Healdsburg</t>
  </si>
  <si>
    <t>Larkspur</t>
  </si>
  <si>
    <t>Livermore</t>
  </si>
  <si>
    <t>Menlo Park</t>
  </si>
  <si>
    <t>Millbrae</t>
  </si>
  <si>
    <t>Palo Alto</t>
  </si>
  <si>
    <t>Pleasant Hill</t>
  </si>
  <si>
    <t>Pleasanton</t>
  </si>
  <si>
    <t>San Anselmo</t>
  </si>
  <si>
    <t>San Carlos</t>
  </si>
  <si>
    <t>San Ramon</t>
  </si>
  <si>
    <t>Sausalito</t>
  </si>
  <si>
    <t>Sunnyvale</t>
  </si>
  <si>
    <t>Windsor</t>
  </si>
  <si>
    <t>San Bruno</t>
  </si>
  <si>
    <t>Santa Rosa</t>
  </si>
  <si>
    <t>Albany</t>
  </si>
  <si>
    <t>American Canyon</t>
  </si>
  <si>
    <t>Antioch</t>
  </si>
  <si>
    <t>Solano</t>
  </si>
  <si>
    <t>Benicia</t>
  </si>
  <si>
    <t>Berkeley</t>
  </si>
  <si>
    <t>Brentwood</t>
  </si>
  <si>
    <t>Brisbane</t>
  </si>
  <si>
    <t>Burlingame</t>
  </si>
  <si>
    <t>Calistoga</t>
  </si>
  <si>
    <t>Campbell</t>
  </si>
  <si>
    <t>Cloverdale</t>
  </si>
  <si>
    <t>Colma</t>
  </si>
  <si>
    <t>Concord</t>
  </si>
  <si>
    <t>Cotati</t>
  </si>
  <si>
    <t>Dixon</t>
  </si>
  <si>
    <t>East Palo Alto</t>
  </si>
  <si>
    <t>El Cerrito</t>
  </si>
  <si>
    <t>Emeryville</t>
  </si>
  <si>
    <t>Fairfield</t>
  </si>
  <si>
    <t>Hayward</t>
  </si>
  <si>
    <t>Martinez</t>
  </si>
  <si>
    <t>Morgan Hill</t>
  </si>
  <si>
    <t>Mountain View</t>
  </si>
  <si>
    <t>Newark</t>
  </si>
  <si>
    <t>Novato</t>
  </si>
  <si>
    <t>Oakland</t>
  </si>
  <si>
    <t>Oakley</t>
  </si>
  <si>
    <t>Pacifica</t>
  </si>
  <si>
    <t>Petaluma</t>
  </si>
  <si>
    <t>Pinole</t>
  </si>
  <si>
    <t>Pittsburg</t>
  </si>
  <si>
    <t>Redwood City</t>
  </si>
  <si>
    <t>Richmond</t>
  </si>
  <si>
    <t>Rio Vista</t>
  </si>
  <si>
    <t>Rohnert Park</t>
  </si>
  <si>
    <t>San Francisco</t>
  </si>
  <si>
    <t>San Jose</t>
  </si>
  <si>
    <t>San Leandro</t>
  </si>
  <si>
    <t>San Pablo</t>
  </si>
  <si>
    <t>San Rafael</t>
  </si>
  <si>
    <t>Sebastopol</t>
  </si>
  <si>
    <t>South San Francisco</t>
  </si>
  <si>
    <t>Suisun City</t>
  </si>
  <si>
    <t>Vacaville</t>
  </si>
  <si>
    <t>Vallejo</t>
  </si>
  <si>
    <t>Walnut Creek</t>
  </si>
  <si>
    <t>Yountville</t>
  </si>
  <si>
    <t>Unincorporated Alameda</t>
  </si>
  <si>
    <t>Unincorporated Contra Costa</t>
  </si>
  <si>
    <t>Unincorporated Marin</t>
  </si>
  <si>
    <t>Unincorporated Napa</t>
  </si>
  <si>
    <t>Unincorporated San Mateo</t>
  </si>
  <si>
    <t>Unincorporated Santa Clara</t>
  </si>
  <si>
    <t>Unincorporated Solano</t>
  </si>
  <si>
    <t>Unincorporated Sonoma</t>
  </si>
  <si>
    <t>St. Helena</t>
  </si>
  <si>
    <t>measure</t>
  </si>
  <si>
    <t>values</t>
  </si>
  <si>
    <t>bins</t>
  </si>
  <si>
    <t>variable</t>
  </si>
  <si>
    <t>both Upper Half?</t>
  </si>
  <si>
    <t>juris</t>
  </si>
  <si>
    <t>Lower Half</t>
  </si>
  <si>
    <t>Upper Half</t>
  </si>
  <si>
    <t>Unincorporated San Francisco</t>
  </si>
  <si>
    <t>median household income</t>
  </si>
  <si>
    <t>Bay Area Households</t>
  </si>
  <si>
    <t>% of Bay Area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</si>
</sst>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3" fontId="4" fillId="0" borderId="1" xfId="0" applyNumberFormat="1" applyFont="1" applyBorder="1" applyAlignment="1">
      <alignment horizontal="right"/>
    </xf>
    <xf numFmtId="10" fontId="4" fillId="0" borderId="1" xfId="0" applyNumberFormat="1" applyFont="1" applyBorder="1" applyAlignment="1"/>
    <xf numFmtId="9" fontId="5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6" fillId="2" borderId="0" xfId="0" applyFont="1" applyFill="1"/>
    <xf numFmtId="0" fontId="3" fillId="3" borderId="0" xfId="0" applyFont="1" applyFill="1"/>
    <xf numFmtId="0" fontId="4" fillId="2" borderId="0" xfId="0" applyFont="1" applyFill="1" applyBorder="1" applyAlignment="1">
      <alignment horizontal="center"/>
    </xf>
    <xf numFmtId="164" fontId="0" fillId="0" borderId="0" xfId="1" applyNumberFormat="1" applyFont="1" applyAlignment="1"/>
    <xf numFmtId="0" fontId="7" fillId="0" borderId="0" xfId="0" applyFont="1" applyAlignment="1"/>
    <xf numFmtId="0" fontId="4" fillId="0" borderId="2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8C77-CC66-9140-A3F3-37FCE1057998}">
  <sheetPr>
    <outlinePr summaryBelow="0" summaryRight="0"/>
  </sheetPr>
  <dimension ref="A1:V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02" sqref="J102"/>
    </sheetView>
  </sheetViews>
  <sheetFormatPr baseColWidth="10" defaultColWidth="14.5" defaultRowHeight="15.75" customHeight="1" x14ac:dyDescent="0.15"/>
  <cols>
    <col min="2" max="2" width="20" customWidth="1"/>
    <col min="3" max="3" width="23" customWidth="1"/>
    <col min="4" max="4" width="26.5" customWidth="1"/>
    <col min="5" max="5" width="23.1640625" customWidth="1"/>
    <col min="7" max="7" width="18.5" customWidth="1"/>
    <col min="8" max="8" width="21" customWidth="1"/>
    <col min="9" max="9" width="24.33203125" customWidth="1"/>
    <col min="10" max="10" width="27" customWidth="1"/>
    <col min="11" max="11" width="36.5" customWidth="1"/>
  </cols>
  <sheetData>
    <row r="1" spans="1:22" ht="53" customHeight="1" x14ac:dyDescent="0.15">
      <c r="A1" s="1" t="s">
        <v>0</v>
      </c>
      <c r="B1" s="1" t="s">
        <v>1</v>
      </c>
      <c r="C1" s="1" t="s">
        <v>134</v>
      </c>
      <c r="D1" s="2" t="s">
        <v>135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4" t="s">
        <v>8</v>
      </c>
      <c r="L1" s="5" t="s">
        <v>133</v>
      </c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" x14ac:dyDescent="0.2">
      <c r="A2" s="6" t="s">
        <v>9</v>
      </c>
      <c r="B2" s="7" t="s">
        <v>74</v>
      </c>
      <c r="C2" s="8">
        <v>1836</v>
      </c>
      <c r="D2" s="9">
        <f t="shared" ref="D2:D33" si="0">C2/(SUM($C$2:$C$102))</f>
        <v>7.4649652834389579E-4</v>
      </c>
      <c r="E2" s="10">
        <v>0</v>
      </c>
      <c r="F2" s="11">
        <f>VLOOKUP(B2,divergence_lkup!B$1:E$113,2,FALSE)</f>
        <v>9.1861408550399995E-3</v>
      </c>
      <c r="G2" s="11">
        <f>VLOOKUP(B2,divergence_lkup!B$1:E$113,3,FALSE)</f>
        <v>0.53594771241799999</v>
      </c>
      <c r="H2" s="11">
        <f t="shared" ref="H2:H33" si="1">F2+G2</f>
        <v>0.54513385327303998</v>
      </c>
      <c r="I2" s="12" t="str">
        <f>IF(L2&lt;QUARTILE(L$2:L$113,1),"Bottom Quarter","Upper Three-Quarters")</f>
        <v>Upper Three-Quarters</v>
      </c>
      <c r="J2" s="13" t="s">
        <v>45</v>
      </c>
      <c r="K2" s="14" t="str">
        <f>IF(AND(H2&gt;H$111, I2="Upper Three-Quarters"),"YES", "NO")</f>
        <v>NO</v>
      </c>
      <c r="L2" s="19">
        <f>VLOOKUP(B2,median_i_lkupncome!B$1:C$109,2,FALSE)</f>
        <v>110372</v>
      </c>
    </row>
    <row r="3" spans="1:22" ht="15" x14ac:dyDescent="0.2">
      <c r="A3" s="6" t="s">
        <v>9</v>
      </c>
      <c r="B3" s="7" t="s">
        <v>9</v>
      </c>
      <c r="C3" s="8">
        <v>38583</v>
      </c>
      <c r="D3" s="9">
        <f t="shared" si="0"/>
        <v>1.5687404985344516E-2</v>
      </c>
      <c r="E3" s="10">
        <v>0.50700000000000001</v>
      </c>
      <c r="F3" s="11">
        <f>VLOOKUP(B3,divergence_lkup!B$1:E$113,2,FALSE)</f>
        <v>2.0896565888700001E-2</v>
      </c>
      <c r="G3" s="11">
        <f>VLOOKUP(B3,divergence_lkup!B$1:E$113,3,FALSE)</f>
        <v>0.55874348806499996</v>
      </c>
      <c r="H3" s="11">
        <f t="shared" si="1"/>
        <v>0.5796400539537</v>
      </c>
      <c r="I3" s="12" t="str">
        <f t="shared" ref="I3:I66" si="2">IF(L3&lt;QUARTILE(L$2:L$113,1),"Bottom Quarter","Upper Three-Quarters")</f>
        <v>Upper Three-Quarters</v>
      </c>
      <c r="J3" s="13" t="s">
        <v>45</v>
      </c>
      <c r="K3" s="14" t="str">
        <f t="shared" ref="K3:K66" si="3">IF(AND(H3&gt;H$111, I3="Upper Three-Quarters"),"YES", "NO")</f>
        <v>NO</v>
      </c>
      <c r="L3" s="19">
        <f>VLOOKUP(B3,median_i_lkupncome!B$1:C$109,2,FALSE)</f>
        <v>115167</v>
      </c>
    </row>
    <row r="4" spans="1:22" ht="15" x14ac:dyDescent="0.2">
      <c r="A4" s="6" t="s">
        <v>14</v>
      </c>
      <c r="B4" s="7" t="s">
        <v>97</v>
      </c>
      <c r="C4" s="8">
        <v>6669</v>
      </c>
      <c r="D4" s="9">
        <f t="shared" si="0"/>
        <v>2.7115388603079745E-3</v>
      </c>
      <c r="E4" s="10">
        <v>0</v>
      </c>
      <c r="F4" s="11">
        <f>VLOOKUP(B4,divergence_lkup!B$1:E$113,2,FALSE)</f>
        <v>2.8641940843000001E-2</v>
      </c>
      <c r="G4" s="11">
        <f>VLOOKUP(B4,divergence_lkup!B$1:E$113,3,FALSE)</f>
        <v>0.45718998350599999</v>
      </c>
      <c r="H4" s="11">
        <f t="shared" si="1"/>
        <v>0.48583192434899997</v>
      </c>
      <c r="I4" s="12" t="str">
        <f t="shared" si="2"/>
        <v>Upper Three-Quarters</v>
      </c>
      <c r="J4" s="13" t="s">
        <v>45</v>
      </c>
      <c r="K4" s="14" t="str">
        <f t="shared" si="3"/>
        <v>NO</v>
      </c>
      <c r="L4" s="19">
        <f>VLOOKUP(B4,median_i_lkupncome!B$1:C$109,2,FALSE)</f>
        <v>90734</v>
      </c>
    </row>
    <row r="5" spans="1:22" ht="15" x14ac:dyDescent="0.2">
      <c r="A5" s="6" t="s">
        <v>103</v>
      </c>
      <c r="B5" s="7" t="s">
        <v>103</v>
      </c>
      <c r="C5" s="8">
        <v>359673</v>
      </c>
      <c r="D5" s="9">
        <f t="shared" si="0"/>
        <v>0.14623891385568302</v>
      </c>
      <c r="E5" s="10">
        <v>0.53480000000000005</v>
      </c>
      <c r="F5" s="11">
        <f>VLOOKUP(B5,divergence_lkup!B$1:E$113,2,FALSE)</f>
        <v>2.8688550522199999E-2</v>
      </c>
      <c r="G5" s="11">
        <f>VLOOKUP(B5,divergence_lkup!B$1:E$113,3,FALSE)</f>
        <v>0.51728653527000001</v>
      </c>
      <c r="H5" s="11">
        <f t="shared" si="1"/>
        <v>0.5459750857922</v>
      </c>
      <c r="I5" s="12" t="str">
        <f t="shared" si="2"/>
        <v>Upper Three-Quarters</v>
      </c>
      <c r="J5" s="13" t="s">
        <v>45</v>
      </c>
      <c r="K5" s="14" t="str">
        <f t="shared" si="3"/>
        <v>NO</v>
      </c>
      <c r="L5" s="19">
        <f>VLOOKUP(B5,median_i_lkupncome!B$1:C$109,2,FALSE)</f>
        <v>104552</v>
      </c>
    </row>
    <row r="6" spans="1:22" ht="15" x14ac:dyDescent="0.2">
      <c r="A6" s="6" t="s">
        <v>17</v>
      </c>
      <c r="B6" s="7" t="s">
        <v>90</v>
      </c>
      <c r="C6" s="8">
        <v>33707</v>
      </c>
      <c r="D6" s="9">
        <f t="shared" si="0"/>
        <v>1.3704879346888724E-2</v>
      </c>
      <c r="E6" s="10">
        <v>0.75149999999999995</v>
      </c>
      <c r="F6" s="11">
        <f>VLOOKUP(B6,divergence_lkup!B$1:E$113,2,FALSE)</f>
        <v>3.7505861379E-2</v>
      </c>
      <c r="G6" s="11">
        <f>VLOOKUP(B6,divergence_lkup!B$1:E$113,3,FALSE)</f>
        <v>0.60930963894699997</v>
      </c>
      <c r="H6" s="11">
        <f t="shared" si="1"/>
        <v>0.64681550032599999</v>
      </c>
      <c r="I6" s="12" t="str">
        <f t="shared" si="2"/>
        <v>Upper Three-Quarters</v>
      </c>
      <c r="J6" s="13" t="s">
        <v>45</v>
      </c>
      <c r="K6" s="14" t="str">
        <f t="shared" si="3"/>
        <v>NO</v>
      </c>
      <c r="L6" s="19">
        <f>VLOOKUP(B6,median_i_lkupncome!B$1:C$109,2,FALSE)</f>
        <v>128252</v>
      </c>
    </row>
    <row r="7" spans="1:22" ht="15" x14ac:dyDescent="0.2">
      <c r="A7" s="6" t="s">
        <v>17</v>
      </c>
      <c r="B7" s="7" t="s">
        <v>77</v>
      </c>
      <c r="C7" s="8">
        <v>16510</v>
      </c>
      <c r="D7" s="9">
        <f t="shared" si="0"/>
        <v>6.7127765157721786E-3</v>
      </c>
      <c r="E7" s="10">
        <v>0.57340000000000002</v>
      </c>
      <c r="F7" s="11">
        <f>VLOOKUP(B7,divergence_lkup!B$1:E$113,2,FALSE)</f>
        <v>4.10669508492E-2</v>
      </c>
      <c r="G7" s="11">
        <f>VLOOKUP(B7,divergence_lkup!B$1:E$113,3,FALSE)</f>
        <v>0.57177468201100001</v>
      </c>
      <c r="H7" s="11">
        <f t="shared" si="1"/>
        <v>0.61284163286019999</v>
      </c>
      <c r="I7" s="12" t="str">
        <f t="shared" si="2"/>
        <v>Upper Three-Quarters</v>
      </c>
      <c r="J7" s="13" t="s">
        <v>45</v>
      </c>
      <c r="K7" s="14" t="str">
        <f t="shared" si="3"/>
        <v>NO</v>
      </c>
      <c r="L7" s="19">
        <f>VLOOKUP(B7,median_i_lkupncome!B$1:C$109,2,FALSE)</f>
        <v>119366</v>
      </c>
    </row>
    <row r="8" spans="1:22" ht="15" x14ac:dyDescent="0.2">
      <c r="A8" s="6" t="s">
        <v>9</v>
      </c>
      <c r="B8" s="7" t="s">
        <v>65</v>
      </c>
      <c r="C8" s="8">
        <v>14810</v>
      </c>
      <c r="D8" s="9">
        <f t="shared" si="0"/>
        <v>6.0215760265648673E-3</v>
      </c>
      <c r="E8" s="10">
        <v>0.43659999999999999</v>
      </c>
      <c r="F8" s="11">
        <f>VLOOKUP(B8,divergence_lkup!B$1:E$113,2,FALSE)</f>
        <v>4.5518963815500003E-2</v>
      </c>
      <c r="G8" s="11">
        <f>VLOOKUP(B8,divergence_lkup!B$1:E$113,3,FALSE)</f>
        <v>0.51066846725199999</v>
      </c>
      <c r="H8" s="11">
        <f t="shared" si="1"/>
        <v>0.55618743106750002</v>
      </c>
      <c r="I8" s="12" t="str">
        <f t="shared" si="2"/>
        <v>Upper Three-Quarters</v>
      </c>
      <c r="J8" s="13" t="s">
        <v>11</v>
      </c>
      <c r="K8" s="14" t="str">
        <f t="shared" si="3"/>
        <v>NO</v>
      </c>
      <c r="L8" s="19">
        <f>VLOOKUP(B8,median_i_lkupncome!B$1:C$109,2,FALSE)</f>
        <v>102101</v>
      </c>
    </row>
    <row r="9" spans="1:22" ht="15" x14ac:dyDescent="0.2">
      <c r="A9" s="6" t="s">
        <v>21</v>
      </c>
      <c r="B9" s="7" t="s">
        <v>21</v>
      </c>
      <c r="C9" s="8">
        <v>30365</v>
      </c>
      <c r="D9" s="9">
        <f t="shared" si="0"/>
        <v>1.2346060502811763E-2</v>
      </c>
      <c r="E9" s="10">
        <v>0.7319</v>
      </c>
      <c r="F9" s="11">
        <f>VLOOKUP(B9,divergence_lkup!B$1:E$113,2,FALSE)</f>
        <v>4.6808138127500003E-2</v>
      </c>
      <c r="G9" s="11">
        <f>VLOOKUP(B9,divergence_lkup!B$1:E$113,3,FALSE)</f>
        <v>0.490400131731</v>
      </c>
      <c r="H9" s="11">
        <f t="shared" si="1"/>
        <v>0.53720826985850001</v>
      </c>
      <c r="I9" s="12" t="str">
        <f t="shared" si="2"/>
        <v>Upper Three-Quarters</v>
      </c>
      <c r="J9" s="13" t="s">
        <v>45</v>
      </c>
      <c r="K9" s="14" t="str">
        <f t="shared" si="3"/>
        <v>NO</v>
      </c>
      <c r="L9" s="19">
        <f>VLOOKUP(B9,median_i_lkupncome!B$1:C$109,2,FALSE)</f>
        <v>98150</v>
      </c>
    </row>
    <row r="10" spans="1:22" ht="15" x14ac:dyDescent="0.2">
      <c r="A10" s="6" t="s">
        <v>9</v>
      </c>
      <c r="B10" s="7" t="s">
        <v>95</v>
      </c>
      <c r="C10" s="8">
        <v>13954</v>
      </c>
      <c r="D10" s="9">
        <f t="shared" si="0"/>
        <v>5.6735362508228337E-3</v>
      </c>
      <c r="E10" s="10">
        <v>1</v>
      </c>
      <c r="F10" s="11">
        <f>VLOOKUP(B10,divergence_lkup!B$1:E$113,2,FALSE)</f>
        <v>4.9125959564400003E-2</v>
      </c>
      <c r="G10" s="11">
        <f>VLOOKUP(B10,divergence_lkup!B$1:E$113,3,FALSE)</f>
        <v>0.57266733553100002</v>
      </c>
      <c r="H10" s="11">
        <f t="shared" si="1"/>
        <v>0.62179329509540004</v>
      </c>
      <c r="I10" s="12" t="str">
        <f t="shared" si="2"/>
        <v>Upper Three-Quarters</v>
      </c>
      <c r="J10" s="13" t="s">
        <v>45</v>
      </c>
      <c r="K10" s="14" t="str">
        <f t="shared" si="3"/>
        <v>NO</v>
      </c>
      <c r="L10" s="19">
        <f>VLOOKUP(B10,median_i_lkupncome!B$1:C$109,2,FALSE)</f>
        <v>115602</v>
      </c>
    </row>
    <row r="11" spans="1:22" ht="15" x14ac:dyDescent="0.2">
      <c r="A11" s="6" t="s">
        <v>14</v>
      </c>
      <c r="B11" s="7" t="s">
        <v>84</v>
      </c>
      <c r="C11" s="8">
        <v>9987</v>
      </c>
      <c r="D11" s="9">
        <f t="shared" si="0"/>
        <v>4.0605995798314205E-3</v>
      </c>
      <c r="E11" s="10">
        <v>0.36149999999999999</v>
      </c>
      <c r="F11" s="11">
        <f>VLOOKUP(B11,divergence_lkup!B$1:E$113,2,FALSE)</f>
        <v>5.9147312329499997E-2</v>
      </c>
      <c r="G11" s="11">
        <f>VLOOKUP(B11,divergence_lkup!B$1:E$113,3,FALSE)</f>
        <v>0.50145188745400004</v>
      </c>
      <c r="H11" s="11">
        <f t="shared" si="1"/>
        <v>0.56059919978350004</v>
      </c>
      <c r="I11" s="12" t="str">
        <f t="shared" si="2"/>
        <v>Upper Three-Quarters</v>
      </c>
      <c r="J11" s="13" t="s">
        <v>45</v>
      </c>
      <c r="K11" s="14" t="str">
        <f t="shared" si="3"/>
        <v>NO</v>
      </c>
      <c r="L11" s="19">
        <f>VLOOKUP(B11,median_i_lkupncome!B$1:C$109,2,FALSE)</f>
        <v>100422</v>
      </c>
    </row>
    <row r="12" spans="1:22" ht="15" x14ac:dyDescent="0.2">
      <c r="A12" s="6" t="s">
        <v>17</v>
      </c>
      <c r="B12" s="7" t="s">
        <v>17</v>
      </c>
      <c r="C12" s="8">
        <v>44079</v>
      </c>
      <c r="D12" s="9">
        <f t="shared" si="0"/>
        <v>1.7922015508099447E-2</v>
      </c>
      <c r="E12" s="10">
        <v>0.4199</v>
      </c>
      <c r="F12" s="11">
        <f>VLOOKUP(B12,divergence_lkup!B$1:E$113,2,FALSE)</f>
        <v>6.0199507139399998E-2</v>
      </c>
      <c r="G12" s="11">
        <f>VLOOKUP(B12,divergence_lkup!B$1:E$113,3,FALSE)</f>
        <v>0.57036230404499999</v>
      </c>
      <c r="H12" s="11">
        <f t="shared" si="1"/>
        <v>0.63056181118440002</v>
      </c>
      <c r="I12" s="12" t="str">
        <f t="shared" si="2"/>
        <v>Upper Three-Quarters</v>
      </c>
      <c r="J12" s="13" t="s">
        <v>45</v>
      </c>
      <c r="K12" s="14" t="str">
        <f t="shared" si="3"/>
        <v>NO</v>
      </c>
      <c r="L12" s="19">
        <f>VLOOKUP(B12,median_i_lkupncome!B$1:C$109,2,FALSE)</f>
        <v>116257</v>
      </c>
    </row>
    <row r="13" spans="1:22" ht="15" x14ac:dyDescent="0.2">
      <c r="A13" s="6" t="s">
        <v>21</v>
      </c>
      <c r="B13" s="7" t="s">
        <v>91</v>
      </c>
      <c r="C13" s="8">
        <v>13677</v>
      </c>
      <c r="D13" s="9">
        <f t="shared" si="0"/>
        <v>5.5609112299343485E-3</v>
      </c>
      <c r="E13" s="10">
        <v>8.5099999999999995E-2</v>
      </c>
      <c r="F13" s="11">
        <f>VLOOKUP(B13,divergence_lkup!B$1:E$113,2,FALSE)</f>
        <v>6.1133119473300003E-2</v>
      </c>
      <c r="G13" s="11">
        <f>VLOOKUP(B13,divergence_lkup!B$1:E$113,3,FALSE)</f>
        <v>0.54726913796900001</v>
      </c>
      <c r="H13" s="11">
        <f t="shared" si="1"/>
        <v>0.60840225744230003</v>
      </c>
      <c r="I13" s="12" t="str">
        <f t="shared" si="2"/>
        <v>Upper Three-Quarters</v>
      </c>
      <c r="J13" s="13" t="s">
        <v>45</v>
      </c>
      <c r="K13" s="14" t="str">
        <f t="shared" si="3"/>
        <v>NO</v>
      </c>
      <c r="L13" s="19">
        <f>VLOOKUP(B13,median_i_lkupncome!B$1:C$109,2,FALSE)</f>
        <v>108181</v>
      </c>
    </row>
    <row r="14" spans="1:22" ht="15" x14ac:dyDescent="0.2">
      <c r="A14" s="6" t="s">
        <v>39</v>
      </c>
      <c r="B14" s="7" t="s">
        <v>68</v>
      </c>
      <c r="C14" s="8">
        <v>5442</v>
      </c>
      <c r="D14" s="9">
        <f t="shared" si="0"/>
        <v>2.2126547425095214E-3</v>
      </c>
      <c r="E14" s="10">
        <v>0</v>
      </c>
      <c r="F14" s="11">
        <f>VLOOKUP(B14,divergence_lkup!B$1:E$113,2,FALSE)</f>
        <v>6.4523704841300003E-2</v>
      </c>
      <c r="G14" s="11">
        <f>VLOOKUP(B14,divergence_lkup!B$1:E$113,3,FALSE)</f>
        <v>0.48879088570399998</v>
      </c>
      <c r="H14" s="11">
        <f t="shared" si="1"/>
        <v>0.55331459054529997</v>
      </c>
      <c r="I14" s="12" t="str">
        <f t="shared" si="2"/>
        <v>Upper Three-Quarters</v>
      </c>
      <c r="J14" s="13" t="s">
        <v>45</v>
      </c>
      <c r="K14" s="14" t="str">
        <f t="shared" si="3"/>
        <v>NO</v>
      </c>
      <c r="L14" s="19">
        <f>VLOOKUP(B14,median_i_lkupncome!B$1:C$109,2,FALSE)</f>
        <v>98247</v>
      </c>
    </row>
    <row r="15" spans="1:22" ht="15" x14ac:dyDescent="0.2">
      <c r="A15" s="6" t="s">
        <v>21</v>
      </c>
      <c r="B15" s="7" t="s">
        <v>67</v>
      </c>
      <c r="C15" s="8">
        <v>7391</v>
      </c>
      <c r="D15" s="9">
        <f t="shared" si="0"/>
        <v>3.0050957739595503E-3</v>
      </c>
      <c r="E15" s="10">
        <v>0.83</v>
      </c>
      <c r="F15" s="11">
        <f>VLOOKUP(B15,divergence_lkup!B$1:E$113,2,FALSE)</f>
        <v>6.4831381337099994E-2</v>
      </c>
      <c r="G15" s="11">
        <f>VLOOKUP(B15,divergence_lkup!B$1:E$113,3,FALSE)</f>
        <v>0.44432417805399999</v>
      </c>
      <c r="H15" s="11">
        <f t="shared" si="1"/>
        <v>0.50915555939110002</v>
      </c>
      <c r="I15" s="12" t="str">
        <f t="shared" si="2"/>
        <v>Upper Three-Quarters</v>
      </c>
      <c r="J15" s="13" t="s">
        <v>45</v>
      </c>
      <c r="K15" s="14" t="str">
        <f t="shared" si="3"/>
        <v>NO</v>
      </c>
      <c r="L15" s="19">
        <f>VLOOKUP(B15,median_i_lkupncome!B$1:C$109,2,FALSE)</f>
        <v>88655</v>
      </c>
    </row>
    <row r="16" spans="1:22" ht="15" x14ac:dyDescent="0.2">
      <c r="A16" s="6" t="s">
        <v>17</v>
      </c>
      <c r="B16" s="7" t="s">
        <v>104</v>
      </c>
      <c r="C16" s="8">
        <v>321835</v>
      </c>
      <c r="D16" s="9">
        <f t="shared" si="0"/>
        <v>0.13085441732002054</v>
      </c>
      <c r="E16" s="10">
        <v>0.26200000000000001</v>
      </c>
      <c r="F16" s="11">
        <f>VLOOKUP(B16,divergence_lkup!B$1:E$113,2,FALSE)</f>
        <v>6.59274215611E-2</v>
      </c>
      <c r="G16" s="11">
        <f>VLOOKUP(B16,divergence_lkup!B$1:E$113,3,FALSE)</f>
        <v>0.51912626035099996</v>
      </c>
      <c r="H16" s="11">
        <f t="shared" si="1"/>
        <v>0.58505368191209994</v>
      </c>
      <c r="I16" s="12" t="str">
        <f t="shared" si="2"/>
        <v>Upper Three-Quarters</v>
      </c>
      <c r="J16" s="13" t="s">
        <v>45</v>
      </c>
      <c r="K16" s="14" t="str">
        <f t="shared" si="3"/>
        <v>NO</v>
      </c>
      <c r="L16" s="19">
        <f>VLOOKUP(B16,median_i_lkupncome!B$1:C$109,2,FALSE)</f>
        <v>104234</v>
      </c>
    </row>
    <row r="17" spans="1:12" ht="15" x14ac:dyDescent="0.2">
      <c r="A17" s="6" t="s">
        <v>21</v>
      </c>
      <c r="B17" s="7" t="s">
        <v>105</v>
      </c>
      <c r="C17" s="8">
        <v>31727</v>
      </c>
      <c r="D17" s="9">
        <f t="shared" si="0"/>
        <v>1.2899834071223738E-2</v>
      </c>
      <c r="E17" s="10">
        <v>0</v>
      </c>
      <c r="F17" s="11">
        <f>VLOOKUP(B17,divergence_lkup!B$1:E$113,2,FALSE)</f>
        <v>7.0155870985099997E-2</v>
      </c>
      <c r="G17" s="11">
        <f>VLOOKUP(B17,divergence_lkup!B$1:E$113,3,FALSE)</f>
        <v>0.36130110000900001</v>
      </c>
      <c r="H17" s="11">
        <f t="shared" si="1"/>
        <v>0.43145697099410002</v>
      </c>
      <c r="I17" s="12" t="str">
        <f t="shared" si="2"/>
        <v>Bottom Quarter</v>
      </c>
      <c r="J17" s="13" t="s">
        <v>45</v>
      </c>
      <c r="K17" s="14" t="str">
        <f t="shared" si="3"/>
        <v>NO</v>
      </c>
      <c r="L17" s="19">
        <f>VLOOKUP(B17,median_i_lkupncome!B$1:C$109,2,FALSE)</f>
        <v>70723</v>
      </c>
    </row>
    <row r="18" spans="1:12" ht="15" x14ac:dyDescent="0.2">
      <c r="A18" s="6" t="s">
        <v>14</v>
      </c>
      <c r="B18" s="7" t="s">
        <v>80</v>
      </c>
      <c r="C18" s="8">
        <v>46475</v>
      </c>
      <c r="D18" s="9">
        <f t="shared" si="0"/>
        <v>1.8896201609358693E-2</v>
      </c>
      <c r="E18" s="10">
        <v>9.3399999999999997E-2</v>
      </c>
      <c r="F18" s="11">
        <f>VLOOKUP(B18,divergence_lkup!B$1:E$113,2,FALSE)</f>
        <v>7.3837797813100001E-2</v>
      </c>
      <c r="G18" s="11">
        <f>VLOOKUP(B18,divergence_lkup!B$1:E$113,3,FALSE)</f>
        <v>0.39690155997799997</v>
      </c>
      <c r="H18" s="11">
        <f t="shared" si="1"/>
        <v>0.47073935779109999</v>
      </c>
      <c r="I18" s="12" t="str">
        <f t="shared" si="2"/>
        <v>Bottom Quarter</v>
      </c>
      <c r="J18" s="13" t="s">
        <v>45</v>
      </c>
      <c r="K18" s="14" t="str">
        <f t="shared" si="3"/>
        <v>NO</v>
      </c>
      <c r="L18" s="19">
        <f>VLOOKUP(B18,median_i_lkupncome!B$1:C$109,2,FALSE)</f>
        <v>81961</v>
      </c>
    </row>
    <row r="19" spans="1:12" ht="15" x14ac:dyDescent="0.2">
      <c r="A19" s="6" t="s">
        <v>70</v>
      </c>
      <c r="B19" s="7" t="s">
        <v>86</v>
      </c>
      <c r="C19" s="8">
        <v>36348</v>
      </c>
      <c r="D19" s="9">
        <f t="shared" si="0"/>
        <v>1.4778679636298434E-2</v>
      </c>
      <c r="E19" s="10">
        <v>0</v>
      </c>
      <c r="F19" s="11">
        <f>VLOOKUP(B19,divergence_lkup!B$1:E$113,2,FALSE)</f>
        <v>7.4013191394300001E-2</v>
      </c>
      <c r="G19" s="11">
        <f>VLOOKUP(B19,divergence_lkup!B$1:E$113,3,FALSE)</f>
        <v>0.39135578298700002</v>
      </c>
      <c r="H19" s="11">
        <f t="shared" si="1"/>
        <v>0.46536897438130004</v>
      </c>
      <c r="I19" s="12" t="str">
        <f t="shared" si="2"/>
        <v>Bottom Quarter</v>
      </c>
      <c r="J19" s="13" t="s">
        <v>45</v>
      </c>
      <c r="K19" s="14" t="str">
        <f t="shared" si="3"/>
        <v>NO</v>
      </c>
      <c r="L19" s="19">
        <f>VLOOKUP(B19,median_i_lkupncome!B$1:C$109,2,FALSE)</f>
        <v>80950</v>
      </c>
    </row>
    <row r="20" spans="1:12" ht="15" x14ac:dyDescent="0.2">
      <c r="A20" s="6" t="s">
        <v>21</v>
      </c>
      <c r="B20" s="7" t="s">
        <v>72</v>
      </c>
      <c r="C20" s="8">
        <v>44978</v>
      </c>
      <c r="D20" s="9">
        <f t="shared" si="0"/>
        <v>1.8287538590333195E-2</v>
      </c>
      <c r="E20" s="10">
        <v>0.68979999999999997</v>
      </c>
      <c r="F20" s="11">
        <f>VLOOKUP(B20,divergence_lkup!B$1:E$113,2,FALSE)</f>
        <v>7.4612094611999996E-2</v>
      </c>
      <c r="G20" s="11">
        <f>VLOOKUP(B20,divergence_lkup!B$1:E$113,3,FALSE)</f>
        <v>0.43912579483300002</v>
      </c>
      <c r="H20" s="11">
        <f t="shared" si="1"/>
        <v>0.51373788944499998</v>
      </c>
      <c r="I20" s="12" t="str">
        <f t="shared" si="2"/>
        <v>Bottom Quarter</v>
      </c>
      <c r="J20" s="13" t="s">
        <v>45</v>
      </c>
      <c r="K20" s="14" t="str">
        <f t="shared" si="3"/>
        <v>NO</v>
      </c>
      <c r="L20" s="19">
        <f>VLOOKUP(B20,median_i_lkupncome!B$1:C$109,2,FALSE)</f>
        <v>80912</v>
      </c>
    </row>
    <row r="21" spans="1:12" ht="15" x14ac:dyDescent="0.2">
      <c r="A21" s="6" t="s">
        <v>9</v>
      </c>
      <c r="B21" s="7" t="s">
        <v>75</v>
      </c>
      <c r="C21" s="8">
        <v>12029</v>
      </c>
      <c r="D21" s="9">
        <f t="shared" si="0"/>
        <v>4.8908533439263194E-3</v>
      </c>
      <c r="E21" s="10">
        <v>1</v>
      </c>
      <c r="F21" s="11">
        <f>VLOOKUP(B21,divergence_lkup!B$1:E$113,2,FALSE)</f>
        <v>8.2337017180799998E-2</v>
      </c>
      <c r="G21" s="11">
        <f>VLOOKUP(B21,divergence_lkup!B$1:E$113,3,FALSE)</f>
        <v>0.59497880123000002</v>
      </c>
      <c r="H21" s="11">
        <f t="shared" si="1"/>
        <v>0.67731581841080002</v>
      </c>
      <c r="I21" s="12" t="str">
        <f t="shared" si="2"/>
        <v>Upper Three-Quarters</v>
      </c>
      <c r="J21" s="13" t="s">
        <v>45</v>
      </c>
      <c r="K21" s="14" t="str">
        <f t="shared" si="3"/>
        <v>NO</v>
      </c>
      <c r="L21" s="19">
        <f>VLOOKUP(B21,median_i_lkupncome!B$1:C$109,2,FALSE)</f>
        <v>122999</v>
      </c>
    </row>
    <row r="22" spans="1:12" ht="15" x14ac:dyDescent="0.2">
      <c r="A22" s="6" t="s">
        <v>21</v>
      </c>
      <c r="B22" s="7" t="s">
        <v>85</v>
      </c>
      <c r="C22" s="8">
        <v>6456</v>
      </c>
      <c r="D22" s="9">
        <f t="shared" si="0"/>
        <v>2.6249355048955291E-3</v>
      </c>
      <c r="E22" s="10">
        <v>0</v>
      </c>
      <c r="F22" s="11">
        <f>VLOOKUP(B22,divergence_lkup!B$1:E$113,2,FALSE)</f>
        <v>8.3553222925599996E-2</v>
      </c>
      <c r="G22" s="11">
        <f>VLOOKUP(B22,divergence_lkup!B$1:E$113,3,FALSE)</f>
        <v>0.50542131350700004</v>
      </c>
      <c r="H22" s="11">
        <f t="shared" si="1"/>
        <v>0.5889745364326</v>
      </c>
      <c r="I22" s="12" t="str">
        <f t="shared" si="2"/>
        <v>Upper Three-Quarters</v>
      </c>
      <c r="J22" s="13" t="s">
        <v>45</v>
      </c>
      <c r="K22" s="14" t="str">
        <f t="shared" si="3"/>
        <v>NO</v>
      </c>
      <c r="L22" s="19">
        <f>VLOOKUP(B22,median_i_lkupncome!B$1:C$109,2,FALSE)</f>
        <v>100568</v>
      </c>
    </row>
    <row r="23" spans="1:12" ht="15" x14ac:dyDescent="0.2">
      <c r="A23" s="6" t="s">
        <v>14</v>
      </c>
      <c r="B23" s="7" t="s">
        <v>73</v>
      </c>
      <c r="C23" s="8">
        <v>19543</v>
      </c>
      <c r="D23" s="9">
        <f t="shared" si="0"/>
        <v>7.945959506222634E-3</v>
      </c>
      <c r="E23" s="10">
        <v>0</v>
      </c>
      <c r="F23" s="11">
        <f>VLOOKUP(B23,divergence_lkup!B$1:E$113,2,FALSE)</f>
        <v>8.4248395389900005E-2</v>
      </c>
      <c r="G23" s="11">
        <f>VLOOKUP(B23,divergence_lkup!B$1:E$113,3,FALSE)</f>
        <v>0.52177250166300004</v>
      </c>
      <c r="H23" s="11">
        <f t="shared" si="1"/>
        <v>0.60602089705290008</v>
      </c>
      <c r="I23" s="12" t="str">
        <f t="shared" si="2"/>
        <v>Upper Three-Quarters</v>
      </c>
      <c r="J23" s="13" t="s">
        <v>45</v>
      </c>
      <c r="K23" s="14" t="str">
        <f t="shared" si="3"/>
        <v>NO</v>
      </c>
      <c r="L23" s="19">
        <f>VLOOKUP(B23,median_i_lkupncome!B$1:C$109,2,FALSE)</f>
        <v>103771</v>
      </c>
    </row>
    <row r="24" spans="1:12" ht="15" x14ac:dyDescent="0.2">
      <c r="A24" s="6" t="s">
        <v>9</v>
      </c>
      <c r="B24" s="7" t="s">
        <v>99</v>
      </c>
      <c r="C24" s="8">
        <v>30157</v>
      </c>
      <c r="D24" s="9">
        <f t="shared" si="0"/>
        <v>1.2261490090014633E-2</v>
      </c>
      <c r="E24" s="10">
        <v>0.4985</v>
      </c>
      <c r="F24" s="11">
        <f>VLOOKUP(B24,divergence_lkup!B$1:E$113,2,FALSE)</f>
        <v>8.4336109243400001E-2</v>
      </c>
      <c r="G24" s="11">
        <f>VLOOKUP(B24,divergence_lkup!B$1:E$113,3,FALSE)</f>
        <v>0.54335643465899996</v>
      </c>
      <c r="H24" s="11">
        <f t="shared" si="1"/>
        <v>0.62769254390239992</v>
      </c>
      <c r="I24" s="12" t="str">
        <f t="shared" si="2"/>
        <v>Upper Three-Quarters</v>
      </c>
      <c r="J24" s="13" t="s">
        <v>45</v>
      </c>
      <c r="K24" s="14" t="str">
        <f t="shared" si="3"/>
        <v>NO</v>
      </c>
      <c r="L24" s="19">
        <f>VLOOKUP(B24,median_i_lkupncome!B$1:C$109,2,FALSE)</f>
        <v>107469</v>
      </c>
    </row>
    <row r="25" spans="1:12" ht="15" x14ac:dyDescent="0.2">
      <c r="A25" s="6" t="s">
        <v>9</v>
      </c>
      <c r="B25" s="7" t="s">
        <v>79</v>
      </c>
      <c r="C25" s="8">
        <v>477</v>
      </c>
      <c r="D25" s="9">
        <f t="shared" si="0"/>
        <v>1.9394272550111018E-4</v>
      </c>
      <c r="E25" s="10">
        <v>0</v>
      </c>
      <c r="F25" s="11">
        <f>VLOOKUP(B25,divergence_lkup!B$1:E$113,2,FALSE)</f>
        <v>8.9992545011699995E-2</v>
      </c>
      <c r="G25" s="11">
        <f>VLOOKUP(B25,divergence_lkup!B$1:E$113,3,FALSE)</f>
        <v>0.46960167714899997</v>
      </c>
      <c r="H25" s="11">
        <f t="shared" si="1"/>
        <v>0.55959422216069998</v>
      </c>
      <c r="I25" s="12" t="str">
        <f t="shared" si="2"/>
        <v>Upper Three-Quarters</v>
      </c>
      <c r="J25" s="13" t="s">
        <v>45</v>
      </c>
      <c r="K25" s="14" t="str">
        <f t="shared" si="3"/>
        <v>NO</v>
      </c>
      <c r="L25" s="19">
        <f>VLOOKUP(B25,median_i_lkupncome!B$1:C$109,2,FALSE)</f>
        <v>94279</v>
      </c>
    </row>
    <row r="26" spans="1:12" ht="15" x14ac:dyDescent="0.2">
      <c r="A26" s="6" t="s">
        <v>9</v>
      </c>
      <c r="B26" s="7" t="s">
        <v>54</v>
      </c>
      <c r="C26" s="8">
        <v>11936</v>
      </c>
      <c r="D26" s="9">
        <f t="shared" si="0"/>
        <v>4.8530406112814494E-3</v>
      </c>
      <c r="E26" s="10">
        <v>0.83399999999999996</v>
      </c>
      <c r="F26" s="11">
        <f>VLOOKUP(B26,divergence_lkup!B$1:E$113,2,FALSE)</f>
        <v>9.2792233940899999E-2</v>
      </c>
      <c r="G26" s="11">
        <f>VLOOKUP(B26,divergence_lkup!B$1:E$113,3,FALSE)</f>
        <v>0.62525134048300002</v>
      </c>
      <c r="H26" s="11">
        <f t="shared" si="1"/>
        <v>0.71804357442389999</v>
      </c>
      <c r="I26" s="12" t="str">
        <f t="shared" si="2"/>
        <v>Upper Three-Quarters</v>
      </c>
      <c r="J26" s="13" t="s">
        <v>45</v>
      </c>
      <c r="K26" s="14" t="str">
        <f t="shared" si="3"/>
        <v>YES</v>
      </c>
      <c r="L26" s="19">
        <f>VLOOKUP(B26,median_i_lkupncome!B$1:C$109,2,FALSE)</f>
        <v>147824</v>
      </c>
    </row>
    <row r="27" spans="1:12" ht="15" x14ac:dyDescent="0.2">
      <c r="A27" s="6" t="s">
        <v>17</v>
      </c>
      <c r="B27" s="7" t="s">
        <v>89</v>
      </c>
      <c r="C27" s="8">
        <v>14670</v>
      </c>
      <c r="D27" s="9">
        <f t="shared" si="0"/>
        <v>5.9646536333360306E-3</v>
      </c>
      <c r="E27" s="10">
        <v>0</v>
      </c>
      <c r="F27" s="11">
        <f>VLOOKUP(B27,divergence_lkup!B$1:E$113,2,FALSE)</f>
        <v>9.7173209291600005E-2</v>
      </c>
      <c r="G27" s="11">
        <f>VLOOKUP(B27,divergence_lkup!B$1:E$113,3,FALSE)</f>
        <v>0.56019086571200005</v>
      </c>
      <c r="H27" s="11">
        <f t="shared" si="1"/>
        <v>0.65736407500360006</v>
      </c>
      <c r="I27" s="12" t="str">
        <f t="shared" si="2"/>
        <v>Upper Three-Quarters</v>
      </c>
      <c r="J27" s="13" t="s">
        <v>45</v>
      </c>
      <c r="K27" s="14" t="str">
        <f t="shared" si="3"/>
        <v>NO</v>
      </c>
      <c r="L27" s="19">
        <f>VLOOKUP(B27,median_i_lkupncome!B$1:C$109,2,FALSE)</f>
        <v>119753</v>
      </c>
    </row>
    <row r="28" spans="1:12" ht="15" x14ac:dyDescent="0.2">
      <c r="A28" s="6" t="s">
        <v>21</v>
      </c>
      <c r="B28" s="7" t="s">
        <v>58</v>
      </c>
      <c r="C28" s="8">
        <v>28498</v>
      </c>
      <c r="D28" s="9">
        <f t="shared" si="0"/>
        <v>1.1586959730252911E-2</v>
      </c>
      <c r="E28" s="10">
        <v>1</v>
      </c>
      <c r="F28" s="11">
        <f>VLOOKUP(B28,divergence_lkup!B$1:E$113,2,FALSE)</f>
        <v>9.8255399374400004E-2</v>
      </c>
      <c r="G28" s="11">
        <f>VLOOKUP(B28,divergence_lkup!B$1:E$113,3,FALSE)</f>
        <v>0.67439820338300005</v>
      </c>
      <c r="H28" s="11">
        <f t="shared" si="1"/>
        <v>0.77265360275740003</v>
      </c>
      <c r="I28" s="12" t="str">
        <f t="shared" si="2"/>
        <v>Upper Three-Quarters</v>
      </c>
      <c r="J28" s="13" t="s">
        <v>45</v>
      </c>
      <c r="K28" s="14" t="str">
        <f t="shared" si="3"/>
        <v>YES</v>
      </c>
      <c r="L28" s="19">
        <f>VLOOKUP(B28,median_i_lkupncome!B$1:C$109,2,FALSE)</f>
        <v>148852</v>
      </c>
    </row>
    <row r="29" spans="1:12" ht="15" x14ac:dyDescent="0.2">
      <c r="A29" s="6" t="s">
        <v>17</v>
      </c>
      <c r="B29" s="7" t="s">
        <v>63</v>
      </c>
      <c r="C29" s="8">
        <v>55938</v>
      </c>
      <c r="D29" s="9">
        <f t="shared" si="0"/>
        <v>2.2743748803105035E-2</v>
      </c>
      <c r="E29" s="10">
        <v>0.66259999999999997</v>
      </c>
      <c r="F29" s="11">
        <f>VLOOKUP(B29,divergence_lkup!B$1:E$113,2,FALSE)</f>
        <v>0.100942061855</v>
      </c>
      <c r="G29" s="11">
        <f>VLOOKUP(B29,divergence_lkup!B$1:E$113,3,FALSE)</f>
        <v>0.61800564911199996</v>
      </c>
      <c r="H29" s="11">
        <f t="shared" si="1"/>
        <v>0.71894771096699994</v>
      </c>
      <c r="I29" s="12" t="str">
        <f t="shared" si="2"/>
        <v>Upper Three-Quarters</v>
      </c>
      <c r="J29" s="13" t="s">
        <v>45</v>
      </c>
      <c r="K29" s="14" t="str">
        <f t="shared" si="3"/>
        <v>YES</v>
      </c>
      <c r="L29" s="19">
        <f>VLOOKUP(B29,median_i_lkupncome!B$1:C$109,2,FALSE)</f>
        <v>131791</v>
      </c>
    </row>
    <row r="30" spans="1:12" ht="15" x14ac:dyDescent="0.2">
      <c r="A30" s="6" t="s">
        <v>9</v>
      </c>
      <c r="B30" s="7" t="s">
        <v>44</v>
      </c>
      <c r="C30" s="8">
        <v>10328</v>
      </c>
      <c r="D30" s="9">
        <f t="shared" si="0"/>
        <v>4.1992462661959457E-3</v>
      </c>
      <c r="E30" s="10">
        <v>1</v>
      </c>
      <c r="F30" s="11">
        <f>VLOOKUP(B30,divergence_lkup!B$1:E$113,2,FALSE)</f>
        <v>0.103930868821</v>
      </c>
      <c r="G30" s="11">
        <f>VLOOKUP(B30,divergence_lkup!B$1:E$113,3,FALSE)</f>
        <v>0.62703330751399999</v>
      </c>
      <c r="H30" s="11">
        <f t="shared" si="1"/>
        <v>0.73096417633499999</v>
      </c>
      <c r="I30" s="12" t="str">
        <f t="shared" si="2"/>
        <v>Upper Three-Quarters</v>
      </c>
      <c r="J30" s="13" t="s">
        <v>45</v>
      </c>
      <c r="K30" s="14" t="str">
        <f t="shared" si="3"/>
        <v>YES</v>
      </c>
      <c r="L30" s="19">
        <f>VLOOKUP(B30,median_i_lkupncome!B$1:C$109,2,FALSE)</f>
        <v>135342</v>
      </c>
    </row>
    <row r="31" spans="1:12" ht="15" x14ac:dyDescent="0.2">
      <c r="A31" s="6" t="s">
        <v>21</v>
      </c>
      <c r="B31" s="7" t="s">
        <v>47</v>
      </c>
      <c r="C31" s="8">
        <v>19637</v>
      </c>
      <c r="D31" s="9">
        <f t="shared" si="0"/>
        <v>7.9841788273905673E-3</v>
      </c>
      <c r="E31" s="10">
        <v>1</v>
      </c>
      <c r="F31" s="11">
        <f>VLOOKUP(B31,divergence_lkup!B$1:E$113,2,FALSE)</f>
        <v>0.11041172463899999</v>
      </c>
      <c r="G31" s="11">
        <f>VLOOKUP(B31,divergence_lkup!B$1:E$113,3,FALSE)</f>
        <v>0.70489382288500002</v>
      </c>
      <c r="H31" s="11">
        <f t="shared" si="1"/>
        <v>0.81530554752399997</v>
      </c>
      <c r="I31" s="12" t="str">
        <f t="shared" si="2"/>
        <v>Upper Three-Quarters</v>
      </c>
      <c r="J31" s="13" t="s">
        <v>45</v>
      </c>
      <c r="K31" s="14" t="str">
        <f t="shared" si="3"/>
        <v>YES</v>
      </c>
      <c r="L31" s="19">
        <f>VLOOKUP(B31,median_i_lkupncome!B$1:C$109,2,FALSE)</f>
        <v>144564</v>
      </c>
    </row>
    <row r="32" spans="1:12" ht="15" x14ac:dyDescent="0.2">
      <c r="A32" s="6" t="s">
        <v>70</v>
      </c>
      <c r="B32" s="7" t="s">
        <v>111</v>
      </c>
      <c r="C32" s="8">
        <v>32922</v>
      </c>
      <c r="D32" s="9">
        <f t="shared" si="0"/>
        <v>1.3385707356284171E-2</v>
      </c>
      <c r="E32" s="10">
        <v>0</v>
      </c>
      <c r="F32" s="11">
        <f>VLOOKUP(B32,divergence_lkup!B$1:E$113,2,FALSE)</f>
        <v>0.11433197393699999</v>
      </c>
      <c r="G32" s="11">
        <f>VLOOKUP(B32,divergence_lkup!B$1:E$113,3,FALSE)</f>
        <v>0.39295911548500001</v>
      </c>
      <c r="H32" s="11">
        <f t="shared" si="1"/>
        <v>0.50729108942199996</v>
      </c>
      <c r="I32" s="12" t="str">
        <f t="shared" si="2"/>
        <v>Bottom Quarter</v>
      </c>
      <c r="J32" s="13" t="s">
        <v>45</v>
      </c>
      <c r="K32" s="14" t="str">
        <f t="shared" si="3"/>
        <v>NO</v>
      </c>
      <c r="L32" s="19">
        <f>VLOOKUP(B32,median_i_lkupncome!B$1:C$109,2,FALSE)</f>
        <v>82197</v>
      </c>
    </row>
    <row r="33" spans="1:12" ht="15" x14ac:dyDescent="0.2">
      <c r="A33" s="6" t="s">
        <v>9</v>
      </c>
      <c r="B33" s="7" t="s">
        <v>109</v>
      </c>
      <c r="C33" s="8">
        <v>21083</v>
      </c>
      <c r="D33" s="9">
        <f t="shared" si="0"/>
        <v>8.5721058317398454E-3</v>
      </c>
      <c r="E33" s="10">
        <v>0.53659999999999997</v>
      </c>
      <c r="F33" s="11">
        <f>VLOOKUP(B33,divergence_lkup!B$1:E$113,2,FALSE)</f>
        <v>0.13196412513700001</v>
      </c>
      <c r="G33" s="11">
        <f>VLOOKUP(B33,divergence_lkup!B$1:E$113,3,FALSE)</f>
        <v>0.483754683869</v>
      </c>
      <c r="H33" s="11">
        <f t="shared" si="1"/>
        <v>0.61571880900599996</v>
      </c>
      <c r="I33" s="12" t="str">
        <f t="shared" si="2"/>
        <v>Upper Three-Quarters</v>
      </c>
      <c r="J33" s="13" t="s">
        <v>45</v>
      </c>
      <c r="K33" s="14" t="str">
        <f t="shared" si="3"/>
        <v>NO</v>
      </c>
      <c r="L33" s="19">
        <f>VLOOKUP(B33,median_i_lkupncome!B$1:C$109,2,FALSE)</f>
        <v>96930</v>
      </c>
    </row>
    <row r="34" spans="1:12" ht="15" x14ac:dyDescent="0.2">
      <c r="A34" s="6" t="s">
        <v>21</v>
      </c>
      <c r="B34" s="7" t="s">
        <v>53</v>
      </c>
      <c r="C34" s="8">
        <v>31534</v>
      </c>
      <c r="D34" s="9">
        <f t="shared" ref="D34:D65" si="4">C34/(SUM($C$2:$C$102))</f>
        <v>1.2821362486272555E-2</v>
      </c>
      <c r="E34" s="10">
        <v>0.36030000000000001</v>
      </c>
      <c r="F34" s="11">
        <f>VLOOKUP(B34,divergence_lkup!B$1:E$113,2,FALSE)</f>
        <v>0.133000346553</v>
      </c>
      <c r="G34" s="11">
        <f>VLOOKUP(B34,divergence_lkup!B$1:E$113,3,FALSE)</f>
        <v>0.57940635504500004</v>
      </c>
      <c r="H34" s="11">
        <f t="shared" ref="H34:H65" si="5">F34+G34</f>
        <v>0.71240670159800001</v>
      </c>
      <c r="I34" s="12" t="str">
        <f t="shared" si="2"/>
        <v>Upper Three-Quarters</v>
      </c>
      <c r="J34" s="13" t="s">
        <v>45</v>
      </c>
      <c r="K34" s="14" t="str">
        <f t="shared" si="3"/>
        <v>YES</v>
      </c>
      <c r="L34" s="19">
        <f>VLOOKUP(B34,median_i_lkupncome!B$1:C$109,2,FALSE)</f>
        <v>116942</v>
      </c>
    </row>
    <row r="35" spans="1:12" ht="15" x14ac:dyDescent="0.2">
      <c r="A35" s="6" t="s">
        <v>70</v>
      </c>
      <c r="B35" s="7" t="s">
        <v>110</v>
      </c>
      <c r="C35" s="8">
        <v>9318</v>
      </c>
      <c r="D35" s="9">
        <f t="shared" si="4"/>
        <v>3.7885918579021903E-3</v>
      </c>
      <c r="E35" s="10">
        <v>0</v>
      </c>
      <c r="F35" s="11">
        <f>VLOOKUP(B35,divergence_lkup!B$1:E$113,2,FALSE)</f>
        <v>0.13363785382900001</v>
      </c>
      <c r="G35" s="11">
        <f>VLOOKUP(B35,divergence_lkup!B$1:E$113,3,FALSE)</f>
        <v>0.36735350933700001</v>
      </c>
      <c r="H35" s="11">
        <f t="shared" si="5"/>
        <v>0.50099136316600001</v>
      </c>
      <c r="I35" s="12" t="str">
        <f t="shared" si="2"/>
        <v>Bottom Quarter</v>
      </c>
      <c r="J35" s="13" t="s">
        <v>45</v>
      </c>
      <c r="K35" s="14" t="str">
        <f t="shared" si="3"/>
        <v>NO</v>
      </c>
      <c r="L35" s="19">
        <f>VLOOKUP(B35,median_i_lkupncome!B$1:C$109,2,FALSE)</f>
        <v>79759</v>
      </c>
    </row>
    <row r="36" spans="1:12" ht="15" x14ac:dyDescent="0.2">
      <c r="A36" s="6" t="s">
        <v>14</v>
      </c>
      <c r="B36" s="7" t="s">
        <v>94</v>
      </c>
      <c r="C36" s="8">
        <v>11812</v>
      </c>
      <c r="D36" s="9">
        <f t="shared" si="4"/>
        <v>4.8026236344216218E-3</v>
      </c>
      <c r="E36" s="10">
        <v>0</v>
      </c>
      <c r="F36" s="11">
        <f>VLOOKUP(B36,divergence_lkup!B$1:E$113,2,FALSE)</f>
        <v>0.143185819322</v>
      </c>
      <c r="G36" s="11">
        <f>VLOOKUP(B36,divergence_lkup!B$1:E$113,3,FALSE)</f>
        <v>0.48298340670500001</v>
      </c>
      <c r="H36" s="11">
        <f t="shared" si="5"/>
        <v>0.62616922602699998</v>
      </c>
      <c r="I36" s="12" t="str">
        <f t="shared" si="2"/>
        <v>Upper Three-Quarters</v>
      </c>
      <c r="J36" s="13" t="s">
        <v>45</v>
      </c>
      <c r="K36" s="14" t="str">
        <f t="shared" si="3"/>
        <v>NO</v>
      </c>
      <c r="L36" s="19">
        <f>VLOOKUP(B36,median_i_lkupncome!B$1:C$109,2,FALSE)</f>
        <v>93824</v>
      </c>
    </row>
    <row r="37" spans="1:12" ht="15" x14ac:dyDescent="0.2">
      <c r="A37" s="6" t="s">
        <v>70</v>
      </c>
      <c r="B37" s="7" t="s">
        <v>71</v>
      </c>
      <c r="C37" s="8">
        <v>11130</v>
      </c>
      <c r="D37" s="9">
        <f t="shared" si="4"/>
        <v>4.5253302616925714E-3</v>
      </c>
      <c r="E37" s="10">
        <v>0.53739999999999999</v>
      </c>
      <c r="F37" s="11">
        <f>VLOOKUP(B37,divergence_lkup!B$1:E$113,2,FALSE)</f>
        <v>0.14496939717900001</v>
      </c>
      <c r="G37" s="11">
        <f>VLOOKUP(B37,divergence_lkup!B$1:E$113,3,FALSE)</f>
        <v>0.49092542677399997</v>
      </c>
      <c r="H37" s="11">
        <f t="shared" si="5"/>
        <v>0.63589482395300001</v>
      </c>
      <c r="I37" s="12" t="str">
        <f t="shared" si="2"/>
        <v>Upper Three-Quarters</v>
      </c>
      <c r="J37" s="13" t="s">
        <v>45</v>
      </c>
      <c r="K37" s="14" t="str">
        <f t="shared" si="3"/>
        <v>NO</v>
      </c>
      <c r="L37" s="19">
        <f>VLOOKUP(B37,median_i_lkupncome!B$1:C$109,2,FALSE)</f>
        <v>99018</v>
      </c>
    </row>
    <row r="38" spans="1:12" ht="15" x14ac:dyDescent="0.2">
      <c r="A38" s="6" t="s">
        <v>21</v>
      </c>
      <c r="B38" s="7" t="s">
        <v>87</v>
      </c>
      <c r="C38" s="8">
        <v>47768</v>
      </c>
      <c r="D38" s="9">
        <f t="shared" si="4"/>
        <v>1.9421920569679313E-2</v>
      </c>
      <c r="E38" s="10">
        <v>0</v>
      </c>
      <c r="F38" s="11">
        <f>VLOOKUP(B38,divergence_lkup!B$1:E$113,2,FALSE)</f>
        <v>0.14719240763700001</v>
      </c>
      <c r="G38" s="11">
        <f>VLOOKUP(B38,divergence_lkup!B$1:E$113,3,FALSE)</f>
        <v>0.38289231284500003</v>
      </c>
      <c r="H38" s="11">
        <f t="shared" si="5"/>
        <v>0.53008472048200006</v>
      </c>
      <c r="I38" s="12" t="str">
        <f t="shared" si="2"/>
        <v>Bottom Quarter</v>
      </c>
      <c r="J38" s="13" t="s">
        <v>45</v>
      </c>
      <c r="K38" s="14" t="str">
        <f t="shared" si="3"/>
        <v>NO</v>
      </c>
      <c r="L38" s="19">
        <f>VLOOKUP(B38,median_i_lkupncome!B$1:C$109,2,FALSE)</f>
        <v>80093</v>
      </c>
    </row>
    <row r="39" spans="1:12" ht="15" x14ac:dyDescent="0.2">
      <c r="A39" s="6" t="s">
        <v>70</v>
      </c>
      <c r="B39" s="7" t="s">
        <v>112</v>
      </c>
      <c r="C39" s="8">
        <v>41991</v>
      </c>
      <c r="D39" s="9">
        <f t="shared" si="4"/>
        <v>1.7073058671943645E-2</v>
      </c>
      <c r="E39" s="10">
        <v>0</v>
      </c>
      <c r="F39" s="11">
        <f>VLOOKUP(B39,divergence_lkup!B$1:E$113,2,FALSE)</f>
        <v>0.14790446724100001</v>
      </c>
      <c r="G39" s="11">
        <f>VLOOKUP(B39,divergence_lkup!B$1:E$113,3,FALSE)</f>
        <v>0.29763520754400002</v>
      </c>
      <c r="H39" s="11">
        <f t="shared" si="5"/>
        <v>0.44553967478500001</v>
      </c>
      <c r="I39" s="12" t="str">
        <f t="shared" si="2"/>
        <v>Bottom Quarter</v>
      </c>
      <c r="J39" s="13" t="s">
        <v>45</v>
      </c>
      <c r="K39" s="14" t="str">
        <f t="shared" si="3"/>
        <v>NO</v>
      </c>
      <c r="L39" s="19">
        <f>VLOOKUP(B39,median_i_lkupncome!B$1:C$109,2,FALSE)</f>
        <v>66606</v>
      </c>
    </row>
    <row r="40" spans="1:12" ht="15" x14ac:dyDescent="0.2">
      <c r="A40" s="6" t="s">
        <v>9</v>
      </c>
      <c r="B40" s="7" t="s">
        <v>55</v>
      </c>
      <c r="C40" s="8">
        <v>6081</v>
      </c>
      <c r="D40" s="9">
        <f t="shared" si="4"/>
        <v>2.4724648087468574E-3</v>
      </c>
      <c r="E40" s="10">
        <v>1</v>
      </c>
      <c r="F40" s="11">
        <f>VLOOKUP(B40,divergence_lkup!B$1:E$113,2,FALSE)</f>
        <v>0.148025587476</v>
      </c>
      <c r="G40" s="11">
        <f>VLOOKUP(B40,divergence_lkup!B$1:E$113,3,FALSE)</f>
        <v>0.57695176529100001</v>
      </c>
      <c r="H40" s="11">
        <f t="shared" si="5"/>
        <v>0.72497735276700004</v>
      </c>
      <c r="I40" s="12" t="str">
        <f t="shared" si="2"/>
        <v>Upper Three-Quarters</v>
      </c>
      <c r="J40" s="13" t="s">
        <v>45</v>
      </c>
      <c r="K40" s="14" t="str">
        <f t="shared" si="3"/>
        <v>YES</v>
      </c>
      <c r="L40" s="19">
        <f>VLOOKUP(B40,median_i_lkupncome!B$1:C$109,2,FALSE)</f>
        <v>120565</v>
      </c>
    </row>
    <row r="41" spans="1:12" ht="15" x14ac:dyDescent="0.2">
      <c r="A41" s="6" t="s">
        <v>14</v>
      </c>
      <c r="B41" s="7" t="s">
        <v>57</v>
      </c>
      <c r="C41" s="8">
        <v>13679</v>
      </c>
      <c r="D41" s="9">
        <f t="shared" si="4"/>
        <v>5.5617244069804742E-3</v>
      </c>
      <c r="E41" s="10">
        <v>0.7127</v>
      </c>
      <c r="F41" s="11">
        <f>VLOOKUP(B41,divergence_lkup!B$1:E$113,2,FALSE)</f>
        <v>0.14858044527799999</v>
      </c>
      <c r="G41" s="11">
        <f>VLOOKUP(B41,divergence_lkup!B$1:E$113,3,FALSE)</f>
        <v>0.55004020761799999</v>
      </c>
      <c r="H41" s="11">
        <f t="shared" si="5"/>
        <v>0.69862065289599995</v>
      </c>
      <c r="I41" s="12" t="str">
        <f t="shared" si="2"/>
        <v>Upper Three-Quarters</v>
      </c>
      <c r="J41" s="13" t="s">
        <v>45</v>
      </c>
      <c r="K41" s="14" t="str">
        <f t="shared" si="3"/>
        <v>YES</v>
      </c>
      <c r="L41" s="19">
        <f>VLOOKUP(B41,median_i_lkupncome!B$1:C$109,2,FALSE)</f>
        <v>110137</v>
      </c>
    </row>
    <row r="42" spans="1:12" ht="15" x14ac:dyDescent="0.2">
      <c r="A42" s="6" t="s">
        <v>9</v>
      </c>
      <c r="B42" s="7" t="s">
        <v>48</v>
      </c>
      <c r="C42" s="8">
        <v>12600</v>
      </c>
      <c r="D42" s="9">
        <f t="shared" si="4"/>
        <v>5.1230153905953632E-3</v>
      </c>
      <c r="E42" s="10">
        <v>1</v>
      </c>
      <c r="F42" s="11">
        <f>VLOOKUP(B42,divergence_lkup!B$1:E$113,2,FALSE)</f>
        <v>0.15021445618199999</v>
      </c>
      <c r="G42" s="11">
        <f>VLOOKUP(B42,divergence_lkup!B$1:E$113,3,FALSE)</f>
        <v>0.70214285714299995</v>
      </c>
      <c r="H42" s="11">
        <f t="shared" si="5"/>
        <v>0.85235731332499998</v>
      </c>
      <c r="I42" s="12" t="str">
        <f t="shared" si="2"/>
        <v>Upper Three-Quarters</v>
      </c>
      <c r="J42" s="13" t="s">
        <v>45</v>
      </c>
      <c r="K42" s="14" t="str">
        <f t="shared" si="3"/>
        <v>YES</v>
      </c>
      <c r="L42" s="19">
        <f>VLOOKUP(B42,median_i_lkupncome!B$1:C$109,2,FALSE)</f>
        <v>152446</v>
      </c>
    </row>
    <row r="43" spans="1:12" ht="15" x14ac:dyDescent="0.2">
      <c r="A43" s="6" t="s">
        <v>14</v>
      </c>
      <c r="B43" s="7" t="s">
        <v>61</v>
      </c>
      <c r="C43" s="8">
        <v>25150</v>
      </c>
      <c r="D43" s="9">
        <f t="shared" si="4"/>
        <v>1.0225701355037571E-2</v>
      </c>
      <c r="E43" s="10">
        <v>1</v>
      </c>
      <c r="F43" s="11">
        <f>VLOOKUP(B43,divergence_lkup!B$1:E$113,2,FALSE)</f>
        <v>0.150823745319</v>
      </c>
      <c r="G43" s="11">
        <f>VLOOKUP(B43,divergence_lkup!B$1:E$113,3,FALSE)</f>
        <v>0.695705765408</v>
      </c>
      <c r="H43" s="11">
        <f t="shared" si="5"/>
        <v>0.846529510727</v>
      </c>
      <c r="I43" s="12" t="str">
        <f t="shared" si="2"/>
        <v>Upper Three-Quarters</v>
      </c>
      <c r="J43" s="13" t="s">
        <v>45</v>
      </c>
      <c r="K43" s="14" t="str">
        <f t="shared" si="3"/>
        <v>YES</v>
      </c>
      <c r="L43" s="19">
        <f>VLOOKUP(B43,median_i_lkupncome!B$1:C$109,2,FALSE)</f>
        <v>151026</v>
      </c>
    </row>
    <row r="44" spans="1:12" ht="15" x14ac:dyDescent="0.2">
      <c r="A44" s="6" t="s">
        <v>17</v>
      </c>
      <c r="B44" s="7" t="s">
        <v>56</v>
      </c>
      <c r="C44" s="8">
        <v>26212</v>
      </c>
      <c r="D44" s="9">
        <f t="shared" si="4"/>
        <v>1.0657498366530609E-2</v>
      </c>
      <c r="E44" s="10">
        <v>1</v>
      </c>
      <c r="F44" s="11">
        <f>VLOOKUP(B44,divergence_lkup!B$1:E$113,2,FALSE)</f>
        <v>0.15445850419000001</v>
      </c>
      <c r="G44" s="11">
        <f>VLOOKUP(B44,divergence_lkup!B$1:E$113,3,FALSE)</f>
        <v>0.64947352357699994</v>
      </c>
      <c r="H44" s="11">
        <f t="shared" si="5"/>
        <v>0.8039320277669999</v>
      </c>
      <c r="I44" s="12" t="str">
        <f t="shared" si="2"/>
        <v>Upper Three-Quarters</v>
      </c>
      <c r="J44" s="13" t="s">
        <v>45</v>
      </c>
      <c r="K44" s="14" t="str">
        <f t="shared" si="3"/>
        <v>YES</v>
      </c>
      <c r="L44" s="19">
        <f>VLOOKUP(B44,median_i_lkupncome!B$1:C$109,2,FALSE)</f>
        <v>157120</v>
      </c>
    </row>
    <row r="45" spans="1:12" ht="15" x14ac:dyDescent="0.2">
      <c r="A45" s="6" t="s">
        <v>14</v>
      </c>
      <c r="B45" s="7" t="s">
        <v>88</v>
      </c>
      <c r="C45" s="8">
        <v>14668</v>
      </c>
      <c r="D45" s="9">
        <f t="shared" si="4"/>
        <v>5.9638404562899041E-3</v>
      </c>
      <c r="E45" s="10">
        <v>0.1202</v>
      </c>
      <c r="F45" s="11">
        <f>VLOOKUP(B45,divergence_lkup!B$1:E$113,2,FALSE)</f>
        <v>0.16063755213</v>
      </c>
      <c r="G45" s="11">
        <f>VLOOKUP(B45,divergence_lkup!B$1:E$113,3,FALSE)</f>
        <v>0.51649850013599996</v>
      </c>
      <c r="H45" s="11">
        <f t="shared" si="5"/>
        <v>0.67713605226599993</v>
      </c>
      <c r="I45" s="12" t="str">
        <f t="shared" si="2"/>
        <v>Upper Three-Quarters</v>
      </c>
      <c r="J45" s="13" t="s">
        <v>45</v>
      </c>
      <c r="K45" s="14" t="str">
        <f t="shared" si="3"/>
        <v>NO</v>
      </c>
      <c r="L45" s="19">
        <f>VLOOKUP(B45,median_i_lkupncome!B$1:C$109,2,FALSE)</f>
        <v>102966</v>
      </c>
    </row>
    <row r="46" spans="1:12" ht="15" x14ac:dyDescent="0.2">
      <c r="A46" s="6" t="s">
        <v>50</v>
      </c>
      <c r="B46" s="7" t="s">
        <v>66</v>
      </c>
      <c r="C46" s="8">
        <v>66629</v>
      </c>
      <c r="D46" s="9">
        <f t="shared" si="4"/>
        <v>2.7090586703172895E-2</v>
      </c>
      <c r="E46" s="10">
        <v>6.4600000000000005E-2</v>
      </c>
      <c r="F46" s="11">
        <f>VLOOKUP(B46,divergence_lkup!B$1:E$113,2,FALSE)</f>
        <v>0.17269429410100001</v>
      </c>
      <c r="G46" s="11">
        <f>VLOOKUP(B46,divergence_lkup!B$1:E$113,3,FALSE)</f>
        <v>0.32721487640500002</v>
      </c>
      <c r="H46" s="11">
        <f t="shared" si="5"/>
        <v>0.49990917050600003</v>
      </c>
      <c r="I46" s="12" t="str">
        <f t="shared" si="2"/>
        <v>Bottom Quarter</v>
      </c>
      <c r="J46" s="13" t="s">
        <v>11</v>
      </c>
      <c r="K46" s="14" t="str">
        <f t="shared" si="3"/>
        <v>NO</v>
      </c>
      <c r="L46" s="19">
        <f>VLOOKUP(B46,median_i_lkupncome!B$1:C$109,2,FALSE)</f>
        <v>71347</v>
      </c>
    </row>
    <row r="47" spans="1:12" ht="15" x14ac:dyDescent="0.2">
      <c r="A47" s="6" t="s">
        <v>12</v>
      </c>
      <c r="B47" s="7" t="s">
        <v>107</v>
      </c>
      <c r="C47" s="8">
        <v>22982</v>
      </c>
      <c r="D47" s="9">
        <f t="shared" si="4"/>
        <v>9.3442174370367177E-3</v>
      </c>
      <c r="E47" s="10">
        <v>0.29449999999999998</v>
      </c>
      <c r="F47" s="11">
        <f>VLOOKUP(B47,divergence_lkup!B$1:E$113,2,FALSE)</f>
        <v>0.175003316479</v>
      </c>
      <c r="G47" s="11">
        <f>VLOOKUP(B47,divergence_lkup!B$1:E$113,3,FALSE)</f>
        <v>0.46183970063500002</v>
      </c>
      <c r="H47" s="11">
        <f t="shared" si="5"/>
        <v>0.63684301711400004</v>
      </c>
      <c r="I47" s="12" t="str">
        <f t="shared" si="2"/>
        <v>Bottom Quarter</v>
      </c>
      <c r="J47" s="13" t="s">
        <v>45</v>
      </c>
      <c r="K47" s="14" t="str">
        <f t="shared" si="3"/>
        <v>NO</v>
      </c>
      <c r="L47" s="19">
        <f>VLOOKUP(B47,median_i_lkupncome!B$1:C$109,2,FALSE)</f>
        <v>87262</v>
      </c>
    </row>
    <row r="48" spans="1:12" ht="15" x14ac:dyDescent="0.2">
      <c r="A48" s="6" t="s">
        <v>50</v>
      </c>
      <c r="B48" s="7" t="s">
        <v>102</v>
      </c>
      <c r="C48" s="8">
        <v>15969</v>
      </c>
      <c r="D48" s="9">
        <f t="shared" si="4"/>
        <v>6.4928121247950282E-3</v>
      </c>
      <c r="E48" s="10">
        <v>0</v>
      </c>
      <c r="F48" s="11">
        <f>VLOOKUP(B48,divergence_lkup!B$1:E$113,2,FALSE)</f>
        <v>0.18018120882999999</v>
      </c>
      <c r="G48" s="11">
        <f>VLOOKUP(B48,divergence_lkup!B$1:E$113,3,FALSE)</f>
        <v>0.27703675872</v>
      </c>
      <c r="H48" s="11">
        <f t="shared" si="5"/>
        <v>0.45721796754999999</v>
      </c>
      <c r="I48" s="12" t="str">
        <f t="shared" si="2"/>
        <v>Bottom Quarter</v>
      </c>
      <c r="J48" s="13" t="s">
        <v>45</v>
      </c>
      <c r="K48" s="14" t="str">
        <f t="shared" si="3"/>
        <v>NO</v>
      </c>
      <c r="L48" s="19">
        <f>VLOOKUP(B48,median_i_lkupncome!B$1:C$109,2,FALSE)</f>
        <v>66387</v>
      </c>
    </row>
    <row r="49" spans="1:12" ht="15" x14ac:dyDescent="0.2">
      <c r="A49" s="6" t="s">
        <v>12</v>
      </c>
      <c r="B49" s="7" t="s">
        <v>92</v>
      </c>
      <c r="C49" s="8">
        <v>22077</v>
      </c>
      <c r="D49" s="9">
        <f t="shared" si="4"/>
        <v>8.9762548236645909E-3</v>
      </c>
      <c r="E49" s="10">
        <v>0.45669999999999999</v>
      </c>
      <c r="F49" s="11">
        <f>VLOOKUP(B49,divergence_lkup!B$1:E$113,2,FALSE)</f>
        <v>0.18359826451200001</v>
      </c>
      <c r="G49" s="11">
        <f>VLOOKUP(B49,divergence_lkup!B$1:E$113,3,FALSE)</f>
        <v>0.482040132264</v>
      </c>
      <c r="H49" s="11">
        <f t="shared" si="5"/>
        <v>0.66563839677600001</v>
      </c>
      <c r="I49" s="12" t="str">
        <f t="shared" si="2"/>
        <v>Upper Three-Quarters</v>
      </c>
      <c r="J49" s="13" t="s">
        <v>45</v>
      </c>
      <c r="K49" s="14" t="str">
        <f t="shared" si="3"/>
        <v>NO</v>
      </c>
      <c r="L49" s="19">
        <f>VLOOKUP(B49,median_i_lkupncome!B$1:C$109,2,FALSE)</f>
        <v>96743</v>
      </c>
    </row>
    <row r="50" spans="1:12" ht="15" x14ac:dyDescent="0.2">
      <c r="A50" s="6" t="s">
        <v>21</v>
      </c>
      <c r="B50" s="7" t="s">
        <v>93</v>
      </c>
      <c r="C50" s="8">
        <v>161483</v>
      </c>
      <c r="D50" s="9">
        <f t="shared" si="4"/>
        <v>6.5657134469802467E-2</v>
      </c>
      <c r="E50" s="10">
        <v>0.10299999999999999</v>
      </c>
      <c r="F50" s="11">
        <f>VLOOKUP(B50,divergence_lkup!B$1:E$113,2,FALSE)</f>
        <v>0.18896825187899999</v>
      </c>
      <c r="G50" s="11">
        <f>VLOOKUP(B50,divergence_lkup!B$1:E$113,3,FALSE)</f>
        <v>0.351863663667</v>
      </c>
      <c r="H50" s="11">
        <f t="shared" si="5"/>
        <v>0.54083191554599996</v>
      </c>
      <c r="I50" s="12" t="str">
        <f t="shared" si="2"/>
        <v>Bottom Quarter</v>
      </c>
      <c r="J50" s="13" t="s">
        <v>45</v>
      </c>
      <c r="K50" s="14" t="str">
        <f t="shared" si="3"/>
        <v>NO</v>
      </c>
      <c r="L50" s="19">
        <f>VLOOKUP(B50,median_i_lkupncome!B$1:C$109,2,FALSE)</f>
        <v>68442</v>
      </c>
    </row>
    <row r="51" spans="1:12" ht="15" x14ac:dyDescent="0.2">
      <c r="A51" s="6" t="s">
        <v>14</v>
      </c>
      <c r="B51" s="7" t="s">
        <v>113</v>
      </c>
      <c r="C51" s="8">
        <v>31105</v>
      </c>
      <c r="D51" s="9">
        <f t="shared" si="4"/>
        <v>1.2646936009878474E-2</v>
      </c>
      <c r="E51" s="10">
        <v>1</v>
      </c>
      <c r="F51" s="11">
        <f>VLOOKUP(B51,divergence_lkup!B$1:E$113,2,FALSE)</f>
        <v>0.191077603865</v>
      </c>
      <c r="G51" s="11">
        <f>VLOOKUP(B51,divergence_lkup!B$1:E$113,3,FALSE)</f>
        <v>0.489728339495</v>
      </c>
      <c r="H51" s="11">
        <f t="shared" si="5"/>
        <v>0.68080594336</v>
      </c>
      <c r="I51" s="12" t="str">
        <f t="shared" si="2"/>
        <v>Upper Three-Quarters</v>
      </c>
      <c r="J51" s="13" t="s">
        <v>45</v>
      </c>
      <c r="K51" s="14" t="str">
        <f t="shared" si="3"/>
        <v>NO</v>
      </c>
      <c r="L51" s="19">
        <f>VLOOKUP(B51,median_i_lkupncome!B$1:C$109,2,FALSE)</f>
        <v>96851</v>
      </c>
    </row>
    <row r="52" spans="1:12" ht="15" x14ac:dyDescent="0.2">
      <c r="A52" s="6" t="s">
        <v>14</v>
      </c>
      <c r="B52" s="7" t="s">
        <v>69</v>
      </c>
      <c r="C52" s="8">
        <v>34102</v>
      </c>
      <c r="D52" s="9">
        <f t="shared" si="4"/>
        <v>1.3865481813498658E-2</v>
      </c>
      <c r="E52" s="10">
        <v>0</v>
      </c>
      <c r="F52" s="11">
        <f>VLOOKUP(B52,divergence_lkup!B$1:E$113,2,FALSE)</f>
        <v>0.19310380510700001</v>
      </c>
      <c r="G52" s="11">
        <f>VLOOKUP(B52,divergence_lkup!B$1:E$113,3,FALSE)</f>
        <v>0.34687115125200002</v>
      </c>
      <c r="H52" s="11">
        <f t="shared" si="5"/>
        <v>0.53997495635900006</v>
      </c>
      <c r="I52" s="12" t="str">
        <f t="shared" si="2"/>
        <v>Bottom Quarter</v>
      </c>
      <c r="J52" s="13" t="s">
        <v>45</v>
      </c>
      <c r="K52" s="14" t="str">
        <f t="shared" si="3"/>
        <v>NO</v>
      </c>
      <c r="L52" s="19">
        <f>VLOOKUP(B52,median_i_lkupncome!B$1:C$109,2,FALSE)</f>
        <v>71422</v>
      </c>
    </row>
    <row r="53" spans="1:12" ht="15" x14ac:dyDescent="0.2">
      <c r="A53" s="6" t="s">
        <v>9</v>
      </c>
      <c r="B53" s="7" t="s">
        <v>26</v>
      </c>
      <c r="C53" s="8">
        <v>3664</v>
      </c>
      <c r="D53" s="9">
        <f t="shared" si="4"/>
        <v>1.4897403485032866E-3</v>
      </c>
      <c r="E53" s="10">
        <v>1</v>
      </c>
      <c r="F53" s="11">
        <f>VLOOKUP(B53,divergence_lkup!B$1:E$113,2,FALSE)</f>
        <v>0.19803062572800001</v>
      </c>
      <c r="G53" s="11">
        <f>VLOOKUP(B53,divergence_lkup!B$1:E$113,3,FALSE)</f>
        <v>0.84688864628799998</v>
      </c>
      <c r="H53" s="11">
        <f t="shared" si="5"/>
        <v>1.0449192720160001</v>
      </c>
      <c r="I53" s="12" t="str">
        <f t="shared" si="2"/>
        <v>Upper Three-Quarters</v>
      </c>
      <c r="J53" s="13" t="s">
        <v>11</v>
      </c>
      <c r="K53" s="14" t="str">
        <f t="shared" si="3"/>
        <v>YES</v>
      </c>
      <c r="L53" s="19">
        <f>VLOOKUP(B53,median_i_lkupncome!B$1:C$109,2,FALSE)</f>
        <v>250001</v>
      </c>
    </row>
    <row r="54" spans="1:12" ht="15" x14ac:dyDescent="0.2">
      <c r="A54" s="6" t="s">
        <v>9</v>
      </c>
      <c r="B54" s="7" t="s">
        <v>23</v>
      </c>
      <c r="C54" s="8">
        <v>4715</v>
      </c>
      <c r="D54" s="9">
        <f t="shared" si="4"/>
        <v>1.9170648862426301E-3</v>
      </c>
      <c r="E54" s="15" t="s">
        <v>24</v>
      </c>
      <c r="F54" s="11">
        <f>VLOOKUP(B54,divergence_lkup!B$1:E$113,2,FALSE)</f>
        <v>0.20665772737099999</v>
      </c>
      <c r="G54" s="11">
        <f>VLOOKUP(B54,divergence_lkup!B$1:E$113,3,FALSE)</f>
        <v>0.56161187698799997</v>
      </c>
      <c r="H54" s="11">
        <f t="shared" si="5"/>
        <v>0.76826960435899994</v>
      </c>
      <c r="I54" s="12" t="str">
        <f t="shared" si="2"/>
        <v>Upper Three-Quarters</v>
      </c>
      <c r="J54" s="13" t="s">
        <v>11</v>
      </c>
      <c r="K54" s="14" t="str">
        <f t="shared" si="3"/>
        <v>YES</v>
      </c>
      <c r="L54" s="19">
        <f>VLOOKUP(B54,median_i_lkupncome!B$1:C$109,2,FALSE)</f>
        <v>122691</v>
      </c>
    </row>
    <row r="55" spans="1:12" ht="15" x14ac:dyDescent="0.2">
      <c r="A55" s="6" t="s">
        <v>14</v>
      </c>
      <c r="B55" s="7" t="s">
        <v>25</v>
      </c>
      <c r="C55" s="8">
        <v>8098</v>
      </c>
      <c r="D55" s="9">
        <f t="shared" si="4"/>
        <v>3.2925538597651789E-3</v>
      </c>
      <c r="E55" s="10">
        <v>0</v>
      </c>
      <c r="F55" s="11">
        <f>VLOOKUP(B55,divergence_lkup!B$1:E$113,2,FALSE)</f>
        <v>0.20791894421599999</v>
      </c>
      <c r="G55" s="11">
        <f>VLOOKUP(B55,divergence_lkup!B$1:E$113,3,FALSE)</f>
        <v>0.57100518646599996</v>
      </c>
      <c r="H55" s="11">
        <f t="shared" si="5"/>
        <v>0.77892413068199995</v>
      </c>
      <c r="I55" s="12" t="str">
        <f t="shared" si="2"/>
        <v>Upper Three-Quarters</v>
      </c>
      <c r="J55" s="13" t="s">
        <v>11</v>
      </c>
      <c r="K55" s="14" t="str">
        <f t="shared" si="3"/>
        <v>YES</v>
      </c>
      <c r="L55" s="19">
        <f>VLOOKUP(B55,median_i_lkupncome!B$1:C$109,2,FALSE)</f>
        <v>110476</v>
      </c>
    </row>
    <row r="56" spans="1:12" ht="15" x14ac:dyDescent="0.2">
      <c r="A56" s="6" t="s">
        <v>9</v>
      </c>
      <c r="B56" s="7" t="s">
        <v>60</v>
      </c>
      <c r="C56" s="8">
        <v>11327</v>
      </c>
      <c r="D56" s="9">
        <f t="shared" si="4"/>
        <v>4.6054282007360068E-3</v>
      </c>
      <c r="E56" s="10">
        <v>0.94340000000000002</v>
      </c>
      <c r="F56" s="11">
        <f>VLOOKUP(B56,divergence_lkup!B$1:E$113,2,FALSE)</f>
        <v>0.21248545436399999</v>
      </c>
      <c r="G56" s="11">
        <f>VLOOKUP(B56,divergence_lkup!B$1:E$113,3,FALSE)</f>
        <v>0.68570671845999998</v>
      </c>
      <c r="H56" s="11">
        <f t="shared" si="5"/>
        <v>0.89819217282399999</v>
      </c>
      <c r="I56" s="12" t="str">
        <f t="shared" si="2"/>
        <v>Upper Three-Quarters</v>
      </c>
      <c r="J56" s="13" t="s">
        <v>45</v>
      </c>
      <c r="K56" s="14" t="str">
        <f t="shared" si="3"/>
        <v>YES</v>
      </c>
      <c r="L56" s="19">
        <f>VLOOKUP(B56,median_i_lkupncome!B$1:C$109,2,FALSE)</f>
        <v>169640</v>
      </c>
    </row>
    <row r="57" spans="1:12" ht="15" x14ac:dyDescent="0.2">
      <c r="A57" s="6" t="s">
        <v>17</v>
      </c>
      <c r="B57" s="7" t="s">
        <v>28</v>
      </c>
      <c r="C57" s="8">
        <v>10585</v>
      </c>
      <c r="D57" s="9">
        <f t="shared" si="4"/>
        <v>4.3037395166231687E-3</v>
      </c>
      <c r="E57" s="10">
        <v>1</v>
      </c>
      <c r="F57" s="11">
        <f>VLOOKUP(B57,divergence_lkup!B$1:E$113,2,FALSE)</f>
        <v>0.21343789953299999</v>
      </c>
      <c r="G57" s="11">
        <f>VLOOKUP(B57,divergence_lkup!B$1:E$113,3,FALSE)</f>
        <v>0.76702881436000003</v>
      </c>
      <c r="H57" s="11">
        <f t="shared" si="5"/>
        <v>0.980466713893</v>
      </c>
      <c r="I57" s="12" t="str">
        <f t="shared" si="2"/>
        <v>Upper Three-Quarters</v>
      </c>
      <c r="J57" s="13" t="s">
        <v>11</v>
      </c>
      <c r="K57" s="14" t="str">
        <f t="shared" si="3"/>
        <v>YES</v>
      </c>
      <c r="L57" s="19">
        <f>VLOOKUP(B57,median_i_lkupncome!B$1:C$109,2,FALSE)</f>
        <v>215339</v>
      </c>
    </row>
    <row r="58" spans="1:12" ht="15" x14ac:dyDescent="0.2">
      <c r="A58" s="6" t="s">
        <v>70</v>
      </c>
      <c r="B58" s="7" t="s">
        <v>82</v>
      </c>
      <c r="C58" s="8">
        <v>6015</v>
      </c>
      <c r="D58" s="9">
        <f t="shared" si="4"/>
        <v>2.4456299662246913E-3</v>
      </c>
      <c r="E58" s="15" t="s">
        <v>24</v>
      </c>
      <c r="F58" s="11">
        <f>VLOOKUP(B58,divergence_lkup!B$1:E$113,2,FALSE)</f>
        <v>0.21345180496800001</v>
      </c>
      <c r="G58" s="11">
        <f>VLOOKUP(B58,divergence_lkup!B$1:E$113,3,FALSE)</f>
        <v>0.33499584372399999</v>
      </c>
      <c r="H58" s="11">
        <f t="shared" si="5"/>
        <v>0.54844764869200002</v>
      </c>
      <c r="I58" s="12" t="str">
        <f t="shared" si="2"/>
        <v>Bottom Quarter</v>
      </c>
      <c r="J58" s="13" t="s">
        <v>45</v>
      </c>
      <c r="K58" s="14" t="str">
        <f t="shared" si="3"/>
        <v>NO</v>
      </c>
      <c r="L58" s="19">
        <f>VLOOKUP(B58,median_i_lkupncome!B$1:C$109,2,FALSE)</f>
        <v>77203</v>
      </c>
    </row>
    <row r="59" spans="1:12" ht="15" x14ac:dyDescent="0.2">
      <c r="A59" s="6" t="s">
        <v>17</v>
      </c>
      <c r="B59" s="7" t="s">
        <v>29</v>
      </c>
      <c r="C59" s="8">
        <v>3053</v>
      </c>
      <c r="D59" s="9">
        <f t="shared" si="4"/>
        <v>1.2413147609117178E-3</v>
      </c>
      <c r="E59" s="10">
        <v>1</v>
      </c>
      <c r="F59" s="11">
        <f>VLOOKUP(B59,divergence_lkup!B$1:E$113,2,FALSE)</f>
        <v>0.21537377244299999</v>
      </c>
      <c r="G59" s="11">
        <f>VLOOKUP(B59,divergence_lkup!B$1:E$113,3,FALSE)</f>
        <v>0.83720930232599999</v>
      </c>
      <c r="H59" s="11">
        <f t="shared" si="5"/>
        <v>1.0525830747689999</v>
      </c>
      <c r="I59" s="12" t="str">
        <f t="shared" si="2"/>
        <v>Upper Three-Quarters</v>
      </c>
      <c r="J59" s="13" t="s">
        <v>11</v>
      </c>
      <c r="K59" s="14" t="str">
        <f t="shared" si="3"/>
        <v>YES</v>
      </c>
      <c r="L59" s="19">
        <f>VLOOKUP(B59,median_i_lkupncome!B$1:C$109,2,FALSE)</f>
        <v>250001</v>
      </c>
    </row>
    <row r="60" spans="1:12" ht="15" x14ac:dyDescent="0.2">
      <c r="A60" s="6" t="s">
        <v>14</v>
      </c>
      <c r="B60" s="7" t="s">
        <v>98</v>
      </c>
      <c r="C60" s="8">
        <v>20958</v>
      </c>
      <c r="D60" s="9">
        <f t="shared" si="4"/>
        <v>8.5212822663569554E-3</v>
      </c>
      <c r="E60" s="10">
        <v>0</v>
      </c>
      <c r="F60" s="11">
        <f>VLOOKUP(B60,divergence_lkup!B$1:E$113,2,FALSE)</f>
        <v>0.215769748209</v>
      </c>
      <c r="G60" s="11">
        <f>VLOOKUP(B60,divergence_lkup!B$1:E$113,3,FALSE)</f>
        <v>0.32450615516699999</v>
      </c>
      <c r="H60" s="11">
        <f t="shared" si="5"/>
        <v>0.54027590337599996</v>
      </c>
      <c r="I60" s="12" t="str">
        <f t="shared" si="2"/>
        <v>Bottom Quarter</v>
      </c>
      <c r="J60" s="13" t="s">
        <v>45</v>
      </c>
      <c r="K60" s="14" t="str">
        <f t="shared" si="3"/>
        <v>NO</v>
      </c>
      <c r="L60" s="19">
        <f>VLOOKUP(B60,median_i_lkupncome!B$1:C$109,2,FALSE)</f>
        <v>70770</v>
      </c>
    </row>
    <row r="61" spans="1:12" ht="15" x14ac:dyDescent="0.2">
      <c r="A61" s="6" t="s">
        <v>14</v>
      </c>
      <c r="B61" s="7" t="s">
        <v>34</v>
      </c>
      <c r="C61" s="8">
        <v>5909</v>
      </c>
      <c r="D61" s="9">
        <f t="shared" si="4"/>
        <v>2.4025315827800003E-3</v>
      </c>
      <c r="E61" s="10">
        <v>1</v>
      </c>
      <c r="F61" s="11">
        <f>VLOOKUP(B61,divergence_lkup!B$1:E$113,2,FALSE)</f>
        <v>0.219935009067</v>
      </c>
      <c r="G61" s="11">
        <f>VLOOKUP(B61,divergence_lkup!B$1:E$113,3,FALSE)</f>
        <v>0.66728718903399997</v>
      </c>
      <c r="H61" s="11">
        <f t="shared" si="5"/>
        <v>0.887222198101</v>
      </c>
      <c r="I61" s="12" t="str">
        <f t="shared" si="2"/>
        <v>Upper Three-Quarters</v>
      </c>
      <c r="J61" s="13" t="s">
        <v>11</v>
      </c>
      <c r="K61" s="14" t="str">
        <f t="shared" si="3"/>
        <v>YES</v>
      </c>
      <c r="L61" s="19">
        <f>VLOOKUP(B61,median_i_lkupncome!B$1:C$109,2,FALSE)</f>
        <v>149781</v>
      </c>
    </row>
    <row r="62" spans="1:12" ht="15" x14ac:dyDescent="0.2">
      <c r="A62" s="6" t="s">
        <v>17</v>
      </c>
      <c r="B62" s="7" t="s">
        <v>30</v>
      </c>
      <c r="C62" s="8">
        <v>12108</v>
      </c>
      <c r="D62" s="9">
        <f t="shared" si="4"/>
        <v>4.922973837248306E-3</v>
      </c>
      <c r="E62" s="10">
        <v>1</v>
      </c>
      <c r="F62" s="11">
        <f>VLOOKUP(B62,divergence_lkup!B$1:E$113,2,FALSE)</f>
        <v>0.22508937349499999</v>
      </c>
      <c r="G62" s="11">
        <f>VLOOKUP(B62,divergence_lkup!B$1:E$113,3,FALSE)</f>
        <v>0.61719524281500004</v>
      </c>
      <c r="H62" s="11">
        <f t="shared" si="5"/>
        <v>0.84228461631000007</v>
      </c>
      <c r="I62" s="12" t="str">
        <f t="shared" si="2"/>
        <v>Upper Three-Quarters</v>
      </c>
      <c r="J62" s="13" t="s">
        <v>11</v>
      </c>
      <c r="K62" s="14" t="str">
        <f t="shared" si="3"/>
        <v>YES</v>
      </c>
      <c r="L62" s="19">
        <f>VLOOKUP(B62,median_i_lkupncome!B$1:C$109,2,FALSE)</f>
        <v>140395</v>
      </c>
    </row>
    <row r="63" spans="1:12" ht="15" x14ac:dyDescent="0.2">
      <c r="A63" s="6" t="s">
        <v>50</v>
      </c>
      <c r="B63" s="7" t="s">
        <v>78</v>
      </c>
      <c r="C63" s="8">
        <v>3144</v>
      </c>
      <c r="D63" s="9">
        <f t="shared" si="4"/>
        <v>1.2783143165104622E-3</v>
      </c>
      <c r="E63" s="15" t="s">
        <v>24</v>
      </c>
      <c r="F63" s="11">
        <f>VLOOKUP(B63,divergence_lkup!B$1:E$113,2,FALSE)</f>
        <v>0.228284949771</v>
      </c>
      <c r="G63" s="11">
        <f>VLOOKUP(B63,divergence_lkup!B$1:E$113,3,FALSE)</f>
        <v>0.33619592875299997</v>
      </c>
      <c r="H63" s="11">
        <f t="shared" si="5"/>
        <v>0.56448087852399997</v>
      </c>
      <c r="I63" s="12" t="str">
        <f t="shared" si="2"/>
        <v>Bottom Quarter</v>
      </c>
      <c r="J63" s="13" t="s">
        <v>45</v>
      </c>
      <c r="K63" s="14" t="str">
        <f t="shared" si="3"/>
        <v>NO</v>
      </c>
      <c r="L63" s="19">
        <f>VLOOKUP(B63,median_i_lkupncome!B$1:C$109,2,FALSE)</f>
        <v>73491</v>
      </c>
    </row>
    <row r="64" spans="1:12" ht="15" x14ac:dyDescent="0.2">
      <c r="A64" s="6" t="s">
        <v>21</v>
      </c>
      <c r="B64" s="7" t="s">
        <v>42</v>
      </c>
      <c r="C64" s="8">
        <v>21484</v>
      </c>
      <c r="D64" s="9">
        <f t="shared" si="4"/>
        <v>8.7351478294881574E-3</v>
      </c>
      <c r="E64" s="10">
        <v>0.13789999999999999</v>
      </c>
      <c r="F64" s="11">
        <f>VLOOKUP(B64,divergence_lkup!B$1:E$113,2,FALSE)</f>
        <v>0.233043034294</v>
      </c>
      <c r="G64" s="11">
        <f>VLOOKUP(B64,divergence_lkup!B$1:E$113,3,FALSE)</f>
        <v>0.52476261403799995</v>
      </c>
      <c r="H64" s="11">
        <f t="shared" si="5"/>
        <v>0.75780564833199993</v>
      </c>
      <c r="I64" s="12" t="str">
        <f t="shared" si="2"/>
        <v>Upper Three-Quarters</v>
      </c>
      <c r="J64" s="13" t="s">
        <v>11</v>
      </c>
      <c r="K64" s="14" t="str">
        <f t="shared" si="3"/>
        <v>YES</v>
      </c>
      <c r="L64" s="19">
        <f>VLOOKUP(B64,median_i_lkupncome!B$1:C$109,2,FALSE)</f>
        <v>105448</v>
      </c>
    </row>
    <row r="65" spans="1:12" ht="15" x14ac:dyDescent="0.2">
      <c r="A65" s="6" t="s">
        <v>21</v>
      </c>
      <c r="B65" s="7" t="s">
        <v>22</v>
      </c>
      <c r="C65" s="8">
        <v>74445</v>
      </c>
      <c r="D65" s="9">
        <f t="shared" si="4"/>
        <v>3.0268482599434272E-2</v>
      </c>
      <c r="E65" s="10">
        <v>0.80369999999999997</v>
      </c>
      <c r="F65" s="11">
        <f>VLOOKUP(B65,divergence_lkup!B$1:E$113,2,FALSE)</f>
        <v>0.24337453341699999</v>
      </c>
      <c r="G65" s="11">
        <f>VLOOKUP(B65,divergence_lkup!B$1:E$113,3,FALSE)</f>
        <v>0.62713412586499995</v>
      </c>
      <c r="H65" s="11">
        <f t="shared" si="5"/>
        <v>0.87050865928199994</v>
      </c>
      <c r="I65" s="12" t="str">
        <f t="shared" si="2"/>
        <v>Upper Three-Quarters</v>
      </c>
      <c r="J65" s="13" t="s">
        <v>11</v>
      </c>
      <c r="K65" s="14" t="str">
        <f t="shared" si="3"/>
        <v>YES</v>
      </c>
      <c r="L65" s="19">
        <f>VLOOKUP(B65,median_i_lkupncome!B$1:C$109,2,FALSE)</f>
        <v>127374</v>
      </c>
    </row>
    <row r="66" spans="1:12" ht="15" x14ac:dyDescent="0.2">
      <c r="A66" s="6" t="s">
        <v>9</v>
      </c>
      <c r="B66" s="7" t="s">
        <v>10</v>
      </c>
      <c r="C66" s="8">
        <v>2221</v>
      </c>
      <c r="D66" s="9">
        <f t="shared" ref="D66:D97" si="6">C66/(SUM($C$2:$C$102))</f>
        <v>9.0303310972319865E-4</v>
      </c>
      <c r="E66" s="10">
        <v>0.38090000000000002</v>
      </c>
      <c r="F66" s="11">
        <f>VLOOKUP(B66,divergence_lkup!B$1:E$113,2,FALSE)</f>
        <v>0.24560734175500001</v>
      </c>
      <c r="G66" s="11">
        <f>VLOOKUP(B66,divergence_lkup!B$1:E$113,3,FALSE)</f>
        <v>0.82080144079200001</v>
      </c>
      <c r="H66" s="11">
        <f t="shared" ref="H66:H97" si="7">F66+G66</f>
        <v>1.0664087825470001</v>
      </c>
      <c r="I66" s="12" t="str">
        <f t="shared" si="2"/>
        <v>Upper Three-Quarters</v>
      </c>
      <c r="J66" s="13" t="s">
        <v>11</v>
      </c>
      <c r="K66" s="14" t="str">
        <f t="shared" si="3"/>
        <v>YES</v>
      </c>
      <c r="L66" s="19">
        <f>VLOOKUP(B66,median_i_lkupncome!B$1:C$109,2,FALSE)</f>
        <v>250001</v>
      </c>
    </row>
    <row r="67" spans="1:12" ht="15" x14ac:dyDescent="0.2">
      <c r="A67" s="6" t="s">
        <v>14</v>
      </c>
      <c r="B67" s="7" t="s">
        <v>100</v>
      </c>
      <c r="C67" s="8">
        <v>37209</v>
      </c>
      <c r="D67" s="9">
        <f t="shared" si="6"/>
        <v>1.5128752354655784E-2</v>
      </c>
      <c r="E67" s="10">
        <v>0</v>
      </c>
      <c r="F67" s="11">
        <f>VLOOKUP(B67,divergence_lkup!B$1:E$113,2,FALSE)</f>
        <v>0.248214681262</v>
      </c>
      <c r="G67" s="11">
        <f>VLOOKUP(B67,divergence_lkup!B$1:E$113,3,FALSE)</f>
        <v>0.28662420382199999</v>
      </c>
      <c r="H67" s="11">
        <f t="shared" si="7"/>
        <v>0.53483888508400002</v>
      </c>
      <c r="I67" s="12" t="str">
        <f t="shared" ref="I67:I110" si="8">IF(L67&lt;QUARTILE(L$2:L$113,1),"Bottom Quarter","Upper Three-Quarters")</f>
        <v>Bottom Quarter</v>
      </c>
      <c r="J67" s="13" t="s">
        <v>45</v>
      </c>
      <c r="K67" s="14" t="str">
        <f t="shared" ref="K67:K110" si="9">IF(AND(H67&gt;H$111, I67="Upper Three-Quarters"),"YES", "NO")</f>
        <v>NO</v>
      </c>
      <c r="L67" s="19">
        <f>VLOOKUP(B67,median_i_lkupncome!B$1:C$109,2,FALSE)</f>
        <v>64575</v>
      </c>
    </row>
    <row r="68" spans="1:12" ht="15" x14ac:dyDescent="0.2">
      <c r="A68" s="6" t="s">
        <v>50</v>
      </c>
      <c r="B68" s="7" t="s">
        <v>96</v>
      </c>
      <c r="C68" s="8">
        <v>22505</v>
      </c>
      <c r="D68" s="9">
        <f t="shared" si="6"/>
        <v>9.1502747115356081E-3</v>
      </c>
      <c r="E68" s="10">
        <v>0.15379999999999999</v>
      </c>
      <c r="F68" s="11">
        <f>VLOOKUP(B68,divergence_lkup!B$1:E$113,2,FALSE)</f>
        <v>0.259079062182</v>
      </c>
      <c r="G68" s="11">
        <f>VLOOKUP(B68,divergence_lkup!B$1:E$113,3,FALSE)</f>
        <v>0.43452566096400003</v>
      </c>
      <c r="H68" s="11">
        <f t="shared" si="7"/>
        <v>0.69360472314600008</v>
      </c>
      <c r="I68" s="12" t="str">
        <f t="shared" si="8"/>
        <v>Upper Three-Quarters</v>
      </c>
      <c r="J68" s="13" t="s">
        <v>45</v>
      </c>
      <c r="K68" s="14" t="str">
        <f t="shared" si="9"/>
        <v>NO</v>
      </c>
      <c r="L68" s="19">
        <f>VLOOKUP(B68,median_i_lkupncome!B$1:C$109,2,FALSE)</f>
        <v>87708</v>
      </c>
    </row>
    <row r="69" spans="1:12" ht="15" x14ac:dyDescent="0.2">
      <c r="A69" s="6" t="s">
        <v>14</v>
      </c>
      <c r="B69" s="7" t="s">
        <v>35</v>
      </c>
      <c r="C69" s="8">
        <v>7093</v>
      </c>
      <c r="D69" s="9">
        <f t="shared" si="6"/>
        <v>2.883932394086739E-3</v>
      </c>
      <c r="E69" s="10">
        <v>1</v>
      </c>
      <c r="F69" s="11">
        <f>VLOOKUP(B69,divergence_lkup!B$1:E$113,2,FALSE)</f>
        <v>0.25960297261100002</v>
      </c>
      <c r="G69" s="11">
        <f>VLOOKUP(B69,divergence_lkup!B$1:E$113,3,FALSE)</f>
        <v>0.761313971521</v>
      </c>
      <c r="H69" s="11">
        <f t="shared" si="7"/>
        <v>1.0209169441320001</v>
      </c>
      <c r="I69" s="12" t="str">
        <f t="shared" si="8"/>
        <v>Upper Three-Quarters</v>
      </c>
      <c r="J69" s="13" t="s">
        <v>11</v>
      </c>
      <c r="K69" s="14" t="str">
        <f t="shared" si="9"/>
        <v>YES</v>
      </c>
      <c r="L69" s="19">
        <f>VLOOKUP(B69,median_i_lkupncome!B$1:C$109,2,FALSE)</f>
        <v>210288</v>
      </c>
    </row>
    <row r="70" spans="1:12" ht="15" x14ac:dyDescent="0.2">
      <c r="A70" s="6" t="s">
        <v>50</v>
      </c>
      <c r="B70" s="7" t="s">
        <v>64</v>
      </c>
      <c r="C70" s="8">
        <v>9295</v>
      </c>
      <c r="D70" s="9">
        <f t="shared" si="6"/>
        <v>3.7792403218717386E-3</v>
      </c>
      <c r="E70" s="15" t="s">
        <v>24</v>
      </c>
      <c r="F70" s="11">
        <f>VLOOKUP(B70,divergence_lkup!B$1:E$113,2,FALSE)</f>
        <v>0.26391611867999998</v>
      </c>
      <c r="G70" s="11">
        <f>VLOOKUP(B70,divergence_lkup!B$1:E$113,3,FALSE)</f>
        <v>0.49951586874699999</v>
      </c>
      <c r="H70" s="11">
        <f t="shared" si="7"/>
        <v>0.76343198742699991</v>
      </c>
      <c r="I70" s="12" t="str">
        <f t="shared" si="8"/>
        <v>Upper Three-Quarters</v>
      </c>
      <c r="J70" s="13" t="s">
        <v>45</v>
      </c>
      <c r="K70" s="14" t="str">
        <f t="shared" si="9"/>
        <v>YES</v>
      </c>
      <c r="L70" s="19">
        <f>VLOOKUP(B70,median_i_lkupncome!B$1:C$109,2,FALSE)</f>
        <v>99792</v>
      </c>
    </row>
    <row r="71" spans="1:12" ht="15" x14ac:dyDescent="0.2">
      <c r="A71" s="6" t="s">
        <v>17</v>
      </c>
      <c r="B71" s="7" t="s">
        <v>40</v>
      </c>
      <c r="C71" s="8">
        <v>10950</v>
      </c>
      <c r="D71" s="9">
        <f t="shared" si="6"/>
        <v>4.4521443275412085E-3</v>
      </c>
      <c r="E71" s="10">
        <v>1</v>
      </c>
      <c r="F71" s="11">
        <f>VLOOKUP(B71,divergence_lkup!B$1:E$113,2,FALSE)</f>
        <v>0.26689934172500002</v>
      </c>
      <c r="G71" s="11">
        <f>VLOOKUP(B71,divergence_lkup!B$1:E$113,3,FALSE)</f>
        <v>0.71031963470299997</v>
      </c>
      <c r="H71" s="11">
        <f t="shared" si="7"/>
        <v>0.97721897642799993</v>
      </c>
      <c r="I71" s="12" t="str">
        <f t="shared" si="8"/>
        <v>Upper Three-Quarters</v>
      </c>
      <c r="J71" s="13" t="s">
        <v>11</v>
      </c>
      <c r="K71" s="14" t="str">
        <f t="shared" si="9"/>
        <v>YES</v>
      </c>
      <c r="L71" s="19">
        <f>VLOOKUP(B71,median_i_lkupncome!B$1:C$109,2,FALSE)</f>
        <v>176641</v>
      </c>
    </row>
    <row r="72" spans="1:12" ht="15" x14ac:dyDescent="0.2">
      <c r="A72" s="6" t="s">
        <v>39</v>
      </c>
      <c r="B72" s="7" t="s">
        <v>39</v>
      </c>
      <c r="C72" s="8">
        <v>28457</v>
      </c>
      <c r="D72" s="9">
        <f t="shared" si="6"/>
        <v>1.1570289600807322E-2</v>
      </c>
      <c r="E72" s="10">
        <v>0</v>
      </c>
      <c r="F72" s="11">
        <f>VLOOKUP(B72,divergence_lkup!B$1:E$113,2,FALSE)</f>
        <v>0.27102828664299999</v>
      </c>
      <c r="G72" s="11">
        <f>VLOOKUP(B72,divergence_lkup!B$1:E$113,3,FALSE)</f>
        <v>0.393014021155</v>
      </c>
      <c r="H72" s="11">
        <f t="shared" si="7"/>
        <v>0.664042307798</v>
      </c>
      <c r="I72" s="12" t="str">
        <f t="shared" si="8"/>
        <v>Bottom Quarter</v>
      </c>
      <c r="J72" s="13" t="s">
        <v>45</v>
      </c>
      <c r="K72" s="14" t="str">
        <f t="shared" si="9"/>
        <v>NO</v>
      </c>
      <c r="L72" s="19">
        <f>VLOOKUP(B72,median_i_lkupncome!B$1:C$109,2,FALSE)</f>
        <v>80418</v>
      </c>
    </row>
    <row r="73" spans="1:12" ht="15" x14ac:dyDescent="0.2">
      <c r="A73" s="6" t="s">
        <v>9</v>
      </c>
      <c r="B73" s="7" t="s">
        <v>46</v>
      </c>
      <c r="C73" s="8">
        <v>31620</v>
      </c>
      <c r="D73" s="9">
        <f t="shared" si="6"/>
        <v>1.2856329099255983E-2</v>
      </c>
      <c r="E73" s="10">
        <v>0.32479999999999998</v>
      </c>
      <c r="F73" s="11">
        <f>VLOOKUP(B73,divergence_lkup!B$1:E$113,2,FALSE)</f>
        <v>0.27283319753399998</v>
      </c>
      <c r="G73" s="11">
        <f>VLOOKUP(B73,divergence_lkup!B$1:E$113,3,FALSE)</f>
        <v>0.44503478810899999</v>
      </c>
      <c r="H73" s="11">
        <f t="shared" si="7"/>
        <v>0.71786798564299992</v>
      </c>
      <c r="I73" s="12" t="str">
        <f t="shared" si="8"/>
        <v>Upper Three-Quarters</v>
      </c>
      <c r="J73" s="13" t="s">
        <v>45</v>
      </c>
      <c r="K73" s="14" t="str">
        <f t="shared" si="9"/>
        <v>YES</v>
      </c>
      <c r="L73" s="19">
        <f>VLOOKUP(B73,median_i_lkupncome!B$1:C$109,2,FALSE)</f>
        <v>90335</v>
      </c>
    </row>
    <row r="74" spans="1:12" ht="15" x14ac:dyDescent="0.2">
      <c r="A74" s="6" t="s">
        <v>14</v>
      </c>
      <c r="B74" s="7" t="s">
        <v>27</v>
      </c>
      <c r="C74" s="8">
        <v>9407</v>
      </c>
      <c r="D74" s="9">
        <f t="shared" si="6"/>
        <v>3.8247782364548085E-3</v>
      </c>
      <c r="E74" s="10">
        <v>1</v>
      </c>
      <c r="F74" s="11">
        <f>VLOOKUP(B74,divergence_lkup!B$1:E$113,2,FALSE)</f>
        <v>0.2744300476</v>
      </c>
      <c r="G74" s="11">
        <f>VLOOKUP(B74,divergence_lkup!B$1:E$113,3,FALSE)</f>
        <v>0.66110343361299995</v>
      </c>
      <c r="H74" s="11">
        <f t="shared" si="7"/>
        <v>0.93553348121299995</v>
      </c>
      <c r="I74" s="12" t="str">
        <f t="shared" si="8"/>
        <v>Upper Three-Quarters</v>
      </c>
      <c r="J74" s="13" t="s">
        <v>11</v>
      </c>
      <c r="K74" s="14" t="str">
        <f t="shared" si="9"/>
        <v>YES</v>
      </c>
      <c r="L74" s="19">
        <f>VLOOKUP(B74,median_i_lkupncome!B$1:C$109,2,FALSE)</f>
        <v>157453</v>
      </c>
    </row>
    <row r="75" spans="1:12" ht="15" x14ac:dyDescent="0.2">
      <c r="A75" s="6" t="s">
        <v>21</v>
      </c>
      <c r="B75" s="7" t="s">
        <v>36</v>
      </c>
      <c r="C75" s="8">
        <v>3948</v>
      </c>
      <c r="D75" s="9">
        <f t="shared" si="6"/>
        <v>1.605211489053214E-3</v>
      </c>
      <c r="E75" s="10">
        <v>1</v>
      </c>
      <c r="F75" s="11">
        <f>VLOOKUP(B75,divergence_lkup!B$1:E$113,2,FALSE)</f>
        <v>0.27498945289299997</v>
      </c>
      <c r="G75" s="11">
        <f>VLOOKUP(B75,divergence_lkup!B$1:E$113,3,FALSE)</f>
        <v>0.79863221884500002</v>
      </c>
      <c r="H75" s="11">
        <f t="shared" si="7"/>
        <v>1.073621671738</v>
      </c>
      <c r="I75" s="12" t="str">
        <f t="shared" si="8"/>
        <v>Upper Three-Quarters</v>
      </c>
      <c r="J75" s="13" t="s">
        <v>11</v>
      </c>
      <c r="K75" s="14" t="str">
        <f t="shared" si="9"/>
        <v>YES</v>
      </c>
      <c r="L75" s="19">
        <f>VLOOKUP(B75,median_i_lkupncome!B$1:C$109,2,FALSE)</f>
        <v>210889</v>
      </c>
    </row>
    <row r="76" spans="1:12" ht="15" x14ac:dyDescent="0.2">
      <c r="A76" s="6" t="s">
        <v>17</v>
      </c>
      <c r="B76" s="7" t="s">
        <v>33</v>
      </c>
      <c r="C76" s="8">
        <v>1139</v>
      </c>
      <c r="D76" s="9">
        <f t="shared" si="6"/>
        <v>4.6310432776889833E-4</v>
      </c>
      <c r="E76" s="10">
        <v>1</v>
      </c>
      <c r="F76" s="11">
        <f>VLOOKUP(B76,divergence_lkup!B$1:E$113,2,FALSE)</f>
        <v>0.27847518456300002</v>
      </c>
      <c r="G76" s="11">
        <f>VLOOKUP(B76,divergence_lkup!B$1:E$113,3,FALSE)</f>
        <v>0.81123792800700001</v>
      </c>
      <c r="H76" s="11">
        <f t="shared" si="7"/>
        <v>1.0897131125700001</v>
      </c>
      <c r="I76" s="12" t="str">
        <f t="shared" si="8"/>
        <v>Upper Three-Quarters</v>
      </c>
      <c r="J76" s="13" t="s">
        <v>11</v>
      </c>
      <c r="K76" s="14" t="str">
        <f t="shared" si="9"/>
        <v>YES</v>
      </c>
      <c r="L76" s="19">
        <f>VLOOKUP(B76,median_i_lkupncome!B$1:C$109,2,FALSE)</f>
        <v>250001</v>
      </c>
    </row>
    <row r="77" spans="1:12" ht="15" x14ac:dyDescent="0.2">
      <c r="A77" s="6" t="s">
        <v>39</v>
      </c>
      <c r="B77" s="7" t="s">
        <v>76</v>
      </c>
      <c r="C77" s="8">
        <v>2082</v>
      </c>
      <c r="D77" s="9">
        <f t="shared" si="6"/>
        <v>8.4651730501742438E-4</v>
      </c>
      <c r="E77" s="15" t="s">
        <v>24</v>
      </c>
      <c r="F77" s="11">
        <f>VLOOKUP(B77,divergence_lkup!B$1:E$113,2,FALSE)</f>
        <v>0.28008692532000001</v>
      </c>
      <c r="G77" s="11">
        <f>VLOOKUP(B77,divergence_lkup!B$1:E$113,3,FALSE)</f>
        <v>0.321805955812</v>
      </c>
      <c r="H77" s="11">
        <f t="shared" si="7"/>
        <v>0.60189288113200001</v>
      </c>
      <c r="I77" s="12" t="str">
        <f t="shared" si="8"/>
        <v>Bottom Quarter</v>
      </c>
      <c r="J77" s="13" t="s">
        <v>45</v>
      </c>
      <c r="K77" s="14" t="str">
        <f t="shared" si="9"/>
        <v>NO</v>
      </c>
      <c r="L77" s="19">
        <f>VLOOKUP(B77,median_i_lkupncome!B$1:C$109,2,FALSE)</f>
        <v>70119</v>
      </c>
    </row>
    <row r="78" spans="1:12" ht="15" x14ac:dyDescent="0.2">
      <c r="A78" s="6" t="s">
        <v>14</v>
      </c>
      <c r="B78" s="7" t="s">
        <v>15</v>
      </c>
      <c r="C78" s="8">
        <v>4200</v>
      </c>
      <c r="D78" s="9">
        <f t="shared" si="6"/>
        <v>1.7076717968651212E-3</v>
      </c>
      <c r="E78" s="10">
        <v>1</v>
      </c>
      <c r="F78" s="11">
        <f>VLOOKUP(B78,divergence_lkup!B$1:E$113,2,FALSE)</f>
        <v>0.28686297792499998</v>
      </c>
      <c r="G78" s="11">
        <f>VLOOKUP(B78,divergence_lkup!B$1:E$113,3,FALSE)</f>
        <v>0.69142857142900005</v>
      </c>
      <c r="H78" s="11">
        <f t="shared" si="7"/>
        <v>0.97829154935400009</v>
      </c>
      <c r="I78" s="12" t="str">
        <f t="shared" si="8"/>
        <v>Upper Three-Quarters</v>
      </c>
      <c r="J78" s="13" t="s">
        <v>11</v>
      </c>
      <c r="K78" s="14" t="str">
        <f t="shared" si="9"/>
        <v>YES</v>
      </c>
      <c r="L78" s="19">
        <f>VLOOKUP(B78,median_i_lkupncome!B$1:C$109,2,FALSE)</f>
        <v>152581</v>
      </c>
    </row>
    <row r="79" spans="1:12" ht="15" x14ac:dyDescent="0.2">
      <c r="A79" s="6" t="s">
        <v>50</v>
      </c>
      <c r="B79" s="7" t="s">
        <v>81</v>
      </c>
      <c r="C79" s="8">
        <v>2824</v>
      </c>
      <c r="D79" s="9">
        <f t="shared" si="6"/>
        <v>1.1482059891302625E-3</v>
      </c>
      <c r="E79" s="10">
        <v>0</v>
      </c>
      <c r="F79" s="11">
        <f>VLOOKUP(B79,divergence_lkup!B$1:E$113,2,FALSE)</f>
        <v>0.295412046353</v>
      </c>
      <c r="G79" s="11">
        <f>VLOOKUP(B79,divergence_lkup!B$1:E$113,3,FALSE)</f>
        <v>0.34100566572199997</v>
      </c>
      <c r="H79" s="11">
        <f t="shared" si="7"/>
        <v>0.63641771207499997</v>
      </c>
      <c r="I79" s="12" t="str">
        <f t="shared" si="8"/>
        <v>Bottom Quarter</v>
      </c>
      <c r="J79" s="13" t="s">
        <v>45</v>
      </c>
      <c r="K79" s="14" t="str">
        <f t="shared" si="9"/>
        <v>NO</v>
      </c>
      <c r="L79" s="19">
        <f>VLOOKUP(B79,median_i_lkupncome!B$1:C$109,2,FALSE)</f>
        <v>76777</v>
      </c>
    </row>
    <row r="80" spans="1:12" ht="15" x14ac:dyDescent="0.2">
      <c r="A80" s="6" t="s">
        <v>14</v>
      </c>
      <c r="B80" s="7" t="s">
        <v>19</v>
      </c>
      <c r="C80" s="8">
        <v>15956</v>
      </c>
      <c r="D80" s="9">
        <f t="shared" si="6"/>
        <v>6.4875264739952081E-3</v>
      </c>
      <c r="E80" s="10">
        <v>1</v>
      </c>
      <c r="F80" s="11">
        <f>VLOOKUP(B80,divergence_lkup!B$1:E$113,2,FALSE)</f>
        <v>0.29787680777199999</v>
      </c>
      <c r="G80" s="11">
        <f>VLOOKUP(B80,divergence_lkup!B$1:E$113,3,FALSE)</f>
        <v>0.69390824768100001</v>
      </c>
      <c r="H80" s="11">
        <f t="shared" si="7"/>
        <v>0.991785055453</v>
      </c>
      <c r="I80" s="12" t="str">
        <f t="shared" si="8"/>
        <v>Upper Three-Quarters</v>
      </c>
      <c r="J80" s="13" t="s">
        <v>11</v>
      </c>
      <c r="K80" s="14" t="str">
        <f t="shared" si="9"/>
        <v>YES</v>
      </c>
      <c r="L80" s="19">
        <f>VLOOKUP(B80,median_i_lkupncome!B$1:C$109,2,FALSE)</f>
        <v>152714</v>
      </c>
    </row>
    <row r="81" spans="1:12" ht="15" x14ac:dyDescent="0.2">
      <c r="A81" s="6" t="s">
        <v>70</v>
      </c>
      <c r="B81" s="7" t="s">
        <v>101</v>
      </c>
      <c r="C81" s="8">
        <v>4286</v>
      </c>
      <c r="D81" s="9">
        <f t="shared" si="6"/>
        <v>1.7426384098485498E-3</v>
      </c>
      <c r="E81" s="15" t="s">
        <v>24</v>
      </c>
      <c r="F81" s="11">
        <f>VLOOKUP(B81,divergence_lkup!B$1:E$113,2,FALSE)</f>
        <v>0.30742248680500001</v>
      </c>
      <c r="G81" s="11">
        <f>VLOOKUP(B81,divergence_lkup!B$1:E$113,3,FALSE)</f>
        <v>0.30051329911300001</v>
      </c>
      <c r="H81" s="11">
        <f t="shared" si="7"/>
        <v>0.60793578591800002</v>
      </c>
      <c r="I81" s="12" t="str">
        <f t="shared" si="8"/>
        <v>Bottom Quarter</v>
      </c>
      <c r="J81" s="13" t="s">
        <v>45</v>
      </c>
      <c r="K81" s="14" t="str">
        <f t="shared" si="9"/>
        <v>NO</v>
      </c>
      <c r="L81" s="19">
        <f>VLOOKUP(B81,median_i_lkupncome!B$1:C$109,2,FALSE)</f>
        <v>70000</v>
      </c>
    </row>
    <row r="82" spans="1:12" ht="15" x14ac:dyDescent="0.2">
      <c r="A82" s="6" t="s">
        <v>17</v>
      </c>
      <c r="B82" s="7" t="s">
        <v>49</v>
      </c>
      <c r="C82" s="8">
        <v>16208</v>
      </c>
      <c r="D82" s="9">
        <f t="shared" si="6"/>
        <v>6.5899867818071155E-3</v>
      </c>
      <c r="E82" s="10">
        <v>0.16450000000000001</v>
      </c>
      <c r="F82" s="11">
        <f>VLOOKUP(B82,divergence_lkup!B$1:E$113,2,FALSE)</f>
        <v>0.310293545891</v>
      </c>
      <c r="G82" s="11">
        <f>VLOOKUP(B82,divergence_lkup!B$1:E$113,3,FALSE)</f>
        <v>0.479207798618</v>
      </c>
      <c r="H82" s="11">
        <f t="shared" si="7"/>
        <v>0.789501344509</v>
      </c>
      <c r="I82" s="12" t="str">
        <f t="shared" si="8"/>
        <v>Upper Three-Quarters</v>
      </c>
      <c r="J82" s="13" t="s">
        <v>45</v>
      </c>
      <c r="K82" s="14" t="str">
        <f t="shared" si="9"/>
        <v>YES</v>
      </c>
      <c r="L82" s="19">
        <f>VLOOKUP(B82,median_i_lkupncome!B$1:C$109,2,FALSE)</f>
        <v>94548</v>
      </c>
    </row>
    <row r="83" spans="1:12" ht="15" x14ac:dyDescent="0.2">
      <c r="A83" s="6" t="s">
        <v>39</v>
      </c>
      <c r="B83" s="7" t="s">
        <v>123</v>
      </c>
      <c r="C83" s="8">
        <v>2600</v>
      </c>
      <c r="D83" s="9">
        <f t="shared" si="6"/>
        <v>1.0571301599641226E-3</v>
      </c>
      <c r="E83" s="15" t="s">
        <v>24</v>
      </c>
      <c r="F83" s="11">
        <f>VLOOKUP(B83,divergence_lkup!B$1:E$113,2,FALSE)</f>
        <v>0.33842591839199998</v>
      </c>
      <c r="G83" s="11">
        <f>VLOOKUP(B83,divergence_lkup!B$1:E$113,3,FALSE)</f>
        <v>0.40076923076900001</v>
      </c>
      <c r="H83" s="11">
        <f t="shared" si="7"/>
        <v>0.73919514916100004</v>
      </c>
      <c r="I83" s="12" t="str">
        <f t="shared" si="8"/>
        <v>Upper Three-Quarters</v>
      </c>
      <c r="J83" s="13" t="s">
        <v>11</v>
      </c>
      <c r="K83" s="14" t="str">
        <f t="shared" si="9"/>
        <v>YES</v>
      </c>
      <c r="L83" s="19">
        <f>VLOOKUP(B83,median_i_lkupncome!B$1:C$109,2,FALSE)</f>
        <v>87800</v>
      </c>
    </row>
    <row r="84" spans="1:12" ht="15" x14ac:dyDescent="0.2">
      <c r="A84" s="6" t="s">
        <v>50</v>
      </c>
      <c r="B84" s="7" t="s">
        <v>51</v>
      </c>
      <c r="C84" s="8">
        <v>4666</v>
      </c>
      <c r="D84" s="9">
        <f t="shared" si="6"/>
        <v>1.8971420486125371E-3</v>
      </c>
      <c r="E84" s="15" t="s">
        <v>24</v>
      </c>
      <c r="F84" s="11">
        <f>VLOOKUP(B84,divergence_lkup!B$1:E$113,2,FALSE)</f>
        <v>0.34629566775600001</v>
      </c>
      <c r="G84" s="11">
        <f>VLOOKUP(B84,divergence_lkup!B$1:E$113,3,FALSE)</f>
        <v>0.45370767252499999</v>
      </c>
      <c r="H84" s="11">
        <f t="shared" si="7"/>
        <v>0.80000334028100006</v>
      </c>
      <c r="I84" s="12" t="str">
        <f t="shared" si="8"/>
        <v>Upper Three-Quarters</v>
      </c>
      <c r="J84" s="13" t="s">
        <v>45</v>
      </c>
      <c r="K84" s="14" t="str">
        <f t="shared" si="9"/>
        <v>YES</v>
      </c>
      <c r="L84" s="19">
        <f>VLOOKUP(B84,median_i_lkupncome!B$1:C$109,2,FALSE)</f>
        <v>90300</v>
      </c>
    </row>
    <row r="85" spans="1:12" ht="15" x14ac:dyDescent="0.2">
      <c r="A85" s="6" t="s">
        <v>12</v>
      </c>
      <c r="B85" s="7" t="s">
        <v>16</v>
      </c>
      <c r="C85" s="8">
        <v>3893</v>
      </c>
      <c r="D85" s="9">
        <f t="shared" si="6"/>
        <v>1.5828491202847421E-3</v>
      </c>
      <c r="E85" s="10">
        <v>1</v>
      </c>
      <c r="F85" s="11">
        <f>VLOOKUP(B85,divergence_lkup!B$1:E$113,2,FALSE)</f>
        <v>0.36039532836799998</v>
      </c>
      <c r="G85" s="11">
        <f>VLOOKUP(B85,divergence_lkup!B$1:E$113,3,FALSE)</f>
        <v>0.66529668635999994</v>
      </c>
      <c r="H85" s="11">
        <f t="shared" si="7"/>
        <v>1.025692014728</v>
      </c>
      <c r="I85" s="12" t="str">
        <f t="shared" si="8"/>
        <v>Upper Three-Quarters</v>
      </c>
      <c r="J85" s="13" t="s">
        <v>11</v>
      </c>
      <c r="K85" s="14" t="str">
        <f t="shared" si="9"/>
        <v>YES</v>
      </c>
      <c r="L85" s="19">
        <f>VLOOKUP(B85,median_i_lkupncome!B$1:C$109,2,FALSE)</f>
        <v>147587</v>
      </c>
    </row>
    <row r="86" spans="1:12" ht="15" x14ac:dyDescent="0.2">
      <c r="A86" s="6" t="s">
        <v>50</v>
      </c>
      <c r="B86" s="7" t="s">
        <v>108</v>
      </c>
      <c r="C86" s="8">
        <v>3263</v>
      </c>
      <c r="D86" s="9">
        <f t="shared" si="6"/>
        <v>1.326698350754974E-3</v>
      </c>
      <c r="E86" s="15" t="s">
        <v>24</v>
      </c>
      <c r="F86" s="11">
        <f>VLOOKUP(B86,divergence_lkup!B$1:E$113,2,FALSE)</f>
        <v>0.37190008754600001</v>
      </c>
      <c r="G86" s="11">
        <f>VLOOKUP(B86,divergence_lkup!B$1:E$113,3,FALSE)</f>
        <v>0.36653386454199999</v>
      </c>
      <c r="H86" s="11">
        <f t="shared" si="7"/>
        <v>0.738433952088</v>
      </c>
      <c r="I86" s="12" t="str">
        <f t="shared" si="8"/>
        <v>Bottom Quarter</v>
      </c>
      <c r="J86" s="13" t="s">
        <v>45</v>
      </c>
      <c r="K86" s="14" t="str">
        <f t="shared" si="9"/>
        <v>NO</v>
      </c>
      <c r="L86" s="19">
        <f>VLOOKUP(B86,median_i_lkupncome!B$1:C$109,2,FALSE)</f>
        <v>77204</v>
      </c>
    </row>
    <row r="87" spans="1:12" ht="15" x14ac:dyDescent="0.2">
      <c r="A87" s="6" t="s">
        <v>50</v>
      </c>
      <c r="B87" s="7" t="s">
        <v>50</v>
      </c>
      <c r="C87" s="8">
        <v>5006</v>
      </c>
      <c r="D87" s="9">
        <f t="shared" si="6"/>
        <v>2.0353821464539992E-3</v>
      </c>
      <c r="E87" s="15" t="s">
        <v>24</v>
      </c>
      <c r="F87" s="11">
        <f>VLOOKUP(B87,divergence_lkup!B$1:E$113,2,FALSE)</f>
        <v>0.37768863843700001</v>
      </c>
      <c r="G87" s="11">
        <f>VLOOKUP(B87,divergence_lkup!B$1:E$113,3,FALSE)</f>
        <v>0.38993208150199998</v>
      </c>
      <c r="H87" s="11">
        <f t="shared" si="7"/>
        <v>0.76762071993899994</v>
      </c>
      <c r="I87" s="12" t="str">
        <f t="shared" si="8"/>
        <v>Bottom Quarter</v>
      </c>
      <c r="J87" s="13" t="s">
        <v>45</v>
      </c>
      <c r="K87" s="14" t="str">
        <f t="shared" si="9"/>
        <v>NO</v>
      </c>
      <c r="L87" s="19">
        <f>VLOOKUP(B87,median_i_lkupncome!B$1:C$109,2,FALSE)</f>
        <v>79576</v>
      </c>
    </row>
    <row r="88" spans="1:12" ht="15" x14ac:dyDescent="0.2">
      <c r="A88" s="6" t="s">
        <v>9</v>
      </c>
      <c r="B88" s="7" t="s">
        <v>43</v>
      </c>
      <c r="C88" s="8">
        <v>1899</v>
      </c>
      <c r="D88" s="9">
        <f t="shared" si="6"/>
        <v>7.7211160529687265E-4</v>
      </c>
      <c r="E88" s="10">
        <v>1</v>
      </c>
      <c r="F88" s="11">
        <f>VLOOKUP(B88,divergence_lkup!B$1:E$113,2,FALSE)</f>
        <v>0.38192811482200001</v>
      </c>
      <c r="G88" s="11">
        <f>VLOOKUP(B88,divergence_lkup!B$1:E$113,3,FALSE)</f>
        <v>0.75408109531300005</v>
      </c>
      <c r="H88" s="11">
        <f t="shared" si="7"/>
        <v>1.1360092101350001</v>
      </c>
      <c r="I88" s="12" t="str">
        <f t="shared" si="8"/>
        <v>Upper Three-Quarters</v>
      </c>
      <c r="J88" s="13" t="s">
        <v>11</v>
      </c>
      <c r="K88" s="14" t="str">
        <f t="shared" si="9"/>
        <v>YES</v>
      </c>
      <c r="L88" s="19">
        <f>VLOOKUP(B88,median_i_lkupncome!B$1:C$109,2,FALSE)</f>
        <v>247250</v>
      </c>
    </row>
    <row r="89" spans="1:12" ht="15" x14ac:dyDescent="0.2">
      <c r="A89" s="6" t="s">
        <v>9</v>
      </c>
      <c r="B89" s="7" t="s">
        <v>37</v>
      </c>
      <c r="C89" s="8">
        <v>1744</v>
      </c>
      <c r="D89" s="9">
        <f t="shared" si="6"/>
        <v>7.0909038422208839E-4</v>
      </c>
      <c r="E89" s="10">
        <v>1</v>
      </c>
      <c r="F89" s="11">
        <f>VLOOKUP(B89,divergence_lkup!B$1:E$113,2,FALSE)</f>
        <v>0.38672520539499999</v>
      </c>
      <c r="G89" s="11">
        <f>VLOOKUP(B89,divergence_lkup!B$1:E$113,3,FALSE)</f>
        <v>0.73509174311900005</v>
      </c>
      <c r="H89" s="11">
        <f t="shared" si="7"/>
        <v>1.1218169485140002</v>
      </c>
      <c r="I89" s="12" t="str">
        <f t="shared" si="8"/>
        <v>Upper Three-Quarters</v>
      </c>
      <c r="J89" s="13" t="s">
        <v>11</v>
      </c>
      <c r="K89" s="14" t="str">
        <f t="shared" si="9"/>
        <v>YES</v>
      </c>
      <c r="L89" s="19">
        <f>VLOOKUP(B89,median_i_lkupncome!B$1:C$109,2,FALSE)</f>
        <v>210625</v>
      </c>
    </row>
    <row r="90" spans="1:12" ht="15" x14ac:dyDescent="0.2">
      <c r="A90" s="6" t="s">
        <v>39</v>
      </c>
      <c r="B90" s="7" t="s">
        <v>114</v>
      </c>
      <c r="C90" s="8">
        <v>1368</v>
      </c>
      <c r="D90" s="9">
        <f t="shared" si="6"/>
        <v>5.562130995503537E-4</v>
      </c>
      <c r="E90" s="15" t="s">
        <v>24</v>
      </c>
      <c r="F90" s="11">
        <f>VLOOKUP(B90,divergence_lkup!B$1:E$113,2,FALSE)</f>
        <v>0.39614677932300002</v>
      </c>
      <c r="G90" s="11">
        <f>VLOOKUP(B90,divergence_lkup!B$1:E$113,3,FALSE)</f>
        <v>0.32821637426900002</v>
      </c>
      <c r="H90" s="11">
        <f t="shared" si="7"/>
        <v>0.7243631535920001</v>
      </c>
      <c r="I90" s="12" t="str">
        <f t="shared" si="8"/>
        <v>Bottom Quarter</v>
      </c>
      <c r="J90" s="13" t="s">
        <v>45</v>
      </c>
      <c r="K90" s="14" t="str">
        <f t="shared" si="9"/>
        <v>NO</v>
      </c>
      <c r="L90" s="19">
        <f>VLOOKUP(B90,median_i_lkupncome!B$1:C$109,2,FALSE)</f>
        <v>63561</v>
      </c>
    </row>
    <row r="91" spans="1:12" ht="15" x14ac:dyDescent="0.2">
      <c r="A91" s="6" t="s">
        <v>17</v>
      </c>
      <c r="B91" s="7" t="s">
        <v>32</v>
      </c>
      <c r="C91" s="8">
        <v>22637</v>
      </c>
      <c r="D91" s="9">
        <f t="shared" si="6"/>
        <v>9.2039443965799394E-3</v>
      </c>
      <c r="E91" s="10">
        <v>0.6371</v>
      </c>
      <c r="F91" s="11">
        <f>VLOOKUP(B91,divergence_lkup!B$1:E$113,2,FALSE)</f>
        <v>0.397040452677</v>
      </c>
      <c r="G91" s="11">
        <f>VLOOKUP(B91,divergence_lkup!B$1:E$113,3,FALSE)</f>
        <v>0.59985863851200005</v>
      </c>
      <c r="H91" s="11">
        <f t="shared" si="7"/>
        <v>0.99689909118900011</v>
      </c>
      <c r="I91" s="12" t="str">
        <f t="shared" si="8"/>
        <v>Upper Three-Quarters</v>
      </c>
      <c r="J91" s="13" t="s">
        <v>11</v>
      </c>
      <c r="K91" s="14" t="str">
        <f t="shared" si="9"/>
        <v>YES</v>
      </c>
      <c r="L91" s="19">
        <f>VLOOKUP(B91,median_i_lkupncome!B$1:C$109,2,FALSE)</f>
        <v>125161</v>
      </c>
    </row>
    <row r="92" spans="1:12" ht="15" x14ac:dyDescent="0.2">
      <c r="A92" s="6" t="s">
        <v>12</v>
      </c>
      <c r="B92" s="7" t="s">
        <v>52</v>
      </c>
      <c r="C92" s="8">
        <v>5895</v>
      </c>
      <c r="D92" s="9">
        <f t="shared" si="6"/>
        <v>2.3968393434571165E-3</v>
      </c>
      <c r="E92" s="10">
        <v>1</v>
      </c>
      <c r="F92" s="11">
        <f>VLOOKUP(B92,divergence_lkup!B$1:E$113,2,FALSE)</f>
        <v>0.39912654607600001</v>
      </c>
      <c r="G92" s="11">
        <f>VLOOKUP(B92,divergence_lkup!B$1:E$113,3,FALSE)</f>
        <v>0.51416454622600005</v>
      </c>
      <c r="H92" s="11">
        <f t="shared" si="7"/>
        <v>0.91329109230200012</v>
      </c>
      <c r="I92" s="12" t="str">
        <f t="shared" si="8"/>
        <v>Upper Three-Quarters</v>
      </c>
      <c r="J92" s="13" t="s">
        <v>45</v>
      </c>
      <c r="K92" s="14" t="str">
        <f t="shared" si="9"/>
        <v>YES</v>
      </c>
      <c r="L92" s="19">
        <f>VLOOKUP(B92,median_i_lkupncome!B$1:C$109,2,FALSE)</f>
        <v>101754</v>
      </c>
    </row>
    <row r="93" spans="1:12" ht="15" x14ac:dyDescent="0.2">
      <c r="A93" s="6" t="s">
        <v>12</v>
      </c>
      <c r="B93" s="7" t="s">
        <v>20</v>
      </c>
      <c r="C93" s="8">
        <v>3390</v>
      </c>
      <c r="D93" s="9">
        <f t="shared" si="6"/>
        <v>1.3783350931839908E-3</v>
      </c>
      <c r="E93" s="10">
        <v>1</v>
      </c>
      <c r="F93" s="11">
        <f>VLOOKUP(B93,divergence_lkup!B$1:E$113,2,FALSE)</f>
        <v>0.40922966357200002</v>
      </c>
      <c r="G93" s="11">
        <f>VLOOKUP(B93,divergence_lkup!B$1:E$113,3,FALSE)</f>
        <v>0.53628318584099999</v>
      </c>
      <c r="H93" s="11">
        <f t="shared" si="7"/>
        <v>0.94551284941300007</v>
      </c>
      <c r="I93" s="12" t="str">
        <f t="shared" si="8"/>
        <v>Upper Three-Quarters</v>
      </c>
      <c r="J93" s="13" t="s">
        <v>11</v>
      </c>
      <c r="K93" s="14" t="str">
        <f t="shared" si="9"/>
        <v>YES</v>
      </c>
      <c r="L93" s="19">
        <f>VLOOKUP(B93,median_i_lkupncome!B$1:C$109,2,FALSE)</f>
        <v>107582</v>
      </c>
    </row>
    <row r="94" spans="1:12" ht="15" x14ac:dyDescent="0.2">
      <c r="A94" s="6" t="s">
        <v>17</v>
      </c>
      <c r="B94" s="7" t="s">
        <v>18</v>
      </c>
      <c r="C94" s="8">
        <v>20657</v>
      </c>
      <c r="D94" s="9">
        <f t="shared" si="6"/>
        <v>8.3988991209149547E-3</v>
      </c>
      <c r="E94" s="10">
        <v>1</v>
      </c>
      <c r="F94" s="11">
        <f>VLOOKUP(B94,divergence_lkup!B$1:E$113,2,FALSE)</f>
        <v>0.43218450390800001</v>
      </c>
      <c r="G94" s="11">
        <f>VLOOKUP(B94,divergence_lkup!B$1:E$113,3,FALSE)</f>
        <v>0.699908021494</v>
      </c>
      <c r="H94" s="11">
        <f t="shared" si="7"/>
        <v>1.132092525402</v>
      </c>
      <c r="I94" s="12" t="str">
        <f t="shared" si="8"/>
        <v>Upper Three-Quarters</v>
      </c>
      <c r="J94" s="13" t="s">
        <v>11</v>
      </c>
      <c r="K94" s="14" t="str">
        <f t="shared" si="9"/>
        <v>YES</v>
      </c>
      <c r="L94" s="19">
        <f>VLOOKUP(B94,median_i_lkupncome!B$1:C$109,2,FALSE)</f>
        <v>163954</v>
      </c>
    </row>
    <row r="95" spans="1:12" ht="15" x14ac:dyDescent="0.2">
      <c r="A95" s="6" t="s">
        <v>14</v>
      </c>
      <c r="B95" s="7" t="s">
        <v>106</v>
      </c>
      <c r="C95" s="8">
        <v>9136</v>
      </c>
      <c r="D95" s="9">
        <f t="shared" si="6"/>
        <v>3.7145927467047016E-3</v>
      </c>
      <c r="E95" s="10">
        <v>0</v>
      </c>
      <c r="F95" s="11">
        <f>VLOOKUP(B95,divergence_lkup!B$1:E$113,2,FALSE)</f>
        <v>0.43424293695100002</v>
      </c>
      <c r="G95" s="11">
        <f>VLOOKUP(B95,divergence_lkup!B$1:E$113,3,FALSE)</f>
        <v>0.16112084063000001</v>
      </c>
      <c r="H95" s="11">
        <f t="shared" si="7"/>
        <v>0.59536377758100001</v>
      </c>
      <c r="I95" s="12" t="str">
        <f t="shared" si="8"/>
        <v>Bottom Quarter</v>
      </c>
      <c r="J95" s="13" t="s">
        <v>45</v>
      </c>
      <c r="K95" s="14" t="str">
        <f t="shared" si="9"/>
        <v>NO</v>
      </c>
      <c r="L95" s="19">
        <f>VLOOKUP(B95,median_i_lkupncome!B$1:C$109,2,FALSE)</f>
        <v>49226</v>
      </c>
    </row>
    <row r="96" spans="1:12" ht="15" x14ac:dyDescent="0.2">
      <c r="A96" s="6" t="s">
        <v>12</v>
      </c>
      <c r="B96" s="7" t="s">
        <v>41</v>
      </c>
      <c r="C96" s="8">
        <v>3817</v>
      </c>
      <c r="D96" s="9">
        <f t="shared" si="6"/>
        <v>1.5519483925319447E-3</v>
      </c>
      <c r="E96" s="10">
        <v>1</v>
      </c>
      <c r="F96" s="11">
        <f>VLOOKUP(B96,divergence_lkup!B$1:E$113,2,FALSE)</f>
        <v>0.447483195118</v>
      </c>
      <c r="G96" s="11">
        <f>VLOOKUP(B96,divergence_lkup!B$1:E$113,3,FALSE)</f>
        <v>0.67461357086700002</v>
      </c>
      <c r="H96" s="11">
        <f t="shared" si="7"/>
        <v>1.1220967659850001</v>
      </c>
      <c r="I96" s="12" t="str">
        <f t="shared" si="8"/>
        <v>Upper Three-Quarters</v>
      </c>
      <c r="J96" s="13" t="s">
        <v>11</v>
      </c>
      <c r="K96" s="14" t="str">
        <f t="shared" si="9"/>
        <v>YES</v>
      </c>
      <c r="L96" s="19">
        <f>VLOOKUP(B96,median_i_lkupncome!B$1:C$109,2,FALSE)</f>
        <v>163865</v>
      </c>
    </row>
    <row r="97" spans="1:12" ht="15" x14ac:dyDescent="0.2">
      <c r="A97" s="6" t="s">
        <v>9</v>
      </c>
      <c r="B97" s="7" t="s">
        <v>83</v>
      </c>
      <c r="C97" s="8">
        <v>7478</v>
      </c>
      <c r="D97" s="9">
        <f t="shared" si="6"/>
        <v>3.0404689754660419E-3</v>
      </c>
      <c r="E97" s="10">
        <v>0</v>
      </c>
      <c r="F97" s="11">
        <f>VLOOKUP(B97,divergence_lkup!B$1:E$113,2,FALSE)</f>
        <v>0.45233076953599999</v>
      </c>
      <c r="G97" s="11">
        <f>VLOOKUP(B97,divergence_lkup!B$1:E$113,3,FALSE)</f>
        <v>0.33698849959900001</v>
      </c>
      <c r="H97" s="11">
        <f t="shared" si="7"/>
        <v>0.78931926913499995</v>
      </c>
      <c r="I97" s="12" t="str">
        <f t="shared" si="8"/>
        <v>Bottom Quarter</v>
      </c>
      <c r="J97" s="13" t="s">
        <v>45</v>
      </c>
      <c r="K97" s="14" t="str">
        <f t="shared" si="9"/>
        <v>NO</v>
      </c>
      <c r="L97" s="19">
        <f>VLOOKUP(B97,median_i_lkupncome!B$1:C$109,2,FALSE)</f>
        <v>64794</v>
      </c>
    </row>
    <row r="98" spans="1:12" ht="15" x14ac:dyDescent="0.2">
      <c r="A98" s="6" t="s">
        <v>12</v>
      </c>
      <c r="B98" s="7" t="s">
        <v>31</v>
      </c>
      <c r="C98" s="8">
        <v>8044</v>
      </c>
      <c r="D98" s="9">
        <f t="shared" ref="D98:D129" si="10">C98/(SUM($C$2:$C$102))</f>
        <v>3.2705980795197701E-3</v>
      </c>
      <c r="E98" s="10">
        <v>1</v>
      </c>
      <c r="F98" s="11">
        <f>VLOOKUP(B98,divergence_lkup!B$1:E$113,2,FALSE)</f>
        <v>0.45546276660399998</v>
      </c>
      <c r="G98" s="11">
        <f>VLOOKUP(B98,divergence_lkup!B$1:E$113,3,FALSE)</f>
        <v>0.65910212136199997</v>
      </c>
      <c r="H98" s="11">
        <f t="shared" ref="H98:H129" si="11">F98+G98</f>
        <v>1.114564887966</v>
      </c>
      <c r="I98" s="12" t="str">
        <f t="shared" si="8"/>
        <v>Upper Three-Quarters</v>
      </c>
      <c r="J98" s="13" t="s">
        <v>11</v>
      </c>
      <c r="K98" s="14" t="str">
        <f t="shared" si="9"/>
        <v>YES</v>
      </c>
      <c r="L98" s="19">
        <f>VLOOKUP(B98,median_i_lkupncome!B$1:C$109,2,FALSE)</f>
        <v>158839</v>
      </c>
    </row>
    <row r="99" spans="1:12" ht="15" x14ac:dyDescent="0.2">
      <c r="A99" s="6" t="s">
        <v>12</v>
      </c>
      <c r="B99" s="7" t="s">
        <v>62</v>
      </c>
      <c r="C99" s="8">
        <v>4065</v>
      </c>
      <c r="D99" s="9">
        <f t="shared" si="10"/>
        <v>1.6527823462515994E-3</v>
      </c>
      <c r="E99" s="10">
        <v>1</v>
      </c>
      <c r="F99" s="11">
        <f>VLOOKUP(B99,divergence_lkup!B$1:E$113,2,FALSE)</f>
        <v>0.49390822212000002</v>
      </c>
      <c r="G99" s="11">
        <f>VLOOKUP(B99,divergence_lkup!B$1:E$113,3,FALSE)</f>
        <v>0.57023370233699999</v>
      </c>
      <c r="H99" s="11">
        <f t="shared" si="11"/>
        <v>1.0641419244570001</v>
      </c>
      <c r="I99" s="12" t="str">
        <f t="shared" si="8"/>
        <v>Upper Three-Quarters</v>
      </c>
      <c r="J99" s="13" t="s">
        <v>45</v>
      </c>
      <c r="K99" s="14" t="str">
        <f t="shared" si="9"/>
        <v>YES</v>
      </c>
      <c r="L99" s="19">
        <f>VLOOKUP(B99,median_i_lkupncome!B$1:C$109,2,FALSE)</f>
        <v>112964</v>
      </c>
    </row>
    <row r="100" spans="1:12" ht="15" x14ac:dyDescent="0.2">
      <c r="A100" s="6" t="s">
        <v>12</v>
      </c>
      <c r="B100" s="7" t="s">
        <v>59</v>
      </c>
      <c r="C100" s="8">
        <v>5293</v>
      </c>
      <c r="D100" s="9">
        <f t="shared" si="10"/>
        <v>2.152073052573116E-3</v>
      </c>
      <c r="E100" s="10">
        <v>1</v>
      </c>
      <c r="F100" s="11">
        <f>VLOOKUP(B100,divergence_lkup!B$1:E$113,2,FALSE)</f>
        <v>0.50052958840200001</v>
      </c>
      <c r="G100" s="11">
        <f>VLOOKUP(B100,divergence_lkup!B$1:E$113,3,FALSE)</f>
        <v>0.60986208199500003</v>
      </c>
      <c r="H100" s="11">
        <f t="shared" si="11"/>
        <v>1.110391670397</v>
      </c>
      <c r="I100" s="12" t="str">
        <f t="shared" si="8"/>
        <v>Upper Three-Quarters</v>
      </c>
      <c r="J100" s="13" t="s">
        <v>45</v>
      </c>
      <c r="K100" s="14" t="str">
        <f t="shared" si="9"/>
        <v>YES</v>
      </c>
      <c r="L100" s="19">
        <f>VLOOKUP(B100,median_i_lkupncome!B$1:C$109,2,FALSE)</f>
        <v>125189</v>
      </c>
    </row>
    <row r="101" spans="1:12" ht="15" x14ac:dyDescent="0.2">
      <c r="A101" s="6" t="s">
        <v>12</v>
      </c>
      <c r="B101" s="7" t="s">
        <v>38</v>
      </c>
      <c r="C101" s="8">
        <v>807</v>
      </c>
      <c r="D101" s="9">
        <f t="shared" si="10"/>
        <v>3.2811693811194114E-4</v>
      </c>
      <c r="E101" s="10">
        <v>1</v>
      </c>
      <c r="F101" s="11">
        <f>VLOOKUP(B101,divergence_lkup!B$1:E$113,2,FALSE)</f>
        <v>0.60714516333699997</v>
      </c>
      <c r="G101" s="11">
        <f>VLOOKUP(B101,divergence_lkup!B$1:E$113,3,FALSE)</f>
        <v>0.76456009913300005</v>
      </c>
      <c r="H101" s="11">
        <f t="shared" si="11"/>
        <v>1.3717052624699999</v>
      </c>
      <c r="I101" s="12" t="str">
        <f t="shared" si="8"/>
        <v>Upper Three-Quarters</v>
      </c>
      <c r="J101" s="13" t="s">
        <v>11</v>
      </c>
      <c r="K101" s="14" t="str">
        <f t="shared" si="9"/>
        <v>YES</v>
      </c>
      <c r="L101" s="19">
        <f>VLOOKUP(B101,median_i_lkupncome!B$1:C$109,2,FALSE)</f>
        <v>250001</v>
      </c>
    </row>
    <row r="102" spans="1:12" ht="15" x14ac:dyDescent="0.2">
      <c r="A102" s="6" t="s">
        <v>12</v>
      </c>
      <c r="B102" s="7" t="s">
        <v>13</v>
      </c>
      <c r="C102" s="8">
        <v>916</v>
      </c>
      <c r="D102" s="9">
        <f t="shared" si="10"/>
        <v>3.7243508712582165E-4</v>
      </c>
      <c r="E102" s="10">
        <v>1</v>
      </c>
      <c r="F102" s="11">
        <f>VLOOKUP(B102,divergence_lkup!B$1:E$113,2,FALSE)</f>
        <v>0.61146298628499995</v>
      </c>
      <c r="G102" s="11">
        <f>VLOOKUP(B102,divergence_lkup!B$1:E$113,3,FALSE)</f>
        <v>0.708515283843</v>
      </c>
      <c r="H102" s="11">
        <f t="shared" si="11"/>
        <v>1.3199782701279998</v>
      </c>
      <c r="I102" s="12" t="str">
        <f t="shared" si="8"/>
        <v>Upper Three-Quarters</v>
      </c>
      <c r="J102" s="18" t="s">
        <v>11</v>
      </c>
      <c r="K102" s="14" t="str">
        <f t="shared" si="9"/>
        <v>YES</v>
      </c>
      <c r="L102" s="19">
        <f>VLOOKUP(B102,median_i_lkupncome!B$1:C$109,2,FALSE)</f>
        <v>223182</v>
      </c>
    </row>
    <row r="103" spans="1:12" ht="15" x14ac:dyDescent="0.2">
      <c r="A103" t="s">
        <v>21</v>
      </c>
      <c r="B103" t="s">
        <v>115</v>
      </c>
      <c r="F103" s="11">
        <f>VLOOKUP(B103,divergence_lkup!B$1:E$113,2,FALSE)</f>
        <v>3.44253580367E-2</v>
      </c>
      <c r="G103" s="11">
        <f>VLOOKUP(B103,divergence_lkup!B$1:E$113,3,FALSE)</f>
        <v>0.43064734533799998</v>
      </c>
      <c r="H103" s="11">
        <f t="shared" ref="H103:H110" si="12">F103+G103</f>
        <v>0.46507270337469997</v>
      </c>
      <c r="I103" s="12" t="str">
        <f t="shared" si="8"/>
        <v>Upper Three-Quarters</v>
      </c>
      <c r="J103" s="16"/>
      <c r="K103" s="14" t="str">
        <f t="shared" si="9"/>
        <v>NO</v>
      </c>
      <c r="L103" s="19">
        <f>VLOOKUP(B103,median_i_lkupncome!B$1:C$109,2,FALSE)</f>
        <v>87453.801330798393</v>
      </c>
    </row>
    <row r="104" spans="1:12" ht="15" x14ac:dyDescent="0.2">
      <c r="A104" t="s">
        <v>14</v>
      </c>
      <c r="B104" t="s">
        <v>116</v>
      </c>
      <c r="F104" s="11">
        <f>VLOOKUP(B104,divergence_lkup!B$1:E$113,2,FALSE)</f>
        <v>5.6181909758399998E-2</v>
      </c>
      <c r="G104" s="11">
        <f>VLOOKUP(B104,divergence_lkup!B$1:E$113,3,FALSE)</f>
        <v>0.48367991361399998</v>
      </c>
      <c r="H104" s="11">
        <f t="shared" si="12"/>
        <v>0.53986182337239996</v>
      </c>
      <c r="I104" s="12" t="str">
        <f t="shared" si="8"/>
        <v>Upper Three-Quarters</v>
      </c>
      <c r="J104" s="16"/>
      <c r="K104" s="14" t="str">
        <f t="shared" si="9"/>
        <v>NO</v>
      </c>
      <c r="L104" s="19">
        <f>VLOOKUP(B104,median_i_lkupncome!B$1:C$109,2,FALSE)</f>
        <v>96690.894070045106</v>
      </c>
    </row>
    <row r="105" spans="1:12" ht="15" x14ac:dyDescent="0.2">
      <c r="A105" t="s">
        <v>12</v>
      </c>
      <c r="B105" t="s">
        <v>117</v>
      </c>
      <c r="F105" s="11">
        <f>VLOOKUP(B105,divergence_lkup!B$1:E$113,2,FALSE)</f>
        <v>0.29236559035800003</v>
      </c>
      <c r="G105" s="11">
        <f>VLOOKUP(B105,divergence_lkup!B$1:E$113,3,FALSE)</f>
        <v>0.57691421549800004</v>
      </c>
      <c r="H105" s="11">
        <f t="shared" si="12"/>
        <v>0.86927980585600007</v>
      </c>
      <c r="I105" s="12" t="str">
        <f t="shared" si="8"/>
        <v>Upper Three-Quarters</v>
      </c>
      <c r="J105" s="16"/>
      <c r="K105" s="14" t="str">
        <f t="shared" si="9"/>
        <v>YES</v>
      </c>
      <c r="L105" s="19">
        <f>VLOOKUP(B105,median_i_lkupncome!B$1:C$109,2,FALSE)</f>
        <v>123387.66791218999</v>
      </c>
    </row>
    <row r="106" spans="1:12" ht="15" x14ac:dyDescent="0.2">
      <c r="A106" t="s">
        <v>39</v>
      </c>
      <c r="B106" t="s">
        <v>118</v>
      </c>
      <c r="F106" s="11">
        <f>VLOOKUP(B106,divergence_lkup!B$1:E$113,2,FALSE)</f>
        <v>0.25600463986999999</v>
      </c>
      <c r="G106" s="11">
        <f>VLOOKUP(B106,divergence_lkup!B$1:E$113,3,FALSE)</f>
        <v>0.52130353407499996</v>
      </c>
      <c r="H106" s="11">
        <f t="shared" si="12"/>
        <v>0.77730817394499996</v>
      </c>
      <c r="I106" s="12" t="str">
        <f t="shared" si="8"/>
        <v>Upper Three-Quarters</v>
      </c>
      <c r="J106" s="16"/>
      <c r="K106" s="14" t="str">
        <f t="shared" si="9"/>
        <v>YES</v>
      </c>
      <c r="L106" s="19">
        <f>VLOOKUP(B106,median_i_lkupncome!B$1:C$109,2,FALSE)</f>
        <v>104871.40634441</v>
      </c>
    </row>
    <row r="107" spans="1:12" ht="15" x14ac:dyDescent="0.2">
      <c r="A107" t="s">
        <v>9</v>
      </c>
      <c r="B107" t="s">
        <v>119</v>
      </c>
      <c r="F107" s="11">
        <f>VLOOKUP(B107,divergence_lkup!B$1:E$113,2,FALSE)</f>
        <v>0.100576726223</v>
      </c>
      <c r="G107" s="11">
        <f>VLOOKUP(B107,divergence_lkup!B$1:E$113,3,FALSE)</f>
        <v>0.58497950055900005</v>
      </c>
      <c r="H107" s="11">
        <f t="shared" si="12"/>
        <v>0.68555622678200001</v>
      </c>
      <c r="I107" s="12" t="str">
        <f t="shared" si="8"/>
        <v>Upper Three-Quarters</v>
      </c>
      <c r="J107" s="16"/>
      <c r="K107" s="14" t="str">
        <f t="shared" si="9"/>
        <v>NO</v>
      </c>
      <c r="L107" s="19">
        <f>VLOOKUP(B107,median_i_lkupncome!B$1:C$109,2,FALSE)</f>
        <v>121943.299326275</v>
      </c>
    </row>
    <row r="108" spans="1:12" ht="15" x14ac:dyDescent="0.2">
      <c r="A108" t="s">
        <v>17</v>
      </c>
      <c r="B108" t="s">
        <v>120</v>
      </c>
      <c r="F108" s="11">
        <f>VLOOKUP(B108,divergence_lkup!B$1:E$113,2,FALSE)</f>
        <v>6.2595915116999995E-2</v>
      </c>
      <c r="G108" s="11">
        <f>VLOOKUP(B108,divergence_lkup!B$1:E$113,3,FALSE)</f>
        <v>0.54190276181800001</v>
      </c>
      <c r="H108" s="11">
        <f t="shared" si="12"/>
        <v>0.60449867693500003</v>
      </c>
      <c r="I108" s="12" t="str">
        <f t="shared" si="8"/>
        <v>Upper Three-Quarters</v>
      </c>
      <c r="J108" s="16"/>
      <c r="K108" s="14" t="str">
        <f t="shared" si="9"/>
        <v>NO</v>
      </c>
      <c r="L108" s="19">
        <f>VLOOKUP(B108,median_i_lkupncome!B$1:C$109,2,FALSE)</f>
        <v>113392.321428571</v>
      </c>
    </row>
    <row r="109" spans="1:12" ht="15" x14ac:dyDescent="0.2">
      <c r="A109" t="s">
        <v>70</v>
      </c>
      <c r="B109" t="s">
        <v>121</v>
      </c>
      <c r="F109" s="11">
        <f>VLOOKUP(B109,divergence_lkup!B$1:E$113,2,FALSE)</f>
        <v>0.177377444967</v>
      </c>
      <c r="G109" s="11">
        <f>VLOOKUP(B109,divergence_lkup!B$1:E$113,3,FALSE)</f>
        <v>0.44523168485199999</v>
      </c>
      <c r="H109" s="11">
        <f t="shared" si="12"/>
        <v>0.62260912981899996</v>
      </c>
      <c r="I109" s="12" t="str">
        <f t="shared" si="8"/>
        <v>Upper Three-Quarters</v>
      </c>
      <c r="J109" s="16"/>
      <c r="K109" s="14" t="str">
        <f t="shared" si="9"/>
        <v>NO</v>
      </c>
      <c r="L109" s="19">
        <f>VLOOKUP(B109,median_i_lkupncome!B$1:C$109,2,FALSE)</f>
        <v>87643.356138107396</v>
      </c>
    </row>
    <row r="110" spans="1:12" ht="15" x14ac:dyDescent="0.2">
      <c r="A110" t="s">
        <v>50</v>
      </c>
      <c r="B110" t="s">
        <v>122</v>
      </c>
      <c r="F110" s="11">
        <f>VLOOKUP(B110,divergence_lkup!B$1:E$113,2,FALSE)</f>
        <v>0.32819613477300003</v>
      </c>
      <c r="G110" s="11">
        <f>VLOOKUP(B110,divergence_lkup!B$1:E$113,3,FALSE)</f>
        <v>0.38705878154099999</v>
      </c>
      <c r="H110" s="11">
        <f t="shared" si="12"/>
        <v>0.71525491631400007</v>
      </c>
      <c r="I110" s="12" t="str">
        <f t="shared" si="8"/>
        <v>Bottom Quarter</v>
      </c>
      <c r="J110" s="16"/>
      <c r="K110" s="14" t="str">
        <f t="shared" si="9"/>
        <v>NO</v>
      </c>
      <c r="L110" s="19">
        <f>VLOOKUP(B110,median_i_lkupncome!B$1:C$109,2,FALSE)</f>
        <v>78730.190885871707</v>
      </c>
    </row>
    <row r="111" spans="1:12" ht="15" x14ac:dyDescent="0.2">
      <c r="H111" s="21">
        <f>MEDIAN(H2:H110)</f>
        <v>0.69360472314600008</v>
      </c>
      <c r="J111" s="16"/>
      <c r="K111" s="17"/>
    </row>
    <row r="112" spans="1:12" ht="13" x14ac:dyDescent="0.15">
      <c r="J112" s="16"/>
      <c r="K112" s="17"/>
    </row>
    <row r="113" spans="10:11" ht="13" x14ac:dyDescent="0.15">
      <c r="J113" s="16"/>
      <c r="K113" s="17"/>
    </row>
    <row r="114" spans="10:11" ht="13" x14ac:dyDescent="0.15">
      <c r="J114" s="16"/>
      <c r="K114" s="17"/>
    </row>
    <row r="115" spans="10:11" ht="13" x14ac:dyDescent="0.15">
      <c r="J115" s="16"/>
      <c r="K115" s="17"/>
    </row>
    <row r="116" spans="10:11" ht="13" x14ac:dyDescent="0.15">
      <c r="J116" s="16"/>
      <c r="K116" s="17"/>
    </row>
    <row r="117" spans="10:11" ht="13" x14ac:dyDescent="0.15">
      <c r="J117" s="16"/>
      <c r="K117" s="17"/>
    </row>
    <row r="118" spans="10:11" ht="13" x14ac:dyDescent="0.15">
      <c r="J118" s="16"/>
      <c r="K118" s="17"/>
    </row>
    <row r="119" spans="10:11" ht="13" x14ac:dyDescent="0.15">
      <c r="J119" s="16"/>
      <c r="K119" s="17"/>
    </row>
    <row r="120" spans="10:11" ht="13" x14ac:dyDescent="0.15">
      <c r="J120" s="16"/>
      <c r="K120" s="17"/>
    </row>
    <row r="121" spans="10:11" ht="13" x14ac:dyDescent="0.15">
      <c r="J121" s="16"/>
      <c r="K121" s="17"/>
    </row>
    <row r="122" spans="10:11" ht="13" x14ac:dyDescent="0.15">
      <c r="J122" s="16"/>
      <c r="K122" s="17"/>
    </row>
    <row r="123" spans="10:11" ht="13" x14ac:dyDescent="0.15">
      <c r="J123" s="16"/>
      <c r="K123" s="17"/>
    </row>
    <row r="124" spans="10:11" ht="13" x14ac:dyDescent="0.15">
      <c r="J124" s="16"/>
      <c r="K124" s="17"/>
    </row>
    <row r="125" spans="10:11" ht="13" x14ac:dyDescent="0.15">
      <c r="J125" s="16"/>
      <c r="K125" s="17"/>
    </row>
    <row r="126" spans="10:11" ht="13" x14ac:dyDescent="0.15">
      <c r="J126" s="16"/>
      <c r="K126" s="17"/>
    </row>
    <row r="127" spans="10:11" ht="13" x14ac:dyDescent="0.15">
      <c r="J127" s="16"/>
      <c r="K127" s="17"/>
    </row>
    <row r="128" spans="10:11" ht="13" x14ac:dyDescent="0.15">
      <c r="J128" s="16"/>
      <c r="K128" s="17"/>
    </row>
    <row r="129" spans="10:11" ht="13" x14ac:dyDescent="0.15">
      <c r="J129" s="16"/>
      <c r="K129" s="17"/>
    </row>
    <row r="130" spans="10:11" ht="13" x14ac:dyDescent="0.15">
      <c r="J130" s="16"/>
      <c r="K130" s="17"/>
    </row>
    <row r="131" spans="10:11" ht="13" x14ac:dyDescent="0.15">
      <c r="J131" s="16"/>
      <c r="K131" s="17"/>
    </row>
    <row r="132" spans="10:11" ht="13" x14ac:dyDescent="0.15">
      <c r="J132" s="16"/>
      <c r="K132" s="17"/>
    </row>
    <row r="133" spans="10:11" ht="13" x14ac:dyDescent="0.15">
      <c r="J133" s="16"/>
      <c r="K133" s="17"/>
    </row>
    <row r="134" spans="10:11" ht="13" x14ac:dyDescent="0.15">
      <c r="J134" s="16"/>
      <c r="K134" s="17"/>
    </row>
    <row r="135" spans="10:11" ht="13" x14ac:dyDescent="0.15">
      <c r="J135" s="16"/>
      <c r="K135" s="17"/>
    </row>
    <row r="136" spans="10:11" ht="13" x14ac:dyDescent="0.15">
      <c r="J136" s="16"/>
      <c r="K136" s="17"/>
    </row>
    <row r="137" spans="10:11" ht="13" x14ac:dyDescent="0.15">
      <c r="J137" s="16"/>
      <c r="K137" s="17"/>
    </row>
    <row r="138" spans="10:11" ht="13" x14ac:dyDescent="0.15">
      <c r="J138" s="16"/>
      <c r="K138" s="17"/>
    </row>
    <row r="139" spans="10:11" ht="13" x14ac:dyDescent="0.15">
      <c r="J139" s="16"/>
      <c r="K139" s="17"/>
    </row>
    <row r="140" spans="10:11" ht="13" x14ac:dyDescent="0.15">
      <c r="J140" s="16"/>
      <c r="K140" s="17"/>
    </row>
    <row r="141" spans="10:11" ht="13" x14ac:dyDescent="0.15">
      <c r="J141" s="16"/>
      <c r="K141" s="17"/>
    </row>
    <row r="142" spans="10:11" ht="13" x14ac:dyDescent="0.15">
      <c r="J142" s="16"/>
      <c r="K142" s="17"/>
    </row>
    <row r="143" spans="10:11" ht="13" x14ac:dyDescent="0.15">
      <c r="J143" s="16"/>
      <c r="K143" s="17"/>
    </row>
    <row r="144" spans="10:11" ht="13" x14ac:dyDescent="0.15">
      <c r="J144" s="16"/>
      <c r="K144" s="17"/>
    </row>
    <row r="145" spans="10:11" ht="13" x14ac:dyDescent="0.15">
      <c r="J145" s="16"/>
      <c r="K145" s="17"/>
    </row>
    <row r="146" spans="10:11" ht="13" x14ac:dyDescent="0.15">
      <c r="J146" s="16"/>
      <c r="K146" s="17"/>
    </row>
    <row r="147" spans="10:11" ht="13" x14ac:dyDescent="0.15">
      <c r="J147" s="16"/>
      <c r="K147" s="17"/>
    </row>
    <row r="148" spans="10:11" ht="13" x14ac:dyDescent="0.15">
      <c r="J148" s="16"/>
      <c r="K148" s="17"/>
    </row>
    <row r="149" spans="10:11" ht="13" x14ac:dyDescent="0.15">
      <c r="J149" s="16"/>
      <c r="K149" s="17"/>
    </row>
    <row r="150" spans="10:11" ht="13" x14ac:dyDescent="0.15">
      <c r="J150" s="16"/>
      <c r="K150" s="17"/>
    </row>
    <row r="151" spans="10:11" ht="13" x14ac:dyDescent="0.15">
      <c r="J151" s="16"/>
      <c r="K151" s="17"/>
    </row>
    <row r="152" spans="10:11" ht="13" x14ac:dyDescent="0.15">
      <c r="J152" s="16"/>
      <c r="K152" s="17"/>
    </row>
    <row r="153" spans="10:11" ht="13" x14ac:dyDescent="0.15">
      <c r="J153" s="16"/>
      <c r="K153" s="17"/>
    </row>
    <row r="154" spans="10:11" ht="13" x14ac:dyDescent="0.15">
      <c r="J154" s="16"/>
      <c r="K154" s="17"/>
    </row>
    <row r="155" spans="10:11" ht="13" x14ac:dyDescent="0.15">
      <c r="J155" s="16"/>
      <c r="K155" s="17"/>
    </row>
    <row r="156" spans="10:11" ht="13" x14ac:dyDescent="0.15">
      <c r="J156" s="16"/>
      <c r="K156" s="17"/>
    </row>
    <row r="157" spans="10:11" ht="13" x14ac:dyDescent="0.15">
      <c r="J157" s="16"/>
      <c r="K157" s="17"/>
    </row>
    <row r="158" spans="10:11" ht="13" x14ac:dyDescent="0.15">
      <c r="J158" s="16"/>
      <c r="K158" s="17"/>
    </row>
    <row r="159" spans="10:11" ht="13" x14ac:dyDescent="0.15">
      <c r="J159" s="16"/>
      <c r="K159" s="17"/>
    </row>
    <row r="160" spans="10:11" ht="13" x14ac:dyDescent="0.15">
      <c r="J160" s="16"/>
      <c r="K160" s="17"/>
    </row>
    <row r="161" spans="10:11" ht="13" x14ac:dyDescent="0.15">
      <c r="J161" s="16"/>
      <c r="K161" s="17"/>
    </row>
    <row r="162" spans="10:11" ht="13" x14ac:dyDescent="0.15">
      <c r="J162" s="16"/>
      <c r="K162" s="17"/>
    </row>
    <row r="163" spans="10:11" ht="13" x14ac:dyDescent="0.15">
      <c r="J163" s="16"/>
      <c r="K163" s="17"/>
    </row>
    <row r="164" spans="10:11" ht="13" x14ac:dyDescent="0.15">
      <c r="J164" s="16"/>
      <c r="K164" s="17"/>
    </row>
    <row r="165" spans="10:11" ht="13" x14ac:dyDescent="0.15">
      <c r="J165" s="16"/>
      <c r="K165" s="17"/>
    </row>
    <row r="166" spans="10:11" ht="13" x14ac:dyDescent="0.15">
      <c r="J166" s="16"/>
      <c r="K166" s="17"/>
    </row>
    <row r="167" spans="10:11" ht="13" x14ac:dyDescent="0.15">
      <c r="J167" s="16"/>
      <c r="K167" s="17"/>
    </row>
    <row r="168" spans="10:11" ht="13" x14ac:dyDescent="0.15">
      <c r="J168" s="16"/>
      <c r="K168" s="17"/>
    </row>
    <row r="169" spans="10:11" ht="13" x14ac:dyDescent="0.15">
      <c r="J169" s="16"/>
      <c r="K169" s="17"/>
    </row>
    <row r="170" spans="10:11" ht="13" x14ac:dyDescent="0.15">
      <c r="J170" s="16"/>
      <c r="K170" s="17"/>
    </row>
    <row r="171" spans="10:11" ht="13" x14ac:dyDescent="0.15">
      <c r="J171" s="16"/>
      <c r="K171" s="17"/>
    </row>
    <row r="172" spans="10:11" ht="13" x14ac:dyDescent="0.15">
      <c r="J172" s="16"/>
      <c r="K172" s="17"/>
    </row>
    <row r="173" spans="10:11" ht="13" x14ac:dyDescent="0.15">
      <c r="J173" s="16"/>
      <c r="K173" s="17"/>
    </row>
    <row r="174" spans="10:11" ht="13" x14ac:dyDescent="0.15">
      <c r="J174" s="16"/>
      <c r="K174" s="17"/>
    </row>
    <row r="175" spans="10:11" ht="13" x14ac:dyDescent="0.15">
      <c r="J175" s="16"/>
      <c r="K175" s="17"/>
    </row>
    <row r="176" spans="10:11" ht="13" x14ac:dyDescent="0.15">
      <c r="J176" s="16"/>
      <c r="K176" s="17"/>
    </row>
    <row r="177" spans="10:11" ht="13" x14ac:dyDescent="0.15">
      <c r="J177" s="16"/>
      <c r="K177" s="17"/>
    </row>
    <row r="178" spans="10:11" ht="13" x14ac:dyDescent="0.15">
      <c r="J178" s="16"/>
      <c r="K178" s="17"/>
    </row>
    <row r="179" spans="10:11" ht="13" x14ac:dyDescent="0.15">
      <c r="J179" s="16"/>
      <c r="K179" s="17"/>
    </row>
    <row r="180" spans="10:11" ht="13" x14ac:dyDescent="0.15">
      <c r="J180" s="16"/>
      <c r="K180" s="17"/>
    </row>
    <row r="181" spans="10:11" ht="13" x14ac:dyDescent="0.15">
      <c r="J181" s="16"/>
      <c r="K181" s="17"/>
    </row>
    <row r="182" spans="10:11" ht="13" x14ac:dyDescent="0.15">
      <c r="J182" s="16"/>
      <c r="K182" s="17"/>
    </row>
    <row r="183" spans="10:11" ht="13" x14ac:dyDescent="0.15">
      <c r="J183" s="16"/>
      <c r="K183" s="17"/>
    </row>
    <row r="184" spans="10:11" ht="13" x14ac:dyDescent="0.15">
      <c r="J184" s="16"/>
      <c r="K184" s="17"/>
    </row>
    <row r="185" spans="10:11" ht="13" x14ac:dyDescent="0.15">
      <c r="J185" s="16"/>
      <c r="K185" s="17"/>
    </row>
    <row r="186" spans="10:11" ht="13" x14ac:dyDescent="0.15">
      <c r="J186" s="16"/>
      <c r="K186" s="17"/>
    </row>
    <row r="187" spans="10:11" ht="13" x14ac:dyDescent="0.15">
      <c r="J187" s="16"/>
      <c r="K187" s="17"/>
    </row>
    <row r="188" spans="10:11" ht="13" x14ac:dyDescent="0.15">
      <c r="J188" s="16"/>
      <c r="K188" s="17"/>
    </row>
    <row r="189" spans="10:11" ht="13" x14ac:dyDescent="0.15">
      <c r="J189" s="16"/>
      <c r="K189" s="17"/>
    </row>
    <row r="190" spans="10:11" ht="13" x14ac:dyDescent="0.15">
      <c r="J190" s="16"/>
      <c r="K190" s="17"/>
    </row>
    <row r="191" spans="10:11" ht="13" x14ac:dyDescent="0.15">
      <c r="J191" s="16"/>
      <c r="K191" s="17"/>
    </row>
    <row r="192" spans="10:11" ht="13" x14ac:dyDescent="0.15">
      <c r="J192" s="16"/>
      <c r="K192" s="17"/>
    </row>
    <row r="193" spans="10:11" ht="13" x14ac:dyDescent="0.15">
      <c r="J193" s="16"/>
      <c r="K193" s="17"/>
    </row>
    <row r="194" spans="10:11" ht="13" x14ac:dyDescent="0.15">
      <c r="J194" s="16"/>
      <c r="K194" s="17"/>
    </row>
    <row r="195" spans="10:11" ht="13" x14ac:dyDescent="0.15">
      <c r="J195" s="16"/>
      <c r="K195" s="17"/>
    </row>
    <row r="196" spans="10:11" ht="13" x14ac:dyDescent="0.15">
      <c r="J196" s="16"/>
      <c r="K196" s="17"/>
    </row>
    <row r="197" spans="10:11" ht="13" x14ac:dyDescent="0.15">
      <c r="J197" s="16"/>
      <c r="K197" s="17"/>
    </row>
    <row r="198" spans="10:11" ht="13" x14ac:dyDescent="0.15">
      <c r="J198" s="16"/>
      <c r="K198" s="17"/>
    </row>
    <row r="199" spans="10:11" ht="13" x14ac:dyDescent="0.15">
      <c r="J199" s="16"/>
      <c r="K199" s="17"/>
    </row>
    <row r="200" spans="10:11" ht="13" x14ac:dyDescent="0.15">
      <c r="J200" s="16"/>
      <c r="K200" s="17"/>
    </row>
    <row r="201" spans="10:11" ht="13" x14ac:dyDescent="0.15">
      <c r="J201" s="16"/>
      <c r="K201" s="17"/>
    </row>
    <row r="202" spans="10:11" ht="13" x14ac:dyDescent="0.15">
      <c r="J202" s="16"/>
      <c r="K202" s="17"/>
    </row>
    <row r="203" spans="10:11" ht="13" x14ac:dyDescent="0.15">
      <c r="J203" s="16"/>
      <c r="K203" s="17"/>
    </row>
    <row r="204" spans="10:11" ht="13" x14ac:dyDescent="0.15">
      <c r="J204" s="16"/>
      <c r="K204" s="17"/>
    </row>
    <row r="205" spans="10:11" ht="13" x14ac:dyDescent="0.15">
      <c r="J205" s="16"/>
      <c r="K205" s="17"/>
    </row>
    <row r="206" spans="10:11" ht="13" x14ac:dyDescent="0.15">
      <c r="J206" s="16"/>
      <c r="K206" s="17"/>
    </row>
    <row r="207" spans="10:11" ht="13" x14ac:dyDescent="0.15">
      <c r="J207" s="16"/>
      <c r="K207" s="17"/>
    </row>
    <row r="208" spans="10:11" ht="13" x14ac:dyDescent="0.15">
      <c r="J208" s="16"/>
      <c r="K208" s="17"/>
    </row>
    <row r="209" spans="10:11" ht="13" x14ac:dyDescent="0.15">
      <c r="J209" s="16"/>
      <c r="K209" s="17"/>
    </row>
    <row r="210" spans="10:11" ht="13" x14ac:dyDescent="0.15">
      <c r="J210" s="16"/>
      <c r="K210" s="17"/>
    </row>
    <row r="211" spans="10:11" ht="13" x14ac:dyDescent="0.15">
      <c r="J211" s="16"/>
      <c r="K211" s="17"/>
    </row>
    <row r="212" spans="10:11" ht="13" x14ac:dyDescent="0.15">
      <c r="J212" s="16"/>
      <c r="K212" s="17"/>
    </row>
    <row r="213" spans="10:11" ht="13" x14ac:dyDescent="0.15">
      <c r="J213" s="16"/>
      <c r="K213" s="17"/>
    </row>
    <row r="214" spans="10:11" ht="13" x14ac:dyDescent="0.15">
      <c r="J214" s="16"/>
      <c r="K214" s="17"/>
    </row>
    <row r="215" spans="10:11" ht="13" x14ac:dyDescent="0.15">
      <c r="J215" s="16"/>
      <c r="K215" s="17"/>
    </row>
    <row r="216" spans="10:11" ht="13" x14ac:dyDescent="0.15">
      <c r="J216" s="16"/>
      <c r="K216" s="17"/>
    </row>
    <row r="217" spans="10:11" ht="13" x14ac:dyDescent="0.15">
      <c r="J217" s="16"/>
      <c r="K217" s="17"/>
    </row>
    <row r="218" spans="10:11" ht="13" x14ac:dyDescent="0.15">
      <c r="J218" s="16"/>
      <c r="K218" s="17"/>
    </row>
    <row r="219" spans="10:11" ht="13" x14ac:dyDescent="0.15">
      <c r="J219" s="16"/>
      <c r="K219" s="17"/>
    </row>
    <row r="220" spans="10:11" ht="13" x14ac:dyDescent="0.15">
      <c r="J220" s="16"/>
      <c r="K220" s="17"/>
    </row>
    <row r="221" spans="10:11" ht="13" x14ac:dyDescent="0.15">
      <c r="J221" s="16"/>
      <c r="K221" s="17"/>
    </row>
    <row r="222" spans="10:11" ht="13" x14ac:dyDescent="0.15">
      <c r="J222" s="16"/>
      <c r="K222" s="17"/>
    </row>
    <row r="223" spans="10:11" ht="13" x14ac:dyDescent="0.15">
      <c r="J223" s="16"/>
      <c r="K223" s="17"/>
    </row>
    <row r="224" spans="10:11" ht="13" x14ac:dyDescent="0.15">
      <c r="J224" s="16"/>
      <c r="K224" s="17"/>
    </row>
    <row r="225" spans="10:11" ht="13" x14ac:dyDescent="0.15">
      <c r="J225" s="16"/>
      <c r="K225" s="17"/>
    </row>
    <row r="226" spans="10:11" ht="13" x14ac:dyDescent="0.15">
      <c r="J226" s="16"/>
      <c r="K226" s="17"/>
    </row>
    <row r="227" spans="10:11" ht="13" x14ac:dyDescent="0.15">
      <c r="J227" s="16"/>
      <c r="K227" s="17"/>
    </row>
    <row r="228" spans="10:11" ht="13" x14ac:dyDescent="0.15">
      <c r="J228" s="16"/>
      <c r="K228" s="17"/>
    </row>
    <row r="229" spans="10:11" ht="13" x14ac:dyDescent="0.15">
      <c r="J229" s="16"/>
      <c r="K229" s="17"/>
    </row>
    <row r="230" spans="10:11" ht="13" x14ac:dyDescent="0.15">
      <c r="J230" s="16"/>
      <c r="K230" s="17"/>
    </row>
    <row r="231" spans="10:11" ht="13" x14ac:dyDescent="0.15">
      <c r="J231" s="16"/>
      <c r="K231" s="17"/>
    </row>
    <row r="232" spans="10:11" ht="13" x14ac:dyDescent="0.15">
      <c r="J232" s="16"/>
      <c r="K232" s="17"/>
    </row>
    <row r="233" spans="10:11" ht="13" x14ac:dyDescent="0.15">
      <c r="J233" s="16"/>
      <c r="K233" s="17"/>
    </row>
    <row r="234" spans="10:11" ht="13" x14ac:dyDescent="0.15">
      <c r="J234" s="16"/>
      <c r="K234" s="17"/>
    </row>
    <row r="235" spans="10:11" ht="13" x14ac:dyDescent="0.15">
      <c r="J235" s="16"/>
      <c r="K235" s="17"/>
    </row>
    <row r="236" spans="10:11" ht="13" x14ac:dyDescent="0.15">
      <c r="J236" s="16"/>
      <c r="K236" s="17"/>
    </row>
    <row r="237" spans="10:11" ht="13" x14ac:dyDescent="0.15">
      <c r="J237" s="16"/>
      <c r="K237" s="17"/>
    </row>
    <row r="238" spans="10:11" ht="13" x14ac:dyDescent="0.15">
      <c r="J238" s="16"/>
      <c r="K238" s="17"/>
    </row>
    <row r="239" spans="10:11" ht="13" x14ac:dyDescent="0.15">
      <c r="J239" s="16"/>
      <c r="K239" s="17"/>
    </row>
    <row r="240" spans="10:11" ht="13" x14ac:dyDescent="0.15">
      <c r="J240" s="16"/>
      <c r="K240" s="17"/>
    </row>
    <row r="241" spans="10:11" ht="13" x14ac:dyDescent="0.15">
      <c r="J241" s="16"/>
      <c r="K241" s="17"/>
    </row>
    <row r="242" spans="10:11" ht="13" x14ac:dyDescent="0.15">
      <c r="J242" s="16"/>
      <c r="K242" s="17"/>
    </row>
    <row r="243" spans="10:11" ht="13" x14ac:dyDescent="0.15">
      <c r="J243" s="16"/>
      <c r="K243" s="17"/>
    </row>
    <row r="244" spans="10:11" ht="13" x14ac:dyDescent="0.15">
      <c r="J244" s="16"/>
      <c r="K244" s="17"/>
    </row>
    <row r="245" spans="10:11" ht="13" x14ac:dyDescent="0.15">
      <c r="J245" s="16"/>
      <c r="K245" s="17"/>
    </row>
    <row r="246" spans="10:11" ht="13" x14ac:dyDescent="0.15">
      <c r="J246" s="16"/>
      <c r="K246" s="17"/>
    </row>
    <row r="247" spans="10:11" ht="13" x14ac:dyDescent="0.15">
      <c r="J247" s="16"/>
      <c r="K247" s="17"/>
    </row>
    <row r="248" spans="10:11" ht="13" x14ac:dyDescent="0.15">
      <c r="J248" s="16"/>
      <c r="K248" s="17"/>
    </row>
    <row r="249" spans="10:11" ht="13" x14ac:dyDescent="0.15">
      <c r="J249" s="16"/>
      <c r="K249" s="17"/>
    </row>
    <row r="250" spans="10:11" ht="13" x14ac:dyDescent="0.15">
      <c r="J250" s="16"/>
      <c r="K250" s="17"/>
    </row>
    <row r="251" spans="10:11" ht="13" x14ac:dyDescent="0.15">
      <c r="J251" s="16"/>
      <c r="K251" s="17"/>
    </row>
    <row r="252" spans="10:11" ht="13" x14ac:dyDescent="0.15">
      <c r="J252" s="16"/>
      <c r="K252" s="17"/>
    </row>
    <row r="253" spans="10:11" ht="13" x14ac:dyDescent="0.15">
      <c r="J253" s="16"/>
      <c r="K253" s="17"/>
    </row>
    <row r="254" spans="10:11" ht="13" x14ac:dyDescent="0.15">
      <c r="J254" s="16"/>
      <c r="K254" s="17"/>
    </row>
    <row r="255" spans="10:11" ht="13" x14ac:dyDescent="0.15">
      <c r="J255" s="16"/>
      <c r="K255" s="17"/>
    </row>
    <row r="256" spans="10:11" ht="13" x14ac:dyDescent="0.15">
      <c r="J256" s="16"/>
      <c r="K256" s="17"/>
    </row>
    <row r="257" spans="10:11" ht="13" x14ac:dyDescent="0.15">
      <c r="J257" s="16"/>
      <c r="K257" s="17"/>
    </row>
    <row r="258" spans="10:11" ht="13" x14ac:dyDescent="0.15">
      <c r="J258" s="16"/>
      <c r="K258" s="17"/>
    </row>
    <row r="259" spans="10:11" ht="13" x14ac:dyDescent="0.15">
      <c r="J259" s="16"/>
      <c r="K259" s="17"/>
    </row>
    <row r="260" spans="10:11" ht="13" x14ac:dyDescent="0.15">
      <c r="J260" s="16"/>
      <c r="K260" s="17"/>
    </row>
    <row r="261" spans="10:11" ht="13" x14ac:dyDescent="0.15">
      <c r="J261" s="16"/>
      <c r="K261" s="17"/>
    </row>
    <row r="262" spans="10:11" ht="13" x14ac:dyDescent="0.15">
      <c r="J262" s="16"/>
      <c r="K262" s="17"/>
    </row>
    <row r="263" spans="10:11" ht="13" x14ac:dyDescent="0.15">
      <c r="J263" s="16"/>
      <c r="K263" s="17"/>
    </row>
    <row r="264" spans="10:11" ht="13" x14ac:dyDescent="0.15">
      <c r="J264" s="16"/>
      <c r="K264" s="17"/>
    </row>
    <row r="265" spans="10:11" ht="13" x14ac:dyDescent="0.15">
      <c r="J265" s="16"/>
      <c r="K265" s="17"/>
    </row>
    <row r="266" spans="10:11" ht="13" x14ac:dyDescent="0.15">
      <c r="J266" s="16"/>
      <c r="K266" s="17"/>
    </row>
    <row r="267" spans="10:11" ht="13" x14ac:dyDescent="0.15">
      <c r="J267" s="16"/>
      <c r="K267" s="17"/>
    </row>
    <row r="268" spans="10:11" ht="13" x14ac:dyDescent="0.15">
      <c r="J268" s="16"/>
      <c r="K268" s="17"/>
    </row>
    <row r="269" spans="10:11" ht="13" x14ac:dyDescent="0.15">
      <c r="J269" s="16"/>
      <c r="K269" s="17"/>
    </row>
    <row r="270" spans="10:11" ht="13" x14ac:dyDescent="0.15">
      <c r="J270" s="16"/>
      <c r="K270" s="17"/>
    </row>
    <row r="271" spans="10:11" ht="13" x14ac:dyDescent="0.15">
      <c r="J271" s="16"/>
      <c r="K271" s="17"/>
    </row>
    <row r="272" spans="10:11" ht="13" x14ac:dyDescent="0.15">
      <c r="J272" s="16"/>
      <c r="K272" s="17"/>
    </row>
    <row r="273" spans="10:11" ht="13" x14ac:dyDescent="0.15">
      <c r="J273" s="16"/>
      <c r="K273" s="17"/>
    </row>
    <row r="274" spans="10:11" ht="13" x14ac:dyDescent="0.15">
      <c r="J274" s="16"/>
      <c r="K274" s="17"/>
    </row>
    <row r="275" spans="10:11" ht="13" x14ac:dyDescent="0.15">
      <c r="J275" s="16"/>
      <c r="K275" s="17"/>
    </row>
    <row r="276" spans="10:11" ht="13" x14ac:dyDescent="0.15">
      <c r="J276" s="16"/>
      <c r="K276" s="17"/>
    </row>
    <row r="277" spans="10:11" ht="13" x14ac:dyDescent="0.15">
      <c r="J277" s="16"/>
      <c r="K277" s="17"/>
    </row>
    <row r="278" spans="10:11" ht="13" x14ac:dyDescent="0.15">
      <c r="J278" s="16"/>
      <c r="K278" s="17"/>
    </row>
    <row r="279" spans="10:11" ht="13" x14ac:dyDescent="0.15">
      <c r="J279" s="16"/>
      <c r="K279" s="17"/>
    </row>
    <row r="280" spans="10:11" ht="13" x14ac:dyDescent="0.15">
      <c r="J280" s="16"/>
      <c r="K280" s="17"/>
    </row>
    <row r="281" spans="10:11" ht="13" x14ac:dyDescent="0.15">
      <c r="J281" s="16"/>
      <c r="K281" s="17"/>
    </row>
    <row r="282" spans="10:11" ht="13" x14ac:dyDescent="0.15">
      <c r="J282" s="16"/>
      <c r="K282" s="17"/>
    </row>
    <row r="283" spans="10:11" ht="13" x14ac:dyDescent="0.15">
      <c r="J283" s="16"/>
      <c r="K283" s="17"/>
    </row>
    <row r="284" spans="10:11" ht="13" x14ac:dyDescent="0.15">
      <c r="J284" s="16"/>
      <c r="K284" s="17"/>
    </row>
    <row r="285" spans="10:11" ht="13" x14ac:dyDescent="0.15">
      <c r="J285" s="16"/>
      <c r="K285" s="17"/>
    </row>
    <row r="286" spans="10:11" ht="13" x14ac:dyDescent="0.15">
      <c r="J286" s="16"/>
      <c r="K286" s="17"/>
    </row>
    <row r="287" spans="10:11" ht="13" x14ac:dyDescent="0.15">
      <c r="J287" s="16"/>
      <c r="K287" s="17"/>
    </row>
    <row r="288" spans="10:11" ht="13" x14ac:dyDescent="0.15">
      <c r="J288" s="16"/>
      <c r="K288" s="17"/>
    </row>
    <row r="289" spans="10:11" ht="13" x14ac:dyDescent="0.15">
      <c r="J289" s="16"/>
      <c r="K289" s="17"/>
    </row>
    <row r="290" spans="10:11" ht="13" x14ac:dyDescent="0.15">
      <c r="J290" s="16"/>
      <c r="K290" s="17"/>
    </row>
    <row r="291" spans="10:11" ht="13" x14ac:dyDescent="0.15">
      <c r="J291" s="16"/>
      <c r="K291" s="17"/>
    </row>
    <row r="292" spans="10:11" ht="13" x14ac:dyDescent="0.15">
      <c r="J292" s="16"/>
      <c r="K292" s="17"/>
    </row>
    <row r="293" spans="10:11" ht="13" x14ac:dyDescent="0.15">
      <c r="J293" s="16"/>
      <c r="K293" s="17"/>
    </row>
    <row r="294" spans="10:11" ht="13" x14ac:dyDescent="0.15">
      <c r="J294" s="16"/>
      <c r="K294" s="17"/>
    </row>
    <row r="295" spans="10:11" ht="13" x14ac:dyDescent="0.15">
      <c r="J295" s="16"/>
      <c r="K295" s="17"/>
    </row>
    <row r="296" spans="10:11" ht="13" x14ac:dyDescent="0.15">
      <c r="J296" s="16"/>
      <c r="K296" s="17"/>
    </row>
    <row r="297" spans="10:11" ht="13" x14ac:dyDescent="0.15">
      <c r="J297" s="16"/>
      <c r="K297" s="17"/>
    </row>
    <row r="298" spans="10:11" ht="13" x14ac:dyDescent="0.15">
      <c r="J298" s="16"/>
      <c r="K298" s="17"/>
    </row>
    <row r="299" spans="10:11" ht="13" x14ac:dyDescent="0.15">
      <c r="J299" s="16"/>
      <c r="K299" s="17"/>
    </row>
    <row r="300" spans="10:11" ht="13" x14ac:dyDescent="0.15">
      <c r="J300" s="16"/>
      <c r="K300" s="17"/>
    </row>
    <row r="301" spans="10:11" ht="13" x14ac:dyDescent="0.15">
      <c r="J301" s="16"/>
      <c r="K301" s="17"/>
    </row>
    <row r="302" spans="10:11" ht="13" x14ac:dyDescent="0.15">
      <c r="J302" s="16"/>
      <c r="K302" s="17"/>
    </row>
    <row r="303" spans="10:11" ht="13" x14ac:dyDescent="0.15">
      <c r="J303" s="16"/>
      <c r="K303" s="17"/>
    </row>
    <row r="304" spans="10:11" ht="13" x14ac:dyDescent="0.15">
      <c r="J304" s="16"/>
      <c r="K304" s="17"/>
    </row>
    <row r="305" spans="10:11" ht="13" x14ac:dyDescent="0.15">
      <c r="J305" s="16"/>
      <c r="K305" s="17"/>
    </row>
    <row r="306" spans="10:11" ht="13" x14ac:dyDescent="0.15">
      <c r="J306" s="16"/>
      <c r="K306" s="17"/>
    </row>
    <row r="307" spans="10:11" ht="13" x14ac:dyDescent="0.15">
      <c r="J307" s="16"/>
      <c r="K307" s="17"/>
    </row>
    <row r="308" spans="10:11" ht="13" x14ac:dyDescent="0.15">
      <c r="J308" s="16"/>
      <c r="K308" s="17"/>
    </row>
    <row r="309" spans="10:11" ht="13" x14ac:dyDescent="0.15">
      <c r="J309" s="16"/>
      <c r="K309" s="17"/>
    </row>
    <row r="310" spans="10:11" ht="13" x14ac:dyDescent="0.15">
      <c r="J310" s="16"/>
      <c r="K310" s="17"/>
    </row>
    <row r="311" spans="10:11" ht="13" x14ac:dyDescent="0.15">
      <c r="J311" s="16"/>
      <c r="K311" s="17"/>
    </row>
    <row r="312" spans="10:11" ht="13" x14ac:dyDescent="0.15">
      <c r="J312" s="16"/>
      <c r="K312" s="17"/>
    </row>
    <row r="313" spans="10:11" ht="13" x14ac:dyDescent="0.15">
      <c r="J313" s="16"/>
      <c r="K313" s="17"/>
    </row>
    <row r="314" spans="10:11" ht="13" x14ac:dyDescent="0.15">
      <c r="J314" s="16"/>
      <c r="K314" s="17"/>
    </row>
    <row r="315" spans="10:11" ht="13" x14ac:dyDescent="0.15">
      <c r="J315" s="16"/>
      <c r="K315" s="17"/>
    </row>
    <row r="316" spans="10:11" ht="13" x14ac:dyDescent="0.15">
      <c r="J316" s="16"/>
      <c r="K316" s="17"/>
    </row>
    <row r="317" spans="10:11" ht="13" x14ac:dyDescent="0.15">
      <c r="J317" s="16"/>
      <c r="K317" s="17"/>
    </row>
    <row r="318" spans="10:11" ht="13" x14ac:dyDescent="0.15">
      <c r="J318" s="16"/>
      <c r="K318" s="17"/>
    </row>
    <row r="319" spans="10:11" ht="13" x14ac:dyDescent="0.15">
      <c r="J319" s="16"/>
      <c r="K319" s="17"/>
    </row>
    <row r="320" spans="10:11" ht="13" x14ac:dyDescent="0.15">
      <c r="J320" s="16"/>
      <c r="K320" s="17"/>
    </row>
    <row r="321" spans="10:11" ht="13" x14ac:dyDescent="0.15">
      <c r="J321" s="16"/>
      <c r="K321" s="17"/>
    </row>
    <row r="322" spans="10:11" ht="13" x14ac:dyDescent="0.15">
      <c r="J322" s="16"/>
      <c r="K322" s="17"/>
    </row>
    <row r="323" spans="10:11" ht="13" x14ac:dyDescent="0.15">
      <c r="J323" s="16"/>
      <c r="K323" s="17"/>
    </row>
    <row r="324" spans="10:11" ht="13" x14ac:dyDescent="0.15">
      <c r="J324" s="16"/>
      <c r="K324" s="17"/>
    </row>
    <row r="325" spans="10:11" ht="13" x14ac:dyDescent="0.15">
      <c r="J325" s="16"/>
      <c r="K325" s="17"/>
    </row>
    <row r="326" spans="10:11" ht="13" x14ac:dyDescent="0.15">
      <c r="J326" s="16"/>
      <c r="K326" s="17"/>
    </row>
    <row r="327" spans="10:11" ht="13" x14ac:dyDescent="0.15">
      <c r="J327" s="16"/>
      <c r="K327" s="17"/>
    </row>
    <row r="328" spans="10:11" ht="13" x14ac:dyDescent="0.15">
      <c r="J328" s="16"/>
      <c r="K328" s="17"/>
    </row>
    <row r="329" spans="10:11" ht="13" x14ac:dyDescent="0.15">
      <c r="J329" s="16"/>
      <c r="K329" s="17"/>
    </row>
    <row r="330" spans="10:11" ht="13" x14ac:dyDescent="0.15">
      <c r="J330" s="16"/>
      <c r="K330" s="17"/>
    </row>
    <row r="331" spans="10:11" ht="13" x14ac:dyDescent="0.15">
      <c r="J331" s="16"/>
      <c r="K331" s="17"/>
    </row>
    <row r="332" spans="10:11" ht="13" x14ac:dyDescent="0.15">
      <c r="J332" s="16"/>
      <c r="K332" s="17"/>
    </row>
    <row r="333" spans="10:11" ht="13" x14ac:dyDescent="0.15">
      <c r="J333" s="16"/>
      <c r="K333" s="17"/>
    </row>
    <row r="334" spans="10:11" ht="13" x14ac:dyDescent="0.15">
      <c r="J334" s="16"/>
      <c r="K334" s="17"/>
    </row>
    <row r="335" spans="10:11" ht="13" x14ac:dyDescent="0.15">
      <c r="J335" s="16"/>
      <c r="K335" s="17"/>
    </row>
    <row r="336" spans="10:11" ht="13" x14ac:dyDescent="0.15">
      <c r="J336" s="16"/>
      <c r="K336" s="17"/>
    </row>
    <row r="337" spans="10:11" ht="13" x14ac:dyDescent="0.15">
      <c r="J337" s="16"/>
      <c r="K337" s="17"/>
    </row>
    <row r="338" spans="10:11" ht="13" x14ac:dyDescent="0.15">
      <c r="J338" s="16"/>
      <c r="K338" s="17"/>
    </row>
    <row r="339" spans="10:11" ht="13" x14ac:dyDescent="0.15">
      <c r="J339" s="16"/>
      <c r="K339" s="17"/>
    </row>
    <row r="340" spans="10:11" ht="13" x14ac:dyDescent="0.15">
      <c r="J340" s="16"/>
      <c r="K340" s="17"/>
    </row>
    <row r="341" spans="10:11" ht="13" x14ac:dyDescent="0.15">
      <c r="J341" s="16"/>
      <c r="K341" s="17"/>
    </row>
    <row r="342" spans="10:11" ht="13" x14ac:dyDescent="0.15">
      <c r="J342" s="16"/>
      <c r="K342" s="17"/>
    </row>
    <row r="343" spans="10:11" ht="13" x14ac:dyDescent="0.15">
      <c r="J343" s="16"/>
      <c r="K343" s="17"/>
    </row>
    <row r="344" spans="10:11" ht="13" x14ac:dyDescent="0.15">
      <c r="J344" s="16"/>
      <c r="K344" s="17"/>
    </row>
    <row r="345" spans="10:11" ht="13" x14ac:dyDescent="0.15">
      <c r="J345" s="16"/>
      <c r="K345" s="17"/>
    </row>
    <row r="346" spans="10:11" ht="13" x14ac:dyDescent="0.15">
      <c r="J346" s="16"/>
      <c r="K346" s="17"/>
    </row>
    <row r="347" spans="10:11" ht="13" x14ac:dyDescent="0.15">
      <c r="J347" s="16"/>
      <c r="K347" s="17"/>
    </row>
    <row r="348" spans="10:11" ht="13" x14ac:dyDescent="0.15">
      <c r="J348" s="16"/>
      <c r="K348" s="17"/>
    </row>
    <row r="349" spans="10:11" ht="13" x14ac:dyDescent="0.15">
      <c r="J349" s="16"/>
      <c r="K349" s="17"/>
    </row>
    <row r="350" spans="10:11" ht="13" x14ac:dyDescent="0.15">
      <c r="J350" s="16"/>
      <c r="K350" s="17"/>
    </row>
    <row r="351" spans="10:11" ht="13" x14ac:dyDescent="0.15">
      <c r="J351" s="16"/>
      <c r="K351" s="17"/>
    </row>
    <row r="352" spans="10:11" ht="13" x14ac:dyDescent="0.15">
      <c r="J352" s="16"/>
      <c r="K352" s="17"/>
    </row>
    <row r="353" spans="10:11" ht="13" x14ac:dyDescent="0.15">
      <c r="J353" s="16"/>
      <c r="K353" s="17"/>
    </row>
    <row r="354" spans="10:11" ht="13" x14ac:dyDescent="0.15">
      <c r="J354" s="16"/>
      <c r="K354" s="17"/>
    </row>
    <row r="355" spans="10:11" ht="13" x14ac:dyDescent="0.15">
      <c r="J355" s="16"/>
      <c r="K355" s="17"/>
    </row>
    <row r="356" spans="10:11" ht="13" x14ac:dyDescent="0.15">
      <c r="J356" s="16"/>
      <c r="K356" s="17"/>
    </row>
    <row r="357" spans="10:11" ht="13" x14ac:dyDescent="0.15">
      <c r="J357" s="16"/>
      <c r="K357" s="17"/>
    </row>
    <row r="358" spans="10:11" ht="13" x14ac:dyDescent="0.15">
      <c r="J358" s="16"/>
      <c r="K358" s="17"/>
    </row>
    <row r="359" spans="10:11" ht="13" x14ac:dyDescent="0.15">
      <c r="J359" s="16"/>
      <c r="K359" s="17"/>
    </row>
    <row r="360" spans="10:11" ht="13" x14ac:dyDescent="0.15">
      <c r="J360" s="16"/>
      <c r="K360" s="17"/>
    </row>
    <row r="361" spans="10:11" ht="13" x14ac:dyDescent="0.15">
      <c r="J361" s="16"/>
      <c r="K361" s="17"/>
    </row>
    <row r="362" spans="10:11" ht="13" x14ac:dyDescent="0.15">
      <c r="J362" s="16"/>
      <c r="K362" s="17"/>
    </row>
    <row r="363" spans="10:11" ht="13" x14ac:dyDescent="0.15">
      <c r="J363" s="16"/>
      <c r="K363" s="17"/>
    </row>
    <row r="364" spans="10:11" ht="13" x14ac:dyDescent="0.15">
      <c r="J364" s="16"/>
      <c r="K364" s="17"/>
    </row>
    <row r="365" spans="10:11" ht="13" x14ac:dyDescent="0.15">
      <c r="J365" s="16"/>
      <c r="K365" s="17"/>
    </row>
    <row r="366" spans="10:11" ht="13" x14ac:dyDescent="0.15">
      <c r="J366" s="16"/>
      <c r="K366" s="17"/>
    </row>
    <row r="367" spans="10:11" ht="13" x14ac:dyDescent="0.15">
      <c r="J367" s="16"/>
      <c r="K367" s="17"/>
    </row>
    <row r="368" spans="10:11" ht="13" x14ac:dyDescent="0.15">
      <c r="J368" s="16"/>
      <c r="K368" s="17"/>
    </row>
    <row r="369" spans="10:11" ht="13" x14ac:dyDescent="0.15">
      <c r="J369" s="16"/>
      <c r="K369" s="17"/>
    </row>
    <row r="370" spans="10:11" ht="13" x14ac:dyDescent="0.15">
      <c r="J370" s="16"/>
      <c r="K370" s="17"/>
    </row>
    <row r="371" spans="10:11" ht="13" x14ac:dyDescent="0.15">
      <c r="J371" s="16"/>
      <c r="K371" s="17"/>
    </row>
    <row r="372" spans="10:11" ht="13" x14ac:dyDescent="0.15">
      <c r="J372" s="16"/>
      <c r="K372" s="17"/>
    </row>
    <row r="373" spans="10:11" ht="13" x14ac:dyDescent="0.15">
      <c r="J373" s="16"/>
      <c r="K373" s="17"/>
    </row>
    <row r="374" spans="10:11" ht="13" x14ac:dyDescent="0.15">
      <c r="J374" s="16"/>
      <c r="K374" s="17"/>
    </row>
    <row r="375" spans="10:11" ht="13" x14ac:dyDescent="0.15">
      <c r="J375" s="16"/>
      <c r="K375" s="17"/>
    </row>
    <row r="376" spans="10:11" ht="13" x14ac:dyDescent="0.15">
      <c r="J376" s="16"/>
      <c r="K376" s="17"/>
    </row>
    <row r="377" spans="10:11" ht="13" x14ac:dyDescent="0.15">
      <c r="J377" s="16"/>
      <c r="K377" s="17"/>
    </row>
    <row r="378" spans="10:11" ht="13" x14ac:dyDescent="0.15">
      <c r="J378" s="16"/>
      <c r="K378" s="17"/>
    </row>
    <row r="379" spans="10:11" ht="13" x14ac:dyDescent="0.15">
      <c r="J379" s="16"/>
      <c r="K379" s="17"/>
    </row>
    <row r="380" spans="10:11" ht="13" x14ac:dyDescent="0.15">
      <c r="J380" s="16"/>
      <c r="K380" s="17"/>
    </row>
    <row r="381" spans="10:11" ht="13" x14ac:dyDescent="0.15">
      <c r="J381" s="16"/>
      <c r="K381" s="17"/>
    </row>
    <row r="382" spans="10:11" ht="13" x14ac:dyDescent="0.15">
      <c r="J382" s="16"/>
      <c r="K382" s="17"/>
    </row>
    <row r="383" spans="10:11" ht="13" x14ac:dyDescent="0.15">
      <c r="J383" s="16"/>
      <c r="K383" s="17"/>
    </row>
    <row r="384" spans="10:11" ht="13" x14ac:dyDescent="0.15">
      <c r="J384" s="16"/>
      <c r="K384" s="17"/>
    </row>
    <row r="385" spans="10:11" ht="13" x14ac:dyDescent="0.15">
      <c r="J385" s="16"/>
      <c r="K385" s="17"/>
    </row>
    <row r="386" spans="10:11" ht="13" x14ac:dyDescent="0.15">
      <c r="J386" s="16"/>
      <c r="K386" s="17"/>
    </row>
    <row r="387" spans="10:11" ht="13" x14ac:dyDescent="0.15">
      <c r="J387" s="16"/>
      <c r="K387" s="17"/>
    </row>
    <row r="388" spans="10:11" ht="13" x14ac:dyDescent="0.15">
      <c r="J388" s="16"/>
      <c r="K388" s="17"/>
    </row>
    <row r="389" spans="10:11" ht="13" x14ac:dyDescent="0.15">
      <c r="J389" s="16"/>
      <c r="K389" s="17"/>
    </row>
    <row r="390" spans="10:11" ht="13" x14ac:dyDescent="0.15">
      <c r="J390" s="16"/>
      <c r="K390" s="17"/>
    </row>
    <row r="391" spans="10:11" ht="13" x14ac:dyDescent="0.15">
      <c r="J391" s="16"/>
      <c r="K391" s="17"/>
    </row>
    <row r="392" spans="10:11" ht="13" x14ac:dyDescent="0.15">
      <c r="J392" s="16"/>
      <c r="K392" s="17"/>
    </row>
    <row r="393" spans="10:11" ht="13" x14ac:dyDescent="0.15">
      <c r="J393" s="16"/>
      <c r="K393" s="17"/>
    </row>
    <row r="394" spans="10:11" ht="13" x14ac:dyDescent="0.15">
      <c r="J394" s="16"/>
      <c r="K394" s="17"/>
    </row>
    <row r="395" spans="10:11" ht="13" x14ac:dyDescent="0.15">
      <c r="J395" s="16"/>
      <c r="K395" s="17"/>
    </row>
    <row r="396" spans="10:11" ht="13" x14ac:dyDescent="0.15">
      <c r="J396" s="16"/>
      <c r="K396" s="17"/>
    </row>
    <row r="397" spans="10:11" ht="13" x14ac:dyDescent="0.15">
      <c r="J397" s="16"/>
      <c r="K397" s="17"/>
    </row>
    <row r="398" spans="10:11" ht="13" x14ac:dyDescent="0.15">
      <c r="J398" s="16"/>
      <c r="K398" s="17"/>
    </row>
    <row r="399" spans="10:11" ht="13" x14ac:dyDescent="0.15">
      <c r="J399" s="16"/>
      <c r="K399" s="17"/>
    </row>
    <row r="400" spans="10:11" ht="13" x14ac:dyDescent="0.15">
      <c r="J400" s="16"/>
      <c r="K400" s="17"/>
    </row>
    <row r="401" spans="10:11" ht="13" x14ac:dyDescent="0.15">
      <c r="J401" s="16"/>
      <c r="K401" s="17"/>
    </row>
    <row r="402" spans="10:11" ht="13" x14ac:dyDescent="0.15">
      <c r="J402" s="16"/>
      <c r="K402" s="17"/>
    </row>
    <row r="403" spans="10:11" ht="13" x14ac:dyDescent="0.15">
      <c r="J403" s="16"/>
      <c r="K403" s="17"/>
    </row>
    <row r="404" spans="10:11" ht="13" x14ac:dyDescent="0.15">
      <c r="J404" s="16"/>
      <c r="K404" s="17"/>
    </row>
    <row r="405" spans="10:11" ht="13" x14ac:dyDescent="0.15">
      <c r="J405" s="16"/>
      <c r="K405" s="17"/>
    </row>
    <row r="406" spans="10:11" ht="13" x14ac:dyDescent="0.15">
      <c r="J406" s="16"/>
      <c r="K406" s="17"/>
    </row>
    <row r="407" spans="10:11" ht="13" x14ac:dyDescent="0.15">
      <c r="J407" s="16"/>
      <c r="K407" s="17"/>
    </row>
    <row r="408" spans="10:11" ht="13" x14ac:dyDescent="0.15">
      <c r="J408" s="16"/>
      <c r="K408" s="17"/>
    </row>
    <row r="409" spans="10:11" ht="13" x14ac:dyDescent="0.15">
      <c r="J409" s="16"/>
      <c r="K409" s="17"/>
    </row>
    <row r="410" spans="10:11" ht="13" x14ac:dyDescent="0.15">
      <c r="J410" s="16"/>
      <c r="K410" s="17"/>
    </row>
    <row r="411" spans="10:11" ht="13" x14ac:dyDescent="0.15">
      <c r="J411" s="16"/>
      <c r="K411" s="17"/>
    </row>
    <row r="412" spans="10:11" ht="13" x14ac:dyDescent="0.15">
      <c r="J412" s="16"/>
      <c r="K412" s="17"/>
    </row>
    <row r="413" spans="10:11" ht="13" x14ac:dyDescent="0.15">
      <c r="J413" s="16"/>
      <c r="K413" s="17"/>
    </row>
    <row r="414" spans="10:11" ht="13" x14ac:dyDescent="0.15">
      <c r="J414" s="16"/>
      <c r="K414" s="17"/>
    </row>
    <row r="415" spans="10:11" ht="13" x14ac:dyDescent="0.15">
      <c r="J415" s="16"/>
      <c r="K415" s="17"/>
    </row>
    <row r="416" spans="10:11" ht="13" x14ac:dyDescent="0.15">
      <c r="J416" s="16"/>
      <c r="K416" s="17"/>
    </row>
    <row r="417" spans="10:11" ht="13" x14ac:dyDescent="0.15">
      <c r="J417" s="16"/>
      <c r="K417" s="17"/>
    </row>
    <row r="418" spans="10:11" ht="13" x14ac:dyDescent="0.15">
      <c r="J418" s="16"/>
      <c r="K418" s="17"/>
    </row>
    <row r="419" spans="10:11" ht="13" x14ac:dyDescent="0.15">
      <c r="J419" s="16"/>
      <c r="K419" s="17"/>
    </row>
    <row r="420" spans="10:11" ht="13" x14ac:dyDescent="0.15">
      <c r="J420" s="16"/>
      <c r="K420" s="17"/>
    </row>
    <row r="421" spans="10:11" ht="13" x14ac:dyDescent="0.15">
      <c r="J421" s="16"/>
      <c r="K421" s="17"/>
    </row>
    <row r="422" spans="10:11" ht="13" x14ac:dyDescent="0.15">
      <c r="J422" s="16"/>
      <c r="K422" s="17"/>
    </row>
    <row r="423" spans="10:11" ht="13" x14ac:dyDescent="0.15">
      <c r="J423" s="16"/>
      <c r="K423" s="17"/>
    </row>
    <row r="424" spans="10:11" ht="13" x14ac:dyDescent="0.15">
      <c r="J424" s="16"/>
      <c r="K424" s="17"/>
    </row>
    <row r="425" spans="10:11" ht="13" x14ac:dyDescent="0.15">
      <c r="J425" s="16"/>
      <c r="K425" s="17"/>
    </row>
    <row r="426" spans="10:11" ht="13" x14ac:dyDescent="0.15">
      <c r="J426" s="16"/>
      <c r="K426" s="17"/>
    </row>
    <row r="427" spans="10:11" ht="13" x14ac:dyDescent="0.15">
      <c r="J427" s="16"/>
      <c r="K427" s="17"/>
    </row>
    <row r="428" spans="10:11" ht="13" x14ac:dyDescent="0.15">
      <c r="J428" s="16"/>
      <c r="K428" s="17"/>
    </row>
    <row r="429" spans="10:11" ht="13" x14ac:dyDescent="0.15">
      <c r="J429" s="16"/>
      <c r="K429" s="17"/>
    </row>
    <row r="430" spans="10:11" ht="13" x14ac:dyDescent="0.15">
      <c r="J430" s="16"/>
      <c r="K430" s="17"/>
    </row>
    <row r="431" spans="10:11" ht="13" x14ac:dyDescent="0.15">
      <c r="J431" s="16"/>
      <c r="K431" s="17"/>
    </row>
    <row r="432" spans="10:11" ht="13" x14ac:dyDescent="0.15">
      <c r="J432" s="16"/>
      <c r="K432" s="17"/>
    </row>
    <row r="433" spans="10:11" ht="13" x14ac:dyDescent="0.15">
      <c r="J433" s="16"/>
      <c r="K433" s="17"/>
    </row>
    <row r="434" spans="10:11" ht="13" x14ac:dyDescent="0.15">
      <c r="J434" s="16"/>
      <c r="K434" s="17"/>
    </row>
    <row r="435" spans="10:11" ht="13" x14ac:dyDescent="0.15">
      <c r="J435" s="16"/>
      <c r="K435" s="17"/>
    </row>
    <row r="436" spans="10:11" ht="13" x14ac:dyDescent="0.15">
      <c r="J436" s="16"/>
      <c r="K436" s="17"/>
    </row>
    <row r="437" spans="10:11" ht="13" x14ac:dyDescent="0.15">
      <c r="J437" s="16"/>
      <c r="K437" s="17"/>
    </row>
    <row r="438" spans="10:11" ht="13" x14ac:dyDescent="0.15">
      <c r="J438" s="16"/>
      <c r="K438" s="17"/>
    </row>
    <row r="439" spans="10:11" ht="13" x14ac:dyDescent="0.15">
      <c r="J439" s="16"/>
      <c r="K439" s="17"/>
    </row>
    <row r="440" spans="10:11" ht="13" x14ac:dyDescent="0.15">
      <c r="J440" s="16"/>
      <c r="K440" s="17"/>
    </row>
    <row r="441" spans="10:11" ht="13" x14ac:dyDescent="0.15">
      <c r="J441" s="16"/>
      <c r="K441" s="17"/>
    </row>
    <row r="442" spans="10:11" ht="13" x14ac:dyDescent="0.15">
      <c r="J442" s="16"/>
      <c r="K442" s="17"/>
    </row>
    <row r="443" spans="10:11" ht="13" x14ac:dyDescent="0.15">
      <c r="J443" s="16"/>
      <c r="K443" s="17"/>
    </row>
    <row r="444" spans="10:11" ht="13" x14ac:dyDescent="0.15">
      <c r="J444" s="16"/>
      <c r="K444" s="17"/>
    </row>
    <row r="445" spans="10:11" ht="13" x14ac:dyDescent="0.15">
      <c r="J445" s="16"/>
      <c r="K445" s="17"/>
    </row>
    <row r="446" spans="10:11" ht="13" x14ac:dyDescent="0.15">
      <c r="J446" s="16"/>
      <c r="K446" s="17"/>
    </row>
    <row r="447" spans="10:11" ht="13" x14ac:dyDescent="0.15">
      <c r="J447" s="16"/>
      <c r="K447" s="17"/>
    </row>
    <row r="448" spans="10:11" ht="13" x14ac:dyDescent="0.15">
      <c r="J448" s="16"/>
      <c r="K448" s="17"/>
    </row>
    <row r="449" spans="10:11" ht="13" x14ac:dyDescent="0.15">
      <c r="J449" s="16"/>
      <c r="K449" s="17"/>
    </row>
    <row r="450" spans="10:11" ht="13" x14ac:dyDescent="0.15">
      <c r="J450" s="16"/>
      <c r="K450" s="17"/>
    </row>
    <row r="451" spans="10:11" ht="13" x14ac:dyDescent="0.15">
      <c r="J451" s="16"/>
      <c r="K451" s="17"/>
    </row>
    <row r="452" spans="10:11" ht="13" x14ac:dyDescent="0.15">
      <c r="J452" s="16"/>
      <c r="K452" s="17"/>
    </row>
    <row r="453" spans="10:11" ht="13" x14ac:dyDescent="0.15">
      <c r="J453" s="16"/>
      <c r="K453" s="17"/>
    </row>
    <row r="454" spans="10:11" ht="13" x14ac:dyDescent="0.15">
      <c r="J454" s="16"/>
      <c r="K454" s="17"/>
    </row>
    <row r="455" spans="10:11" ht="13" x14ac:dyDescent="0.15">
      <c r="J455" s="16"/>
      <c r="K455" s="17"/>
    </row>
    <row r="456" spans="10:11" ht="13" x14ac:dyDescent="0.15">
      <c r="J456" s="16"/>
      <c r="K456" s="17"/>
    </row>
    <row r="457" spans="10:11" ht="13" x14ac:dyDescent="0.15">
      <c r="J457" s="16"/>
      <c r="K457" s="17"/>
    </row>
    <row r="458" spans="10:11" ht="13" x14ac:dyDescent="0.15">
      <c r="J458" s="16"/>
      <c r="K458" s="17"/>
    </row>
    <row r="459" spans="10:11" ht="13" x14ac:dyDescent="0.15">
      <c r="J459" s="16"/>
      <c r="K459" s="17"/>
    </row>
    <row r="460" spans="10:11" ht="13" x14ac:dyDescent="0.15">
      <c r="J460" s="16"/>
      <c r="K460" s="17"/>
    </row>
    <row r="461" spans="10:11" ht="13" x14ac:dyDescent="0.15">
      <c r="J461" s="16"/>
      <c r="K461" s="17"/>
    </row>
    <row r="462" spans="10:11" ht="13" x14ac:dyDescent="0.15">
      <c r="J462" s="16"/>
      <c r="K462" s="17"/>
    </row>
    <row r="463" spans="10:11" ht="13" x14ac:dyDescent="0.15">
      <c r="J463" s="16"/>
      <c r="K463" s="17"/>
    </row>
    <row r="464" spans="10:11" ht="13" x14ac:dyDescent="0.15">
      <c r="J464" s="16"/>
      <c r="K464" s="17"/>
    </row>
    <row r="465" spans="10:11" ht="13" x14ac:dyDescent="0.15">
      <c r="J465" s="16"/>
      <c r="K465" s="17"/>
    </row>
    <row r="466" spans="10:11" ht="13" x14ac:dyDescent="0.15">
      <c r="J466" s="16"/>
      <c r="K466" s="17"/>
    </row>
    <row r="467" spans="10:11" ht="13" x14ac:dyDescent="0.15">
      <c r="J467" s="16"/>
      <c r="K467" s="17"/>
    </row>
    <row r="468" spans="10:11" ht="13" x14ac:dyDescent="0.15">
      <c r="J468" s="16"/>
      <c r="K468" s="17"/>
    </row>
    <row r="469" spans="10:11" ht="13" x14ac:dyDescent="0.15">
      <c r="J469" s="16"/>
      <c r="K469" s="17"/>
    </row>
    <row r="470" spans="10:11" ht="13" x14ac:dyDescent="0.15">
      <c r="J470" s="16"/>
      <c r="K470" s="17"/>
    </row>
    <row r="471" spans="10:11" ht="13" x14ac:dyDescent="0.15">
      <c r="J471" s="16"/>
      <c r="K471" s="17"/>
    </row>
    <row r="472" spans="10:11" ht="13" x14ac:dyDescent="0.15">
      <c r="J472" s="16"/>
      <c r="K472" s="17"/>
    </row>
    <row r="473" spans="10:11" ht="13" x14ac:dyDescent="0.15">
      <c r="J473" s="16"/>
      <c r="K473" s="17"/>
    </row>
    <row r="474" spans="10:11" ht="13" x14ac:dyDescent="0.15">
      <c r="J474" s="16"/>
      <c r="K474" s="17"/>
    </row>
    <row r="475" spans="10:11" ht="13" x14ac:dyDescent="0.15">
      <c r="J475" s="16"/>
      <c r="K475" s="17"/>
    </row>
    <row r="476" spans="10:11" ht="13" x14ac:dyDescent="0.15">
      <c r="J476" s="16"/>
      <c r="K476" s="17"/>
    </row>
    <row r="477" spans="10:11" ht="13" x14ac:dyDescent="0.15">
      <c r="J477" s="16"/>
      <c r="K477" s="17"/>
    </row>
    <row r="478" spans="10:11" ht="13" x14ac:dyDescent="0.15">
      <c r="J478" s="16"/>
      <c r="K478" s="17"/>
    </row>
    <row r="479" spans="10:11" ht="13" x14ac:dyDescent="0.15">
      <c r="J479" s="16"/>
      <c r="K479" s="17"/>
    </row>
    <row r="480" spans="10:11" ht="13" x14ac:dyDescent="0.15">
      <c r="J480" s="16"/>
      <c r="K480" s="17"/>
    </row>
    <row r="481" spans="10:11" ht="13" x14ac:dyDescent="0.15">
      <c r="J481" s="16"/>
      <c r="K481" s="17"/>
    </row>
    <row r="482" spans="10:11" ht="13" x14ac:dyDescent="0.15">
      <c r="J482" s="16"/>
      <c r="K482" s="17"/>
    </row>
    <row r="483" spans="10:11" ht="13" x14ac:dyDescent="0.15">
      <c r="J483" s="16"/>
      <c r="K483" s="17"/>
    </row>
    <row r="484" spans="10:11" ht="13" x14ac:dyDescent="0.15">
      <c r="J484" s="16"/>
      <c r="K484" s="17"/>
    </row>
    <row r="485" spans="10:11" ht="13" x14ac:dyDescent="0.15">
      <c r="J485" s="16"/>
      <c r="K485" s="17"/>
    </row>
    <row r="486" spans="10:11" ht="13" x14ac:dyDescent="0.15">
      <c r="J486" s="16"/>
      <c r="K486" s="17"/>
    </row>
    <row r="487" spans="10:11" ht="13" x14ac:dyDescent="0.15">
      <c r="J487" s="16"/>
      <c r="K487" s="17"/>
    </row>
    <row r="488" spans="10:11" ht="13" x14ac:dyDescent="0.15">
      <c r="J488" s="16"/>
      <c r="K488" s="17"/>
    </row>
    <row r="489" spans="10:11" ht="13" x14ac:dyDescent="0.15">
      <c r="J489" s="16"/>
      <c r="K489" s="17"/>
    </row>
    <row r="490" spans="10:11" ht="13" x14ac:dyDescent="0.15">
      <c r="J490" s="16"/>
      <c r="K490" s="17"/>
    </row>
    <row r="491" spans="10:11" ht="13" x14ac:dyDescent="0.15">
      <c r="J491" s="16"/>
      <c r="K491" s="17"/>
    </row>
    <row r="492" spans="10:11" ht="13" x14ac:dyDescent="0.15">
      <c r="J492" s="16"/>
      <c r="K492" s="17"/>
    </row>
    <row r="493" spans="10:11" ht="13" x14ac:dyDescent="0.15">
      <c r="J493" s="16"/>
      <c r="K493" s="17"/>
    </row>
    <row r="494" spans="10:11" ht="13" x14ac:dyDescent="0.15">
      <c r="J494" s="16"/>
      <c r="K494" s="17"/>
    </row>
    <row r="495" spans="10:11" ht="13" x14ac:dyDescent="0.15">
      <c r="J495" s="16"/>
      <c r="K495" s="17"/>
    </row>
    <row r="496" spans="10:11" ht="13" x14ac:dyDescent="0.15">
      <c r="J496" s="16"/>
      <c r="K496" s="17"/>
    </row>
    <row r="497" spans="10:11" ht="13" x14ac:dyDescent="0.15">
      <c r="J497" s="16"/>
      <c r="K497" s="17"/>
    </row>
    <row r="498" spans="10:11" ht="13" x14ac:dyDescent="0.15">
      <c r="J498" s="16"/>
      <c r="K498" s="17"/>
    </row>
    <row r="499" spans="10:11" ht="13" x14ac:dyDescent="0.15">
      <c r="J499" s="16"/>
      <c r="K499" s="17"/>
    </row>
    <row r="500" spans="10:11" ht="13" x14ac:dyDescent="0.15">
      <c r="J500" s="16"/>
      <c r="K500" s="17"/>
    </row>
    <row r="501" spans="10:11" ht="13" x14ac:dyDescent="0.15">
      <c r="J501" s="16"/>
      <c r="K501" s="17"/>
    </row>
    <row r="502" spans="10:11" ht="13" x14ac:dyDescent="0.15">
      <c r="J502" s="16"/>
      <c r="K502" s="17"/>
    </row>
    <row r="503" spans="10:11" ht="13" x14ac:dyDescent="0.15">
      <c r="J503" s="16"/>
      <c r="K503" s="17"/>
    </row>
    <row r="504" spans="10:11" ht="13" x14ac:dyDescent="0.15">
      <c r="J504" s="16"/>
      <c r="K504" s="17"/>
    </row>
    <row r="505" spans="10:11" ht="13" x14ac:dyDescent="0.15">
      <c r="J505" s="16"/>
      <c r="K505" s="17"/>
    </row>
    <row r="506" spans="10:11" ht="13" x14ac:dyDescent="0.15">
      <c r="J506" s="16"/>
      <c r="K506" s="17"/>
    </row>
    <row r="507" spans="10:11" ht="13" x14ac:dyDescent="0.15">
      <c r="J507" s="16"/>
      <c r="K507" s="17"/>
    </row>
    <row r="508" spans="10:11" ht="13" x14ac:dyDescent="0.15">
      <c r="J508" s="16"/>
      <c r="K508" s="17"/>
    </row>
    <row r="509" spans="10:11" ht="13" x14ac:dyDescent="0.15">
      <c r="J509" s="16"/>
      <c r="K509" s="17"/>
    </row>
    <row r="510" spans="10:11" ht="13" x14ac:dyDescent="0.15">
      <c r="J510" s="16"/>
      <c r="K510" s="17"/>
    </row>
    <row r="511" spans="10:11" ht="13" x14ac:dyDescent="0.15">
      <c r="J511" s="16"/>
      <c r="K511" s="17"/>
    </row>
    <row r="512" spans="10:11" ht="13" x14ac:dyDescent="0.15">
      <c r="J512" s="16"/>
      <c r="K512" s="17"/>
    </row>
    <row r="513" spans="10:11" ht="13" x14ac:dyDescent="0.15">
      <c r="J513" s="16"/>
      <c r="K513" s="17"/>
    </row>
    <row r="514" spans="10:11" ht="13" x14ac:dyDescent="0.15">
      <c r="J514" s="16"/>
      <c r="K514" s="17"/>
    </row>
    <row r="515" spans="10:11" ht="13" x14ac:dyDescent="0.15">
      <c r="J515" s="16"/>
      <c r="K515" s="17"/>
    </row>
    <row r="516" spans="10:11" ht="13" x14ac:dyDescent="0.15">
      <c r="J516" s="16"/>
      <c r="K516" s="17"/>
    </row>
    <row r="517" spans="10:11" ht="13" x14ac:dyDescent="0.15">
      <c r="J517" s="16"/>
      <c r="K517" s="17"/>
    </row>
    <row r="518" spans="10:11" ht="13" x14ac:dyDescent="0.15">
      <c r="J518" s="16"/>
      <c r="K518" s="17"/>
    </row>
    <row r="519" spans="10:11" ht="13" x14ac:dyDescent="0.15">
      <c r="J519" s="16"/>
      <c r="K519" s="17"/>
    </row>
    <row r="520" spans="10:11" ht="13" x14ac:dyDescent="0.15">
      <c r="J520" s="16"/>
      <c r="K520" s="17"/>
    </row>
    <row r="521" spans="10:11" ht="13" x14ac:dyDescent="0.15">
      <c r="J521" s="16"/>
      <c r="K521" s="17"/>
    </row>
    <row r="522" spans="10:11" ht="13" x14ac:dyDescent="0.15">
      <c r="J522" s="16"/>
      <c r="K522" s="17"/>
    </row>
    <row r="523" spans="10:11" ht="13" x14ac:dyDescent="0.15">
      <c r="J523" s="16"/>
      <c r="K523" s="17"/>
    </row>
    <row r="524" spans="10:11" ht="13" x14ac:dyDescent="0.15">
      <c r="J524" s="16"/>
      <c r="K524" s="17"/>
    </row>
    <row r="525" spans="10:11" ht="13" x14ac:dyDescent="0.15">
      <c r="J525" s="16"/>
      <c r="K525" s="17"/>
    </row>
    <row r="526" spans="10:11" ht="13" x14ac:dyDescent="0.15">
      <c r="J526" s="16"/>
      <c r="K526" s="17"/>
    </row>
    <row r="527" spans="10:11" ht="13" x14ac:dyDescent="0.15">
      <c r="J527" s="16"/>
      <c r="K527" s="17"/>
    </row>
    <row r="528" spans="10:11" ht="13" x14ac:dyDescent="0.15">
      <c r="J528" s="16"/>
      <c r="K528" s="17"/>
    </row>
    <row r="529" spans="10:11" ht="13" x14ac:dyDescent="0.15">
      <c r="J529" s="16"/>
      <c r="K529" s="17"/>
    </row>
    <row r="530" spans="10:11" ht="13" x14ac:dyDescent="0.15">
      <c r="J530" s="16"/>
      <c r="K530" s="17"/>
    </row>
    <row r="531" spans="10:11" ht="13" x14ac:dyDescent="0.15">
      <c r="J531" s="16"/>
      <c r="K531" s="17"/>
    </row>
    <row r="532" spans="10:11" ht="13" x14ac:dyDescent="0.15">
      <c r="J532" s="16"/>
      <c r="K532" s="17"/>
    </row>
    <row r="533" spans="10:11" ht="13" x14ac:dyDescent="0.15">
      <c r="J533" s="16"/>
      <c r="K533" s="17"/>
    </row>
    <row r="534" spans="10:11" ht="13" x14ac:dyDescent="0.15">
      <c r="J534" s="16"/>
      <c r="K534" s="17"/>
    </row>
    <row r="535" spans="10:11" ht="13" x14ac:dyDescent="0.15">
      <c r="J535" s="16"/>
      <c r="K535" s="17"/>
    </row>
    <row r="536" spans="10:11" ht="13" x14ac:dyDescent="0.15">
      <c r="J536" s="16"/>
      <c r="K536" s="17"/>
    </row>
    <row r="537" spans="10:11" ht="13" x14ac:dyDescent="0.15">
      <c r="J537" s="16"/>
      <c r="K537" s="17"/>
    </row>
    <row r="538" spans="10:11" ht="13" x14ac:dyDescent="0.15">
      <c r="J538" s="16"/>
      <c r="K538" s="17"/>
    </row>
    <row r="539" spans="10:11" ht="13" x14ac:dyDescent="0.15">
      <c r="J539" s="16"/>
      <c r="K539" s="17"/>
    </row>
    <row r="540" spans="10:11" ht="13" x14ac:dyDescent="0.15">
      <c r="J540" s="16"/>
      <c r="K540" s="17"/>
    </row>
    <row r="541" spans="10:11" ht="13" x14ac:dyDescent="0.15">
      <c r="J541" s="16"/>
      <c r="K541" s="17"/>
    </row>
    <row r="542" spans="10:11" ht="13" x14ac:dyDescent="0.15">
      <c r="J542" s="16"/>
      <c r="K542" s="17"/>
    </row>
    <row r="543" spans="10:11" ht="13" x14ac:dyDescent="0.15">
      <c r="J543" s="16"/>
      <c r="K543" s="17"/>
    </row>
    <row r="544" spans="10:11" ht="13" x14ac:dyDescent="0.15">
      <c r="J544" s="16"/>
      <c r="K544" s="17"/>
    </row>
    <row r="545" spans="10:11" ht="13" x14ac:dyDescent="0.15">
      <c r="J545" s="16"/>
      <c r="K545" s="17"/>
    </row>
    <row r="546" spans="10:11" ht="13" x14ac:dyDescent="0.15">
      <c r="J546" s="16"/>
      <c r="K546" s="17"/>
    </row>
    <row r="547" spans="10:11" ht="13" x14ac:dyDescent="0.15">
      <c r="J547" s="16"/>
      <c r="K547" s="17"/>
    </row>
    <row r="548" spans="10:11" ht="13" x14ac:dyDescent="0.15">
      <c r="J548" s="16"/>
      <c r="K548" s="17"/>
    </row>
    <row r="549" spans="10:11" ht="13" x14ac:dyDescent="0.15">
      <c r="J549" s="16"/>
      <c r="K549" s="17"/>
    </row>
    <row r="550" spans="10:11" ht="13" x14ac:dyDescent="0.15">
      <c r="J550" s="16"/>
      <c r="K550" s="17"/>
    </row>
    <row r="551" spans="10:11" ht="13" x14ac:dyDescent="0.15">
      <c r="J551" s="16"/>
      <c r="K551" s="17"/>
    </row>
    <row r="552" spans="10:11" ht="13" x14ac:dyDescent="0.15">
      <c r="J552" s="16"/>
      <c r="K552" s="17"/>
    </row>
    <row r="553" spans="10:11" ht="13" x14ac:dyDescent="0.15">
      <c r="J553" s="16"/>
      <c r="K553" s="17"/>
    </row>
    <row r="554" spans="10:11" ht="13" x14ac:dyDescent="0.15">
      <c r="J554" s="16"/>
      <c r="K554" s="17"/>
    </row>
    <row r="555" spans="10:11" ht="13" x14ac:dyDescent="0.15">
      <c r="J555" s="16"/>
      <c r="K555" s="17"/>
    </row>
    <row r="556" spans="10:11" ht="13" x14ac:dyDescent="0.15">
      <c r="J556" s="16"/>
      <c r="K556" s="17"/>
    </row>
    <row r="557" spans="10:11" ht="13" x14ac:dyDescent="0.15">
      <c r="J557" s="16"/>
      <c r="K557" s="17"/>
    </row>
    <row r="558" spans="10:11" ht="13" x14ac:dyDescent="0.15">
      <c r="J558" s="16"/>
      <c r="K558" s="17"/>
    </row>
    <row r="559" spans="10:11" ht="13" x14ac:dyDescent="0.15">
      <c r="J559" s="16"/>
      <c r="K559" s="17"/>
    </row>
    <row r="560" spans="10:11" ht="13" x14ac:dyDescent="0.15">
      <c r="J560" s="16"/>
      <c r="K560" s="17"/>
    </row>
    <row r="561" spans="10:11" ht="13" x14ac:dyDescent="0.15">
      <c r="J561" s="16"/>
      <c r="K561" s="17"/>
    </row>
    <row r="562" spans="10:11" ht="13" x14ac:dyDescent="0.15">
      <c r="J562" s="16"/>
      <c r="K562" s="17"/>
    </row>
    <row r="563" spans="10:11" ht="13" x14ac:dyDescent="0.15">
      <c r="J563" s="16"/>
      <c r="K563" s="17"/>
    </row>
    <row r="564" spans="10:11" ht="13" x14ac:dyDescent="0.15">
      <c r="J564" s="16"/>
      <c r="K564" s="17"/>
    </row>
    <row r="565" spans="10:11" ht="13" x14ac:dyDescent="0.15">
      <c r="J565" s="16"/>
      <c r="K565" s="17"/>
    </row>
    <row r="566" spans="10:11" ht="13" x14ac:dyDescent="0.15">
      <c r="J566" s="16"/>
      <c r="K566" s="17"/>
    </row>
    <row r="567" spans="10:11" ht="13" x14ac:dyDescent="0.15">
      <c r="J567" s="16"/>
      <c r="K567" s="17"/>
    </row>
    <row r="568" spans="10:11" ht="13" x14ac:dyDescent="0.15">
      <c r="J568" s="16"/>
      <c r="K568" s="17"/>
    </row>
    <row r="569" spans="10:11" ht="13" x14ac:dyDescent="0.15">
      <c r="J569" s="16"/>
      <c r="K569" s="17"/>
    </row>
    <row r="570" spans="10:11" ht="13" x14ac:dyDescent="0.15">
      <c r="J570" s="16"/>
      <c r="K570" s="17"/>
    </row>
    <row r="571" spans="10:11" ht="13" x14ac:dyDescent="0.15">
      <c r="J571" s="16"/>
      <c r="K571" s="17"/>
    </row>
    <row r="572" spans="10:11" ht="13" x14ac:dyDescent="0.15">
      <c r="J572" s="16"/>
      <c r="K572" s="17"/>
    </row>
    <row r="573" spans="10:11" ht="13" x14ac:dyDescent="0.15">
      <c r="J573" s="16"/>
      <c r="K573" s="17"/>
    </row>
    <row r="574" spans="10:11" ht="13" x14ac:dyDescent="0.15">
      <c r="J574" s="16"/>
      <c r="K574" s="17"/>
    </row>
    <row r="575" spans="10:11" ht="13" x14ac:dyDescent="0.15">
      <c r="J575" s="16"/>
      <c r="K575" s="17"/>
    </row>
    <row r="576" spans="10:11" ht="13" x14ac:dyDescent="0.15">
      <c r="J576" s="16"/>
      <c r="K576" s="17"/>
    </row>
    <row r="577" spans="10:11" ht="13" x14ac:dyDescent="0.15">
      <c r="J577" s="16"/>
      <c r="K577" s="17"/>
    </row>
    <row r="578" spans="10:11" ht="13" x14ac:dyDescent="0.15">
      <c r="J578" s="16"/>
      <c r="K578" s="17"/>
    </row>
    <row r="579" spans="10:11" ht="13" x14ac:dyDescent="0.15">
      <c r="J579" s="16"/>
      <c r="K579" s="17"/>
    </row>
    <row r="580" spans="10:11" ht="13" x14ac:dyDescent="0.15">
      <c r="J580" s="16"/>
      <c r="K580" s="17"/>
    </row>
    <row r="581" spans="10:11" ht="13" x14ac:dyDescent="0.15">
      <c r="J581" s="16"/>
      <c r="K581" s="17"/>
    </row>
    <row r="582" spans="10:11" ht="13" x14ac:dyDescent="0.15">
      <c r="J582" s="16"/>
      <c r="K582" s="17"/>
    </row>
    <row r="583" spans="10:11" ht="13" x14ac:dyDescent="0.15">
      <c r="J583" s="16"/>
      <c r="K583" s="17"/>
    </row>
    <row r="584" spans="10:11" ht="13" x14ac:dyDescent="0.15">
      <c r="J584" s="16"/>
      <c r="K584" s="17"/>
    </row>
    <row r="585" spans="10:11" ht="13" x14ac:dyDescent="0.15">
      <c r="J585" s="16"/>
      <c r="K585" s="17"/>
    </row>
    <row r="586" spans="10:11" ht="13" x14ac:dyDescent="0.15">
      <c r="J586" s="16"/>
      <c r="K586" s="17"/>
    </row>
    <row r="587" spans="10:11" ht="13" x14ac:dyDescent="0.15">
      <c r="J587" s="16"/>
      <c r="K587" s="17"/>
    </row>
    <row r="588" spans="10:11" ht="13" x14ac:dyDescent="0.15">
      <c r="J588" s="16"/>
      <c r="K588" s="17"/>
    </row>
    <row r="589" spans="10:11" ht="13" x14ac:dyDescent="0.15">
      <c r="J589" s="16"/>
      <c r="K589" s="17"/>
    </row>
    <row r="590" spans="10:11" ht="13" x14ac:dyDescent="0.15">
      <c r="J590" s="16"/>
      <c r="K590" s="17"/>
    </row>
    <row r="591" spans="10:11" ht="13" x14ac:dyDescent="0.15">
      <c r="J591" s="16"/>
      <c r="K591" s="17"/>
    </row>
    <row r="592" spans="10:11" ht="13" x14ac:dyDescent="0.15">
      <c r="J592" s="16"/>
      <c r="K592" s="17"/>
    </row>
    <row r="593" spans="10:11" ht="13" x14ac:dyDescent="0.15">
      <c r="J593" s="16"/>
      <c r="K593" s="17"/>
    </row>
    <row r="594" spans="10:11" ht="13" x14ac:dyDescent="0.15">
      <c r="J594" s="16"/>
      <c r="K594" s="17"/>
    </row>
    <row r="595" spans="10:11" ht="13" x14ac:dyDescent="0.15">
      <c r="J595" s="16"/>
      <c r="K595" s="17"/>
    </row>
    <row r="596" spans="10:11" ht="13" x14ac:dyDescent="0.15">
      <c r="J596" s="16"/>
      <c r="K596" s="17"/>
    </row>
    <row r="597" spans="10:11" ht="13" x14ac:dyDescent="0.15">
      <c r="J597" s="16"/>
      <c r="K597" s="17"/>
    </row>
    <row r="598" spans="10:11" ht="13" x14ac:dyDescent="0.15">
      <c r="J598" s="16"/>
      <c r="K598" s="17"/>
    </row>
    <row r="599" spans="10:11" ht="13" x14ac:dyDescent="0.15">
      <c r="J599" s="16"/>
      <c r="K599" s="17"/>
    </row>
    <row r="600" spans="10:11" ht="13" x14ac:dyDescent="0.15">
      <c r="J600" s="16"/>
      <c r="K600" s="17"/>
    </row>
    <row r="601" spans="10:11" ht="13" x14ac:dyDescent="0.15">
      <c r="J601" s="16"/>
      <c r="K601" s="17"/>
    </row>
    <row r="602" spans="10:11" ht="13" x14ac:dyDescent="0.15">
      <c r="J602" s="16"/>
      <c r="K602" s="17"/>
    </row>
    <row r="603" spans="10:11" ht="13" x14ac:dyDescent="0.15">
      <c r="J603" s="16"/>
      <c r="K603" s="17"/>
    </row>
    <row r="604" spans="10:11" ht="13" x14ac:dyDescent="0.15">
      <c r="J604" s="16"/>
      <c r="K604" s="17"/>
    </row>
    <row r="605" spans="10:11" ht="13" x14ac:dyDescent="0.15">
      <c r="J605" s="16"/>
      <c r="K605" s="17"/>
    </row>
    <row r="606" spans="10:11" ht="13" x14ac:dyDescent="0.15">
      <c r="J606" s="16"/>
      <c r="K606" s="17"/>
    </row>
    <row r="607" spans="10:11" ht="13" x14ac:dyDescent="0.15">
      <c r="J607" s="16"/>
      <c r="K607" s="17"/>
    </row>
    <row r="608" spans="10:11" ht="13" x14ac:dyDescent="0.15">
      <c r="J608" s="16"/>
      <c r="K608" s="17"/>
    </row>
    <row r="609" spans="10:11" ht="13" x14ac:dyDescent="0.15">
      <c r="J609" s="16"/>
      <c r="K609" s="17"/>
    </row>
    <row r="610" spans="10:11" ht="13" x14ac:dyDescent="0.15">
      <c r="J610" s="16"/>
      <c r="K610" s="17"/>
    </row>
    <row r="611" spans="10:11" ht="13" x14ac:dyDescent="0.15">
      <c r="J611" s="16"/>
      <c r="K611" s="17"/>
    </row>
    <row r="612" spans="10:11" ht="13" x14ac:dyDescent="0.15">
      <c r="J612" s="16"/>
      <c r="K612" s="17"/>
    </row>
    <row r="613" spans="10:11" ht="13" x14ac:dyDescent="0.15">
      <c r="J613" s="16"/>
      <c r="K613" s="17"/>
    </row>
    <row r="614" spans="10:11" ht="13" x14ac:dyDescent="0.15">
      <c r="J614" s="16"/>
      <c r="K614" s="17"/>
    </row>
    <row r="615" spans="10:11" ht="13" x14ac:dyDescent="0.15">
      <c r="J615" s="16"/>
      <c r="K615" s="17"/>
    </row>
    <row r="616" spans="10:11" ht="13" x14ac:dyDescent="0.15">
      <c r="J616" s="16"/>
      <c r="K616" s="17"/>
    </row>
    <row r="617" spans="10:11" ht="13" x14ac:dyDescent="0.15">
      <c r="J617" s="16"/>
      <c r="K617" s="17"/>
    </row>
    <row r="618" spans="10:11" ht="13" x14ac:dyDescent="0.15">
      <c r="J618" s="16"/>
      <c r="K618" s="17"/>
    </row>
    <row r="619" spans="10:11" ht="13" x14ac:dyDescent="0.15">
      <c r="J619" s="16"/>
      <c r="K619" s="17"/>
    </row>
    <row r="620" spans="10:11" ht="13" x14ac:dyDescent="0.15">
      <c r="J620" s="16"/>
      <c r="K620" s="17"/>
    </row>
    <row r="621" spans="10:11" ht="13" x14ac:dyDescent="0.15">
      <c r="J621" s="16"/>
      <c r="K621" s="17"/>
    </row>
    <row r="622" spans="10:11" ht="13" x14ac:dyDescent="0.15">
      <c r="J622" s="16"/>
      <c r="K622" s="17"/>
    </row>
    <row r="623" spans="10:11" ht="13" x14ac:dyDescent="0.15">
      <c r="J623" s="16"/>
      <c r="K623" s="17"/>
    </row>
    <row r="624" spans="10:11" ht="13" x14ac:dyDescent="0.15">
      <c r="J624" s="16"/>
      <c r="K624" s="17"/>
    </row>
    <row r="625" spans="10:11" ht="13" x14ac:dyDescent="0.15">
      <c r="J625" s="16"/>
      <c r="K625" s="17"/>
    </row>
    <row r="626" spans="10:11" ht="13" x14ac:dyDescent="0.15">
      <c r="J626" s="16"/>
      <c r="K626" s="17"/>
    </row>
    <row r="627" spans="10:11" ht="13" x14ac:dyDescent="0.15">
      <c r="J627" s="16"/>
      <c r="K627" s="17"/>
    </row>
    <row r="628" spans="10:11" ht="13" x14ac:dyDescent="0.15">
      <c r="J628" s="16"/>
      <c r="K628" s="17"/>
    </row>
    <row r="629" spans="10:11" ht="13" x14ac:dyDescent="0.15">
      <c r="J629" s="16"/>
      <c r="K629" s="17"/>
    </row>
    <row r="630" spans="10:11" ht="13" x14ac:dyDescent="0.15">
      <c r="J630" s="16"/>
      <c r="K630" s="17"/>
    </row>
    <row r="631" spans="10:11" ht="13" x14ac:dyDescent="0.15">
      <c r="J631" s="16"/>
      <c r="K631" s="17"/>
    </row>
    <row r="632" spans="10:11" ht="13" x14ac:dyDescent="0.15">
      <c r="J632" s="16"/>
      <c r="K632" s="17"/>
    </row>
    <row r="633" spans="10:11" ht="13" x14ac:dyDescent="0.15">
      <c r="J633" s="16"/>
      <c r="K633" s="17"/>
    </row>
    <row r="634" spans="10:11" ht="13" x14ac:dyDescent="0.15">
      <c r="J634" s="16"/>
      <c r="K634" s="17"/>
    </row>
    <row r="635" spans="10:11" ht="13" x14ac:dyDescent="0.15">
      <c r="J635" s="16"/>
      <c r="K635" s="17"/>
    </row>
    <row r="636" spans="10:11" ht="13" x14ac:dyDescent="0.15">
      <c r="J636" s="16"/>
      <c r="K636" s="17"/>
    </row>
    <row r="637" spans="10:11" ht="13" x14ac:dyDescent="0.15">
      <c r="J637" s="16"/>
      <c r="K637" s="17"/>
    </row>
    <row r="638" spans="10:11" ht="13" x14ac:dyDescent="0.15">
      <c r="J638" s="16"/>
      <c r="K638" s="17"/>
    </row>
    <row r="639" spans="10:11" ht="13" x14ac:dyDescent="0.15">
      <c r="J639" s="16"/>
      <c r="K639" s="17"/>
    </row>
    <row r="640" spans="10:11" ht="13" x14ac:dyDescent="0.15">
      <c r="J640" s="16"/>
      <c r="K640" s="17"/>
    </row>
    <row r="641" spans="10:11" ht="13" x14ac:dyDescent="0.15">
      <c r="J641" s="16"/>
      <c r="K641" s="17"/>
    </row>
    <row r="642" spans="10:11" ht="13" x14ac:dyDescent="0.15">
      <c r="J642" s="16"/>
      <c r="K642" s="17"/>
    </row>
    <row r="643" spans="10:11" ht="13" x14ac:dyDescent="0.15">
      <c r="J643" s="16"/>
      <c r="K643" s="17"/>
    </row>
    <row r="644" spans="10:11" ht="13" x14ac:dyDescent="0.15">
      <c r="J644" s="16"/>
      <c r="K644" s="17"/>
    </row>
    <row r="645" spans="10:11" ht="13" x14ac:dyDescent="0.15">
      <c r="J645" s="16"/>
      <c r="K645" s="17"/>
    </row>
    <row r="646" spans="10:11" ht="13" x14ac:dyDescent="0.15">
      <c r="J646" s="16"/>
      <c r="K646" s="17"/>
    </row>
    <row r="647" spans="10:11" ht="13" x14ac:dyDescent="0.15">
      <c r="J647" s="16"/>
      <c r="K647" s="17"/>
    </row>
    <row r="648" spans="10:11" ht="13" x14ac:dyDescent="0.15">
      <c r="J648" s="16"/>
      <c r="K648" s="17"/>
    </row>
    <row r="649" spans="10:11" ht="13" x14ac:dyDescent="0.15">
      <c r="J649" s="16"/>
      <c r="K649" s="17"/>
    </row>
    <row r="650" spans="10:11" ht="13" x14ac:dyDescent="0.15">
      <c r="J650" s="16"/>
      <c r="K650" s="17"/>
    </row>
    <row r="651" spans="10:11" ht="13" x14ac:dyDescent="0.15">
      <c r="J651" s="16"/>
      <c r="K651" s="17"/>
    </row>
    <row r="652" spans="10:11" ht="13" x14ac:dyDescent="0.15">
      <c r="J652" s="16"/>
      <c r="K652" s="17"/>
    </row>
    <row r="653" spans="10:11" ht="13" x14ac:dyDescent="0.15">
      <c r="J653" s="16"/>
      <c r="K653" s="17"/>
    </row>
    <row r="654" spans="10:11" ht="13" x14ac:dyDescent="0.15">
      <c r="J654" s="16"/>
      <c r="K654" s="17"/>
    </row>
    <row r="655" spans="10:11" ht="13" x14ac:dyDescent="0.15">
      <c r="J655" s="16"/>
      <c r="K655" s="17"/>
    </row>
    <row r="656" spans="10:11" ht="13" x14ac:dyDescent="0.15">
      <c r="J656" s="16"/>
      <c r="K656" s="17"/>
    </row>
    <row r="657" spans="10:11" ht="13" x14ac:dyDescent="0.15">
      <c r="J657" s="16"/>
      <c r="K657" s="17"/>
    </row>
    <row r="658" spans="10:11" ht="13" x14ac:dyDescent="0.15">
      <c r="J658" s="16"/>
      <c r="K658" s="17"/>
    </row>
    <row r="659" spans="10:11" ht="13" x14ac:dyDescent="0.15">
      <c r="J659" s="16"/>
      <c r="K659" s="17"/>
    </row>
    <row r="660" spans="10:11" ht="13" x14ac:dyDescent="0.15">
      <c r="J660" s="16"/>
      <c r="K660" s="17"/>
    </row>
    <row r="661" spans="10:11" ht="13" x14ac:dyDescent="0.15">
      <c r="J661" s="16"/>
      <c r="K661" s="17"/>
    </row>
    <row r="662" spans="10:11" ht="13" x14ac:dyDescent="0.15">
      <c r="J662" s="16"/>
      <c r="K662" s="17"/>
    </row>
    <row r="663" spans="10:11" ht="13" x14ac:dyDescent="0.15">
      <c r="J663" s="16"/>
      <c r="K663" s="17"/>
    </row>
    <row r="664" spans="10:11" ht="13" x14ac:dyDescent="0.15">
      <c r="J664" s="16"/>
      <c r="K664" s="17"/>
    </row>
    <row r="665" spans="10:11" ht="13" x14ac:dyDescent="0.15">
      <c r="J665" s="16"/>
      <c r="K665" s="17"/>
    </row>
    <row r="666" spans="10:11" ht="13" x14ac:dyDescent="0.15">
      <c r="J666" s="16"/>
      <c r="K666" s="17"/>
    </row>
    <row r="667" spans="10:11" ht="13" x14ac:dyDescent="0.15">
      <c r="J667" s="16"/>
      <c r="K667" s="17"/>
    </row>
    <row r="668" spans="10:11" ht="13" x14ac:dyDescent="0.15">
      <c r="J668" s="16"/>
      <c r="K668" s="17"/>
    </row>
    <row r="669" spans="10:11" ht="13" x14ac:dyDescent="0.15">
      <c r="J669" s="16"/>
      <c r="K669" s="17"/>
    </row>
    <row r="670" spans="10:11" ht="13" x14ac:dyDescent="0.15">
      <c r="J670" s="16"/>
      <c r="K670" s="17"/>
    </row>
    <row r="671" spans="10:11" ht="13" x14ac:dyDescent="0.15">
      <c r="J671" s="16"/>
      <c r="K671" s="17"/>
    </row>
    <row r="672" spans="10:11" ht="13" x14ac:dyDescent="0.15">
      <c r="J672" s="16"/>
      <c r="K672" s="17"/>
    </row>
    <row r="673" spans="10:11" ht="13" x14ac:dyDescent="0.15">
      <c r="J673" s="16"/>
      <c r="K673" s="17"/>
    </row>
    <row r="674" spans="10:11" ht="13" x14ac:dyDescent="0.15">
      <c r="J674" s="16"/>
      <c r="K674" s="17"/>
    </row>
    <row r="675" spans="10:11" ht="13" x14ac:dyDescent="0.15">
      <c r="J675" s="16"/>
      <c r="K675" s="17"/>
    </row>
    <row r="676" spans="10:11" ht="13" x14ac:dyDescent="0.15">
      <c r="J676" s="16"/>
      <c r="K676" s="17"/>
    </row>
    <row r="677" spans="10:11" ht="13" x14ac:dyDescent="0.15">
      <c r="J677" s="16"/>
      <c r="K677" s="17"/>
    </row>
    <row r="678" spans="10:11" ht="13" x14ac:dyDescent="0.15">
      <c r="J678" s="16"/>
      <c r="K678" s="17"/>
    </row>
    <row r="679" spans="10:11" ht="13" x14ac:dyDescent="0.15">
      <c r="J679" s="16"/>
      <c r="K679" s="17"/>
    </row>
    <row r="680" spans="10:11" ht="13" x14ac:dyDescent="0.15">
      <c r="J680" s="16"/>
      <c r="K680" s="17"/>
    </row>
    <row r="681" spans="10:11" ht="13" x14ac:dyDescent="0.15">
      <c r="J681" s="16"/>
      <c r="K681" s="17"/>
    </row>
    <row r="682" spans="10:11" ht="13" x14ac:dyDescent="0.15">
      <c r="J682" s="16"/>
      <c r="K682" s="17"/>
    </row>
    <row r="683" spans="10:11" ht="13" x14ac:dyDescent="0.15">
      <c r="J683" s="16"/>
      <c r="K683" s="17"/>
    </row>
    <row r="684" spans="10:11" ht="13" x14ac:dyDescent="0.15">
      <c r="J684" s="16"/>
      <c r="K684" s="17"/>
    </row>
    <row r="685" spans="10:11" ht="13" x14ac:dyDescent="0.15">
      <c r="J685" s="16"/>
      <c r="K685" s="17"/>
    </row>
    <row r="686" spans="10:11" ht="13" x14ac:dyDescent="0.15">
      <c r="J686" s="16"/>
      <c r="K686" s="17"/>
    </row>
    <row r="687" spans="10:11" ht="13" x14ac:dyDescent="0.15">
      <c r="J687" s="16"/>
      <c r="K687" s="17"/>
    </row>
    <row r="688" spans="10:11" ht="13" x14ac:dyDescent="0.15">
      <c r="J688" s="16"/>
      <c r="K688" s="17"/>
    </row>
    <row r="689" spans="10:11" ht="13" x14ac:dyDescent="0.15">
      <c r="J689" s="16"/>
      <c r="K689" s="17"/>
    </row>
    <row r="690" spans="10:11" ht="13" x14ac:dyDescent="0.15">
      <c r="J690" s="16"/>
      <c r="K690" s="17"/>
    </row>
    <row r="691" spans="10:11" ht="13" x14ac:dyDescent="0.15">
      <c r="J691" s="16"/>
      <c r="K691" s="17"/>
    </row>
    <row r="692" spans="10:11" ht="13" x14ac:dyDescent="0.15">
      <c r="J692" s="16"/>
      <c r="K692" s="17"/>
    </row>
    <row r="693" spans="10:11" ht="13" x14ac:dyDescent="0.15">
      <c r="J693" s="16"/>
      <c r="K693" s="17"/>
    </row>
    <row r="694" spans="10:11" ht="13" x14ac:dyDescent="0.15">
      <c r="J694" s="16"/>
      <c r="K694" s="17"/>
    </row>
    <row r="695" spans="10:11" ht="13" x14ac:dyDescent="0.15">
      <c r="J695" s="16"/>
      <c r="K695" s="17"/>
    </row>
    <row r="696" spans="10:11" ht="13" x14ac:dyDescent="0.15">
      <c r="J696" s="16"/>
      <c r="K696" s="17"/>
    </row>
    <row r="697" spans="10:11" ht="13" x14ac:dyDescent="0.15">
      <c r="J697" s="16"/>
      <c r="K697" s="17"/>
    </row>
    <row r="698" spans="10:11" ht="13" x14ac:dyDescent="0.15">
      <c r="J698" s="16"/>
      <c r="K698" s="17"/>
    </row>
    <row r="699" spans="10:11" ht="13" x14ac:dyDescent="0.15">
      <c r="J699" s="16"/>
      <c r="K699" s="17"/>
    </row>
    <row r="700" spans="10:11" ht="13" x14ac:dyDescent="0.15">
      <c r="J700" s="16"/>
      <c r="K700" s="17"/>
    </row>
    <row r="701" spans="10:11" ht="13" x14ac:dyDescent="0.15">
      <c r="J701" s="16"/>
      <c r="K701" s="17"/>
    </row>
    <row r="702" spans="10:11" ht="13" x14ac:dyDescent="0.15">
      <c r="J702" s="16"/>
      <c r="K702" s="17"/>
    </row>
    <row r="703" spans="10:11" ht="13" x14ac:dyDescent="0.15">
      <c r="J703" s="16"/>
      <c r="K703" s="17"/>
    </row>
    <row r="704" spans="10:11" ht="13" x14ac:dyDescent="0.15">
      <c r="J704" s="16"/>
      <c r="K704" s="17"/>
    </row>
    <row r="705" spans="10:11" ht="13" x14ac:dyDescent="0.15">
      <c r="J705" s="16"/>
      <c r="K705" s="17"/>
    </row>
    <row r="706" spans="10:11" ht="13" x14ac:dyDescent="0.15">
      <c r="J706" s="16"/>
      <c r="K706" s="17"/>
    </row>
    <row r="707" spans="10:11" ht="13" x14ac:dyDescent="0.15">
      <c r="J707" s="16"/>
      <c r="K707" s="17"/>
    </row>
    <row r="708" spans="10:11" ht="13" x14ac:dyDescent="0.15">
      <c r="J708" s="16"/>
      <c r="K708" s="17"/>
    </row>
    <row r="709" spans="10:11" ht="13" x14ac:dyDescent="0.15">
      <c r="J709" s="16"/>
      <c r="K709" s="17"/>
    </row>
    <row r="710" spans="10:11" ht="13" x14ac:dyDescent="0.15">
      <c r="J710" s="16"/>
      <c r="K710" s="17"/>
    </row>
    <row r="711" spans="10:11" ht="13" x14ac:dyDescent="0.15">
      <c r="J711" s="16"/>
      <c r="K711" s="17"/>
    </row>
    <row r="712" spans="10:11" ht="13" x14ac:dyDescent="0.15">
      <c r="J712" s="16"/>
      <c r="K712" s="17"/>
    </row>
    <row r="713" spans="10:11" ht="13" x14ac:dyDescent="0.15">
      <c r="J713" s="16"/>
      <c r="K713" s="17"/>
    </row>
    <row r="714" spans="10:11" ht="13" x14ac:dyDescent="0.15">
      <c r="J714" s="16"/>
      <c r="K714" s="17"/>
    </row>
    <row r="715" spans="10:11" ht="13" x14ac:dyDescent="0.15">
      <c r="J715" s="16"/>
      <c r="K715" s="17"/>
    </row>
    <row r="716" spans="10:11" ht="13" x14ac:dyDescent="0.15">
      <c r="J716" s="16"/>
      <c r="K716" s="17"/>
    </row>
    <row r="717" spans="10:11" ht="13" x14ac:dyDescent="0.15">
      <c r="J717" s="16"/>
      <c r="K717" s="17"/>
    </row>
    <row r="718" spans="10:11" ht="13" x14ac:dyDescent="0.15">
      <c r="J718" s="16"/>
      <c r="K718" s="17"/>
    </row>
    <row r="719" spans="10:11" ht="13" x14ac:dyDescent="0.15">
      <c r="J719" s="16"/>
      <c r="K719" s="17"/>
    </row>
    <row r="720" spans="10:11" ht="13" x14ac:dyDescent="0.15">
      <c r="J720" s="16"/>
      <c r="K720" s="17"/>
    </row>
    <row r="721" spans="10:11" ht="13" x14ac:dyDescent="0.15">
      <c r="J721" s="16"/>
      <c r="K721" s="17"/>
    </row>
    <row r="722" spans="10:11" ht="13" x14ac:dyDescent="0.15">
      <c r="J722" s="16"/>
      <c r="K722" s="17"/>
    </row>
    <row r="723" spans="10:11" ht="13" x14ac:dyDescent="0.15">
      <c r="J723" s="16"/>
      <c r="K723" s="17"/>
    </row>
    <row r="724" spans="10:11" ht="13" x14ac:dyDescent="0.15">
      <c r="J724" s="16"/>
      <c r="K724" s="17"/>
    </row>
    <row r="725" spans="10:11" ht="13" x14ac:dyDescent="0.15">
      <c r="J725" s="16"/>
      <c r="K725" s="17"/>
    </row>
    <row r="726" spans="10:11" ht="13" x14ac:dyDescent="0.15">
      <c r="J726" s="16"/>
      <c r="K726" s="17"/>
    </row>
    <row r="727" spans="10:11" ht="13" x14ac:dyDescent="0.15">
      <c r="J727" s="16"/>
      <c r="K727" s="17"/>
    </row>
    <row r="728" spans="10:11" ht="13" x14ac:dyDescent="0.15">
      <c r="J728" s="16"/>
      <c r="K728" s="17"/>
    </row>
    <row r="729" spans="10:11" ht="13" x14ac:dyDescent="0.15">
      <c r="J729" s="16"/>
      <c r="K729" s="17"/>
    </row>
    <row r="730" spans="10:11" ht="13" x14ac:dyDescent="0.15">
      <c r="J730" s="16"/>
      <c r="K730" s="17"/>
    </row>
    <row r="731" spans="10:11" ht="13" x14ac:dyDescent="0.15">
      <c r="J731" s="16"/>
      <c r="K731" s="17"/>
    </row>
    <row r="732" spans="10:11" ht="13" x14ac:dyDescent="0.15">
      <c r="J732" s="16"/>
      <c r="K732" s="17"/>
    </row>
    <row r="733" spans="10:11" ht="13" x14ac:dyDescent="0.15">
      <c r="J733" s="16"/>
      <c r="K733" s="17"/>
    </row>
    <row r="734" spans="10:11" ht="13" x14ac:dyDescent="0.15">
      <c r="J734" s="16"/>
      <c r="K734" s="17"/>
    </row>
    <row r="735" spans="10:11" ht="13" x14ac:dyDescent="0.15">
      <c r="J735" s="16"/>
      <c r="K735" s="17"/>
    </row>
    <row r="736" spans="10:11" ht="13" x14ac:dyDescent="0.15">
      <c r="J736" s="16"/>
      <c r="K736" s="17"/>
    </row>
    <row r="737" spans="10:11" ht="13" x14ac:dyDescent="0.15">
      <c r="J737" s="16"/>
      <c r="K737" s="17"/>
    </row>
    <row r="738" spans="10:11" ht="13" x14ac:dyDescent="0.15">
      <c r="J738" s="16"/>
      <c r="K738" s="17"/>
    </row>
    <row r="739" spans="10:11" ht="13" x14ac:dyDescent="0.15">
      <c r="J739" s="16"/>
      <c r="K739" s="17"/>
    </row>
    <row r="740" spans="10:11" ht="13" x14ac:dyDescent="0.15">
      <c r="J740" s="16"/>
      <c r="K740" s="17"/>
    </row>
    <row r="741" spans="10:11" ht="13" x14ac:dyDescent="0.15">
      <c r="J741" s="16"/>
      <c r="K741" s="17"/>
    </row>
    <row r="742" spans="10:11" ht="13" x14ac:dyDescent="0.15">
      <c r="J742" s="16"/>
      <c r="K742" s="17"/>
    </row>
    <row r="743" spans="10:11" ht="13" x14ac:dyDescent="0.15">
      <c r="J743" s="16"/>
      <c r="K743" s="17"/>
    </row>
    <row r="744" spans="10:11" ht="13" x14ac:dyDescent="0.15">
      <c r="J744" s="16"/>
      <c r="K744" s="17"/>
    </row>
    <row r="745" spans="10:11" ht="13" x14ac:dyDescent="0.15">
      <c r="J745" s="16"/>
      <c r="K745" s="17"/>
    </row>
    <row r="746" spans="10:11" ht="13" x14ac:dyDescent="0.15">
      <c r="J746" s="16"/>
      <c r="K746" s="17"/>
    </row>
    <row r="747" spans="10:11" ht="13" x14ac:dyDescent="0.15">
      <c r="J747" s="16"/>
      <c r="K747" s="17"/>
    </row>
    <row r="748" spans="10:11" ht="13" x14ac:dyDescent="0.15">
      <c r="J748" s="16"/>
      <c r="K748" s="17"/>
    </row>
    <row r="749" spans="10:11" ht="13" x14ac:dyDescent="0.15">
      <c r="J749" s="16"/>
      <c r="K749" s="17"/>
    </row>
    <row r="750" spans="10:11" ht="13" x14ac:dyDescent="0.15">
      <c r="J750" s="16"/>
      <c r="K750" s="17"/>
    </row>
    <row r="751" spans="10:11" ht="13" x14ac:dyDescent="0.15">
      <c r="J751" s="16"/>
      <c r="K751" s="17"/>
    </row>
    <row r="752" spans="10:11" ht="13" x14ac:dyDescent="0.15">
      <c r="J752" s="16"/>
      <c r="K752" s="17"/>
    </row>
    <row r="753" spans="10:11" ht="13" x14ac:dyDescent="0.15">
      <c r="J753" s="16"/>
      <c r="K753" s="17"/>
    </row>
    <row r="754" spans="10:11" ht="13" x14ac:dyDescent="0.15">
      <c r="J754" s="16"/>
      <c r="K754" s="17"/>
    </row>
    <row r="755" spans="10:11" ht="13" x14ac:dyDescent="0.15">
      <c r="J755" s="16"/>
      <c r="K755" s="17"/>
    </row>
    <row r="756" spans="10:11" ht="13" x14ac:dyDescent="0.15">
      <c r="J756" s="16"/>
      <c r="K756" s="17"/>
    </row>
    <row r="757" spans="10:11" ht="13" x14ac:dyDescent="0.15">
      <c r="J757" s="16"/>
      <c r="K757" s="17"/>
    </row>
    <row r="758" spans="10:11" ht="13" x14ac:dyDescent="0.15">
      <c r="J758" s="16"/>
      <c r="K758" s="17"/>
    </row>
    <row r="759" spans="10:11" ht="13" x14ac:dyDescent="0.15">
      <c r="J759" s="16"/>
      <c r="K759" s="17"/>
    </row>
    <row r="760" spans="10:11" ht="13" x14ac:dyDescent="0.15">
      <c r="J760" s="16"/>
      <c r="K760" s="17"/>
    </row>
    <row r="761" spans="10:11" ht="13" x14ac:dyDescent="0.15">
      <c r="J761" s="16"/>
      <c r="K761" s="17"/>
    </row>
    <row r="762" spans="10:11" ht="13" x14ac:dyDescent="0.15">
      <c r="J762" s="16"/>
      <c r="K762" s="17"/>
    </row>
    <row r="763" spans="10:11" ht="13" x14ac:dyDescent="0.15">
      <c r="J763" s="16"/>
      <c r="K763" s="17"/>
    </row>
    <row r="764" spans="10:11" ht="13" x14ac:dyDescent="0.15">
      <c r="J764" s="16"/>
      <c r="K764" s="17"/>
    </row>
    <row r="765" spans="10:11" ht="13" x14ac:dyDescent="0.15">
      <c r="J765" s="16"/>
      <c r="K765" s="17"/>
    </row>
    <row r="766" spans="10:11" ht="13" x14ac:dyDescent="0.15">
      <c r="J766" s="16"/>
      <c r="K766" s="17"/>
    </row>
    <row r="767" spans="10:11" ht="13" x14ac:dyDescent="0.15">
      <c r="J767" s="16"/>
      <c r="K767" s="17"/>
    </row>
    <row r="768" spans="10:11" ht="13" x14ac:dyDescent="0.15">
      <c r="J768" s="16"/>
      <c r="K768" s="17"/>
    </row>
    <row r="769" spans="10:11" ht="13" x14ac:dyDescent="0.15">
      <c r="J769" s="16"/>
      <c r="K769" s="17"/>
    </row>
    <row r="770" spans="10:11" ht="13" x14ac:dyDescent="0.15">
      <c r="J770" s="16"/>
      <c r="K770" s="17"/>
    </row>
    <row r="771" spans="10:11" ht="13" x14ac:dyDescent="0.15">
      <c r="J771" s="16"/>
      <c r="K771" s="17"/>
    </row>
    <row r="772" spans="10:11" ht="13" x14ac:dyDescent="0.15">
      <c r="J772" s="16"/>
      <c r="K772" s="17"/>
    </row>
    <row r="773" spans="10:11" ht="13" x14ac:dyDescent="0.15">
      <c r="J773" s="16"/>
      <c r="K773" s="17"/>
    </row>
    <row r="774" spans="10:11" ht="13" x14ac:dyDescent="0.15">
      <c r="J774" s="16"/>
      <c r="K774" s="17"/>
    </row>
    <row r="775" spans="10:11" ht="13" x14ac:dyDescent="0.15">
      <c r="J775" s="16"/>
      <c r="K775" s="17"/>
    </row>
    <row r="776" spans="10:11" ht="13" x14ac:dyDescent="0.15">
      <c r="J776" s="16"/>
      <c r="K776" s="17"/>
    </row>
    <row r="777" spans="10:11" ht="13" x14ac:dyDescent="0.15">
      <c r="J777" s="16"/>
      <c r="K777" s="17"/>
    </row>
    <row r="778" spans="10:11" ht="13" x14ac:dyDescent="0.15">
      <c r="J778" s="16"/>
      <c r="K778" s="17"/>
    </row>
    <row r="779" spans="10:11" ht="13" x14ac:dyDescent="0.15">
      <c r="J779" s="16"/>
      <c r="K779" s="17"/>
    </row>
    <row r="780" spans="10:11" ht="13" x14ac:dyDescent="0.15">
      <c r="J780" s="16"/>
      <c r="K780" s="17"/>
    </row>
    <row r="781" spans="10:11" ht="13" x14ac:dyDescent="0.15">
      <c r="J781" s="16"/>
      <c r="K781" s="17"/>
    </row>
    <row r="782" spans="10:11" ht="13" x14ac:dyDescent="0.15">
      <c r="J782" s="16"/>
      <c r="K782" s="17"/>
    </row>
    <row r="783" spans="10:11" ht="13" x14ac:dyDescent="0.15">
      <c r="J783" s="16"/>
      <c r="K783" s="17"/>
    </row>
    <row r="784" spans="10:11" ht="13" x14ac:dyDescent="0.15">
      <c r="J784" s="16"/>
      <c r="K784" s="17"/>
    </row>
    <row r="785" spans="10:11" ht="13" x14ac:dyDescent="0.15">
      <c r="J785" s="16"/>
      <c r="K785" s="17"/>
    </row>
    <row r="786" spans="10:11" ht="13" x14ac:dyDescent="0.15">
      <c r="J786" s="16"/>
      <c r="K786" s="17"/>
    </row>
    <row r="787" spans="10:11" ht="13" x14ac:dyDescent="0.15">
      <c r="J787" s="16"/>
      <c r="K787" s="17"/>
    </row>
    <row r="788" spans="10:11" ht="13" x14ac:dyDescent="0.15">
      <c r="J788" s="16"/>
      <c r="K788" s="17"/>
    </row>
    <row r="789" spans="10:11" ht="13" x14ac:dyDescent="0.15">
      <c r="J789" s="16"/>
      <c r="K789" s="17"/>
    </row>
    <row r="790" spans="10:11" ht="13" x14ac:dyDescent="0.15">
      <c r="J790" s="16"/>
      <c r="K790" s="17"/>
    </row>
    <row r="791" spans="10:11" ht="13" x14ac:dyDescent="0.15">
      <c r="J791" s="16"/>
      <c r="K791" s="17"/>
    </row>
    <row r="792" spans="10:11" ht="13" x14ac:dyDescent="0.15">
      <c r="J792" s="16"/>
      <c r="K792" s="17"/>
    </row>
    <row r="793" spans="10:11" ht="13" x14ac:dyDescent="0.15">
      <c r="J793" s="16"/>
      <c r="K793" s="17"/>
    </row>
    <row r="794" spans="10:11" ht="13" x14ac:dyDescent="0.15">
      <c r="J794" s="16"/>
      <c r="K794" s="17"/>
    </row>
    <row r="795" spans="10:11" ht="13" x14ac:dyDescent="0.15">
      <c r="J795" s="16"/>
      <c r="K795" s="17"/>
    </row>
    <row r="796" spans="10:11" ht="13" x14ac:dyDescent="0.15">
      <c r="J796" s="16"/>
      <c r="K796" s="17"/>
    </row>
    <row r="797" spans="10:11" ht="13" x14ac:dyDescent="0.15">
      <c r="J797" s="16"/>
      <c r="K797" s="17"/>
    </row>
    <row r="798" spans="10:11" ht="13" x14ac:dyDescent="0.15">
      <c r="J798" s="16"/>
      <c r="K798" s="17"/>
    </row>
    <row r="799" spans="10:11" ht="13" x14ac:dyDescent="0.15">
      <c r="J799" s="16"/>
      <c r="K799" s="17"/>
    </row>
    <row r="800" spans="10:11" ht="13" x14ac:dyDescent="0.15">
      <c r="J800" s="16"/>
      <c r="K800" s="17"/>
    </row>
    <row r="801" spans="10:11" ht="13" x14ac:dyDescent="0.15">
      <c r="J801" s="16"/>
      <c r="K801" s="17"/>
    </row>
    <row r="802" spans="10:11" ht="13" x14ac:dyDescent="0.15">
      <c r="J802" s="16"/>
      <c r="K802" s="17"/>
    </row>
    <row r="803" spans="10:11" ht="13" x14ac:dyDescent="0.15">
      <c r="J803" s="16"/>
      <c r="K803" s="17"/>
    </row>
    <row r="804" spans="10:11" ht="13" x14ac:dyDescent="0.15">
      <c r="J804" s="16"/>
      <c r="K804" s="17"/>
    </row>
    <row r="805" spans="10:11" ht="13" x14ac:dyDescent="0.15">
      <c r="J805" s="16"/>
      <c r="K805" s="17"/>
    </row>
    <row r="806" spans="10:11" ht="13" x14ac:dyDescent="0.15">
      <c r="J806" s="16"/>
      <c r="K806" s="17"/>
    </row>
    <row r="807" spans="10:11" ht="13" x14ac:dyDescent="0.15">
      <c r="J807" s="16"/>
      <c r="K807" s="17"/>
    </row>
    <row r="808" spans="10:11" ht="13" x14ac:dyDescent="0.15">
      <c r="J808" s="16"/>
      <c r="K808" s="17"/>
    </row>
    <row r="809" spans="10:11" ht="13" x14ac:dyDescent="0.15">
      <c r="J809" s="16"/>
      <c r="K809" s="17"/>
    </row>
    <row r="810" spans="10:11" ht="13" x14ac:dyDescent="0.15">
      <c r="J810" s="16"/>
      <c r="K810" s="17"/>
    </row>
    <row r="811" spans="10:11" ht="13" x14ac:dyDescent="0.15">
      <c r="J811" s="16"/>
      <c r="K811" s="17"/>
    </row>
    <row r="812" spans="10:11" ht="13" x14ac:dyDescent="0.15">
      <c r="J812" s="16"/>
      <c r="K812" s="17"/>
    </row>
    <row r="813" spans="10:11" ht="13" x14ac:dyDescent="0.15">
      <c r="J813" s="16"/>
      <c r="K813" s="17"/>
    </row>
    <row r="814" spans="10:11" ht="13" x14ac:dyDescent="0.15">
      <c r="J814" s="16"/>
      <c r="K814" s="17"/>
    </row>
    <row r="815" spans="10:11" ht="13" x14ac:dyDescent="0.15">
      <c r="J815" s="16"/>
      <c r="K815" s="17"/>
    </row>
    <row r="816" spans="10:11" ht="13" x14ac:dyDescent="0.15">
      <c r="J816" s="16"/>
      <c r="K816" s="17"/>
    </row>
    <row r="817" spans="10:11" ht="13" x14ac:dyDescent="0.15">
      <c r="J817" s="16"/>
      <c r="K817" s="17"/>
    </row>
    <row r="818" spans="10:11" ht="13" x14ac:dyDescent="0.15">
      <c r="J818" s="16"/>
      <c r="K818" s="17"/>
    </row>
    <row r="819" spans="10:11" ht="13" x14ac:dyDescent="0.15">
      <c r="J819" s="16"/>
      <c r="K819" s="17"/>
    </row>
    <row r="820" spans="10:11" ht="13" x14ac:dyDescent="0.15">
      <c r="J820" s="16"/>
      <c r="K820" s="17"/>
    </row>
    <row r="821" spans="10:11" ht="13" x14ac:dyDescent="0.15">
      <c r="J821" s="16"/>
      <c r="K821" s="17"/>
    </row>
    <row r="822" spans="10:11" ht="13" x14ac:dyDescent="0.15">
      <c r="J822" s="16"/>
      <c r="K822" s="17"/>
    </row>
    <row r="823" spans="10:11" ht="13" x14ac:dyDescent="0.15">
      <c r="J823" s="16"/>
      <c r="K823" s="17"/>
    </row>
    <row r="824" spans="10:11" ht="13" x14ac:dyDescent="0.15">
      <c r="J824" s="16"/>
      <c r="K824" s="17"/>
    </row>
    <row r="825" spans="10:11" ht="13" x14ac:dyDescent="0.15">
      <c r="J825" s="16"/>
      <c r="K825" s="17"/>
    </row>
    <row r="826" spans="10:11" ht="13" x14ac:dyDescent="0.15">
      <c r="J826" s="16"/>
      <c r="K826" s="17"/>
    </row>
    <row r="827" spans="10:11" ht="13" x14ac:dyDescent="0.15">
      <c r="J827" s="16"/>
      <c r="K827" s="17"/>
    </row>
    <row r="828" spans="10:11" ht="13" x14ac:dyDescent="0.15">
      <c r="J828" s="16"/>
      <c r="K828" s="17"/>
    </row>
    <row r="829" spans="10:11" ht="13" x14ac:dyDescent="0.15">
      <c r="J829" s="16"/>
      <c r="K829" s="17"/>
    </row>
    <row r="830" spans="10:11" ht="13" x14ac:dyDescent="0.15">
      <c r="J830" s="16"/>
      <c r="K830" s="17"/>
    </row>
    <row r="831" spans="10:11" ht="13" x14ac:dyDescent="0.15">
      <c r="J831" s="16"/>
      <c r="K831" s="17"/>
    </row>
    <row r="832" spans="10:11" ht="13" x14ac:dyDescent="0.15">
      <c r="J832" s="16"/>
      <c r="K832" s="17"/>
    </row>
    <row r="833" spans="10:11" ht="13" x14ac:dyDescent="0.15">
      <c r="J833" s="16"/>
      <c r="K833" s="17"/>
    </row>
    <row r="834" spans="10:11" ht="13" x14ac:dyDescent="0.15">
      <c r="J834" s="16"/>
      <c r="K834" s="17"/>
    </row>
    <row r="835" spans="10:11" ht="13" x14ac:dyDescent="0.15">
      <c r="J835" s="16"/>
      <c r="K835" s="17"/>
    </row>
    <row r="836" spans="10:11" ht="13" x14ac:dyDescent="0.15">
      <c r="J836" s="16"/>
      <c r="K836" s="17"/>
    </row>
    <row r="837" spans="10:11" ht="13" x14ac:dyDescent="0.15">
      <c r="J837" s="16"/>
      <c r="K837" s="17"/>
    </row>
    <row r="838" spans="10:11" ht="13" x14ac:dyDescent="0.15">
      <c r="J838" s="16"/>
      <c r="K838" s="17"/>
    </row>
    <row r="839" spans="10:11" ht="13" x14ac:dyDescent="0.15">
      <c r="J839" s="16"/>
      <c r="K839" s="17"/>
    </row>
    <row r="840" spans="10:11" ht="13" x14ac:dyDescent="0.15">
      <c r="J840" s="16"/>
      <c r="K840" s="17"/>
    </row>
    <row r="841" spans="10:11" ht="13" x14ac:dyDescent="0.15">
      <c r="J841" s="16"/>
      <c r="K841" s="17"/>
    </row>
    <row r="842" spans="10:11" ht="13" x14ac:dyDescent="0.15">
      <c r="J842" s="16"/>
      <c r="K842" s="17"/>
    </row>
    <row r="843" spans="10:11" ht="13" x14ac:dyDescent="0.15">
      <c r="J843" s="16"/>
      <c r="K843" s="17"/>
    </row>
    <row r="844" spans="10:11" ht="13" x14ac:dyDescent="0.15">
      <c r="J844" s="16"/>
      <c r="K844" s="17"/>
    </row>
    <row r="845" spans="10:11" ht="13" x14ac:dyDescent="0.15">
      <c r="J845" s="16"/>
      <c r="K845" s="17"/>
    </row>
    <row r="846" spans="10:11" ht="13" x14ac:dyDescent="0.15">
      <c r="J846" s="16"/>
      <c r="K846" s="17"/>
    </row>
    <row r="847" spans="10:11" ht="13" x14ac:dyDescent="0.15">
      <c r="J847" s="16"/>
      <c r="K847" s="17"/>
    </row>
    <row r="848" spans="10:11" ht="13" x14ac:dyDescent="0.15">
      <c r="J848" s="16"/>
      <c r="K848" s="17"/>
    </row>
    <row r="849" spans="10:11" ht="13" x14ac:dyDescent="0.15">
      <c r="J849" s="16"/>
      <c r="K849" s="17"/>
    </row>
    <row r="850" spans="10:11" ht="13" x14ac:dyDescent="0.15">
      <c r="J850" s="16"/>
      <c r="K850" s="17"/>
    </row>
    <row r="851" spans="10:11" ht="13" x14ac:dyDescent="0.15">
      <c r="J851" s="16"/>
      <c r="K851" s="17"/>
    </row>
    <row r="852" spans="10:11" ht="13" x14ac:dyDescent="0.15">
      <c r="J852" s="16"/>
      <c r="K852" s="17"/>
    </row>
    <row r="853" spans="10:11" ht="13" x14ac:dyDescent="0.15">
      <c r="J853" s="16"/>
      <c r="K853" s="17"/>
    </row>
    <row r="854" spans="10:11" ht="13" x14ac:dyDescent="0.15">
      <c r="J854" s="16"/>
      <c r="K854" s="17"/>
    </row>
    <row r="855" spans="10:11" ht="13" x14ac:dyDescent="0.15">
      <c r="J855" s="16"/>
      <c r="K855" s="17"/>
    </row>
    <row r="856" spans="10:11" ht="13" x14ac:dyDescent="0.15">
      <c r="J856" s="16"/>
      <c r="K856" s="17"/>
    </row>
    <row r="857" spans="10:11" ht="13" x14ac:dyDescent="0.15">
      <c r="J857" s="16"/>
      <c r="K857" s="17"/>
    </row>
    <row r="858" spans="10:11" ht="13" x14ac:dyDescent="0.15">
      <c r="J858" s="16"/>
      <c r="K858" s="17"/>
    </row>
    <row r="859" spans="10:11" ht="13" x14ac:dyDescent="0.15">
      <c r="J859" s="16"/>
      <c r="K859" s="17"/>
    </row>
    <row r="860" spans="10:11" ht="13" x14ac:dyDescent="0.15">
      <c r="J860" s="16"/>
      <c r="K860" s="17"/>
    </row>
    <row r="861" spans="10:11" ht="13" x14ac:dyDescent="0.15">
      <c r="J861" s="16"/>
      <c r="K861" s="17"/>
    </row>
    <row r="862" spans="10:11" ht="13" x14ac:dyDescent="0.15">
      <c r="J862" s="16"/>
      <c r="K862" s="17"/>
    </row>
    <row r="863" spans="10:11" ht="13" x14ac:dyDescent="0.15">
      <c r="J863" s="16"/>
      <c r="K863" s="17"/>
    </row>
    <row r="864" spans="10:11" ht="13" x14ac:dyDescent="0.15">
      <c r="J864" s="16"/>
      <c r="K864" s="17"/>
    </row>
    <row r="865" spans="10:11" ht="13" x14ac:dyDescent="0.15">
      <c r="J865" s="16"/>
      <c r="K865" s="17"/>
    </row>
    <row r="866" spans="10:11" ht="13" x14ac:dyDescent="0.15">
      <c r="J866" s="16"/>
      <c r="K866" s="17"/>
    </row>
    <row r="867" spans="10:11" ht="13" x14ac:dyDescent="0.15">
      <c r="J867" s="16"/>
      <c r="K867" s="17"/>
    </row>
    <row r="868" spans="10:11" ht="13" x14ac:dyDescent="0.15">
      <c r="J868" s="16"/>
      <c r="K868" s="17"/>
    </row>
    <row r="869" spans="10:11" ht="13" x14ac:dyDescent="0.15">
      <c r="J869" s="16"/>
      <c r="K869" s="17"/>
    </row>
    <row r="870" spans="10:11" ht="13" x14ac:dyDescent="0.15">
      <c r="J870" s="16"/>
      <c r="K870" s="17"/>
    </row>
    <row r="871" spans="10:11" ht="13" x14ac:dyDescent="0.15">
      <c r="J871" s="16"/>
      <c r="K871" s="17"/>
    </row>
    <row r="872" spans="10:11" ht="13" x14ac:dyDescent="0.15">
      <c r="J872" s="16"/>
      <c r="K872" s="17"/>
    </row>
    <row r="873" spans="10:11" ht="13" x14ac:dyDescent="0.15">
      <c r="J873" s="16"/>
      <c r="K873" s="17"/>
    </row>
    <row r="874" spans="10:11" ht="13" x14ac:dyDescent="0.15">
      <c r="J874" s="16"/>
      <c r="K874" s="17"/>
    </row>
    <row r="875" spans="10:11" ht="13" x14ac:dyDescent="0.15">
      <c r="J875" s="16"/>
      <c r="K875" s="17"/>
    </row>
    <row r="876" spans="10:11" ht="13" x14ac:dyDescent="0.15">
      <c r="J876" s="16"/>
      <c r="K876" s="17"/>
    </row>
    <row r="877" spans="10:11" ht="13" x14ac:dyDescent="0.15">
      <c r="J877" s="16"/>
      <c r="K877" s="17"/>
    </row>
    <row r="878" spans="10:11" ht="13" x14ac:dyDescent="0.15">
      <c r="J878" s="16"/>
      <c r="K878" s="17"/>
    </row>
    <row r="879" spans="10:11" ht="13" x14ac:dyDescent="0.15">
      <c r="J879" s="16"/>
      <c r="K879" s="17"/>
    </row>
    <row r="880" spans="10:11" ht="13" x14ac:dyDescent="0.15">
      <c r="J880" s="16"/>
      <c r="K880" s="17"/>
    </row>
    <row r="881" spans="10:11" ht="13" x14ac:dyDescent="0.15">
      <c r="J881" s="16"/>
      <c r="K881" s="17"/>
    </row>
    <row r="882" spans="10:11" ht="13" x14ac:dyDescent="0.15">
      <c r="J882" s="16"/>
      <c r="K882" s="17"/>
    </row>
    <row r="883" spans="10:11" ht="13" x14ac:dyDescent="0.15">
      <c r="J883" s="16"/>
      <c r="K883" s="17"/>
    </row>
    <row r="884" spans="10:11" ht="13" x14ac:dyDescent="0.15">
      <c r="J884" s="16"/>
      <c r="K884" s="17"/>
    </row>
    <row r="885" spans="10:11" ht="13" x14ac:dyDescent="0.15">
      <c r="J885" s="16"/>
      <c r="K885" s="17"/>
    </row>
    <row r="886" spans="10:11" ht="13" x14ac:dyDescent="0.15">
      <c r="J886" s="16"/>
      <c r="K886" s="17"/>
    </row>
    <row r="887" spans="10:11" ht="13" x14ac:dyDescent="0.15">
      <c r="J887" s="16"/>
      <c r="K887" s="17"/>
    </row>
    <row r="888" spans="10:11" ht="13" x14ac:dyDescent="0.15">
      <c r="J888" s="16"/>
      <c r="K888" s="17"/>
    </row>
    <row r="889" spans="10:11" ht="13" x14ac:dyDescent="0.15">
      <c r="J889" s="16"/>
      <c r="K889" s="17"/>
    </row>
    <row r="890" spans="10:11" ht="13" x14ac:dyDescent="0.15">
      <c r="J890" s="16"/>
      <c r="K890" s="17"/>
    </row>
    <row r="891" spans="10:11" ht="13" x14ac:dyDescent="0.15">
      <c r="J891" s="16"/>
      <c r="K891" s="17"/>
    </row>
    <row r="892" spans="10:11" ht="13" x14ac:dyDescent="0.15">
      <c r="J892" s="16"/>
      <c r="K892" s="17"/>
    </row>
    <row r="893" spans="10:11" ht="13" x14ac:dyDescent="0.15">
      <c r="J893" s="16"/>
      <c r="K893" s="17"/>
    </row>
    <row r="894" spans="10:11" ht="13" x14ac:dyDescent="0.15">
      <c r="J894" s="16"/>
      <c r="K894" s="17"/>
    </row>
    <row r="895" spans="10:11" ht="13" x14ac:dyDescent="0.15">
      <c r="J895" s="16"/>
      <c r="K895" s="17"/>
    </row>
    <row r="896" spans="10:11" ht="13" x14ac:dyDescent="0.15">
      <c r="J896" s="16"/>
      <c r="K896" s="17"/>
    </row>
    <row r="897" spans="10:11" ht="13" x14ac:dyDescent="0.15">
      <c r="J897" s="16"/>
      <c r="K897" s="17"/>
    </row>
    <row r="898" spans="10:11" ht="13" x14ac:dyDescent="0.15">
      <c r="J898" s="16"/>
      <c r="K898" s="17"/>
    </row>
    <row r="899" spans="10:11" ht="13" x14ac:dyDescent="0.15">
      <c r="J899" s="16"/>
      <c r="K899" s="17"/>
    </row>
    <row r="900" spans="10:11" ht="13" x14ac:dyDescent="0.15">
      <c r="J900" s="16"/>
      <c r="K900" s="17"/>
    </row>
    <row r="901" spans="10:11" ht="13" x14ac:dyDescent="0.15">
      <c r="J901" s="16"/>
      <c r="K901" s="17"/>
    </row>
    <row r="902" spans="10:11" ht="13" x14ac:dyDescent="0.15">
      <c r="J902" s="16"/>
      <c r="K902" s="17"/>
    </row>
    <row r="903" spans="10:11" ht="13" x14ac:dyDescent="0.15">
      <c r="J903" s="16"/>
      <c r="K903" s="17"/>
    </row>
    <row r="904" spans="10:11" ht="13" x14ac:dyDescent="0.15">
      <c r="J904" s="16"/>
      <c r="K904" s="17"/>
    </row>
    <row r="905" spans="10:11" ht="13" x14ac:dyDescent="0.15">
      <c r="J905" s="16"/>
      <c r="K905" s="17"/>
    </row>
    <row r="906" spans="10:11" ht="13" x14ac:dyDescent="0.15">
      <c r="J906" s="16"/>
      <c r="K906" s="17"/>
    </row>
    <row r="907" spans="10:11" ht="13" x14ac:dyDescent="0.15">
      <c r="J907" s="16"/>
      <c r="K907" s="17"/>
    </row>
    <row r="908" spans="10:11" ht="13" x14ac:dyDescent="0.15">
      <c r="J908" s="16"/>
      <c r="K908" s="17"/>
    </row>
    <row r="909" spans="10:11" ht="13" x14ac:dyDescent="0.15">
      <c r="J909" s="16"/>
      <c r="K909" s="17"/>
    </row>
    <row r="910" spans="10:11" ht="13" x14ac:dyDescent="0.15">
      <c r="J910" s="16"/>
      <c r="K910" s="17"/>
    </row>
    <row r="911" spans="10:11" ht="13" x14ac:dyDescent="0.15">
      <c r="J911" s="16"/>
      <c r="K911" s="17"/>
    </row>
    <row r="912" spans="10:11" ht="13" x14ac:dyDescent="0.15">
      <c r="J912" s="16"/>
      <c r="K912" s="17"/>
    </row>
    <row r="913" spans="10:11" ht="13" x14ac:dyDescent="0.15">
      <c r="J913" s="16"/>
      <c r="K913" s="17"/>
    </row>
    <row r="914" spans="10:11" ht="13" x14ac:dyDescent="0.15">
      <c r="J914" s="16"/>
      <c r="K914" s="17"/>
    </row>
    <row r="915" spans="10:11" ht="13" x14ac:dyDescent="0.15">
      <c r="J915" s="16"/>
      <c r="K915" s="17"/>
    </row>
    <row r="916" spans="10:11" ht="13" x14ac:dyDescent="0.15">
      <c r="J916" s="16"/>
      <c r="K916" s="17"/>
    </row>
    <row r="917" spans="10:11" ht="13" x14ac:dyDescent="0.15">
      <c r="J917" s="16"/>
      <c r="K917" s="17"/>
    </row>
    <row r="918" spans="10:11" ht="13" x14ac:dyDescent="0.15">
      <c r="J918" s="16"/>
      <c r="K918" s="17"/>
    </row>
    <row r="919" spans="10:11" ht="13" x14ac:dyDescent="0.15">
      <c r="J919" s="16"/>
      <c r="K919" s="17"/>
    </row>
    <row r="920" spans="10:11" ht="13" x14ac:dyDescent="0.15">
      <c r="J920" s="16"/>
      <c r="K920" s="17"/>
    </row>
    <row r="921" spans="10:11" ht="13" x14ac:dyDescent="0.15">
      <c r="J921" s="16"/>
      <c r="K921" s="17"/>
    </row>
    <row r="922" spans="10:11" ht="13" x14ac:dyDescent="0.15">
      <c r="J922" s="16"/>
      <c r="K922" s="17"/>
    </row>
    <row r="923" spans="10:11" ht="13" x14ac:dyDescent="0.15">
      <c r="J923" s="16"/>
      <c r="K923" s="17"/>
    </row>
    <row r="924" spans="10:11" ht="13" x14ac:dyDescent="0.15">
      <c r="J924" s="16"/>
      <c r="K924" s="17"/>
    </row>
    <row r="925" spans="10:11" ht="13" x14ac:dyDescent="0.15">
      <c r="J925" s="16"/>
      <c r="K925" s="17"/>
    </row>
    <row r="926" spans="10:11" ht="13" x14ac:dyDescent="0.15">
      <c r="J926" s="16"/>
      <c r="K926" s="17"/>
    </row>
    <row r="927" spans="10:11" ht="13" x14ac:dyDescent="0.15">
      <c r="J927" s="16"/>
      <c r="K927" s="17"/>
    </row>
    <row r="928" spans="10:11" ht="13" x14ac:dyDescent="0.15">
      <c r="J928" s="16"/>
      <c r="K928" s="17"/>
    </row>
    <row r="929" spans="10:11" ht="13" x14ac:dyDescent="0.15">
      <c r="J929" s="16"/>
      <c r="K929" s="17"/>
    </row>
    <row r="930" spans="10:11" ht="13" x14ac:dyDescent="0.15">
      <c r="J930" s="16"/>
      <c r="K930" s="17"/>
    </row>
    <row r="931" spans="10:11" ht="13" x14ac:dyDescent="0.15">
      <c r="J931" s="16"/>
      <c r="K931" s="17"/>
    </row>
    <row r="932" spans="10:11" ht="13" x14ac:dyDescent="0.15">
      <c r="J932" s="16"/>
      <c r="K932" s="17"/>
    </row>
    <row r="933" spans="10:11" ht="13" x14ac:dyDescent="0.15">
      <c r="J933" s="16"/>
      <c r="K933" s="17"/>
    </row>
    <row r="934" spans="10:11" ht="13" x14ac:dyDescent="0.15">
      <c r="J934" s="16"/>
      <c r="K934" s="17"/>
    </row>
    <row r="935" spans="10:11" ht="13" x14ac:dyDescent="0.15">
      <c r="J935" s="16"/>
      <c r="K935" s="17"/>
    </row>
    <row r="936" spans="10:11" ht="13" x14ac:dyDescent="0.15">
      <c r="J936" s="16"/>
      <c r="K936" s="17"/>
    </row>
    <row r="937" spans="10:11" ht="13" x14ac:dyDescent="0.15">
      <c r="J937" s="16"/>
      <c r="K937" s="17"/>
    </row>
    <row r="938" spans="10:11" ht="13" x14ac:dyDescent="0.15">
      <c r="J938" s="16"/>
      <c r="K938" s="17"/>
    </row>
    <row r="939" spans="10:11" ht="13" x14ac:dyDescent="0.15">
      <c r="J939" s="16"/>
      <c r="K939" s="17"/>
    </row>
    <row r="940" spans="10:11" ht="13" x14ac:dyDescent="0.15">
      <c r="J940" s="16"/>
      <c r="K940" s="17"/>
    </row>
    <row r="941" spans="10:11" ht="13" x14ac:dyDescent="0.15">
      <c r="J941" s="16"/>
      <c r="K941" s="17"/>
    </row>
    <row r="942" spans="10:11" ht="13" x14ac:dyDescent="0.15">
      <c r="J942" s="16"/>
      <c r="K942" s="17"/>
    </row>
    <row r="943" spans="10:11" ht="13" x14ac:dyDescent="0.15">
      <c r="J943" s="16"/>
      <c r="K943" s="17"/>
    </row>
    <row r="944" spans="10:11" ht="13" x14ac:dyDescent="0.15">
      <c r="J944" s="16"/>
      <c r="K944" s="17"/>
    </row>
    <row r="945" spans="10:11" ht="13" x14ac:dyDescent="0.15">
      <c r="J945" s="16"/>
      <c r="K945" s="17"/>
    </row>
    <row r="946" spans="10:11" ht="13" x14ac:dyDescent="0.15">
      <c r="J946" s="16"/>
      <c r="K946" s="17"/>
    </row>
    <row r="947" spans="10:11" ht="13" x14ac:dyDescent="0.15">
      <c r="J947" s="16"/>
      <c r="K947" s="17"/>
    </row>
    <row r="948" spans="10:11" ht="13" x14ac:dyDescent="0.15">
      <c r="J948" s="16"/>
      <c r="K948" s="17"/>
    </row>
    <row r="949" spans="10:11" ht="13" x14ac:dyDescent="0.15">
      <c r="J949" s="16"/>
      <c r="K949" s="17"/>
    </row>
    <row r="950" spans="10:11" ht="13" x14ac:dyDescent="0.15">
      <c r="J950" s="16"/>
      <c r="K950" s="17"/>
    </row>
    <row r="951" spans="10:11" ht="13" x14ac:dyDescent="0.15">
      <c r="J951" s="16"/>
      <c r="K951" s="17"/>
    </row>
    <row r="952" spans="10:11" ht="13" x14ac:dyDescent="0.15">
      <c r="J952" s="16"/>
      <c r="K952" s="17"/>
    </row>
    <row r="953" spans="10:11" ht="13" x14ac:dyDescent="0.15">
      <c r="J953" s="16"/>
      <c r="K953" s="17"/>
    </row>
    <row r="954" spans="10:11" ht="13" x14ac:dyDescent="0.15">
      <c r="J954" s="16"/>
      <c r="K954" s="17"/>
    </row>
    <row r="955" spans="10:11" ht="13" x14ac:dyDescent="0.15">
      <c r="J955" s="16"/>
      <c r="K955" s="17"/>
    </row>
    <row r="956" spans="10:11" ht="13" x14ac:dyDescent="0.15">
      <c r="J956" s="16"/>
      <c r="K956" s="17"/>
    </row>
    <row r="957" spans="10:11" ht="13" x14ac:dyDescent="0.15">
      <c r="J957" s="16"/>
      <c r="K957" s="17"/>
    </row>
    <row r="958" spans="10:11" ht="13" x14ac:dyDescent="0.15">
      <c r="J958" s="16"/>
      <c r="K958" s="17"/>
    </row>
    <row r="959" spans="10:11" ht="13" x14ac:dyDescent="0.15">
      <c r="J959" s="16"/>
      <c r="K959" s="17"/>
    </row>
    <row r="960" spans="10:11" ht="13" x14ac:dyDescent="0.15">
      <c r="J960" s="16"/>
      <c r="K960" s="17"/>
    </row>
    <row r="961" spans="10:11" ht="13" x14ac:dyDescent="0.15">
      <c r="J961" s="16"/>
      <c r="K961" s="17"/>
    </row>
    <row r="962" spans="10:11" ht="13" x14ac:dyDescent="0.15">
      <c r="J962" s="16"/>
      <c r="K962" s="17"/>
    </row>
    <row r="963" spans="10:11" ht="13" x14ac:dyDescent="0.15">
      <c r="J963" s="16"/>
      <c r="K963" s="17"/>
    </row>
    <row r="964" spans="10:11" ht="13" x14ac:dyDescent="0.15">
      <c r="J964" s="16"/>
      <c r="K964" s="17"/>
    </row>
    <row r="965" spans="10:11" ht="13" x14ac:dyDescent="0.15">
      <c r="J965" s="16"/>
      <c r="K965" s="17"/>
    </row>
    <row r="966" spans="10:11" ht="13" x14ac:dyDescent="0.15">
      <c r="J966" s="16"/>
      <c r="K966" s="17"/>
    </row>
    <row r="967" spans="10:11" ht="13" x14ac:dyDescent="0.15">
      <c r="J967" s="16"/>
      <c r="K967" s="17"/>
    </row>
    <row r="968" spans="10:11" ht="13" x14ac:dyDescent="0.15">
      <c r="J968" s="16"/>
      <c r="K968" s="17"/>
    </row>
    <row r="969" spans="10:11" ht="13" x14ac:dyDescent="0.15">
      <c r="J969" s="16"/>
      <c r="K969" s="17"/>
    </row>
    <row r="970" spans="10:11" ht="13" x14ac:dyDescent="0.15">
      <c r="J970" s="16"/>
      <c r="K970" s="17"/>
    </row>
    <row r="971" spans="10:11" ht="13" x14ac:dyDescent="0.15">
      <c r="J971" s="16"/>
      <c r="K971" s="17"/>
    </row>
    <row r="972" spans="10:11" ht="13" x14ac:dyDescent="0.15">
      <c r="J972" s="16"/>
      <c r="K972" s="17"/>
    </row>
    <row r="973" spans="10:11" ht="13" x14ac:dyDescent="0.15">
      <c r="J973" s="16"/>
      <c r="K973" s="17"/>
    </row>
    <row r="974" spans="10:11" ht="13" x14ac:dyDescent="0.15">
      <c r="J974" s="16"/>
      <c r="K974" s="17"/>
    </row>
    <row r="975" spans="10:11" ht="13" x14ac:dyDescent="0.15">
      <c r="J975" s="16"/>
      <c r="K975" s="17"/>
    </row>
    <row r="976" spans="10:11" ht="13" x14ac:dyDescent="0.15">
      <c r="J976" s="16"/>
      <c r="K976" s="17"/>
    </row>
    <row r="977" spans="10:11" ht="13" x14ac:dyDescent="0.15">
      <c r="J977" s="16"/>
      <c r="K977" s="17"/>
    </row>
    <row r="978" spans="10:11" ht="13" x14ac:dyDescent="0.15">
      <c r="J978" s="16"/>
      <c r="K978" s="17"/>
    </row>
    <row r="979" spans="10:11" ht="13" x14ac:dyDescent="0.15">
      <c r="J979" s="16"/>
      <c r="K979" s="17"/>
    </row>
    <row r="980" spans="10:11" ht="13" x14ac:dyDescent="0.15">
      <c r="J980" s="16"/>
      <c r="K980" s="17"/>
    </row>
    <row r="981" spans="10:11" ht="13" x14ac:dyDescent="0.15">
      <c r="J981" s="16"/>
      <c r="K981" s="17"/>
    </row>
    <row r="982" spans="10:11" ht="13" x14ac:dyDescent="0.15">
      <c r="J982" s="16"/>
      <c r="K982" s="17"/>
    </row>
    <row r="983" spans="10:11" ht="13" x14ac:dyDescent="0.15">
      <c r="J983" s="16"/>
      <c r="K983" s="17"/>
    </row>
    <row r="984" spans="10:11" ht="13" x14ac:dyDescent="0.15">
      <c r="J984" s="16"/>
      <c r="K984" s="17"/>
    </row>
    <row r="985" spans="10:11" ht="13" x14ac:dyDescent="0.15">
      <c r="J985" s="16"/>
      <c r="K985" s="17"/>
    </row>
    <row r="986" spans="10:11" ht="13" x14ac:dyDescent="0.15">
      <c r="J986" s="16"/>
      <c r="K986" s="17"/>
    </row>
    <row r="987" spans="10:11" ht="13" x14ac:dyDescent="0.15">
      <c r="J987" s="16"/>
      <c r="K987" s="17"/>
    </row>
    <row r="988" spans="10:11" ht="13" x14ac:dyDescent="0.15">
      <c r="J988" s="16"/>
      <c r="K988" s="17"/>
    </row>
    <row r="989" spans="10:11" ht="13" x14ac:dyDescent="0.15">
      <c r="J989" s="16"/>
      <c r="K989" s="17"/>
    </row>
    <row r="990" spans="10:11" ht="13" x14ac:dyDescent="0.15">
      <c r="J990" s="16"/>
      <c r="K990" s="17"/>
    </row>
    <row r="991" spans="10:11" ht="13" x14ac:dyDescent="0.15">
      <c r="J991" s="16"/>
      <c r="K991" s="17"/>
    </row>
    <row r="992" spans="10:11" ht="13" x14ac:dyDescent="0.15">
      <c r="J992" s="16"/>
      <c r="K992" s="17"/>
    </row>
    <row r="993" spans="10:11" ht="13" x14ac:dyDescent="0.15">
      <c r="J993" s="16"/>
      <c r="K993" s="17"/>
    </row>
    <row r="994" spans="10:11" ht="13" x14ac:dyDescent="0.15">
      <c r="J994" s="16"/>
      <c r="K994" s="17"/>
    </row>
    <row r="995" spans="10:11" ht="13" x14ac:dyDescent="0.15">
      <c r="J995" s="16"/>
      <c r="K995" s="17"/>
    </row>
    <row r="996" spans="10:11" ht="13" x14ac:dyDescent="0.15">
      <c r="J996" s="16"/>
      <c r="K996" s="17"/>
    </row>
    <row r="997" spans="10:11" ht="13" x14ac:dyDescent="0.15">
      <c r="J997" s="16"/>
      <c r="K997" s="17"/>
    </row>
    <row r="998" spans="10:11" ht="13" x14ac:dyDescent="0.15">
      <c r="J998" s="16"/>
      <c r="K998" s="17"/>
    </row>
    <row r="999" spans="10:11" ht="13" x14ac:dyDescent="0.15">
      <c r="J999" s="16"/>
      <c r="K999" s="17"/>
    </row>
    <row r="1000" spans="10:11" ht="13" x14ac:dyDescent="0.15">
      <c r="J1000" s="16"/>
      <c r="K1000" s="17"/>
    </row>
  </sheetData>
  <autoFilter ref="A1:K102" xr:uid="{00000000-0009-0000-0000-000000000000}">
    <sortState xmlns:xlrd2="http://schemas.microsoft.com/office/spreadsheetml/2017/richdata2" ref="A2:K102">
      <sortCondition ref="F1:F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87-C129-0D4D-9545-6995B994D344}">
  <dimension ref="A1:G113"/>
  <sheetViews>
    <sheetView workbookViewId="0">
      <selection activeCell="E2" sqref="E2"/>
    </sheetView>
  </sheetViews>
  <sheetFormatPr baseColWidth="10" defaultRowHeight="13" x14ac:dyDescent="0.15"/>
  <sheetData>
    <row r="1" spans="1:7" x14ac:dyDescent="0.15">
      <c r="A1" t="s">
        <v>124</v>
      </c>
      <c r="C1" t="s">
        <v>125</v>
      </c>
      <c r="D1" t="s">
        <v>125</v>
      </c>
      <c r="E1" t="s">
        <v>126</v>
      </c>
      <c r="F1" t="s">
        <v>126</v>
      </c>
      <c r="G1" t="s">
        <v>126</v>
      </c>
    </row>
    <row r="2" spans="1:7" x14ac:dyDescent="0.15">
      <c r="A2" t="s">
        <v>127</v>
      </c>
      <c r="C2" t="s">
        <v>3</v>
      </c>
      <c r="D2" t="s">
        <v>4</v>
      </c>
      <c r="E2" t="s">
        <v>3</v>
      </c>
      <c r="F2" t="s">
        <v>4</v>
      </c>
      <c r="G2" t="s">
        <v>128</v>
      </c>
    </row>
    <row r="3" spans="1:7" x14ac:dyDescent="0.15">
      <c r="A3" t="s">
        <v>0</v>
      </c>
      <c r="B3" t="s">
        <v>129</v>
      </c>
    </row>
    <row r="4" spans="1:7" x14ac:dyDescent="0.15">
      <c r="A4" t="s">
        <v>21</v>
      </c>
      <c r="B4" t="s">
        <v>21</v>
      </c>
      <c r="C4">
        <v>4.6808138127500003E-2</v>
      </c>
      <c r="D4">
        <v>0.490400131731</v>
      </c>
      <c r="E4" t="s">
        <v>130</v>
      </c>
      <c r="F4" t="s">
        <v>130</v>
      </c>
      <c r="G4" t="b">
        <v>0</v>
      </c>
    </row>
    <row r="5" spans="1:7" x14ac:dyDescent="0.15">
      <c r="A5" t="s">
        <v>21</v>
      </c>
      <c r="B5" t="s">
        <v>67</v>
      </c>
      <c r="C5">
        <v>6.4831381337099994E-2</v>
      </c>
      <c r="D5">
        <v>0.44432417805399999</v>
      </c>
      <c r="E5" t="s">
        <v>130</v>
      </c>
      <c r="F5" t="s">
        <v>130</v>
      </c>
      <c r="G5" t="b">
        <v>0</v>
      </c>
    </row>
    <row r="6" spans="1:7" x14ac:dyDescent="0.15">
      <c r="A6" t="s">
        <v>21</v>
      </c>
      <c r="B6" t="s">
        <v>72</v>
      </c>
      <c r="C6">
        <v>7.4612094611999996E-2</v>
      </c>
      <c r="D6">
        <v>0.43912579483300002</v>
      </c>
      <c r="E6" t="s">
        <v>130</v>
      </c>
      <c r="F6" t="s">
        <v>130</v>
      </c>
      <c r="G6" t="b">
        <v>0</v>
      </c>
    </row>
    <row r="7" spans="1:7" x14ac:dyDescent="0.15">
      <c r="A7" t="s">
        <v>21</v>
      </c>
      <c r="B7" t="s">
        <v>47</v>
      </c>
      <c r="C7">
        <v>0.11041172463899999</v>
      </c>
      <c r="D7">
        <v>0.70489382288500002</v>
      </c>
      <c r="E7" t="s">
        <v>130</v>
      </c>
      <c r="F7" t="s">
        <v>131</v>
      </c>
      <c r="G7" t="b">
        <v>0</v>
      </c>
    </row>
    <row r="8" spans="1:7" x14ac:dyDescent="0.15">
      <c r="A8" t="s">
        <v>21</v>
      </c>
      <c r="B8" t="s">
        <v>85</v>
      </c>
      <c r="C8">
        <v>8.3553222925599996E-2</v>
      </c>
      <c r="D8">
        <v>0.50542131350700004</v>
      </c>
      <c r="E8" t="s">
        <v>130</v>
      </c>
      <c r="F8" t="s">
        <v>130</v>
      </c>
      <c r="G8" t="b">
        <v>0</v>
      </c>
    </row>
    <row r="9" spans="1:7" x14ac:dyDescent="0.15">
      <c r="A9" t="s">
        <v>21</v>
      </c>
      <c r="B9" t="s">
        <v>22</v>
      </c>
      <c r="C9">
        <v>0.24337453341699999</v>
      </c>
      <c r="D9">
        <v>0.62713412586499995</v>
      </c>
      <c r="E9" t="s">
        <v>131</v>
      </c>
      <c r="F9" t="s">
        <v>131</v>
      </c>
      <c r="G9" t="b">
        <v>1</v>
      </c>
    </row>
    <row r="10" spans="1:7" x14ac:dyDescent="0.15">
      <c r="A10" t="s">
        <v>21</v>
      </c>
      <c r="B10" t="s">
        <v>87</v>
      </c>
      <c r="C10">
        <v>0.14719240763700001</v>
      </c>
      <c r="D10">
        <v>0.38289231284500003</v>
      </c>
      <c r="E10" t="s">
        <v>130</v>
      </c>
      <c r="F10" t="s">
        <v>130</v>
      </c>
      <c r="G10" t="b">
        <v>0</v>
      </c>
    </row>
    <row r="11" spans="1:7" x14ac:dyDescent="0.15">
      <c r="A11" t="s">
        <v>21</v>
      </c>
      <c r="B11" t="s">
        <v>53</v>
      </c>
      <c r="C11">
        <v>0.133000346553</v>
      </c>
      <c r="D11">
        <v>0.57940635504500004</v>
      </c>
      <c r="E11" t="s">
        <v>130</v>
      </c>
      <c r="F11" t="s">
        <v>131</v>
      </c>
      <c r="G11" t="b">
        <v>0</v>
      </c>
    </row>
    <row r="12" spans="1:7" x14ac:dyDescent="0.15">
      <c r="A12" t="s">
        <v>21</v>
      </c>
      <c r="B12" t="s">
        <v>91</v>
      </c>
      <c r="C12">
        <v>6.1133119473300003E-2</v>
      </c>
      <c r="D12">
        <v>0.54726913796900001</v>
      </c>
      <c r="E12" t="s">
        <v>130</v>
      </c>
      <c r="F12" t="s">
        <v>131</v>
      </c>
      <c r="G12" t="b">
        <v>0</v>
      </c>
    </row>
    <row r="13" spans="1:7" x14ac:dyDescent="0.15">
      <c r="A13" t="s">
        <v>21</v>
      </c>
      <c r="B13" t="s">
        <v>93</v>
      </c>
      <c r="C13">
        <v>0.18896825187899999</v>
      </c>
      <c r="D13">
        <v>0.351863663667</v>
      </c>
      <c r="E13" t="s">
        <v>130</v>
      </c>
      <c r="F13" t="s">
        <v>130</v>
      </c>
      <c r="G13" t="b">
        <v>0</v>
      </c>
    </row>
    <row r="14" spans="1:7" x14ac:dyDescent="0.15">
      <c r="A14" t="s">
        <v>21</v>
      </c>
      <c r="B14" t="s">
        <v>36</v>
      </c>
      <c r="C14">
        <v>0.27498945289299997</v>
      </c>
      <c r="D14">
        <v>0.79863221884500002</v>
      </c>
      <c r="E14" t="s">
        <v>131</v>
      </c>
      <c r="F14" t="s">
        <v>131</v>
      </c>
      <c r="G14" t="b">
        <v>1</v>
      </c>
    </row>
    <row r="15" spans="1:7" x14ac:dyDescent="0.15">
      <c r="A15" t="s">
        <v>21</v>
      </c>
      <c r="B15" t="s">
        <v>58</v>
      </c>
      <c r="C15">
        <v>9.8255399374400004E-2</v>
      </c>
      <c r="D15">
        <v>0.67439820338300005</v>
      </c>
      <c r="E15" t="s">
        <v>130</v>
      </c>
      <c r="F15" t="s">
        <v>131</v>
      </c>
      <c r="G15" t="b">
        <v>0</v>
      </c>
    </row>
    <row r="16" spans="1:7" x14ac:dyDescent="0.15">
      <c r="A16" t="s">
        <v>21</v>
      </c>
      <c r="B16" t="s">
        <v>105</v>
      </c>
      <c r="C16">
        <v>7.0155870985099997E-2</v>
      </c>
      <c r="D16">
        <v>0.36130110000900001</v>
      </c>
      <c r="E16" t="s">
        <v>130</v>
      </c>
      <c r="F16" t="s">
        <v>130</v>
      </c>
      <c r="G16" t="b">
        <v>0</v>
      </c>
    </row>
    <row r="17" spans="1:7" x14ac:dyDescent="0.15">
      <c r="A17" t="s">
        <v>21</v>
      </c>
      <c r="B17" t="s">
        <v>115</v>
      </c>
      <c r="C17">
        <v>3.44253580367E-2</v>
      </c>
      <c r="D17">
        <v>0.43064734533799998</v>
      </c>
      <c r="E17" t="s">
        <v>130</v>
      </c>
      <c r="F17" t="s">
        <v>130</v>
      </c>
      <c r="G17" t="b">
        <v>0</v>
      </c>
    </row>
    <row r="18" spans="1:7" x14ac:dyDescent="0.15">
      <c r="A18" t="s">
        <v>21</v>
      </c>
      <c r="B18" t="s">
        <v>42</v>
      </c>
      <c r="C18">
        <v>0.233043034294</v>
      </c>
      <c r="D18">
        <v>0.52476261403799995</v>
      </c>
      <c r="E18" t="s">
        <v>131</v>
      </c>
      <c r="F18" t="s">
        <v>131</v>
      </c>
      <c r="G18" t="b">
        <v>1</v>
      </c>
    </row>
    <row r="19" spans="1:7" x14ac:dyDescent="0.15">
      <c r="A19" t="s">
        <v>14</v>
      </c>
      <c r="B19" t="s">
        <v>69</v>
      </c>
      <c r="C19">
        <v>0.19310380510700001</v>
      </c>
      <c r="D19">
        <v>0.34687115125200002</v>
      </c>
      <c r="E19" t="s">
        <v>131</v>
      </c>
      <c r="F19" t="s">
        <v>130</v>
      </c>
      <c r="G19" t="b">
        <v>0</v>
      </c>
    </row>
    <row r="20" spans="1:7" x14ac:dyDescent="0.15">
      <c r="A20" t="s">
        <v>14</v>
      </c>
      <c r="B20" t="s">
        <v>73</v>
      </c>
      <c r="C20">
        <v>8.4248395389900005E-2</v>
      </c>
      <c r="D20">
        <v>0.52177250166300004</v>
      </c>
      <c r="E20" t="s">
        <v>130</v>
      </c>
      <c r="F20" t="s">
        <v>131</v>
      </c>
      <c r="G20" t="b">
        <v>0</v>
      </c>
    </row>
    <row r="21" spans="1:7" x14ac:dyDescent="0.15">
      <c r="A21" t="s">
        <v>14</v>
      </c>
      <c r="B21" t="s">
        <v>15</v>
      </c>
      <c r="C21">
        <v>0.28686297792499998</v>
      </c>
      <c r="D21">
        <v>0.69142857142900005</v>
      </c>
      <c r="E21" t="s">
        <v>131</v>
      </c>
      <c r="F21" t="s">
        <v>131</v>
      </c>
      <c r="G21" t="b">
        <v>1</v>
      </c>
    </row>
    <row r="22" spans="1:7" x14ac:dyDescent="0.15">
      <c r="A22" t="s">
        <v>14</v>
      </c>
      <c r="B22" t="s">
        <v>80</v>
      </c>
      <c r="C22">
        <v>7.3837797813100001E-2</v>
      </c>
      <c r="D22">
        <v>0.39690155997799997</v>
      </c>
      <c r="E22" t="s">
        <v>130</v>
      </c>
      <c r="F22" t="s">
        <v>130</v>
      </c>
      <c r="G22" t="b">
        <v>0</v>
      </c>
    </row>
    <row r="23" spans="1:7" x14ac:dyDescent="0.15">
      <c r="A23" t="s">
        <v>14</v>
      </c>
      <c r="B23" t="s">
        <v>19</v>
      </c>
      <c r="C23">
        <v>0.29787680777199999</v>
      </c>
      <c r="D23">
        <v>0.69390824768100001</v>
      </c>
      <c r="E23" t="s">
        <v>131</v>
      </c>
      <c r="F23" t="s">
        <v>131</v>
      </c>
      <c r="G23" t="b">
        <v>1</v>
      </c>
    </row>
    <row r="24" spans="1:7" x14ac:dyDescent="0.15">
      <c r="A24" t="s">
        <v>14</v>
      </c>
      <c r="B24" t="s">
        <v>84</v>
      </c>
      <c r="C24">
        <v>5.9147312329499997E-2</v>
      </c>
      <c r="D24">
        <v>0.50145188745400004</v>
      </c>
      <c r="E24" t="s">
        <v>130</v>
      </c>
      <c r="F24" t="s">
        <v>130</v>
      </c>
      <c r="G24" t="b">
        <v>0</v>
      </c>
    </row>
    <row r="25" spans="1:7" x14ac:dyDescent="0.15">
      <c r="A25" t="s">
        <v>14</v>
      </c>
      <c r="B25" t="s">
        <v>25</v>
      </c>
      <c r="C25">
        <v>0.20791894421599999</v>
      </c>
      <c r="D25">
        <v>0.57100518646599996</v>
      </c>
      <c r="E25" t="s">
        <v>131</v>
      </c>
      <c r="F25" t="s">
        <v>131</v>
      </c>
      <c r="G25" t="b">
        <v>1</v>
      </c>
    </row>
    <row r="26" spans="1:7" x14ac:dyDescent="0.15">
      <c r="A26" t="s">
        <v>14</v>
      </c>
      <c r="B26" t="s">
        <v>27</v>
      </c>
      <c r="C26">
        <v>0.2744300476</v>
      </c>
      <c r="D26">
        <v>0.66110343361299995</v>
      </c>
      <c r="E26" t="s">
        <v>131</v>
      </c>
      <c r="F26" t="s">
        <v>131</v>
      </c>
      <c r="G26" t="b">
        <v>1</v>
      </c>
    </row>
    <row r="27" spans="1:7" x14ac:dyDescent="0.15">
      <c r="A27" t="s">
        <v>14</v>
      </c>
      <c r="B27" t="s">
        <v>88</v>
      </c>
      <c r="C27">
        <v>0.16063755213</v>
      </c>
      <c r="D27">
        <v>0.51649850013599996</v>
      </c>
      <c r="E27" t="s">
        <v>130</v>
      </c>
      <c r="F27" t="s">
        <v>130</v>
      </c>
      <c r="G27" t="b">
        <v>0</v>
      </c>
    </row>
    <row r="28" spans="1:7" x14ac:dyDescent="0.15">
      <c r="A28" t="s">
        <v>14</v>
      </c>
      <c r="B28" t="s">
        <v>34</v>
      </c>
      <c r="C28">
        <v>0.219935009067</v>
      </c>
      <c r="D28">
        <v>0.66728718903399997</v>
      </c>
      <c r="E28" t="s">
        <v>131</v>
      </c>
      <c r="F28" t="s">
        <v>131</v>
      </c>
      <c r="G28" t="b">
        <v>1</v>
      </c>
    </row>
    <row r="29" spans="1:7" x14ac:dyDescent="0.15">
      <c r="A29" t="s">
        <v>14</v>
      </c>
      <c r="B29" t="s">
        <v>94</v>
      </c>
      <c r="C29">
        <v>0.143185819322</v>
      </c>
      <c r="D29">
        <v>0.48298340670500001</v>
      </c>
      <c r="E29" t="s">
        <v>130</v>
      </c>
      <c r="F29" t="s">
        <v>130</v>
      </c>
      <c r="G29" t="b">
        <v>0</v>
      </c>
    </row>
    <row r="30" spans="1:7" x14ac:dyDescent="0.15">
      <c r="A30" t="s">
        <v>14</v>
      </c>
      <c r="B30" t="s">
        <v>35</v>
      </c>
      <c r="C30">
        <v>0.25960297261100002</v>
      </c>
      <c r="D30">
        <v>0.761313971521</v>
      </c>
      <c r="E30" t="s">
        <v>131</v>
      </c>
      <c r="F30" t="s">
        <v>131</v>
      </c>
      <c r="G30" t="b">
        <v>1</v>
      </c>
    </row>
    <row r="31" spans="1:7" x14ac:dyDescent="0.15">
      <c r="A31" t="s">
        <v>14</v>
      </c>
      <c r="B31" t="s">
        <v>97</v>
      </c>
      <c r="C31">
        <v>2.8641940843000001E-2</v>
      </c>
      <c r="D31">
        <v>0.45718998350599999</v>
      </c>
      <c r="E31" t="s">
        <v>130</v>
      </c>
      <c r="F31" t="s">
        <v>130</v>
      </c>
      <c r="G31" t="b">
        <v>0</v>
      </c>
    </row>
    <row r="32" spans="1:7" x14ac:dyDescent="0.15">
      <c r="A32" t="s">
        <v>14</v>
      </c>
      <c r="B32" t="s">
        <v>98</v>
      </c>
      <c r="C32">
        <v>0.215769748209</v>
      </c>
      <c r="D32">
        <v>0.32450615516699999</v>
      </c>
      <c r="E32" t="s">
        <v>131</v>
      </c>
      <c r="F32" t="s">
        <v>130</v>
      </c>
      <c r="G32" t="b">
        <v>0</v>
      </c>
    </row>
    <row r="33" spans="1:7" x14ac:dyDescent="0.15">
      <c r="A33" t="s">
        <v>14</v>
      </c>
      <c r="B33" t="s">
        <v>57</v>
      </c>
      <c r="C33">
        <v>0.14858044527799999</v>
      </c>
      <c r="D33">
        <v>0.55004020761799999</v>
      </c>
      <c r="E33" t="s">
        <v>130</v>
      </c>
      <c r="F33" t="s">
        <v>131</v>
      </c>
      <c r="G33" t="b">
        <v>0</v>
      </c>
    </row>
    <row r="34" spans="1:7" x14ac:dyDescent="0.15">
      <c r="A34" t="s">
        <v>14</v>
      </c>
      <c r="B34" t="s">
        <v>100</v>
      </c>
      <c r="C34">
        <v>0.248214681262</v>
      </c>
      <c r="D34">
        <v>0.28662420382199999</v>
      </c>
      <c r="E34" t="s">
        <v>131</v>
      </c>
      <c r="F34" t="s">
        <v>130</v>
      </c>
      <c r="G34" t="b">
        <v>0</v>
      </c>
    </row>
    <row r="35" spans="1:7" x14ac:dyDescent="0.15">
      <c r="A35" t="s">
        <v>14</v>
      </c>
      <c r="B35" t="s">
        <v>106</v>
      </c>
      <c r="C35">
        <v>0.43424293695100002</v>
      </c>
      <c r="D35">
        <v>0.16112084063000001</v>
      </c>
      <c r="E35" t="s">
        <v>131</v>
      </c>
      <c r="F35" t="s">
        <v>130</v>
      </c>
      <c r="G35" t="b">
        <v>0</v>
      </c>
    </row>
    <row r="36" spans="1:7" x14ac:dyDescent="0.15">
      <c r="A36" t="s">
        <v>14</v>
      </c>
      <c r="B36" t="s">
        <v>61</v>
      </c>
      <c r="C36">
        <v>0.150823745319</v>
      </c>
      <c r="D36">
        <v>0.695705765408</v>
      </c>
      <c r="E36" t="s">
        <v>130</v>
      </c>
      <c r="F36" t="s">
        <v>131</v>
      </c>
      <c r="G36" t="b">
        <v>0</v>
      </c>
    </row>
    <row r="37" spans="1:7" x14ac:dyDescent="0.15">
      <c r="A37" t="s">
        <v>14</v>
      </c>
      <c r="B37" t="s">
        <v>116</v>
      </c>
      <c r="C37">
        <v>5.6181909758399998E-2</v>
      </c>
      <c r="D37">
        <v>0.48367991361399998</v>
      </c>
      <c r="E37" t="s">
        <v>130</v>
      </c>
      <c r="F37" t="s">
        <v>130</v>
      </c>
      <c r="G37" t="b">
        <v>0</v>
      </c>
    </row>
    <row r="38" spans="1:7" x14ac:dyDescent="0.15">
      <c r="A38" t="s">
        <v>14</v>
      </c>
      <c r="B38" t="s">
        <v>113</v>
      </c>
      <c r="C38">
        <v>0.191077603865</v>
      </c>
      <c r="D38">
        <v>0.489728339495</v>
      </c>
      <c r="E38" t="s">
        <v>130</v>
      </c>
      <c r="F38" t="s">
        <v>130</v>
      </c>
      <c r="G38" t="b">
        <v>0</v>
      </c>
    </row>
    <row r="39" spans="1:7" x14ac:dyDescent="0.15">
      <c r="A39" t="s">
        <v>12</v>
      </c>
      <c r="B39" t="s">
        <v>13</v>
      </c>
      <c r="C39">
        <v>0.61146298628499995</v>
      </c>
      <c r="D39">
        <v>0.708515283843</v>
      </c>
      <c r="E39" t="s">
        <v>131</v>
      </c>
      <c r="F39" t="s">
        <v>131</v>
      </c>
      <c r="G39" t="b">
        <v>1</v>
      </c>
    </row>
    <row r="40" spans="1:7" x14ac:dyDescent="0.15">
      <c r="A40" t="s">
        <v>12</v>
      </c>
      <c r="B40" t="s">
        <v>16</v>
      </c>
      <c r="C40">
        <v>0.36039532836799998</v>
      </c>
      <c r="D40">
        <v>0.66529668635999994</v>
      </c>
      <c r="E40" t="s">
        <v>131</v>
      </c>
      <c r="F40" t="s">
        <v>131</v>
      </c>
      <c r="G40" t="b">
        <v>1</v>
      </c>
    </row>
    <row r="41" spans="1:7" x14ac:dyDescent="0.15">
      <c r="A41" t="s">
        <v>12</v>
      </c>
      <c r="B41" t="s">
        <v>20</v>
      </c>
      <c r="C41">
        <v>0.40922966357200002</v>
      </c>
      <c r="D41">
        <v>0.53628318584099999</v>
      </c>
      <c r="E41" t="s">
        <v>131</v>
      </c>
      <c r="F41" t="s">
        <v>131</v>
      </c>
      <c r="G41" t="b">
        <v>1</v>
      </c>
    </row>
    <row r="42" spans="1:7" x14ac:dyDescent="0.15">
      <c r="A42" t="s">
        <v>12</v>
      </c>
      <c r="B42" t="s">
        <v>52</v>
      </c>
      <c r="C42">
        <v>0.39912654607600001</v>
      </c>
      <c r="D42">
        <v>0.51416454622600005</v>
      </c>
      <c r="E42" t="s">
        <v>131</v>
      </c>
      <c r="F42" t="s">
        <v>130</v>
      </c>
      <c r="G42" t="b">
        <v>0</v>
      </c>
    </row>
    <row r="43" spans="1:7" x14ac:dyDescent="0.15">
      <c r="A43" t="s">
        <v>12</v>
      </c>
      <c r="B43" t="s">
        <v>31</v>
      </c>
      <c r="C43">
        <v>0.45546276660399998</v>
      </c>
      <c r="D43">
        <v>0.65910212136199997</v>
      </c>
      <c r="E43" t="s">
        <v>131</v>
      </c>
      <c r="F43" t="s">
        <v>131</v>
      </c>
      <c r="G43" t="b">
        <v>1</v>
      </c>
    </row>
    <row r="44" spans="1:7" x14ac:dyDescent="0.15">
      <c r="A44" t="s">
        <v>12</v>
      </c>
      <c r="B44" t="s">
        <v>92</v>
      </c>
      <c r="C44">
        <v>0.18359826451200001</v>
      </c>
      <c r="D44">
        <v>0.482040132264</v>
      </c>
      <c r="E44" t="s">
        <v>130</v>
      </c>
      <c r="F44" t="s">
        <v>130</v>
      </c>
      <c r="G44" t="b">
        <v>0</v>
      </c>
    </row>
    <row r="45" spans="1:7" x14ac:dyDescent="0.15">
      <c r="A45" t="s">
        <v>12</v>
      </c>
      <c r="B45" t="s">
        <v>38</v>
      </c>
      <c r="C45">
        <v>0.60714516333699997</v>
      </c>
      <c r="D45">
        <v>0.76456009913300005</v>
      </c>
      <c r="E45" t="s">
        <v>131</v>
      </c>
      <c r="F45" t="s">
        <v>131</v>
      </c>
      <c r="G45" t="b">
        <v>1</v>
      </c>
    </row>
    <row r="46" spans="1:7" x14ac:dyDescent="0.15">
      <c r="A46" t="s">
        <v>12</v>
      </c>
      <c r="B46" t="s">
        <v>59</v>
      </c>
      <c r="C46">
        <v>0.50052958840200001</v>
      </c>
      <c r="D46">
        <v>0.60986208199500003</v>
      </c>
      <c r="E46" t="s">
        <v>131</v>
      </c>
      <c r="F46" t="s">
        <v>131</v>
      </c>
      <c r="G46" t="b">
        <v>1</v>
      </c>
    </row>
    <row r="47" spans="1:7" x14ac:dyDescent="0.15">
      <c r="A47" t="s">
        <v>12</v>
      </c>
      <c r="B47" t="s">
        <v>107</v>
      </c>
      <c r="C47">
        <v>0.175003316479</v>
      </c>
      <c r="D47">
        <v>0.46183970063500002</v>
      </c>
      <c r="E47" t="s">
        <v>130</v>
      </c>
      <c r="F47" t="s">
        <v>130</v>
      </c>
      <c r="G47" t="b">
        <v>0</v>
      </c>
    </row>
    <row r="48" spans="1:7" x14ac:dyDescent="0.15">
      <c r="A48" t="s">
        <v>12</v>
      </c>
      <c r="B48" t="s">
        <v>62</v>
      </c>
      <c r="C48">
        <v>0.49390822212000002</v>
      </c>
      <c r="D48">
        <v>0.57023370233699999</v>
      </c>
      <c r="E48" t="s">
        <v>131</v>
      </c>
      <c r="F48" t="s">
        <v>131</v>
      </c>
      <c r="G48" t="b">
        <v>1</v>
      </c>
    </row>
    <row r="49" spans="1:7" x14ac:dyDescent="0.15">
      <c r="A49" t="s">
        <v>12</v>
      </c>
      <c r="B49" t="s">
        <v>41</v>
      </c>
      <c r="C49">
        <v>0.447483195118</v>
      </c>
      <c r="D49">
        <v>0.67461357086700002</v>
      </c>
      <c r="E49" t="s">
        <v>131</v>
      </c>
      <c r="F49" t="s">
        <v>131</v>
      </c>
      <c r="G49" t="b">
        <v>1</v>
      </c>
    </row>
    <row r="50" spans="1:7" x14ac:dyDescent="0.15">
      <c r="A50" t="s">
        <v>12</v>
      </c>
      <c r="B50" t="s">
        <v>117</v>
      </c>
      <c r="C50">
        <v>0.29236559035800003</v>
      </c>
      <c r="D50">
        <v>0.57691421549800004</v>
      </c>
      <c r="E50" t="s">
        <v>131</v>
      </c>
      <c r="F50" t="s">
        <v>131</v>
      </c>
      <c r="G50" t="b">
        <v>1</v>
      </c>
    </row>
    <row r="51" spans="1:7" x14ac:dyDescent="0.15">
      <c r="A51" t="s">
        <v>39</v>
      </c>
      <c r="B51" t="s">
        <v>68</v>
      </c>
      <c r="C51">
        <v>6.4523704841300003E-2</v>
      </c>
      <c r="D51">
        <v>0.48879088570399998</v>
      </c>
      <c r="E51" t="s">
        <v>130</v>
      </c>
      <c r="F51" t="s">
        <v>130</v>
      </c>
      <c r="G51" t="b">
        <v>0</v>
      </c>
    </row>
    <row r="52" spans="1:7" x14ac:dyDescent="0.15">
      <c r="A52" t="s">
        <v>39</v>
      </c>
      <c r="B52" t="s">
        <v>76</v>
      </c>
      <c r="C52">
        <v>0.28008692532000001</v>
      </c>
      <c r="D52">
        <v>0.321805955812</v>
      </c>
      <c r="E52" t="s">
        <v>131</v>
      </c>
      <c r="F52" t="s">
        <v>130</v>
      </c>
      <c r="G52" t="b">
        <v>0</v>
      </c>
    </row>
    <row r="53" spans="1:7" x14ac:dyDescent="0.15">
      <c r="A53" t="s">
        <v>39</v>
      </c>
      <c r="B53" t="s">
        <v>39</v>
      </c>
      <c r="C53">
        <v>0.27102828664299999</v>
      </c>
      <c r="D53">
        <v>0.393014021155</v>
      </c>
      <c r="E53" t="s">
        <v>131</v>
      </c>
      <c r="F53" t="s">
        <v>130</v>
      </c>
      <c r="G53" t="b">
        <v>0</v>
      </c>
    </row>
    <row r="54" spans="1:7" x14ac:dyDescent="0.15">
      <c r="A54" t="s">
        <v>39</v>
      </c>
      <c r="B54" t="s">
        <v>123</v>
      </c>
      <c r="C54">
        <v>0.33842591839199998</v>
      </c>
      <c r="D54">
        <v>0.40076923076900001</v>
      </c>
      <c r="E54" t="s">
        <v>131</v>
      </c>
      <c r="F54" t="s">
        <v>130</v>
      </c>
      <c r="G54" t="b">
        <v>0</v>
      </c>
    </row>
    <row r="55" spans="1:7" x14ac:dyDescent="0.15">
      <c r="A55" t="s">
        <v>39</v>
      </c>
      <c r="B55" t="s">
        <v>118</v>
      </c>
      <c r="C55">
        <v>0.25600463986999999</v>
      </c>
      <c r="D55">
        <v>0.52130353407499996</v>
      </c>
      <c r="E55" t="s">
        <v>131</v>
      </c>
      <c r="F55" t="s">
        <v>130</v>
      </c>
      <c r="G55" t="b">
        <v>0</v>
      </c>
    </row>
    <row r="56" spans="1:7" x14ac:dyDescent="0.15">
      <c r="A56" t="s">
        <v>39</v>
      </c>
      <c r="B56" t="s">
        <v>114</v>
      </c>
      <c r="C56">
        <v>0.39614677932300002</v>
      </c>
      <c r="D56">
        <v>0.32821637426900002</v>
      </c>
      <c r="E56" t="s">
        <v>131</v>
      </c>
      <c r="F56" t="s">
        <v>130</v>
      </c>
      <c r="G56" t="b">
        <v>0</v>
      </c>
    </row>
    <row r="57" spans="1:7" x14ac:dyDescent="0.15">
      <c r="A57" t="s">
        <v>103</v>
      </c>
      <c r="B57" t="s">
        <v>103</v>
      </c>
      <c r="C57">
        <v>2.8688550522199999E-2</v>
      </c>
      <c r="D57">
        <v>0.51728653527000001</v>
      </c>
      <c r="E57" t="s">
        <v>130</v>
      </c>
      <c r="F57" t="s">
        <v>130</v>
      </c>
      <c r="G57" t="b">
        <v>0</v>
      </c>
    </row>
    <row r="58" spans="1:7" x14ac:dyDescent="0.15">
      <c r="A58" t="s">
        <v>103</v>
      </c>
      <c r="B58" t="s">
        <v>132</v>
      </c>
      <c r="D58">
        <v>0</v>
      </c>
      <c r="F58" t="s">
        <v>130</v>
      </c>
      <c r="G58" t="b">
        <v>0</v>
      </c>
    </row>
    <row r="59" spans="1:7" x14ac:dyDescent="0.15">
      <c r="A59" t="s">
        <v>9</v>
      </c>
      <c r="B59" t="s">
        <v>10</v>
      </c>
      <c r="C59">
        <v>0.24560734175500001</v>
      </c>
      <c r="D59">
        <v>0.82080144079200001</v>
      </c>
      <c r="E59" t="s">
        <v>131</v>
      </c>
      <c r="F59" t="s">
        <v>131</v>
      </c>
      <c r="G59" t="b">
        <v>1</v>
      </c>
    </row>
    <row r="60" spans="1:7" x14ac:dyDescent="0.15">
      <c r="A60" t="s">
        <v>9</v>
      </c>
      <c r="B60" t="s">
        <v>44</v>
      </c>
      <c r="C60">
        <v>0.103930868821</v>
      </c>
      <c r="D60">
        <v>0.62703330751399999</v>
      </c>
      <c r="E60" t="s">
        <v>130</v>
      </c>
      <c r="F60" t="s">
        <v>131</v>
      </c>
      <c r="G60" t="b">
        <v>0</v>
      </c>
    </row>
    <row r="61" spans="1:7" x14ac:dyDescent="0.15">
      <c r="A61" t="s">
        <v>9</v>
      </c>
      <c r="B61" t="s">
        <v>74</v>
      </c>
      <c r="C61">
        <v>9.1861408550399995E-3</v>
      </c>
      <c r="D61">
        <v>0.53594771241799999</v>
      </c>
      <c r="E61" t="s">
        <v>130</v>
      </c>
      <c r="F61" t="s">
        <v>131</v>
      </c>
      <c r="G61" t="b">
        <v>0</v>
      </c>
    </row>
    <row r="62" spans="1:7" x14ac:dyDescent="0.15">
      <c r="A62" t="s">
        <v>9</v>
      </c>
      <c r="B62" t="s">
        <v>75</v>
      </c>
      <c r="C62">
        <v>8.2337017180799998E-2</v>
      </c>
      <c r="D62">
        <v>0.59497880123000002</v>
      </c>
      <c r="E62" t="s">
        <v>130</v>
      </c>
      <c r="F62" t="s">
        <v>131</v>
      </c>
      <c r="G62" t="b">
        <v>0</v>
      </c>
    </row>
    <row r="63" spans="1:7" x14ac:dyDescent="0.15">
      <c r="A63" t="s">
        <v>9</v>
      </c>
      <c r="B63" t="s">
        <v>79</v>
      </c>
      <c r="C63">
        <v>8.9992545011699995E-2</v>
      </c>
      <c r="D63">
        <v>0.46960167714899997</v>
      </c>
      <c r="E63" t="s">
        <v>130</v>
      </c>
      <c r="F63" t="s">
        <v>130</v>
      </c>
      <c r="G63" t="b">
        <v>0</v>
      </c>
    </row>
    <row r="64" spans="1:7" x14ac:dyDescent="0.15">
      <c r="A64" t="s">
        <v>9</v>
      </c>
      <c r="B64" t="s">
        <v>46</v>
      </c>
      <c r="C64">
        <v>0.27283319753399998</v>
      </c>
      <c r="D64">
        <v>0.44503478810899999</v>
      </c>
      <c r="E64" t="s">
        <v>131</v>
      </c>
      <c r="F64" t="s">
        <v>130</v>
      </c>
      <c r="G64" t="b">
        <v>0</v>
      </c>
    </row>
    <row r="65" spans="1:7" x14ac:dyDescent="0.15">
      <c r="A65" t="s">
        <v>9</v>
      </c>
      <c r="B65" t="s">
        <v>83</v>
      </c>
      <c r="C65">
        <v>0.45233076953599999</v>
      </c>
      <c r="D65">
        <v>0.33698849959900001</v>
      </c>
      <c r="E65" t="s">
        <v>131</v>
      </c>
      <c r="F65" t="s">
        <v>130</v>
      </c>
      <c r="G65" t="b">
        <v>0</v>
      </c>
    </row>
    <row r="66" spans="1:7" x14ac:dyDescent="0.15">
      <c r="A66" t="s">
        <v>9</v>
      </c>
      <c r="B66" t="s">
        <v>48</v>
      </c>
      <c r="C66">
        <v>0.15021445618199999</v>
      </c>
      <c r="D66">
        <v>0.70214285714299995</v>
      </c>
      <c r="E66" t="s">
        <v>130</v>
      </c>
      <c r="F66" t="s">
        <v>131</v>
      </c>
      <c r="G66" t="b">
        <v>0</v>
      </c>
    </row>
    <row r="67" spans="1:7" x14ac:dyDescent="0.15">
      <c r="A67" t="s">
        <v>9</v>
      </c>
      <c r="B67" t="s">
        <v>23</v>
      </c>
      <c r="C67">
        <v>0.20665772737099999</v>
      </c>
      <c r="D67">
        <v>0.56161187698799997</v>
      </c>
      <c r="E67" t="s">
        <v>131</v>
      </c>
      <c r="F67" t="s">
        <v>131</v>
      </c>
      <c r="G67" t="b">
        <v>1</v>
      </c>
    </row>
    <row r="68" spans="1:7" x14ac:dyDescent="0.15">
      <c r="A68" t="s">
        <v>9</v>
      </c>
      <c r="B68" t="s">
        <v>26</v>
      </c>
      <c r="C68">
        <v>0.19803062572800001</v>
      </c>
      <c r="D68">
        <v>0.84688864628799998</v>
      </c>
      <c r="E68" t="s">
        <v>131</v>
      </c>
      <c r="F68" t="s">
        <v>131</v>
      </c>
      <c r="G68" t="b">
        <v>1</v>
      </c>
    </row>
    <row r="69" spans="1:7" x14ac:dyDescent="0.15">
      <c r="A69" t="s">
        <v>9</v>
      </c>
      <c r="B69" t="s">
        <v>54</v>
      </c>
      <c r="C69">
        <v>9.2792233940899999E-2</v>
      </c>
      <c r="D69">
        <v>0.62525134048300002</v>
      </c>
      <c r="E69" t="s">
        <v>130</v>
      </c>
      <c r="F69" t="s">
        <v>131</v>
      </c>
      <c r="G69" t="b">
        <v>0</v>
      </c>
    </row>
    <row r="70" spans="1:7" x14ac:dyDescent="0.15">
      <c r="A70" t="s">
        <v>9</v>
      </c>
      <c r="B70" t="s">
        <v>55</v>
      </c>
      <c r="C70">
        <v>0.148025587476</v>
      </c>
      <c r="D70">
        <v>0.57695176529100001</v>
      </c>
      <c r="E70" t="s">
        <v>130</v>
      </c>
      <c r="F70" t="s">
        <v>131</v>
      </c>
      <c r="G70" t="b">
        <v>0</v>
      </c>
    </row>
    <row r="71" spans="1:7" x14ac:dyDescent="0.15">
      <c r="A71" t="s">
        <v>9</v>
      </c>
      <c r="B71" t="s">
        <v>95</v>
      </c>
      <c r="C71">
        <v>4.9125959564400003E-2</v>
      </c>
      <c r="D71">
        <v>0.57266733553100002</v>
      </c>
      <c r="E71" t="s">
        <v>130</v>
      </c>
      <c r="F71" t="s">
        <v>131</v>
      </c>
      <c r="G71" t="b">
        <v>0</v>
      </c>
    </row>
    <row r="72" spans="1:7" x14ac:dyDescent="0.15">
      <c r="A72" t="s">
        <v>9</v>
      </c>
      <c r="B72" t="s">
        <v>37</v>
      </c>
      <c r="C72">
        <v>0.38672520539499999</v>
      </c>
      <c r="D72">
        <v>0.73509174311900005</v>
      </c>
      <c r="E72" t="s">
        <v>131</v>
      </c>
      <c r="F72" t="s">
        <v>131</v>
      </c>
      <c r="G72" t="b">
        <v>1</v>
      </c>
    </row>
    <row r="73" spans="1:7" x14ac:dyDescent="0.15">
      <c r="A73" t="s">
        <v>9</v>
      </c>
      <c r="B73" t="s">
        <v>99</v>
      </c>
      <c r="C73">
        <v>8.4336109243400001E-2</v>
      </c>
      <c r="D73">
        <v>0.54335643465899996</v>
      </c>
      <c r="E73" t="s">
        <v>130</v>
      </c>
      <c r="F73" t="s">
        <v>131</v>
      </c>
      <c r="G73" t="b">
        <v>0</v>
      </c>
    </row>
    <row r="74" spans="1:7" x14ac:dyDescent="0.15">
      <c r="A74" t="s">
        <v>9</v>
      </c>
      <c r="B74" t="s">
        <v>65</v>
      </c>
      <c r="C74">
        <v>4.5518963815500003E-2</v>
      </c>
      <c r="D74">
        <v>0.51066846725199999</v>
      </c>
      <c r="E74" t="s">
        <v>130</v>
      </c>
      <c r="F74" t="s">
        <v>130</v>
      </c>
      <c r="G74" t="b">
        <v>0</v>
      </c>
    </row>
    <row r="75" spans="1:7" x14ac:dyDescent="0.15">
      <c r="A75" t="s">
        <v>9</v>
      </c>
      <c r="B75" t="s">
        <v>60</v>
      </c>
      <c r="C75">
        <v>0.21248545436399999</v>
      </c>
      <c r="D75">
        <v>0.68570671845999998</v>
      </c>
      <c r="E75" t="s">
        <v>131</v>
      </c>
      <c r="F75" t="s">
        <v>131</v>
      </c>
      <c r="G75" t="b">
        <v>1</v>
      </c>
    </row>
    <row r="76" spans="1:7" x14ac:dyDescent="0.15">
      <c r="A76" t="s">
        <v>9</v>
      </c>
      <c r="B76" t="s">
        <v>9</v>
      </c>
      <c r="C76">
        <v>2.0896565888700001E-2</v>
      </c>
      <c r="D76">
        <v>0.55874348806499996</v>
      </c>
      <c r="E76" t="s">
        <v>130</v>
      </c>
      <c r="F76" t="s">
        <v>131</v>
      </c>
      <c r="G76" t="b">
        <v>0</v>
      </c>
    </row>
    <row r="77" spans="1:7" x14ac:dyDescent="0.15">
      <c r="A77" t="s">
        <v>9</v>
      </c>
      <c r="B77" t="s">
        <v>109</v>
      </c>
      <c r="C77">
        <v>0.13196412513700001</v>
      </c>
      <c r="D77">
        <v>0.483754683869</v>
      </c>
      <c r="E77" t="s">
        <v>130</v>
      </c>
      <c r="F77" t="s">
        <v>130</v>
      </c>
      <c r="G77" t="b">
        <v>0</v>
      </c>
    </row>
    <row r="78" spans="1:7" x14ac:dyDescent="0.15">
      <c r="A78" t="s">
        <v>9</v>
      </c>
      <c r="B78" t="s">
        <v>119</v>
      </c>
      <c r="C78">
        <v>0.100576726223</v>
      </c>
      <c r="D78">
        <v>0.58497950055900005</v>
      </c>
      <c r="E78" t="s">
        <v>130</v>
      </c>
      <c r="F78" t="s">
        <v>131</v>
      </c>
      <c r="G78" t="b">
        <v>0</v>
      </c>
    </row>
    <row r="79" spans="1:7" x14ac:dyDescent="0.15">
      <c r="A79" t="s">
        <v>9</v>
      </c>
      <c r="B79" t="s">
        <v>43</v>
      </c>
      <c r="C79">
        <v>0.38192811482200001</v>
      </c>
      <c r="D79">
        <v>0.75408109531300005</v>
      </c>
      <c r="E79" t="s">
        <v>131</v>
      </c>
      <c r="F79" t="s">
        <v>131</v>
      </c>
      <c r="G79" t="b">
        <v>1</v>
      </c>
    </row>
    <row r="80" spans="1:7" x14ac:dyDescent="0.15">
      <c r="A80" t="s">
        <v>17</v>
      </c>
      <c r="B80" t="s">
        <v>77</v>
      </c>
      <c r="C80">
        <v>4.10669508492E-2</v>
      </c>
      <c r="D80">
        <v>0.57177468201100001</v>
      </c>
      <c r="E80" t="s">
        <v>130</v>
      </c>
      <c r="F80" t="s">
        <v>131</v>
      </c>
      <c r="G80" t="b">
        <v>0</v>
      </c>
    </row>
    <row r="81" spans="1:7" x14ac:dyDescent="0.15">
      <c r="A81" t="s">
        <v>17</v>
      </c>
      <c r="B81" t="s">
        <v>18</v>
      </c>
      <c r="C81">
        <v>0.43218450390800001</v>
      </c>
      <c r="D81">
        <v>0.699908021494</v>
      </c>
      <c r="E81" t="s">
        <v>131</v>
      </c>
      <c r="F81" t="s">
        <v>131</v>
      </c>
      <c r="G81" t="b">
        <v>1</v>
      </c>
    </row>
    <row r="82" spans="1:7" x14ac:dyDescent="0.15">
      <c r="A82" t="s">
        <v>17</v>
      </c>
      <c r="B82" t="s">
        <v>49</v>
      </c>
      <c r="C82">
        <v>0.310293545891</v>
      </c>
      <c r="D82">
        <v>0.479207798618</v>
      </c>
      <c r="E82" t="s">
        <v>131</v>
      </c>
      <c r="F82" t="s">
        <v>130</v>
      </c>
      <c r="G82" t="b">
        <v>0</v>
      </c>
    </row>
    <row r="83" spans="1:7" x14ac:dyDescent="0.15">
      <c r="A83" t="s">
        <v>17</v>
      </c>
      <c r="B83" t="s">
        <v>28</v>
      </c>
      <c r="C83">
        <v>0.21343789953299999</v>
      </c>
      <c r="D83">
        <v>0.76702881436000003</v>
      </c>
      <c r="E83" t="s">
        <v>131</v>
      </c>
      <c r="F83" t="s">
        <v>131</v>
      </c>
      <c r="G83" t="b">
        <v>1</v>
      </c>
    </row>
    <row r="84" spans="1:7" x14ac:dyDescent="0.15">
      <c r="A84" t="s">
        <v>17</v>
      </c>
      <c r="B84" t="s">
        <v>29</v>
      </c>
      <c r="C84">
        <v>0.21537377244299999</v>
      </c>
      <c r="D84">
        <v>0.83720930232599999</v>
      </c>
      <c r="E84" t="s">
        <v>131</v>
      </c>
      <c r="F84" t="s">
        <v>131</v>
      </c>
      <c r="G84" t="b">
        <v>1</v>
      </c>
    </row>
    <row r="85" spans="1:7" x14ac:dyDescent="0.15">
      <c r="A85" t="s">
        <v>17</v>
      </c>
      <c r="B85" t="s">
        <v>30</v>
      </c>
      <c r="C85">
        <v>0.22508937349499999</v>
      </c>
      <c r="D85">
        <v>0.61719524281500004</v>
      </c>
      <c r="E85" t="s">
        <v>131</v>
      </c>
      <c r="F85" t="s">
        <v>131</v>
      </c>
      <c r="G85" t="b">
        <v>1</v>
      </c>
    </row>
    <row r="86" spans="1:7" x14ac:dyDescent="0.15">
      <c r="A86" t="s">
        <v>17</v>
      </c>
      <c r="B86" t="s">
        <v>32</v>
      </c>
      <c r="C86">
        <v>0.397040452677</v>
      </c>
      <c r="D86">
        <v>0.59985863851200005</v>
      </c>
      <c r="E86" t="s">
        <v>131</v>
      </c>
      <c r="F86" t="s">
        <v>131</v>
      </c>
      <c r="G86" t="b">
        <v>1</v>
      </c>
    </row>
    <row r="87" spans="1:7" x14ac:dyDescent="0.15">
      <c r="A87" t="s">
        <v>17</v>
      </c>
      <c r="B87" t="s">
        <v>33</v>
      </c>
      <c r="C87">
        <v>0.27847518456300002</v>
      </c>
      <c r="D87">
        <v>0.81123792800700001</v>
      </c>
      <c r="E87" t="s">
        <v>131</v>
      </c>
      <c r="F87" t="s">
        <v>131</v>
      </c>
      <c r="G87" t="b">
        <v>1</v>
      </c>
    </row>
    <row r="88" spans="1:7" x14ac:dyDescent="0.15">
      <c r="A88" t="s">
        <v>17</v>
      </c>
      <c r="B88" t="s">
        <v>89</v>
      </c>
      <c r="C88">
        <v>9.7173209291600005E-2</v>
      </c>
      <c r="D88">
        <v>0.56019086571200005</v>
      </c>
      <c r="E88" t="s">
        <v>130</v>
      </c>
      <c r="F88" t="s">
        <v>131</v>
      </c>
      <c r="G88" t="b">
        <v>0</v>
      </c>
    </row>
    <row r="89" spans="1:7" x14ac:dyDescent="0.15">
      <c r="A89" t="s">
        <v>17</v>
      </c>
      <c r="B89" t="s">
        <v>90</v>
      </c>
      <c r="C89">
        <v>3.7505861379E-2</v>
      </c>
      <c r="D89">
        <v>0.60930963894699997</v>
      </c>
      <c r="E89" t="s">
        <v>130</v>
      </c>
      <c r="F89" t="s">
        <v>131</v>
      </c>
      <c r="G89" t="b">
        <v>0</v>
      </c>
    </row>
    <row r="90" spans="1:7" x14ac:dyDescent="0.15">
      <c r="A90" t="s">
        <v>17</v>
      </c>
      <c r="B90" t="s">
        <v>56</v>
      </c>
      <c r="C90">
        <v>0.15445850419000001</v>
      </c>
      <c r="D90">
        <v>0.64947352357699994</v>
      </c>
      <c r="E90" t="s">
        <v>130</v>
      </c>
      <c r="F90" t="s">
        <v>131</v>
      </c>
      <c r="G90" t="b">
        <v>0</v>
      </c>
    </row>
    <row r="91" spans="1:7" x14ac:dyDescent="0.15">
      <c r="A91" t="s">
        <v>17</v>
      </c>
      <c r="B91" t="s">
        <v>104</v>
      </c>
      <c r="C91">
        <v>6.59274215611E-2</v>
      </c>
      <c r="D91">
        <v>0.51912626035099996</v>
      </c>
      <c r="E91" t="s">
        <v>130</v>
      </c>
      <c r="F91" t="s">
        <v>130</v>
      </c>
      <c r="G91" t="b">
        <v>0</v>
      </c>
    </row>
    <row r="92" spans="1:7" x14ac:dyDescent="0.15">
      <c r="A92" t="s">
        <v>17</v>
      </c>
      <c r="B92" t="s">
        <v>17</v>
      </c>
      <c r="C92">
        <v>6.0199507139399998E-2</v>
      </c>
      <c r="D92">
        <v>0.57036230404499999</v>
      </c>
      <c r="E92" t="s">
        <v>130</v>
      </c>
      <c r="F92" t="s">
        <v>131</v>
      </c>
      <c r="G92" t="b">
        <v>0</v>
      </c>
    </row>
    <row r="93" spans="1:7" x14ac:dyDescent="0.15">
      <c r="A93" t="s">
        <v>17</v>
      </c>
      <c r="B93" t="s">
        <v>40</v>
      </c>
      <c r="C93">
        <v>0.26689934172500002</v>
      </c>
      <c r="D93">
        <v>0.71031963470299997</v>
      </c>
      <c r="E93" t="s">
        <v>131</v>
      </c>
      <c r="F93" t="s">
        <v>131</v>
      </c>
      <c r="G93" t="b">
        <v>1</v>
      </c>
    </row>
    <row r="94" spans="1:7" x14ac:dyDescent="0.15">
      <c r="A94" t="s">
        <v>17</v>
      </c>
      <c r="B94" t="s">
        <v>63</v>
      </c>
      <c r="C94">
        <v>0.100942061855</v>
      </c>
      <c r="D94">
        <v>0.61800564911199996</v>
      </c>
      <c r="E94" t="s">
        <v>130</v>
      </c>
      <c r="F94" t="s">
        <v>131</v>
      </c>
      <c r="G94" t="b">
        <v>0</v>
      </c>
    </row>
    <row r="95" spans="1:7" x14ac:dyDescent="0.15">
      <c r="A95" t="s">
        <v>17</v>
      </c>
      <c r="B95" t="s">
        <v>120</v>
      </c>
      <c r="C95">
        <v>6.2595915116999995E-2</v>
      </c>
      <c r="D95">
        <v>0.54190276181800001</v>
      </c>
      <c r="E95" t="s">
        <v>130</v>
      </c>
      <c r="F95" t="s">
        <v>131</v>
      </c>
      <c r="G95" t="b">
        <v>0</v>
      </c>
    </row>
    <row r="96" spans="1:7" x14ac:dyDescent="0.15">
      <c r="A96" t="s">
        <v>70</v>
      </c>
      <c r="B96" t="s">
        <v>71</v>
      </c>
      <c r="C96">
        <v>0.14496939717900001</v>
      </c>
      <c r="D96">
        <v>0.49092542677399997</v>
      </c>
      <c r="E96" t="s">
        <v>130</v>
      </c>
      <c r="F96" t="s">
        <v>130</v>
      </c>
      <c r="G96" t="b">
        <v>0</v>
      </c>
    </row>
    <row r="97" spans="1:7" x14ac:dyDescent="0.15">
      <c r="A97" t="s">
        <v>70</v>
      </c>
      <c r="B97" t="s">
        <v>82</v>
      </c>
      <c r="C97">
        <v>0.21345180496800001</v>
      </c>
      <c r="D97">
        <v>0.33499584372399999</v>
      </c>
      <c r="E97" t="s">
        <v>131</v>
      </c>
      <c r="F97" t="s">
        <v>130</v>
      </c>
      <c r="G97" t="b">
        <v>0</v>
      </c>
    </row>
    <row r="98" spans="1:7" x14ac:dyDescent="0.15">
      <c r="A98" t="s">
        <v>70</v>
      </c>
      <c r="B98" t="s">
        <v>86</v>
      </c>
      <c r="C98">
        <v>7.4013191394300001E-2</v>
      </c>
      <c r="D98">
        <v>0.39135578298700002</v>
      </c>
      <c r="E98" t="s">
        <v>130</v>
      </c>
      <c r="F98" t="s">
        <v>130</v>
      </c>
      <c r="G98" t="b">
        <v>0</v>
      </c>
    </row>
    <row r="99" spans="1:7" x14ac:dyDescent="0.15">
      <c r="A99" t="s">
        <v>70</v>
      </c>
      <c r="B99" t="s">
        <v>101</v>
      </c>
      <c r="C99">
        <v>0.30742248680500001</v>
      </c>
      <c r="D99">
        <v>0.30051329911300001</v>
      </c>
      <c r="E99" t="s">
        <v>131</v>
      </c>
      <c r="F99" t="s">
        <v>130</v>
      </c>
      <c r="G99" t="b">
        <v>0</v>
      </c>
    </row>
    <row r="100" spans="1:7" x14ac:dyDescent="0.15">
      <c r="A100" t="s">
        <v>70</v>
      </c>
      <c r="B100" t="s">
        <v>110</v>
      </c>
      <c r="C100">
        <v>0.13363785382900001</v>
      </c>
      <c r="D100">
        <v>0.36735350933700001</v>
      </c>
      <c r="E100" t="s">
        <v>130</v>
      </c>
      <c r="F100" t="s">
        <v>130</v>
      </c>
      <c r="G100" t="b">
        <v>0</v>
      </c>
    </row>
    <row r="101" spans="1:7" x14ac:dyDescent="0.15">
      <c r="A101" t="s">
        <v>70</v>
      </c>
      <c r="B101" t="s">
        <v>121</v>
      </c>
      <c r="C101">
        <v>0.177377444967</v>
      </c>
      <c r="D101">
        <v>0.44523168485199999</v>
      </c>
      <c r="E101" t="s">
        <v>130</v>
      </c>
      <c r="F101" t="s">
        <v>130</v>
      </c>
      <c r="G101" t="b">
        <v>0</v>
      </c>
    </row>
    <row r="102" spans="1:7" x14ac:dyDescent="0.15">
      <c r="A102" t="s">
        <v>70</v>
      </c>
      <c r="B102" t="s">
        <v>111</v>
      </c>
      <c r="C102">
        <v>0.11433197393699999</v>
      </c>
      <c r="D102">
        <v>0.39295911548500001</v>
      </c>
      <c r="E102" t="s">
        <v>130</v>
      </c>
      <c r="F102" t="s">
        <v>130</v>
      </c>
      <c r="G102" t="b">
        <v>0</v>
      </c>
    </row>
    <row r="103" spans="1:7" x14ac:dyDescent="0.15">
      <c r="A103" t="s">
        <v>70</v>
      </c>
      <c r="B103" t="s">
        <v>112</v>
      </c>
      <c r="C103">
        <v>0.14790446724100001</v>
      </c>
      <c r="D103">
        <v>0.29763520754400002</v>
      </c>
      <c r="E103" t="s">
        <v>130</v>
      </c>
      <c r="F103" t="s">
        <v>130</v>
      </c>
      <c r="G103" t="b">
        <v>0</v>
      </c>
    </row>
    <row r="104" spans="1:7" x14ac:dyDescent="0.15">
      <c r="A104" t="s">
        <v>50</v>
      </c>
      <c r="B104" t="s">
        <v>78</v>
      </c>
      <c r="C104">
        <v>0.228284949771</v>
      </c>
      <c r="D104">
        <v>0.33619592875299997</v>
      </c>
      <c r="E104" t="s">
        <v>131</v>
      </c>
      <c r="F104" t="s">
        <v>130</v>
      </c>
      <c r="G104" t="b">
        <v>0</v>
      </c>
    </row>
    <row r="105" spans="1:7" x14ac:dyDescent="0.15">
      <c r="A105" t="s">
        <v>50</v>
      </c>
      <c r="B105" t="s">
        <v>81</v>
      </c>
      <c r="C105">
        <v>0.295412046353</v>
      </c>
      <c r="D105">
        <v>0.34100566572199997</v>
      </c>
      <c r="E105" t="s">
        <v>131</v>
      </c>
      <c r="F105" t="s">
        <v>130</v>
      </c>
      <c r="G105" t="b">
        <v>0</v>
      </c>
    </row>
    <row r="106" spans="1:7" x14ac:dyDescent="0.15">
      <c r="A106" t="s">
        <v>50</v>
      </c>
      <c r="B106" t="s">
        <v>51</v>
      </c>
      <c r="C106">
        <v>0.34629566775600001</v>
      </c>
      <c r="D106">
        <v>0.45370767252499999</v>
      </c>
      <c r="E106" t="s">
        <v>131</v>
      </c>
      <c r="F106" t="s">
        <v>130</v>
      </c>
      <c r="G106" t="b">
        <v>0</v>
      </c>
    </row>
    <row r="107" spans="1:7" x14ac:dyDescent="0.15">
      <c r="A107" t="s">
        <v>50</v>
      </c>
      <c r="B107" t="s">
        <v>96</v>
      </c>
      <c r="C107">
        <v>0.259079062182</v>
      </c>
      <c r="D107">
        <v>0.43452566096400003</v>
      </c>
      <c r="E107" t="s">
        <v>131</v>
      </c>
      <c r="F107" t="s">
        <v>130</v>
      </c>
      <c r="G107" t="b">
        <v>0</v>
      </c>
    </row>
    <row r="108" spans="1:7" x14ac:dyDescent="0.15">
      <c r="A108" t="s">
        <v>50</v>
      </c>
      <c r="B108" t="s">
        <v>102</v>
      </c>
      <c r="C108">
        <v>0.18018120882999999</v>
      </c>
      <c r="D108">
        <v>0.27703675872</v>
      </c>
      <c r="E108" t="s">
        <v>130</v>
      </c>
      <c r="F108" t="s">
        <v>130</v>
      </c>
      <c r="G108" t="b">
        <v>0</v>
      </c>
    </row>
    <row r="109" spans="1:7" x14ac:dyDescent="0.15">
      <c r="A109" t="s">
        <v>50</v>
      </c>
      <c r="B109" t="s">
        <v>66</v>
      </c>
      <c r="C109">
        <v>0.17269429410100001</v>
      </c>
      <c r="D109">
        <v>0.32721487640500002</v>
      </c>
      <c r="E109" t="s">
        <v>130</v>
      </c>
      <c r="F109" t="s">
        <v>130</v>
      </c>
      <c r="G109" t="b">
        <v>0</v>
      </c>
    </row>
    <row r="110" spans="1:7" x14ac:dyDescent="0.15">
      <c r="A110" t="s">
        <v>50</v>
      </c>
      <c r="B110" t="s">
        <v>108</v>
      </c>
      <c r="C110">
        <v>0.37190008754600001</v>
      </c>
      <c r="D110">
        <v>0.36653386454199999</v>
      </c>
      <c r="E110" t="s">
        <v>131</v>
      </c>
      <c r="F110" t="s">
        <v>130</v>
      </c>
      <c r="G110" t="b">
        <v>0</v>
      </c>
    </row>
    <row r="111" spans="1:7" x14ac:dyDescent="0.15">
      <c r="A111" t="s">
        <v>50</v>
      </c>
      <c r="B111" s="20" t="s">
        <v>50</v>
      </c>
      <c r="C111">
        <v>0.37768863843700001</v>
      </c>
      <c r="D111">
        <v>0.38993208150199998</v>
      </c>
      <c r="E111" t="s">
        <v>131</v>
      </c>
      <c r="F111" t="s">
        <v>130</v>
      </c>
      <c r="G111" t="b">
        <v>0</v>
      </c>
    </row>
    <row r="112" spans="1:7" x14ac:dyDescent="0.15">
      <c r="A112" t="s">
        <v>50</v>
      </c>
      <c r="B112" t="s">
        <v>122</v>
      </c>
      <c r="C112">
        <v>0.32819613477300003</v>
      </c>
      <c r="D112">
        <v>0.38705878154099999</v>
      </c>
      <c r="E112" t="s">
        <v>131</v>
      </c>
      <c r="F112" t="s">
        <v>130</v>
      </c>
      <c r="G112" t="b">
        <v>0</v>
      </c>
    </row>
    <row r="113" spans="1:7" x14ac:dyDescent="0.15">
      <c r="A113" t="s">
        <v>50</v>
      </c>
      <c r="B113" t="s">
        <v>64</v>
      </c>
      <c r="C113">
        <v>0.26391611867999998</v>
      </c>
      <c r="D113">
        <v>0.49951586874699999</v>
      </c>
      <c r="E113" t="s">
        <v>131</v>
      </c>
      <c r="F113" t="s">
        <v>130</v>
      </c>
      <c r="G1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8384-5301-7541-BEF9-B8AEDFB23632}">
  <dimension ref="A1:C109"/>
  <sheetViews>
    <sheetView topLeftCell="A61" workbookViewId="0"/>
  </sheetViews>
  <sheetFormatPr baseColWidth="10" defaultRowHeight="13" x14ac:dyDescent="0.15"/>
  <sheetData>
    <row r="1" spans="1:3" x14ac:dyDescent="0.15">
      <c r="A1" t="s">
        <v>21</v>
      </c>
      <c r="B1" t="s">
        <v>21</v>
      </c>
      <c r="C1">
        <v>98150</v>
      </c>
    </row>
    <row r="2" spans="1:3" x14ac:dyDescent="0.15">
      <c r="A2" t="s">
        <v>21</v>
      </c>
      <c r="B2" t="s">
        <v>67</v>
      </c>
      <c r="C2">
        <v>88655</v>
      </c>
    </row>
    <row r="3" spans="1:3" x14ac:dyDescent="0.15">
      <c r="A3" t="s">
        <v>21</v>
      </c>
      <c r="B3" t="s">
        <v>72</v>
      </c>
      <c r="C3">
        <v>80912</v>
      </c>
    </row>
    <row r="4" spans="1:3" x14ac:dyDescent="0.15">
      <c r="A4" t="s">
        <v>21</v>
      </c>
      <c r="B4" t="s">
        <v>47</v>
      </c>
      <c r="C4">
        <v>144564</v>
      </c>
    </row>
    <row r="5" spans="1:3" x14ac:dyDescent="0.15">
      <c r="A5" t="s">
        <v>21</v>
      </c>
      <c r="B5" t="s">
        <v>85</v>
      </c>
      <c r="C5">
        <v>100568</v>
      </c>
    </row>
    <row r="6" spans="1:3" x14ac:dyDescent="0.15">
      <c r="A6" t="s">
        <v>21</v>
      </c>
      <c r="B6" t="s">
        <v>22</v>
      </c>
      <c r="C6">
        <v>127374</v>
      </c>
    </row>
    <row r="7" spans="1:3" x14ac:dyDescent="0.15">
      <c r="A7" t="s">
        <v>21</v>
      </c>
      <c r="B7" t="s">
        <v>87</v>
      </c>
      <c r="C7">
        <v>80093</v>
      </c>
    </row>
    <row r="8" spans="1:3" x14ac:dyDescent="0.15">
      <c r="A8" t="s">
        <v>21</v>
      </c>
      <c r="B8" t="s">
        <v>53</v>
      </c>
      <c r="C8">
        <v>116942</v>
      </c>
    </row>
    <row r="9" spans="1:3" x14ac:dyDescent="0.15">
      <c r="A9" t="s">
        <v>21</v>
      </c>
      <c r="B9" t="s">
        <v>91</v>
      </c>
      <c r="C9">
        <v>108181</v>
      </c>
    </row>
    <row r="10" spans="1:3" x14ac:dyDescent="0.15">
      <c r="A10" t="s">
        <v>21</v>
      </c>
      <c r="B10" t="s">
        <v>93</v>
      </c>
      <c r="C10">
        <v>68442</v>
      </c>
    </row>
    <row r="11" spans="1:3" x14ac:dyDescent="0.15">
      <c r="A11" t="s">
        <v>21</v>
      </c>
      <c r="B11" t="s">
        <v>36</v>
      </c>
      <c r="C11">
        <v>210889</v>
      </c>
    </row>
    <row r="12" spans="1:3" x14ac:dyDescent="0.15">
      <c r="A12" t="s">
        <v>21</v>
      </c>
      <c r="B12" t="s">
        <v>58</v>
      </c>
      <c r="C12">
        <v>148852</v>
      </c>
    </row>
    <row r="13" spans="1:3" x14ac:dyDescent="0.15">
      <c r="A13" t="s">
        <v>21</v>
      </c>
      <c r="B13" t="s">
        <v>105</v>
      </c>
      <c r="C13">
        <v>70723</v>
      </c>
    </row>
    <row r="14" spans="1:3" x14ac:dyDescent="0.15">
      <c r="A14" t="s">
        <v>21</v>
      </c>
      <c r="B14" t="s">
        <v>115</v>
      </c>
      <c r="C14">
        <v>87453.801330798393</v>
      </c>
    </row>
    <row r="15" spans="1:3" x14ac:dyDescent="0.15">
      <c r="A15" t="s">
        <v>21</v>
      </c>
      <c r="B15" t="s">
        <v>42</v>
      </c>
      <c r="C15">
        <v>105448</v>
      </c>
    </row>
    <row r="16" spans="1:3" x14ac:dyDescent="0.15">
      <c r="A16" t="s">
        <v>14</v>
      </c>
      <c r="B16" t="s">
        <v>69</v>
      </c>
      <c r="C16">
        <v>71422</v>
      </c>
    </row>
    <row r="17" spans="1:3" x14ac:dyDescent="0.15">
      <c r="A17" t="s">
        <v>14</v>
      </c>
      <c r="B17" t="s">
        <v>73</v>
      </c>
      <c r="C17">
        <v>103771</v>
      </c>
    </row>
    <row r="18" spans="1:3" x14ac:dyDescent="0.15">
      <c r="A18" t="s">
        <v>14</v>
      </c>
      <c r="B18" t="s">
        <v>15</v>
      </c>
      <c r="C18">
        <v>152581</v>
      </c>
    </row>
    <row r="19" spans="1:3" x14ac:dyDescent="0.15">
      <c r="A19" t="s">
        <v>14</v>
      </c>
      <c r="B19" t="s">
        <v>80</v>
      </c>
      <c r="C19">
        <v>81961</v>
      </c>
    </row>
    <row r="20" spans="1:3" x14ac:dyDescent="0.15">
      <c r="A20" t="s">
        <v>14</v>
      </c>
      <c r="B20" t="s">
        <v>19</v>
      </c>
      <c r="C20">
        <v>152714</v>
      </c>
    </row>
    <row r="21" spans="1:3" x14ac:dyDescent="0.15">
      <c r="A21" t="s">
        <v>14</v>
      </c>
      <c r="B21" t="s">
        <v>84</v>
      </c>
      <c r="C21">
        <v>100422</v>
      </c>
    </row>
    <row r="22" spans="1:3" x14ac:dyDescent="0.15">
      <c r="A22" t="s">
        <v>14</v>
      </c>
      <c r="B22" t="s">
        <v>25</v>
      </c>
      <c r="C22">
        <v>110476</v>
      </c>
    </row>
    <row r="23" spans="1:3" x14ac:dyDescent="0.15">
      <c r="A23" t="s">
        <v>14</v>
      </c>
      <c r="B23" t="s">
        <v>27</v>
      </c>
      <c r="C23">
        <v>157453</v>
      </c>
    </row>
    <row r="24" spans="1:3" x14ac:dyDescent="0.15">
      <c r="A24" t="s">
        <v>14</v>
      </c>
      <c r="B24" t="s">
        <v>88</v>
      </c>
      <c r="C24">
        <v>102966</v>
      </c>
    </row>
    <row r="25" spans="1:3" x14ac:dyDescent="0.15">
      <c r="A25" t="s">
        <v>14</v>
      </c>
      <c r="B25" t="s">
        <v>34</v>
      </c>
      <c r="C25">
        <v>149781</v>
      </c>
    </row>
    <row r="26" spans="1:3" x14ac:dyDescent="0.15">
      <c r="A26" t="s">
        <v>14</v>
      </c>
      <c r="B26" t="s">
        <v>94</v>
      </c>
      <c r="C26">
        <v>93824</v>
      </c>
    </row>
    <row r="27" spans="1:3" x14ac:dyDescent="0.15">
      <c r="A27" t="s">
        <v>14</v>
      </c>
      <c r="B27" t="s">
        <v>35</v>
      </c>
      <c r="C27">
        <v>210288</v>
      </c>
    </row>
    <row r="28" spans="1:3" x14ac:dyDescent="0.15">
      <c r="A28" t="s">
        <v>14</v>
      </c>
      <c r="B28" t="s">
        <v>97</v>
      </c>
      <c r="C28">
        <v>90734</v>
      </c>
    </row>
    <row r="29" spans="1:3" x14ac:dyDescent="0.15">
      <c r="A29" t="s">
        <v>14</v>
      </c>
      <c r="B29" t="s">
        <v>98</v>
      </c>
      <c r="C29">
        <v>70770</v>
      </c>
    </row>
    <row r="30" spans="1:3" x14ac:dyDescent="0.15">
      <c r="A30" t="s">
        <v>14</v>
      </c>
      <c r="B30" t="s">
        <v>57</v>
      </c>
      <c r="C30">
        <v>110137</v>
      </c>
    </row>
    <row r="31" spans="1:3" x14ac:dyDescent="0.15">
      <c r="A31" t="s">
        <v>14</v>
      </c>
      <c r="B31" t="s">
        <v>100</v>
      </c>
      <c r="C31">
        <v>64575</v>
      </c>
    </row>
    <row r="32" spans="1:3" x14ac:dyDescent="0.15">
      <c r="A32" t="s">
        <v>14</v>
      </c>
      <c r="B32" t="s">
        <v>106</v>
      </c>
      <c r="C32">
        <v>49226</v>
      </c>
    </row>
    <row r="33" spans="1:3" x14ac:dyDescent="0.15">
      <c r="A33" t="s">
        <v>14</v>
      </c>
      <c r="B33" t="s">
        <v>61</v>
      </c>
      <c r="C33">
        <v>151026</v>
      </c>
    </row>
    <row r="34" spans="1:3" x14ac:dyDescent="0.15">
      <c r="A34" t="s">
        <v>14</v>
      </c>
      <c r="B34" t="s">
        <v>116</v>
      </c>
      <c r="C34">
        <v>96690.894070045106</v>
      </c>
    </row>
    <row r="35" spans="1:3" x14ac:dyDescent="0.15">
      <c r="A35" t="s">
        <v>14</v>
      </c>
      <c r="B35" t="s">
        <v>113</v>
      </c>
      <c r="C35">
        <v>96851</v>
      </c>
    </row>
    <row r="36" spans="1:3" x14ac:dyDescent="0.15">
      <c r="A36" t="s">
        <v>12</v>
      </c>
      <c r="B36" t="s">
        <v>13</v>
      </c>
      <c r="C36">
        <v>223182</v>
      </c>
    </row>
    <row r="37" spans="1:3" x14ac:dyDescent="0.15">
      <c r="A37" t="s">
        <v>12</v>
      </c>
      <c r="B37" t="s">
        <v>16</v>
      </c>
      <c r="C37">
        <v>147587</v>
      </c>
    </row>
    <row r="38" spans="1:3" x14ac:dyDescent="0.15">
      <c r="A38" t="s">
        <v>12</v>
      </c>
      <c r="B38" t="s">
        <v>20</v>
      </c>
      <c r="C38">
        <v>107582</v>
      </c>
    </row>
    <row r="39" spans="1:3" x14ac:dyDescent="0.15">
      <c r="A39" t="s">
        <v>12</v>
      </c>
      <c r="B39" t="s">
        <v>52</v>
      </c>
      <c r="C39">
        <v>101754</v>
      </c>
    </row>
    <row r="40" spans="1:3" x14ac:dyDescent="0.15">
      <c r="A40" t="s">
        <v>12</v>
      </c>
      <c r="B40" t="s">
        <v>31</v>
      </c>
      <c r="C40">
        <v>158839</v>
      </c>
    </row>
    <row r="41" spans="1:3" x14ac:dyDescent="0.15">
      <c r="A41" t="s">
        <v>12</v>
      </c>
      <c r="B41" t="s">
        <v>92</v>
      </c>
      <c r="C41">
        <v>96743</v>
      </c>
    </row>
    <row r="42" spans="1:3" x14ac:dyDescent="0.15">
      <c r="A42" t="s">
        <v>12</v>
      </c>
      <c r="B42" t="s">
        <v>38</v>
      </c>
      <c r="C42">
        <v>250001</v>
      </c>
    </row>
    <row r="43" spans="1:3" x14ac:dyDescent="0.15">
      <c r="A43" t="s">
        <v>12</v>
      </c>
      <c r="B43" t="s">
        <v>59</v>
      </c>
      <c r="C43">
        <v>125189</v>
      </c>
    </row>
    <row r="44" spans="1:3" x14ac:dyDescent="0.15">
      <c r="A44" t="s">
        <v>12</v>
      </c>
      <c r="B44" t="s">
        <v>107</v>
      </c>
      <c r="C44">
        <v>87262</v>
      </c>
    </row>
    <row r="45" spans="1:3" x14ac:dyDescent="0.15">
      <c r="A45" t="s">
        <v>12</v>
      </c>
      <c r="B45" t="s">
        <v>62</v>
      </c>
      <c r="C45">
        <v>112964</v>
      </c>
    </row>
    <row r="46" spans="1:3" x14ac:dyDescent="0.15">
      <c r="A46" t="s">
        <v>12</v>
      </c>
      <c r="B46" t="s">
        <v>41</v>
      </c>
      <c r="C46">
        <v>163865</v>
      </c>
    </row>
    <row r="47" spans="1:3" x14ac:dyDescent="0.15">
      <c r="A47" t="s">
        <v>12</v>
      </c>
      <c r="B47" t="s">
        <v>117</v>
      </c>
      <c r="C47">
        <v>123387.66791218999</v>
      </c>
    </row>
    <row r="48" spans="1:3" x14ac:dyDescent="0.15">
      <c r="A48" t="s">
        <v>39</v>
      </c>
      <c r="B48" t="s">
        <v>68</v>
      </c>
      <c r="C48">
        <v>98247</v>
      </c>
    </row>
    <row r="49" spans="1:3" x14ac:dyDescent="0.15">
      <c r="A49" t="s">
        <v>39</v>
      </c>
      <c r="B49" t="s">
        <v>76</v>
      </c>
      <c r="C49">
        <v>70119</v>
      </c>
    </row>
    <row r="50" spans="1:3" x14ac:dyDescent="0.15">
      <c r="A50" t="s">
        <v>39</v>
      </c>
      <c r="B50" t="s">
        <v>39</v>
      </c>
      <c r="C50">
        <v>80418</v>
      </c>
    </row>
    <row r="51" spans="1:3" x14ac:dyDescent="0.15">
      <c r="A51" t="s">
        <v>39</v>
      </c>
      <c r="B51" t="s">
        <v>123</v>
      </c>
      <c r="C51">
        <v>87800</v>
      </c>
    </row>
    <row r="52" spans="1:3" x14ac:dyDescent="0.15">
      <c r="A52" t="s">
        <v>39</v>
      </c>
      <c r="B52" t="s">
        <v>118</v>
      </c>
      <c r="C52">
        <v>104871.40634441</v>
      </c>
    </row>
    <row r="53" spans="1:3" x14ac:dyDescent="0.15">
      <c r="A53" t="s">
        <v>39</v>
      </c>
      <c r="B53" t="s">
        <v>114</v>
      </c>
      <c r="C53">
        <v>63561</v>
      </c>
    </row>
    <row r="54" spans="1:3" x14ac:dyDescent="0.15">
      <c r="A54" t="s">
        <v>103</v>
      </c>
      <c r="B54" t="s">
        <v>103</v>
      </c>
      <c r="C54">
        <v>104552</v>
      </c>
    </row>
    <row r="55" spans="1:3" x14ac:dyDescent="0.15">
      <c r="A55" t="s">
        <v>9</v>
      </c>
      <c r="B55" t="s">
        <v>10</v>
      </c>
      <c r="C55">
        <v>250001</v>
      </c>
    </row>
    <row r="56" spans="1:3" x14ac:dyDescent="0.15">
      <c r="A56" t="s">
        <v>9</v>
      </c>
      <c r="B56" t="s">
        <v>44</v>
      </c>
      <c r="C56">
        <v>135342</v>
      </c>
    </row>
    <row r="57" spans="1:3" x14ac:dyDescent="0.15">
      <c r="A57" t="s">
        <v>9</v>
      </c>
      <c r="B57" t="s">
        <v>74</v>
      </c>
      <c r="C57">
        <v>110372</v>
      </c>
    </row>
    <row r="58" spans="1:3" x14ac:dyDescent="0.15">
      <c r="A58" t="s">
        <v>9</v>
      </c>
      <c r="B58" t="s">
        <v>75</v>
      </c>
      <c r="C58">
        <v>122999</v>
      </c>
    </row>
    <row r="59" spans="1:3" x14ac:dyDescent="0.15">
      <c r="A59" t="s">
        <v>9</v>
      </c>
      <c r="B59" t="s">
        <v>79</v>
      </c>
      <c r="C59">
        <v>94279</v>
      </c>
    </row>
    <row r="60" spans="1:3" x14ac:dyDescent="0.15">
      <c r="A60" t="s">
        <v>9</v>
      </c>
      <c r="B60" t="s">
        <v>46</v>
      </c>
      <c r="C60">
        <v>90335</v>
      </c>
    </row>
    <row r="61" spans="1:3" x14ac:dyDescent="0.15">
      <c r="A61" t="s">
        <v>9</v>
      </c>
      <c r="B61" t="s">
        <v>83</v>
      </c>
      <c r="C61">
        <v>64794</v>
      </c>
    </row>
    <row r="62" spans="1:3" x14ac:dyDescent="0.15">
      <c r="A62" t="s">
        <v>9</v>
      </c>
      <c r="B62" t="s">
        <v>48</v>
      </c>
      <c r="C62">
        <v>152446</v>
      </c>
    </row>
    <row r="63" spans="1:3" x14ac:dyDescent="0.15">
      <c r="A63" t="s">
        <v>9</v>
      </c>
      <c r="B63" t="s">
        <v>23</v>
      </c>
      <c r="C63">
        <v>122691</v>
      </c>
    </row>
    <row r="64" spans="1:3" x14ac:dyDescent="0.15">
      <c r="A64" t="s">
        <v>9</v>
      </c>
      <c r="B64" t="s">
        <v>26</v>
      </c>
      <c r="C64">
        <v>250001</v>
      </c>
    </row>
    <row r="65" spans="1:3" x14ac:dyDescent="0.15">
      <c r="A65" t="s">
        <v>9</v>
      </c>
      <c r="B65" t="s">
        <v>54</v>
      </c>
      <c r="C65">
        <v>147824</v>
      </c>
    </row>
    <row r="66" spans="1:3" x14ac:dyDescent="0.15">
      <c r="A66" t="s">
        <v>9</v>
      </c>
      <c r="B66" t="s">
        <v>55</v>
      </c>
      <c r="C66">
        <v>120565</v>
      </c>
    </row>
    <row r="67" spans="1:3" x14ac:dyDescent="0.15">
      <c r="A67" t="s">
        <v>9</v>
      </c>
      <c r="B67" t="s">
        <v>95</v>
      </c>
      <c r="C67">
        <v>115602</v>
      </c>
    </row>
    <row r="68" spans="1:3" x14ac:dyDescent="0.15">
      <c r="A68" t="s">
        <v>9</v>
      </c>
      <c r="B68" t="s">
        <v>37</v>
      </c>
      <c r="C68">
        <v>210625</v>
      </c>
    </row>
    <row r="69" spans="1:3" x14ac:dyDescent="0.15">
      <c r="A69" t="s">
        <v>9</v>
      </c>
      <c r="B69" t="s">
        <v>99</v>
      </c>
      <c r="C69">
        <v>107469</v>
      </c>
    </row>
    <row r="70" spans="1:3" x14ac:dyDescent="0.15">
      <c r="A70" t="s">
        <v>9</v>
      </c>
      <c r="B70" t="s">
        <v>65</v>
      </c>
      <c r="C70">
        <v>102101</v>
      </c>
    </row>
    <row r="71" spans="1:3" x14ac:dyDescent="0.15">
      <c r="A71" t="s">
        <v>9</v>
      </c>
      <c r="B71" t="s">
        <v>60</v>
      </c>
      <c r="C71">
        <v>169640</v>
      </c>
    </row>
    <row r="72" spans="1:3" x14ac:dyDescent="0.15">
      <c r="A72" t="s">
        <v>9</v>
      </c>
      <c r="B72" t="s">
        <v>9</v>
      </c>
      <c r="C72">
        <v>115167</v>
      </c>
    </row>
    <row r="73" spans="1:3" x14ac:dyDescent="0.15">
      <c r="A73" t="s">
        <v>9</v>
      </c>
      <c r="B73" t="s">
        <v>109</v>
      </c>
      <c r="C73">
        <v>96930</v>
      </c>
    </row>
    <row r="74" spans="1:3" x14ac:dyDescent="0.15">
      <c r="A74" t="s">
        <v>9</v>
      </c>
      <c r="B74" t="s">
        <v>119</v>
      </c>
      <c r="C74">
        <v>121943.299326275</v>
      </c>
    </row>
    <row r="75" spans="1:3" x14ac:dyDescent="0.15">
      <c r="A75" t="s">
        <v>9</v>
      </c>
      <c r="B75" t="s">
        <v>43</v>
      </c>
      <c r="C75">
        <v>247250</v>
      </c>
    </row>
    <row r="76" spans="1:3" x14ac:dyDescent="0.15">
      <c r="A76" t="s">
        <v>17</v>
      </c>
      <c r="B76" t="s">
        <v>77</v>
      </c>
      <c r="C76">
        <v>119366</v>
      </c>
    </row>
    <row r="77" spans="1:3" x14ac:dyDescent="0.15">
      <c r="A77" t="s">
        <v>17</v>
      </c>
      <c r="B77" t="s">
        <v>18</v>
      </c>
      <c r="C77">
        <v>163954</v>
      </c>
    </row>
    <row r="78" spans="1:3" x14ac:dyDescent="0.15">
      <c r="A78" t="s">
        <v>17</v>
      </c>
      <c r="B78" t="s">
        <v>49</v>
      </c>
      <c r="C78">
        <v>94548</v>
      </c>
    </row>
    <row r="79" spans="1:3" x14ac:dyDescent="0.15">
      <c r="A79" t="s">
        <v>17</v>
      </c>
      <c r="B79" t="s">
        <v>28</v>
      </c>
      <c r="C79">
        <v>215339</v>
      </c>
    </row>
    <row r="80" spans="1:3" x14ac:dyDescent="0.15">
      <c r="A80" t="s">
        <v>17</v>
      </c>
      <c r="B80" t="s">
        <v>29</v>
      </c>
      <c r="C80">
        <v>250001</v>
      </c>
    </row>
    <row r="81" spans="1:3" x14ac:dyDescent="0.15">
      <c r="A81" t="s">
        <v>17</v>
      </c>
      <c r="B81" t="s">
        <v>30</v>
      </c>
      <c r="C81">
        <v>140395</v>
      </c>
    </row>
    <row r="82" spans="1:3" x14ac:dyDescent="0.15">
      <c r="A82" t="s">
        <v>17</v>
      </c>
      <c r="B82" t="s">
        <v>32</v>
      </c>
      <c r="C82">
        <v>125161</v>
      </c>
    </row>
    <row r="83" spans="1:3" x14ac:dyDescent="0.15">
      <c r="A83" t="s">
        <v>17</v>
      </c>
      <c r="B83" t="s">
        <v>33</v>
      </c>
      <c r="C83">
        <v>250001</v>
      </c>
    </row>
    <row r="84" spans="1:3" x14ac:dyDescent="0.15">
      <c r="A84" t="s">
        <v>17</v>
      </c>
      <c r="B84" t="s">
        <v>89</v>
      </c>
      <c r="C84">
        <v>119753</v>
      </c>
    </row>
    <row r="85" spans="1:3" x14ac:dyDescent="0.15">
      <c r="A85" t="s">
        <v>17</v>
      </c>
      <c r="B85" t="s">
        <v>90</v>
      </c>
      <c r="C85">
        <v>128252</v>
      </c>
    </row>
    <row r="86" spans="1:3" x14ac:dyDescent="0.15">
      <c r="A86" t="s">
        <v>17</v>
      </c>
      <c r="B86" t="s">
        <v>56</v>
      </c>
      <c r="C86">
        <v>157120</v>
      </c>
    </row>
    <row r="87" spans="1:3" x14ac:dyDescent="0.15">
      <c r="A87" t="s">
        <v>17</v>
      </c>
      <c r="B87" t="s">
        <v>104</v>
      </c>
      <c r="C87">
        <v>104234</v>
      </c>
    </row>
    <row r="88" spans="1:3" x14ac:dyDescent="0.15">
      <c r="A88" t="s">
        <v>17</v>
      </c>
      <c r="B88" t="s">
        <v>17</v>
      </c>
      <c r="C88">
        <v>116257</v>
      </c>
    </row>
    <row r="89" spans="1:3" x14ac:dyDescent="0.15">
      <c r="A89" t="s">
        <v>17</v>
      </c>
      <c r="B89" t="s">
        <v>40</v>
      </c>
      <c r="C89">
        <v>176641</v>
      </c>
    </row>
    <row r="90" spans="1:3" x14ac:dyDescent="0.15">
      <c r="A90" t="s">
        <v>17</v>
      </c>
      <c r="B90" t="s">
        <v>63</v>
      </c>
      <c r="C90">
        <v>131791</v>
      </c>
    </row>
    <row r="91" spans="1:3" x14ac:dyDescent="0.15">
      <c r="A91" t="s">
        <v>17</v>
      </c>
      <c r="B91" t="s">
        <v>120</v>
      </c>
      <c r="C91">
        <v>113392.321428571</v>
      </c>
    </row>
    <row r="92" spans="1:3" x14ac:dyDescent="0.15">
      <c r="A92" t="s">
        <v>70</v>
      </c>
      <c r="B92" t="s">
        <v>71</v>
      </c>
      <c r="C92">
        <v>99018</v>
      </c>
    </row>
    <row r="93" spans="1:3" x14ac:dyDescent="0.15">
      <c r="A93" t="s">
        <v>70</v>
      </c>
      <c r="B93" t="s">
        <v>82</v>
      </c>
      <c r="C93">
        <v>77203</v>
      </c>
    </row>
    <row r="94" spans="1:3" x14ac:dyDescent="0.15">
      <c r="A94" t="s">
        <v>70</v>
      </c>
      <c r="B94" t="s">
        <v>86</v>
      </c>
      <c r="C94">
        <v>80950</v>
      </c>
    </row>
    <row r="95" spans="1:3" x14ac:dyDescent="0.15">
      <c r="A95" t="s">
        <v>70</v>
      </c>
      <c r="B95" t="s">
        <v>101</v>
      </c>
      <c r="C95">
        <v>70000</v>
      </c>
    </row>
    <row r="96" spans="1:3" x14ac:dyDescent="0.15">
      <c r="A96" t="s">
        <v>70</v>
      </c>
      <c r="B96" t="s">
        <v>110</v>
      </c>
      <c r="C96">
        <v>79759</v>
      </c>
    </row>
    <row r="97" spans="1:3" x14ac:dyDescent="0.15">
      <c r="A97" t="s">
        <v>70</v>
      </c>
      <c r="B97" t="s">
        <v>121</v>
      </c>
      <c r="C97">
        <v>87643.356138107396</v>
      </c>
    </row>
    <row r="98" spans="1:3" x14ac:dyDescent="0.15">
      <c r="A98" t="s">
        <v>70</v>
      </c>
      <c r="B98" t="s">
        <v>111</v>
      </c>
      <c r="C98">
        <v>82197</v>
      </c>
    </row>
    <row r="99" spans="1:3" x14ac:dyDescent="0.15">
      <c r="A99" t="s">
        <v>70</v>
      </c>
      <c r="B99" t="s">
        <v>112</v>
      </c>
      <c r="C99">
        <v>66606</v>
      </c>
    </row>
    <row r="100" spans="1:3" x14ac:dyDescent="0.15">
      <c r="A100" t="s">
        <v>50</v>
      </c>
      <c r="B100" t="s">
        <v>78</v>
      </c>
      <c r="C100">
        <v>73491</v>
      </c>
    </row>
    <row r="101" spans="1:3" x14ac:dyDescent="0.15">
      <c r="A101" t="s">
        <v>50</v>
      </c>
      <c r="B101" t="s">
        <v>81</v>
      </c>
      <c r="C101">
        <v>76777</v>
      </c>
    </row>
    <row r="102" spans="1:3" x14ac:dyDescent="0.15">
      <c r="A102" t="s">
        <v>50</v>
      </c>
      <c r="B102" t="s">
        <v>51</v>
      </c>
      <c r="C102">
        <v>90300</v>
      </c>
    </row>
    <row r="103" spans="1:3" x14ac:dyDescent="0.15">
      <c r="A103" t="s">
        <v>50</v>
      </c>
      <c r="B103" t="s">
        <v>96</v>
      </c>
      <c r="C103">
        <v>87708</v>
      </c>
    </row>
    <row r="104" spans="1:3" x14ac:dyDescent="0.15">
      <c r="A104" t="s">
        <v>50</v>
      </c>
      <c r="B104" t="s">
        <v>102</v>
      </c>
      <c r="C104">
        <v>66387</v>
      </c>
    </row>
    <row r="105" spans="1:3" x14ac:dyDescent="0.15">
      <c r="A105" t="s">
        <v>50</v>
      </c>
      <c r="B105" t="s">
        <v>66</v>
      </c>
      <c r="C105">
        <v>71347</v>
      </c>
    </row>
    <row r="106" spans="1:3" x14ac:dyDescent="0.15">
      <c r="A106" t="s">
        <v>50</v>
      </c>
      <c r="B106" t="s">
        <v>108</v>
      </c>
      <c r="C106">
        <v>77204</v>
      </c>
    </row>
    <row r="107" spans="1:3" x14ac:dyDescent="0.15">
      <c r="A107" t="s">
        <v>50</v>
      </c>
      <c r="B107" t="s">
        <v>50</v>
      </c>
      <c r="C107">
        <v>79576</v>
      </c>
    </row>
    <row r="108" spans="1:3" x14ac:dyDescent="0.15">
      <c r="A108" t="s">
        <v>50</v>
      </c>
      <c r="B108" t="s">
        <v>122</v>
      </c>
      <c r="C108">
        <v>78730.190885871707</v>
      </c>
    </row>
    <row r="109" spans="1:3" x14ac:dyDescent="0.15">
      <c r="A109" t="s">
        <v>50</v>
      </c>
      <c r="B109" t="s">
        <v>64</v>
      </c>
      <c r="C109">
        <v>99792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w uninc</vt:lpstr>
      <vt:lpstr>divergence_lkup</vt:lpstr>
      <vt:lpstr>median_i_lkupncome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Aksel Olsen</cp:lastModifiedBy>
  <dcterms:created xsi:type="dcterms:W3CDTF">2020-08-31T23:14:23Z</dcterms:created>
  <dcterms:modified xsi:type="dcterms:W3CDTF">2021-02-03T04:41:04Z</dcterms:modified>
</cp:coreProperties>
</file>