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y\Documents\GitHub\travel-model-one\utilities\CoreSummaries\tableau\"/>
    </mc:Choice>
  </mc:AlternateContent>
  <bookViews>
    <workbookView xWindow="360" yWindow="120" windowWidth="24585" windowHeight="12090" tabRatio="652" activeTab="1"/>
  </bookViews>
  <sheets>
    <sheet name="reference.non-recurrent delay" sheetId="21" r:id="rId1"/>
    <sheet name="for tableau" sheetId="25" r:id="rId2"/>
  </sheets>
  <definedNames>
    <definedName name="_amHours">#REF!</definedName>
    <definedName name="_eaHours">#REF!</definedName>
    <definedName name="_evHours">#REF!</definedName>
    <definedName name="_feetInOneMile">#REF!</definedName>
    <definedName name="_mdHours">#REF!</definedName>
    <definedName name="_pmHours">#REF!</definedName>
    <definedName name="_zones">#REF!</definedName>
    <definedName name="altName">#REF!</definedName>
    <definedName name="ehWord">#REF!</definedName>
    <definedName name="occWord">#REF!</definedName>
  </definedNames>
  <calcPr calcId="152511"/>
</workbook>
</file>

<file path=xl/calcChain.xml><?xml version="1.0" encoding="utf-8"?>
<calcChain xmlns="http://schemas.openxmlformats.org/spreadsheetml/2006/main">
  <c r="D304" i="25" l="1"/>
  <c r="D303" i="25"/>
  <c r="D302" i="25"/>
  <c r="D301" i="25"/>
  <c r="D300" i="25"/>
  <c r="D299" i="25"/>
  <c r="D298" i="25"/>
  <c r="D297" i="25"/>
  <c r="D296" i="25"/>
  <c r="D295" i="25"/>
  <c r="D294" i="25"/>
  <c r="D293" i="25"/>
  <c r="D292" i="25"/>
  <c r="D291" i="25"/>
  <c r="D290" i="25"/>
  <c r="D289" i="25"/>
  <c r="D288" i="25"/>
  <c r="D287" i="25"/>
  <c r="D286" i="25"/>
  <c r="D285" i="25"/>
  <c r="D284" i="25"/>
  <c r="D283" i="25"/>
  <c r="D282" i="25"/>
  <c r="D281" i="25"/>
  <c r="D280" i="25"/>
  <c r="D279" i="25"/>
  <c r="D278" i="25"/>
  <c r="D277" i="25"/>
  <c r="D276" i="25"/>
  <c r="D275" i="25"/>
  <c r="D274" i="25"/>
  <c r="D273" i="25"/>
  <c r="D272" i="25"/>
  <c r="D271" i="25"/>
  <c r="D270" i="25"/>
  <c r="D269" i="25"/>
  <c r="D268" i="25"/>
  <c r="D267" i="25"/>
  <c r="D266" i="25"/>
  <c r="D265" i="25"/>
  <c r="D264" i="25"/>
  <c r="D263" i="25"/>
  <c r="D262" i="25"/>
  <c r="D261" i="25"/>
  <c r="D260" i="25"/>
  <c r="D259" i="25"/>
  <c r="D258" i="25"/>
  <c r="D257" i="25"/>
  <c r="D256" i="25"/>
  <c r="D255" i="25"/>
  <c r="D254" i="25"/>
  <c r="D253" i="25"/>
  <c r="D252" i="25"/>
  <c r="D251" i="25"/>
  <c r="D250" i="25"/>
  <c r="D249" i="25"/>
  <c r="D248" i="25"/>
  <c r="D247" i="25"/>
  <c r="D246" i="25"/>
  <c r="D245" i="25"/>
  <c r="D244" i="25"/>
  <c r="D243" i="25"/>
  <c r="D242" i="25"/>
  <c r="D241" i="25"/>
  <c r="D240" i="25"/>
  <c r="D239" i="25"/>
  <c r="D238" i="25"/>
  <c r="D237" i="25"/>
  <c r="D236" i="25"/>
  <c r="D235" i="25"/>
  <c r="D234" i="25"/>
  <c r="D233" i="25"/>
  <c r="D232" i="25"/>
  <c r="D231" i="25"/>
  <c r="D230" i="25"/>
  <c r="D229" i="25"/>
  <c r="D228" i="25"/>
  <c r="D227" i="25"/>
  <c r="D226" i="25"/>
  <c r="D225" i="25"/>
  <c r="D224" i="25"/>
  <c r="D223" i="25"/>
  <c r="D222" i="25"/>
  <c r="D221" i="25"/>
  <c r="D220" i="25"/>
  <c r="D219" i="25"/>
  <c r="D218" i="25"/>
  <c r="D217" i="25"/>
  <c r="D216" i="25"/>
  <c r="D215" i="25"/>
  <c r="D214" i="25"/>
  <c r="D213" i="25"/>
  <c r="D212" i="25"/>
  <c r="D211" i="25"/>
  <c r="D210" i="25"/>
  <c r="D209" i="25"/>
  <c r="D208" i="25"/>
  <c r="D207" i="25"/>
  <c r="D206" i="25"/>
  <c r="D205" i="25"/>
  <c r="D204" i="25"/>
  <c r="D203" i="25"/>
  <c r="D202" i="25"/>
  <c r="D201" i="25"/>
  <c r="D200" i="25"/>
  <c r="D199" i="25"/>
  <c r="D198" i="25"/>
  <c r="D197" i="25"/>
  <c r="D196" i="25"/>
  <c r="D195" i="25"/>
  <c r="D194" i="25"/>
  <c r="D193" i="25"/>
  <c r="D192" i="25"/>
  <c r="D191" i="25"/>
  <c r="D190" i="25"/>
  <c r="D189" i="25"/>
  <c r="D188" i="25"/>
  <c r="D187" i="25"/>
  <c r="D186" i="25"/>
  <c r="D185" i="25"/>
  <c r="D184" i="25"/>
  <c r="D183" i="25"/>
  <c r="D182" i="25"/>
  <c r="D181" i="25"/>
  <c r="D180" i="25"/>
  <c r="D179" i="25"/>
  <c r="D178" i="25"/>
  <c r="D177" i="25"/>
  <c r="D176" i="25"/>
  <c r="D175" i="25"/>
  <c r="D174" i="25"/>
  <c r="D173" i="25"/>
  <c r="D172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C304" i="25" l="1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B8" i="25"/>
  <c r="B11" i="25" s="1"/>
  <c r="B14" i="25" s="1"/>
  <c r="B17" i="25" s="1"/>
  <c r="B20" i="25" s="1"/>
  <c r="B23" i="25" s="1"/>
  <c r="B26" i="25" s="1"/>
  <c r="B29" i="25" s="1"/>
  <c r="B32" i="25" s="1"/>
  <c r="B35" i="25" s="1"/>
  <c r="B38" i="25" s="1"/>
  <c r="B41" i="25" s="1"/>
  <c r="B44" i="25" s="1"/>
  <c r="B47" i="25" s="1"/>
  <c r="B50" i="25" s="1"/>
  <c r="B53" i="25" s="1"/>
  <c r="B56" i="25" s="1"/>
  <c r="B59" i="25" s="1"/>
  <c r="B62" i="25" s="1"/>
  <c r="B65" i="25" s="1"/>
  <c r="B68" i="25" s="1"/>
  <c r="B71" i="25" s="1"/>
  <c r="B74" i="25" s="1"/>
  <c r="B77" i="25" s="1"/>
  <c r="B80" i="25" s="1"/>
  <c r="B83" i="25" s="1"/>
  <c r="B86" i="25" s="1"/>
  <c r="B89" i="25" s="1"/>
  <c r="B92" i="25" s="1"/>
  <c r="B95" i="25" s="1"/>
  <c r="B98" i="25" s="1"/>
  <c r="B101" i="25" s="1"/>
  <c r="B104" i="25" s="1"/>
  <c r="B107" i="25" s="1"/>
  <c r="B110" i="25" s="1"/>
  <c r="B113" i="25" s="1"/>
  <c r="B116" i="25" s="1"/>
  <c r="B119" i="25" s="1"/>
  <c r="B122" i="25" s="1"/>
  <c r="B125" i="25" s="1"/>
  <c r="B128" i="25" s="1"/>
  <c r="B131" i="25" s="1"/>
  <c r="B134" i="25" s="1"/>
  <c r="B137" i="25" s="1"/>
  <c r="B140" i="25" s="1"/>
  <c r="B143" i="25" s="1"/>
  <c r="B146" i="25" s="1"/>
  <c r="B149" i="25" s="1"/>
  <c r="B152" i="25" s="1"/>
  <c r="B155" i="25" s="1"/>
  <c r="B158" i="25" s="1"/>
  <c r="B161" i="25" s="1"/>
  <c r="B164" i="25" s="1"/>
  <c r="B167" i="25" s="1"/>
  <c r="B170" i="25" s="1"/>
  <c r="B173" i="25" s="1"/>
  <c r="B176" i="25" s="1"/>
  <c r="B179" i="25" s="1"/>
  <c r="B182" i="25" s="1"/>
  <c r="B185" i="25" s="1"/>
  <c r="B188" i="25" s="1"/>
  <c r="B191" i="25" s="1"/>
  <c r="B194" i="25" s="1"/>
  <c r="B197" i="25" s="1"/>
  <c r="B200" i="25" s="1"/>
  <c r="B203" i="25" s="1"/>
  <c r="B206" i="25" s="1"/>
  <c r="B209" i="25" s="1"/>
  <c r="B212" i="25" s="1"/>
  <c r="B215" i="25" s="1"/>
  <c r="B218" i="25" s="1"/>
  <c r="B221" i="25" s="1"/>
  <c r="B224" i="25" s="1"/>
  <c r="B227" i="25" s="1"/>
  <c r="B230" i="25" s="1"/>
  <c r="B233" i="25" s="1"/>
  <c r="B236" i="25" s="1"/>
  <c r="B239" i="25" s="1"/>
  <c r="B242" i="25" s="1"/>
  <c r="B245" i="25" s="1"/>
  <c r="B248" i="25" s="1"/>
  <c r="B251" i="25" s="1"/>
  <c r="B254" i="25" s="1"/>
  <c r="B257" i="25" s="1"/>
  <c r="B260" i="25" s="1"/>
  <c r="B263" i="25" s="1"/>
  <c r="B266" i="25" s="1"/>
  <c r="B269" i="25" s="1"/>
  <c r="B272" i="25" s="1"/>
  <c r="B275" i="25" s="1"/>
  <c r="B278" i="25" s="1"/>
  <c r="B281" i="25" s="1"/>
  <c r="B284" i="25" s="1"/>
  <c r="B287" i="25" s="1"/>
  <c r="B290" i="25" s="1"/>
  <c r="B293" i="25" s="1"/>
  <c r="B296" i="25" s="1"/>
  <c r="B299" i="25" s="1"/>
  <c r="B302" i="25" s="1"/>
  <c r="B7" i="25"/>
  <c r="B10" i="25" s="1"/>
  <c r="B13" i="25" s="1"/>
  <c r="B16" i="25" s="1"/>
  <c r="B19" i="25" s="1"/>
  <c r="B22" i="25" s="1"/>
  <c r="B25" i="25" s="1"/>
  <c r="B28" i="25" s="1"/>
  <c r="B31" i="25" s="1"/>
  <c r="B34" i="25" s="1"/>
  <c r="B37" i="25" s="1"/>
  <c r="B40" i="25" s="1"/>
  <c r="B43" i="25" s="1"/>
  <c r="B46" i="25" s="1"/>
  <c r="B49" i="25" s="1"/>
  <c r="B52" i="25" s="1"/>
  <c r="B55" i="25" s="1"/>
  <c r="B58" i="25" s="1"/>
  <c r="B61" i="25" s="1"/>
  <c r="B64" i="25" s="1"/>
  <c r="B67" i="25" s="1"/>
  <c r="B70" i="25" s="1"/>
  <c r="B73" i="25" s="1"/>
  <c r="B76" i="25" s="1"/>
  <c r="B79" i="25" s="1"/>
  <c r="B82" i="25" s="1"/>
  <c r="B85" i="25" s="1"/>
  <c r="B88" i="25" s="1"/>
  <c r="B91" i="25" s="1"/>
  <c r="B94" i="25" s="1"/>
  <c r="B97" i="25" s="1"/>
  <c r="B100" i="25" s="1"/>
  <c r="B103" i="25" s="1"/>
  <c r="B106" i="25" s="1"/>
  <c r="B109" i="25" s="1"/>
  <c r="B112" i="25" s="1"/>
  <c r="B115" i="25" s="1"/>
  <c r="B118" i="25" s="1"/>
  <c r="B121" i="25" s="1"/>
  <c r="B124" i="25" s="1"/>
  <c r="B127" i="25" s="1"/>
  <c r="B130" i="25" s="1"/>
  <c r="B133" i="25" s="1"/>
  <c r="B136" i="25" s="1"/>
  <c r="B139" i="25" s="1"/>
  <c r="B142" i="25" s="1"/>
  <c r="B145" i="25" s="1"/>
  <c r="B148" i="25" s="1"/>
  <c r="B151" i="25" s="1"/>
  <c r="B154" i="25" s="1"/>
  <c r="B157" i="25" s="1"/>
  <c r="B160" i="25" s="1"/>
  <c r="B163" i="25" s="1"/>
  <c r="B166" i="25" s="1"/>
  <c r="B169" i="25" s="1"/>
  <c r="B172" i="25" s="1"/>
  <c r="B175" i="25" s="1"/>
  <c r="B178" i="25" s="1"/>
  <c r="B181" i="25" s="1"/>
  <c r="B184" i="25" s="1"/>
  <c r="B187" i="25" s="1"/>
  <c r="B190" i="25" s="1"/>
  <c r="B193" i="25" s="1"/>
  <c r="B196" i="25" s="1"/>
  <c r="B199" i="25" s="1"/>
  <c r="B202" i="25" s="1"/>
  <c r="B205" i="25" s="1"/>
  <c r="B208" i="25" s="1"/>
  <c r="B211" i="25" s="1"/>
  <c r="B214" i="25" s="1"/>
  <c r="B217" i="25" s="1"/>
  <c r="B220" i="25" s="1"/>
  <c r="B223" i="25" s="1"/>
  <c r="B226" i="25" s="1"/>
  <c r="B229" i="25" s="1"/>
  <c r="B232" i="25" s="1"/>
  <c r="B235" i="25" s="1"/>
  <c r="B238" i="25" s="1"/>
  <c r="B241" i="25" s="1"/>
  <c r="B244" i="25" s="1"/>
  <c r="B247" i="25" s="1"/>
  <c r="B250" i="25" s="1"/>
  <c r="B253" i="25" s="1"/>
  <c r="B256" i="25" s="1"/>
  <c r="B259" i="25" s="1"/>
  <c r="B262" i="25" s="1"/>
  <c r="B265" i="25" s="1"/>
  <c r="B268" i="25" s="1"/>
  <c r="B271" i="25" s="1"/>
  <c r="B274" i="25" s="1"/>
  <c r="B277" i="25" s="1"/>
  <c r="B280" i="25" s="1"/>
  <c r="B283" i="25" s="1"/>
  <c r="B286" i="25" s="1"/>
  <c r="B289" i="25" s="1"/>
  <c r="B292" i="25" s="1"/>
  <c r="B295" i="25" s="1"/>
  <c r="B298" i="25" s="1"/>
  <c r="B301" i="25" s="1"/>
  <c r="B304" i="25" s="1"/>
  <c r="B6" i="25"/>
  <c r="B9" i="25" s="1"/>
  <c r="B12" i="25" s="1"/>
  <c r="B15" i="25" s="1"/>
  <c r="B18" i="25" s="1"/>
  <c r="B21" i="25" s="1"/>
  <c r="B24" i="25" s="1"/>
  <c r="B27" i="25" s="1"/>
  <c r="B30" i="25" s="1"/>
  <c r="B33" i="25" s="1"/>
  <c r="B36" i="25" s="1"/>
  <c r="B39" i="25" s="1"/>
  <c r="B42" i="25" s="1"/>
  <c r="B45" i="25" s="1"/>
  <c r="B48" i="25" s="1"/>
  <c r="B51" i="25" s="1"/>
  <c r="B54" i="25" s="1"/>
  <c r="B57" i="25" s="1"/>
  <c r="B60" i="25" s="1"/>
  <c r="B63" i="25" s="1"/>
  <c r="B66" i="25" s="1"/>
  <c r="B69" i="25" s="1"/>
  <c r="B72" i="25" s="1"/>
  <c r="B75" i="25" s="1"/>
  <c r="B78" i="25" s="1"/>
  <c r="B81" i="25" s="1"/>
  <c r="B84" i="25" s="1"/>
  <c r="B87" i="25" s="1"/>
  <c r="B90" i="25" s="1"/>
  <c r="B93" i="25" s="1"/>
  <c r="B96" i="25" s="1"/>
  <c r="B99" i="25" s="1"/>
  <c r="B102" i="25" s="1"/>
  <c r="B105" i="25" s="1"/>
  <c r="B108" i="25" s="1"/>
  <c r="B111" i="25" s="1"/>
  <c r="B114" i="25" s="1"/>
  <c r="B117" i="25" s="1"/>
  <c r="B120" i="25" s="1"/>
  <c r="B123" i="25" s="1"/>
  <c r="B126" i="25" s="1"/>
  <c r="B129" i="25" s="1"/>
  <c r="B132" i="25" s="1"/>
  <c r="B135" i="25" s="1"/>
  <c r="B138" i="25" s="1"/>
  <c r="B141" i="25" s="1"/>
  <c r="B144" i="25" s="1"/>
  <c r="B147" i="25" s="1"/>
  <c r="B150" i="25" s="1"/>
  <c r="B153" i="25" s="1"/>
  <c r="B156" i="25" s="1"/>
  <c r="B159" i="25" s="1"/>
  <c r="B162" i="25" s="1"/>
  <c r="B165" i="25" s="1"/>
  <c r="B168" i="25" s="1"/>
  <c r="B171" i="25" s="1"/>
  <c r="B174" i="25" s="1"/>
  <c r="B177" i="25" s="1"/>
  <c r="B180" i="25" s="1"/>
  <c r="B183" i="25" s="1"/>
  <c r="B186" i="25" s="1"/>
  <c r="B189" i="25" s="1"/>
  <c r="B192" i="25" s="1"/>
  <c r="B195" i="25" s="1"/>
  <c r="B198" i="25" s="1"/>
  <c r="B201" i="25" s="1"/>
  <c r="B204" i="25" s="1"/>
  <c r="B207" i="25" s="1"/>
  <c r="B210" i="25" s="1"/>
  <c r="B213" i="25" s="1"/>
  <c r="B216" i="25" s="1"/>
  <c r="B219" i="25" s="1"/>
  <c r="B222" i="25" s="1"/>
  <c r="B225" i="25" s="1"/>
  <c r="B228" i="25" s="1"/>
  <c r="B231" i="25" s="1"/>
  <c r="B234" i="25" s="1"/>
  <c r="B237" i="25" s="1"/>
  <c r="B240" i="25" s="1"/>
  <c r="B243" i="25" s="1"/>
  <c r="B246" i="25" s="1"/>
  <c r="B249" i="25" s="1"/>
  <c r="B252" i="25" s="1"/>
  <c r="B255" i="25" s="1"/>
  <c r="B258" i="25" s="1"/>
  <c r="B261" i="25" s="1"/>
  <c r="B264" i="25" s="1"/>
  <c r="B267" i="25" s="1"/>
  <c r="B270" i="25" s="1"/>
  <c r="B273" i="25" s="1"/>
  <c r="B276" i="25" s="1"/>
  <c r="B279" i="25" s="1"/>
  <c r="B282" i="25" s="1"/>
  <c r="B285" i="25" s="1"/>
  <c r="B288" i="25" s="1"/>
  <c r="B291" i="25" s="1"/>
  <c r="B294" i="25" s="1"/>
  <c r="B297" i="25" s="1"/>
  <c r="B300" i="25" s="1"/>
  <c r="B303" i="25" s="1"/>
  <c r="B5" i="25"/>
  <c r="C2" i="25"/>
  <c r="A295" i="25"/>
  <c r="A298" i="25" s="1"/>
  <c r="A301" i="25" s="1"/>
  <c r="A304" i="25" s="1"/>
  <c r="A294" i="25"/>
  <c r="A297" i="25" s="1"/>
  <c r="A300" i="25" s="1"/>
  <c r="A303" i="25" s="1"/>
  <c r="A293" i="25"/>
  <c r="A296" i="25" s="1"/>
  <c r="A299" i="25" s="1"/>
  <c r="A302" i="25" s="1"/>
  <c r="A8" i="25"/>
  <c r="A11" i="25" s="1"/>
  <c r="A14" i="25" s="1"/>
  <c r="A17" i="25" s="1"/>
  <c r="A20" i="25" s="1"/>
  <c r="A23" i="25" s="1"/>
  <c r="A26" i="25" s="1"/>
  <c r="A29" i="25" s="1"/>
  <c r="A32" i="25" s="1"/>
  <c r="A35" i="25" s="1"/>
  <c r="A38" i="25" s="1"/>
  <c r="A41" i="25" s="1"/>
  <c r="A44" i="25" s="1"/>
  <c r="A47" i="25" s="1"/>
  <c r="A50" i="25" s="1"/>
  <c r="A53" i="25" s="1"/>
  <c r="A56" i="25" s="1"/>
  <c r="A59" i="25" s="1"/>
  <c r="A62" i="25" s="1"/>
  <c r="A65" i="25" s="1"/>
  <c r="A68" i="25" s="1"/>
  <c r="A71" i="25" s="1"/>
  <c r="A74" i="25" s="1"/>
  <c r="A77" i="25" s="1"/>
  <c r="A80" i="25" s="1"/>
  <c r="A83" i="25" s="1"/>
  <c r="A86" i="25" s="1"/>
  <c r="A89" i="25" s="1"/>
  <c r="A92" i="25" s="1"/>
  <c r="A95" i="25" s="1"/>
  <c r="A98" i="25" s="1"/>
  <c r="A101" i="25" s="1"/>
  <c r="A104" i="25" s="1"/>
  <c r="A107" i="25" s="1"/>
  <c r="A110" i="25" s="1"/>
  <c r="A113" i="25" s="1"/>
  <c r="A116" i="25" s="1"/>
  <c r="A119" i="25" s="1"/>
  <c r="A122" i="25" s="1"/>
  <c r="A125" i="25" s="1"/>
  <c r="A128" i="25" s="1"/>
  <c r="A131" i="25" s="1"/>
  <c r="A134" i="25" s="1"/>
  <c r="A137" i="25" s="1"/>
  <c r="A140" i="25" s="1"/>
  <c r="A143" i="25" s="1"/>
  <c r="A146" i="25" s="1"/>
  <c r="A149" i="25" s="1"/>
  <c r="A152" i="25" s="1"/>
  <c r="A155" i="25" s="1"/>
  <c r="A158" i="25" s="1"/>
  <c r="A161" i="25" s="1"/>
  <c r="A164" i="25" s="1"/>
  <c r="A167" i="25" s="1"/>
  <c r="A170" i="25" s="1"/>
  <c r="A173" i="25" s="1"/>
  <c r="A176" i="25" s="1"/>
  <c r="A179" i="25" s="1"/>
  <c r="A182" i="25" s="1"/>
  <c r="A185" i="25" s="1"/>
  <c r="A188" i="25" s="1"/>
  <c r="A191" i="25" s="1"/>
  <c r="A194" i="25" s="1"/>
  <c r="A197" i="25" s="1"/>
  <c r="A200" i="25" s="1"/>
  <c r="A203" i="25" s="1"/>
  <c r="A206" i="25" s="1"/>
  <c r="A209" i="25" s="1"/>
  <c r="A212" i="25" s="1"/>
  <c r="A215" i="25" s="1"/>
  <c r="A218" i="25" s="1"/>
  <c r="A221" i="25" s="1"/>
  <c r="A224" i="25" s="1"/>
  <c r="A227" i="25" s="1"/>
  <c r="A230" i="25" s="1"/>
  <c r="A233" i="25" s="1"/>
  <c r="A236" i="25" s="1"/>
  <c r="A239" i="25" s="1"/>
  <c r="A242" i="25" s="1"/>
  <c r="A245" i="25" s="1"/>
  <c r="A248" i="25" s="1"/>
  <c r="A251" i="25" s="1"/>
  <c r="A254" i="25" s="1"/>
  <c r="A257" i="25" s="1"/>
  <c r="A260" i="25" s="1"/>
  <c r="A263" i="25" s="1"/>
  <c r="A266" i="25" s="1"/>
  <c r="A269" i="25" s="1"/>
  <c r="A272" i="25" s="1"/>
  <c r="A275" i="25" s="1"/>
  <c r="A278" i="25" s="1"/>
  <c r="A281" i="25" s="1"/>
  <c r="A284" i="25" s="1"/>
  <c r="A287" i="25" s="1"/>
  <c r="A290" i="25" s="1"/>
  <c r="A7" i="25"/>
  <c r="A10" i="25" s="1"/>
  <c r="A13" i="25" s="1"/>
  <c r="A16" i="25" s="1"/>
  <c r="A19" i="25" s="1"/>
  <c r="A22" i="25" s="1"/>
  <c r="A25" i="25" s="1"/>
  <c r="A28" i="25" s="1"/>
  <c r="A31" i="25" s="1"/>
  <c r="A34" i="25" s="1"/>
  <c r="A37" i="25" s="1"/>
  <c r="A40" i="25" s="1"/>
  <c r="A43" i="25" s="1"/>
  <c r="A46" i="25" s="1"/>
  <c r="A49" i="25" s="1"/>
  <c r="A52" i="25" s="1"/>
  <c r="A55" i="25" s="1"/>
  <c r="A58" i="25" s="1"/>
  <c r="A61" i="25" s="1"/>
  <c r="A64" i="25" s="1"/>
  <c r="A67" i="25" s="1"/>
  <c r="A70" i="25" s="1"/>
  <c r="A73" i="25" s="1"/>
  <c r="A76" i="25" s="1"/>
  <c r="A79" i="25" s="1"/>
  <c r="A82" i="25" s="1"/>
  <c r="A85" i="25" s="1"/>
  <c r="A88" i="25" s="1"/>
  <c r="A91" i="25" s="1"/>
  <c r="A94" i="25" s="1"/>
  <c r="A97" i="25" s="1"/>
  <c r="A100" i="25" s="1"/>
  <c r="A103" i="25" s="1"/>
  <c r="A106" i="25" s="1"/>
  <c r="A109" i="25" s="1"/>
  <c r="A112" i="25" s="1"/>
  <c r="A115" i="25" s="1"/>
  <c r="A118" i="25" s="1"/>
  <c r="A121" i="25" s="1"/>
  <c r="A124" i="25" s="1"/>
  <c r="A127" i="25" s="1"/>
  <c r="A130" i="25" s="1"/>
  <c r="A133" i="25" s="1"/>
  <c r="A136" i="25" s="1"/>
  <c r="A139" i="25" s="1"/>
  <c r="A142" i="25" s="1"/>
  <c r="A145" i="25" s="1"/>
  <c r="A148" i="25" s="1"/>
  <c r="A151" i="25" s="1"/>
  <c r="A154" i="25" s="1"/>
  <c r="A157" i="25" s="1"/>
  <c r="A160" i="25" s="1"/>
  <c r="A163" i="25" s="1"/>
  <c r="A166" i="25" s="1"/>
  <c r="A169" i="25" s="1"/>
  <c r="A172" i="25" s="1"/>
  <c r="A175" i="25" s="1"/>
  <c r="A178" i="25" s="1"/>
  <c r="A181" i="25" s="1"/>
  <c r="A184" i="25" s="1"/>
  <c r="A187" i="25" s="1"/>
  <c r="A190" i="25" s="1"/>
  <c r="A193" i="25" s="1"/>
  <c r="A196" i="25" s="1"/>
  <c r="A199" i="25" s="1"/>
  <c r="A202" i="25" s="1"/>
  <c r="A205" i="25" s="1"/>
  <c r="A208" i="25" s="1"/>
  <c r="A211" i="25" s="1"/>
  <c r="A214" i="25" s="1"/>
  <c r="A217" i="25" s="1"/>
  <c r="A220" i="25" s="1"/>
  <c r="A223" i="25" s="1"/>
  <c r="A226" i="25" s="1"/>
  <c r="A229" i="25" s="1"/>
  <c r="A232" i="25" s="1"/>
  <c r="A235" i="25" s="1"/>
  <c r="A238" i="25" s="1"/>
  <c r="A241" i="25" s="1"/>
  <c r="A244" i="25" s="1"/>
  <c r="A247" i="25" s="1"/>
  <c r="A250" i="25" s="1"/>
  <c r="A253" i="25" s="1"/>
  <c r="A256" i="25" s="1"/>
  <c r="A259" i="25" s="1"/>
  <c r="A262" i="25" s="1"/>
  <c r="A265" i="25" s="1"/>
  <c r="A268" i="25" s="1"/>
  <c r="A271" i="25" s="1"/>
  <c r="A274" i="25" s="1"/>
  <c r="A277" i="25" s="1"/>
  <c r="A280" i="25" s="1"/>
  <c r="A283" i="25" s="1"/>
  <c r="A286" i="25" s="1"/>
  <c r="A289" i="25" s="1"/>
  <c r="A292" i="25" s="1"/>
  <c r="A6" i="25"/>
  <c r="A9" i="25" s="1"/>
  <c r="A12" i="25" s="1"/>
  <c r="A15" i="25" s="1"/>
  <c r="A18" i="25" s="1"/>
  <c r="A21" i="25" s="1"/>
  <c r="A24" i="25" s="1"/>
  <c r="A27" i="25" s="1"/>
  <c r="A30" i="25" s="1"/>
  <c r="A33" i="25" s="1"/>
  <c r="A36" i="25" s="1"/>
  <c r="A39" i="25" s="1"/>
  <c r="A42" i="25" s="1"/>
  <c r="A45" i="25" s="1"/>
  <c r="A48" i="25" s="1"/>
  <c r="A51" i="25" s="1"/>
  <c r="A54" i="25" s="1"/>
  <c r="A57" i="25" s="1"/>
  <c r="A60" i="25" s="1"/>
  <c r="A63" i="25" s="1"/>
  <c r="A66" i="25" s="1"/>
  <c r="A69" i="25" s="1"/>
  <c r="A72" i="25" s="1"/>
  <c r="A75" i="25" s="1"/>
  <c r="A78" i="25" s="1"/>
  <c r="A81" i="25" s="1"/>
  <c r="A84" i="25" s="1"/>
  <c r="A87" i="25" s="1"/>
  <c r="A90" i="25" s="1"/>
  <c r="A93" i="25" s="1"/>
  <c r="A96" i="25" s="1"/>
  <c r="A99" i="25" s="1"/>
  <c r="A102" i="25" s="1"/>
  <c r="A105" i="25" s="1"/>
  <c r="A108" i="25" s="1"/>
  <c r="A111" i="25" s="1"/>
  <c r="A114" i="25" s="1"/>
  <c r="A117" i="25" s="1"/>
  <c r="A120" i="25" s="1"/>
  <c r="A123" i="25" s="1"/>
  <c r="A126" i="25" s="1"/>
  <c r="A129" i="25" s="1"/>
  <c r="A132" i="25" s="1"/>
  <c r="A135" i="25" s="1"/>
  <c r="A138" i="25" s="1"/>
  <c r="A141" i="25" s="1"/>
  <c r="A144" i="25" s="1"/>
  <c r="A147" i="25" s="1"/>
  <c r="A150" i="25" s="1"/>
  <c r="A153" i="25" s="1"/>
  <c r="A156" i="25" s="1"/>
  <c r="A159" i="25" s="1"/>
  <c r="A162" i="25" s="1"/>
  <c r="A165" i="25" s="1"/>
  <c r="A168" i="25" s="1"/>
  <c r="A171" i="25" s="1"/>
  <c r="A174" i="25" s="1"/>
  <c r="A177" i="25" s="1"/>
  <c r="A180" i="25" s="1"/>
  <c r="A183" i="25" s="1"/>
  <c r="A186" i="25" s="1"/>
  <c r="A189" i="25" s="1"/>
  <c r="A192" i="25" s="1"/>
  <c r="A195" i="25" s="1"/>
  <c r="A198" i="25" s="1"/>
  <c r="A201" i="25" s="1"/>
  <c r="A204" i="25" s="1"/>
  <c r="A207" i="25" s="1"/>
  <c r="A210" i="25" s="1"/>
  <c r="A213" i="25" s="1"/>
  <c r="A216" i="25" s="1"/>
  <c r="A219" i="25" s="1"/>
  <c r="A222" i="25" s="1"/>
  <c r="A225" i="25" s="1"/>
  <c r="A228" i="25" s="1"/>
  <c r="A231" i="25" s="1"/>
  <c r="A234" i="25" s="1"/>
  <c r="A237" i="25" s="1"/>
  <c r="A240" i="25" s="1"/>
  <c r="A243" i="25" s="1"/>
  <c r="A246" i="25" s="1"/>
  <c r="A249" i="25" s="1"/>
  <c r="A252" i="25" s="1"/>
  <c r="A255" i="25" s="1"/>
  <c r="A258" i="25" s="1"/>
  <c r="A261" i="25" s="1"/>
  <c r="A264" i="25" s="1"/>
  <c r="A267" i="25" s="1"/>
  <c r="A270" i="25" s="1"/>
  <c r="A273" i="25" s="1"/>
  <c r="A276" i="25" s="1"/>
  <c r="A279" i="25" s="1"/>
  <c r="A282" i="25" s="1"/>
  <c r="A285" i="25" s="1"/>
  <c r="A288" i="25" s="1"/>
  <c r="A291" i="25" s="1"/>
  <c r="A5" i="25"/>
  <c r="A1" i="21" l="1"/>
</calcChain>
</file>

<file path=xl/sharedStrings.xml><?xml version="1.0" encoding="utf-8"?>
<sst xmlns="http://schemas.openxmlformats.org/spreadsheetml/2006/main" count="13" uniqueCount="12">
  <si>
    <t>Lanes</t>
  </si>
  <si>
    <t>4 or more</t>
  </si>
  <si>
    <t>v/c Ratio</t>
  </si>
  <si>
    <t>Non-recurrent delay lookup table -- Hours of non-recurring delay per vehicle-mile</t>
  </si>
  <si>
    <t>IF ([vc] &gt; 0.0 AND [vc] &lt;= 0.01 AND lanes == 2) THEN</t>
  </si>
  <si>
    <t>0.00000004220 * [VMT]</t>
  </si>
  <si>
    <t>END</t>
  </si>
  <si>
    <t>vc_ratio</t>
  </si>
  <si>
    <t>lanes</t>
  </si>
  <si>
    <t>factor</t>
  </si>
  <si>
    <t>tableau expression</t>
  </si>
  <si>
    <t>ELSE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</si>
</sst>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20">
    <font>
      <sz val="11"/>
      <color theme="1"/>
      <name val="HelveticaNeueLT Std"/>
      <family val="2"/>
    </font>
    <font>
      <sz val="11"/>
      <color theme="1"/>
      <name val="HelveticaNeueLT Std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HelveticaNeueLT Std"/>
      <family val="2"/>
    </font>
    <font>
      <b/>
      <sz val="13"/>
      <color theme="3"/>
      <name val="HelveticaNeueLT Std"/>
      <family val="2"/>
    </font>
    <font>
      <b/>
      <sz val="11"/>
      <color theme="3"/>
      <name val="HelveticaNeueLT Std"/>
      <family val="2"/>
    </font>
    <font>
      <sz val="11"/>
      <color rgb="FF006100"/>
      <name val="HelveticaNeueLT Std"/>
      <family val="2"/>
    </font>
    <font>
      <sz val="11"/>
      <color rgb="FF9C0006"/>
      <name val="HelveticaNeueLT Std"/>
      <family val="2"/>
    </font>
    <font>
      <sz val="11"/>
      <color rgb="FF9C6500"/>
      <name val="HelveticaNeueLT Std"/>
      <family val="2"/>
    </font>
    <font>
      <sz val="11"/>
      <color rgb="FF3F3F76"/>
      <name val="HelveticaNeueLT Std"/>
      <family val="2"/>
    </font>
    <font>
      <b/>
      <sz val="11"/>
      <color rgb="FF3F3F3F"/>
      <name val="HelveticaNeueLT Std"/>
      <family val="2"/>
    </font>
    <font>
      <b/>
      <sz val="11"/>
      <color rgb="FFFA7D00"/>
      <name val="HelveticaNeueLT Std"/>
      <family val="2"/>
    </font>
    <font>
      <sz val="11"/>
      <color rgb="FFFA7D00"/>
      <name val="HelveticaNeueLT Std"/>
      <family val="2"/>
    </font>
    <font>
      <b/>
      <sz val="11"/>
      <color theme="0"/>
      <name val="HelveticaNeueLT Std"/>
      <family val="2"/>
    </font>
    <font>
      <sz val="11"/>
      <color rgb="FFFF0000"/>
      <name val="HelveticaNeueLT Std"/>
      <family val="2"/>
    </font>
    <font>
      <i/>
      <sz val="11"/>
      <color rgb="FF7F7F7F"/>
      <name val="HelveticaNeueLT Std"/>
      <family val="2"/>
    </font>
    <font>
      <b/>
      <sz val="11"/>
      <color theme="1"/>
      <name val="HelveticaNeueLT Std"/>
      <family val="2"/>
    </font>
    <font>
      <sz val="11"/>
      <color theme="0"/>
      <name val="HelveticaNeueLT Std"/>
      <family val="2"/>
    </font>
    <font>
      <sz val="14"/>
      <color theme="1"/>
      <name val="HelveticaNeueLT Std"/>
      <family val="2"/>
    </font>
    <font>
      <i/>
      <sz val="11"/>
      <color theme="1"/>
      <name val="HelveticaNeueLT St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6" fillId="0" borderId="13" xfId="0" applyFont="1" applyBorder="1" applyAlignment="1">
      <alignment horizontal="right" vertical="center"/>
    </xf>
    <xf numFmtId="0" fontId="0" fillId="0" borderId="0" xfId="0" applyBorder="1"/>
    <xf numFmtId="0" fontId="19" fillId="0" borderId="0" xfId="0" applyFont="1"/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166" fontId="0" fillId="0" borderId="16" xfId="0" applyNumberFormat="1" applyBorder="1" applyAlignment="1">
      <alignment horizontal="right" vertical="center"/>
    </xf>
    <xf numFmtId="166" fontId="0" fillId="0" borderId="10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6" fontId="0" fillId="0" borderId="11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0" fontId="16" fillId="0" borderId="2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9" xfId="0" applyFont="1" applyBorder="1" applyAlignment="1">
      <alignment horizontal="right" vertical="center"/>
    </xf>
    <xf numFmtId="0" fontId="16" fillId="0" borderId="15" xfId="0" applyFont="1" applyBorder="1" applyAlignment="1">
      <alignment horizontal="right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6" topLeftCell="A7" activePane="bottomLeft" state="frozen"/>
      <selection pane="bottomLeft" activeCell="I7" sqref="I7:I9"/>
    </sheetView>
  </sheetViews>
  <sheetFormatPr defaultRowHeight="14.25"/>
  <cols>
    <col min="1" max="1" width="15" customWidth="1"/>
    <col min="2" max="4" width="15.625" customWidth="1"/>
  </cols>
  <sheetData>
    <row r="1" spans="1:9" ht="18">
      <c r="A1" s="1" t="e">
        <f>+#REF!</f>
        <v>#REF!</v>
      </c>
    </row>
    <row r="3" spans="1:9">
      <c r="A3" s="4" t="s">
        <v>3</v>
      </c>
    </row>
    <row r="5" spans="1:9" ht="20.100000000000001" customHeight="1">
      <c r="A5" s="16" t="s">
        <v>2</v>
      </c>
      <c r="B5" s="14" t="s">
        <v>0</v>
      </c>
      <c r="C5" s="15"/>
      <c r="D5" s="15"/>
    </row>
    <row r="6" spans="1:9" ht="20.100000000000001" customHeight="1" thickBot="1">
      <c r="A6" s="17"/>
      <c r="B6" s="2">
        <v>2</v>
      </c>
      <c r="C6" s="2">
        <v>3</v>
      </c>
      <c r="D6" s="2" t="s">
        <v>1</v>
      </c>
    </row>
    <row r="7" spans="1:9" ht="20.100000000000001" customHeight="1" thickTop="1">
      <c r="A7" s="5">
        <v>0</v>
      </c>
      <c r="B7" s="8">
        <v>4.2200000000000001E-8</v>
      </c>
      <c r="C7" s="9">
        <v>1.9500000000000001E-9</v>
      </c>
      <c r="D7" s="9">
        <v>7.4400000000000006E-12</v>
      </c>
      <c r="I7" t="s">
        <v>4</v>
      </c>
    </row>
    <row r="8" spans="1:9" ht="20.100000000000001" customHeight="1">
      <c r="A8" s="6">
        <v>0.01</v>
      </c>
      <c r="B8" s="10">
        <v>4.2200000000000001E-8</v>
      </c>
      <c r="C8" s="11">
        <v>1.9500000000000001E-9</v>
      </c>
      <c r="D8" s="11">
        <v>7.4400000000000006E-12</v>
      </c>
      <c r="I8" t="s">
        <v>5</v>
      </c>
    </row>
    <row r="9" spans="1:9" ht="20.100000000000001" customHeight="1">
      <c r="A9" s="6">
        <v>0.02</v>
      </c>
      <c r="B9" s="10">
        <v>4.2200000000000001E-8</v>
      </c>
      <c r="C9" s="11">
        <v>1.9500000000000001E-9</v>
      </c>
      <c r="D9" s="11">
        <v>7.4400000000000006E-12</v>
      </c>
      <c r="I9" t="s">
        <v>6</v>
      </c>
    </row>
    <row r="10" spans="1:9" ht="20.100000000000001" customHeight="1">
      <c r="A10" s="6">
        <v>0.03</v>
      </c>
      <c r="B10" s="10">
        <v>4.2200000000000001E-8</v>
      </c>
      <c r="C10" s="11">
        <v>1.9500000000000001E-9</v>
      </c>
      <c r="D10" s="11">
        <v>7.4400000000000006E-12</v>
      </c>
    </row>
    <row r="11" spans="1:9" ht="20.100000000000001" customHeight="1">
      <c r="A11" s="6">
        <v>0.04</v>
      </c>
      <c r="B11" s="10">
        <v>4.2200000000000001E-8</v>
      </c>
      <c r="C11" s="11">
        <v>1.9500000000000001E-9</v>
      </c>
      <c r="D11" s="11">
        <v>7.4400000000000006E-12</v>
      </c>
    </row>
    <row r="12" spans="1:9" ht="20.100000000000001" customHeight="1">
      <c r="A12" s="6">
        <v>0.05</v>
      </c>
      <c r="B12" s="10">
        <v>4.2200000000000001E-8</v>
      </c>
      <c r="C12" s="11">
        <v>1.9500000000000001E-9</v>
      </c>
      <c r="D12" s="11">
        <v>7.4400000000000006E-12</v>
      </c>
    </row>
    <row r="13" spans="1:9" ht="20.100000000000001" customHeight="1">
      <c r="A13" s="6">
        <v>0.06</v>
      </c>
      <c r="B13" s="10">
        <v>1.624E-7</v>
      </c>
      <c r="C13" s="11">
        <v>1.412E-8</v>
      </c>
      <c r="D13" s="11">
        <v>2.0320000000000001E-10</v>
      </c>
    </row>
    <row r="14" spans="1:9" ht="20.100000000000001" customHeight="1">
      <c r="A14" s="6">
        <v>7.0000000000000007E-2</v>
      </c>
      <c r="B14" s="10">
        <v>2.825E-7</v>
      </c>
      <c r="C14" s="11">
        <v>2.6289999999999999E-8</v>
      </c>
      <c r="D14" s="11">
        <v>3.9889999999999999E-10</v>
      </c>
    </row>
    <row r="15" spans="1:9" ht="20.100000000000001" customHeight="1">
      <c r="A15" s="6">
        <v>0.08</v>
      </c>
      <c r="B15" s="10">
        <v>4.0270000000000003E-7</v>
      </c>
      <c r="C15" s="11">
        <v>3.8460000000000002E-8</v>
      </c>
      <c r="D15" s="11">
        <v>5.9459999999999999E-10</v>
      </c>
    </row>
    <row r="16" spans="1:9" ht="20.100000000000001" customHeight="1">
      <c r="A16" s="6">
        <v>0.09</v>
      </c>
      <c r="B16" s="10">
        <v>5.228E-7</v>
      </c>
      <c r="C16" s="11">
        <v>5.0629999999999997E-8</v>
      </c>
      <c r="D16" s="11">
        <v>7.9029999999999995E-10</v>
      </c>
    </row>
    <row r="17" spans="1:4" ht="20.100000000000001" customHeight="1">
      <c r="A17" s="6">
        <v>0.1</v>
      </c>
      <c r="B17" s="10">
        <v>6.4300000000000003E-7</v>
      </c>
      <c r="C17" s="11">
        <v>6.2800000000000006E-8</v>
      </c>
      <c r="D17" s="11">
        <v>9.859999999999999E-10</v>
      </c>
    </row>
    <row r="18" spans="1:4" ht="20.100000000000001" customHeight="1">
      <c r="A18" s="6">
        <v>0.11</v>
      </c>
      <c r="B18" s="10">
        <v>1.1459999999999999E-6</v>
      </c>
      <c r="C18" s="11">
        <v>1.4600000000000001E-7</v>
      </c>
      <c r="D18" s="11">
        <v>4.2290000000000002E-9</v>
      </c>
    </row>
    <row r="19" spans="1:4" ht="20.100000000000001" customHeight="1">
      <c r="A19" s="6">
        <v>0.12</v>
      </c>
      <c r="B19" s="10">
        <v>1.6500000000000001E-6</v>
      </c>
      <c r="C19" s="11">
        <v>2.293E-7</v>
      </c>
      <c r="D19" s="11">
        <v>7.4720000000000007E-9</v>
      </c>
    </row>
    <row r="20" spans="1:4" ht="20.100000000000001" customHeight="1">
      <c r="A20" s="6">
        <v>0.13</v>
      </c>
      <c r="B20" s="10">
        <v>2.153E-6</v>
      </c>
      <c r="C20" s="11">
        <v>3.1250000000000003E-7</v>
      </c>
      <c r="D20" s="11">
        <v>1.071E-8</v>
      </c>
    </row>
    <row r="21" spans="1:4" ht="20.100000000000001" customHeight="1">
      <c r="A21" s="6">
        <v>0.14000000000000001</v>
      </c>
      <c r="B21" s="10">
        <v>2.6570000000000001E-6</v>
      </c>
      <c r="C21" s="11">
        <v>3.9579999999999998E-7</v>
      </c>
      <c r="D21" s="11">
        <v>1.3960000000000001E-8</v>
      </c>
    </row>
    <row r="22" spans="1:4" ht="20.100000000000001" customHeight="1">
      <c r="A22" s="6">
        <v>0.15</v>
      </c>
      <c r="B22" s="10">
        <v>3.1599999999999998E-6</v>
      </c>
      <c r="C22" s="11">
        <v>4.7899999999999999E-7</v>
      </c>
      <c r="D22" s="11">
        <v>1.7199999999999999E-8</v>
      </c>
    </row>
    <row r="23" spans="1:4" ht="20.100000000000001" customHeight="1">
      <c r="A23" s="6">
        <v>0.16</v>
      </c>
      <c r="B23" s="10">
        <v>4.4880000000000001E-6</v>
      </c>
      <c r="C23" s="11">
        <v>7.8719999999999996E-7</v>
      </c>
      <c r="D23" s="11">
        <v>3.9960000000000002E-8</v>
      </c>
    </row>
    <row r="24" spans="1:4" ht="20.100000000000001" customHeight="1">
      <c r="A24" s="6">
        <v>0.17</v>
      </c>
      <c r="B24" s="10">
        <v>5.8159999999999999E-6</v>
      </c>
      <c r="C24" s="11">
        <v>1.0950000000000001E-6</v>
      </c>
      <c r="D24" s="11">
        <v>6.2719999999999995E-8</v>
      </c>
    </row>
    <row r="25" spans="1:4" ht="20.100000000000001" customHeight="1">
      <c r="A25" s="6">
        <v>0.18</v>
      </c>
      <c r="B25" s="10">
        <v>7.1439999999999997E-6</v>
      </c>
      <c r="C25" s="11">
        <v>1.404E-6</v>
      </c>
      <c r="D25" s="11">
        <v>8.5479999999999995E-8</v>
      </c>
    </row>
    <row r="26" spans="1:4" ht="20.100000000000001" customHeight="1">
      <c r="A26" s="6">
        <v>0.19</v>
      </c>
      <c r="B26" s="10">
        <v>8.4719999999999995E-6</v>
      </c>
      <c r="C26" s="11">
        <v>1.7120000000000001E-6</v>
      </c>
      <c r="D26" s="11">
        <v>1.082E-7</v>
      </c>
    </row>
    <row r="27" spans="1:4" ht="20.100000000000001" customHeight="1">
      <c r="A27" s="6">
        <v>0.2</v>
      </c>
      <c r="B27" s="10">
        <v>9.7999999999999993E-6</v>
      </c>
      <c r="C27" s="11">
        <v>2.0200000000000001E-6</v>
      </c>
      <c r="D27" s="11">
        <v>1.31E-7</v>
      </c>
    </row>
    <row r="28" spans="1:4" ht="20.100000000000001" customHeight="1">
      <c r="A28" s="6">
        <v>0.21</v>
      </c>
      <c r="B28" s="10">
        <v>1.256E-5</v>
      </c>
      <c r="C28" s="11">
        <v>2.8540000000000001E-6</v>
      </c>
      <c r="D28" s="11">
        <v>2.308E-7</v>
      </c>
    </row>
    <row r="29" spans="1:4" ht="20.100000000000001" customHeight="1">
      <c r="A29" s="6">
        <v>0.22</v>
      </c>
      <c r="B29" s="10">
        <v>1.5319999999999999E-5</v>
      </c>
      <c r="C29" s="11">
        <v>3.6880000000000001E-6</v>
      </c>
      <c r="D29" s="11">
        <v>3.3060000000000001E-7</v>
      </c>
    </row>
    <row r="30" spans="1:4" ht="20.100000000000001" customHeight="1">
      <c r="A30" s="6">
        <v>0.23</v>
      </c>
      <c r="B30" s="10">
        <v>1.808E-5</v>
      </c>
      <c r="C30" s="11">
        <v>4.5220000000000001E-6</v>
      </c>
      <c r="D30" s="11">
        <v>4.3039999999999999E-7</v>
      </c>
    </row>
    <row r="31" spans="1:4" ht="20.100000000000001" customHeight="1">
      <c r="A31" s="6">
        <v>0.24</v>
      </c>
      <c r="B31" s="10">
        <v>2.084E-5</v>
      </c>
      <c r="C31" s="11">
        <v>5.356E-6</v>
      </c>
      <c r="D31" s="11">
        <v>5.3020000000000002E-7</v>
      </c>
    </row>
    <row r="32" spans="1:4" ht="20.100000000000001" customHeight="1">
      <c r="A32" s="6">
        <v>0.25</v>
      </c>
      <c r="B32" s="10">
        <v>2.3600000000000001E-5</v>
      </c>
      <c r="C32" s="11">
        <v>6.19E-6</v>
      </c>
      <c r="D32" s="11">
        <v>6.3E-7</v>
      </c>
    </row>
    <row r="33" spans="1:4" ht="20.100000000000001" customHeight="1">
      <c r="A33" s="6">
        <v>0.26</v>
      </c>
      <c r="B33" s="10">
        <v>2.8520000000000001E-5</v>
      </c>
      <c r="C33" s="11">
        <v>8.0320000000000003E-6</v>
      </c>
      <c r="D33" s="11">
        <v>9.5999999999999991E-7</v>
      </c>
    </row>
    <row r="34" spans="1:4" ht="20.100000000000001" customHeight="1">
      <c r="A34" s="6">
        <v>0.27</v>
      </c>
      <c r="B34" s="10">
        <v>3.3439999999999998E-5</v>
      </c>
      <c r="C34" s="11">
        <v>9.8740000000000007E-6</v>
      </c>
      <c r="D34" s="11">
        <v>1.2899999999999999E-6</v>
      </c>
    </row>
    <row r="35" spans="1:4" ht="20.100000000000001" customHeight="1">
      <c r="A35" s="6">
        <v>0.28000000000000003</v>
      </c>
      <c r="B35" s="10">
        <v>3.8359999999999999E-5</v>
      </c>
      <c r="C35" s="11">
        <v>1.172E-5</v>
      </c>
      <c r="D35" s="11">
        <v>1.6199999999999999E-6</v>
      </c>
    </row>
    <row r="36" spans="1:4" ht="20.100000000000001" customHeight="1">
      <c r="A36" s="6">
        <v>0.28999999999999998</v>
      </c>
      <c r="B36" s="10">
        <v>4.3279999999999999E-5</v>
      </c>
      <c r="C36" s="11">
        <v>1.3560000000000001E-5</v>
      </c>
      <c r="D36" s="11">
        <v>1.95E-6</v>
      </c>
    </row>
    <row r="37" spans="1:4" ht="20.100000000000001" customHeight="1">
      <c r="A37" s="6">
        <v>0.3</v>
      </c>
      <c r="B37" s="10">
        <v>4.8199999999999999E-5</v>
      </c>
      <c r="C37" s="11">
        <v>1.5400000000000002E-5</v>
      </c>
      <c r="D37" s="11">
        <v>2.2800000000000002E-6</v>
      </c>
    </row>
    <row r="38" spans="1:4" ht="20.100000000000001" customHeight="1">
      <c r="A38" s="6">
        <v>0.31</v>
      </c>
      <c r="B38" s="10">
        <v>5.6239999999999997E-5</v>
      </c>
      <c r="C38" s="11">
        <v>1.9000000000000001E-5</v>
      </c>
      <c r="D38" s="11">
        <v>3.174E-6</v>
      </c>
    </row>
    <row r="39" spans="1:4" ht="20.100000000000001" customHeight="1">
      <c r="A39" s="6">
        <v>0.32</v>
      </c>
      <c r="B39" s="10">
        <v>6.4280000000000001E-5</v>
      </c>
      <c r="C39" s="11">
        <v>2.26E-5</v>
      </c>
      <c r="D39" s="11">
        <v>4.0679999999999998E-6</v>
      </c>
    </row>
    <row r="40" spans="1:4" ht="20.100000000000001" customHeight="1">
      <c r="A40" s="6">
        <v>0.33</v>
      </c>
      <c r="B40" s="10">
        <v>7.2319999999999999E-5</v>
      </c>
      <c r="C40" s="11">
        <v>2.62E-5</v>
      </c>
      <c r="D40" s="11">
        <v>4.9620000000000001E-6</v>
      </c>
    </row>
    <row r="41" spans="1:4" ht="20.100000000000001" customHeight="1">
      <c r="A41" s="6">
        <v>0.34</v>
      </c>
      <c r="B41" s="10">
        <v>8.0359999999999996E-5</v>
      </c>
      <c r="C41" s="11">
        <v>2.9799999999999999E-5</v>
      </c>
      <c r="D41" s="11">
        <v>5.8560000000000003E-6</v>
      </c>
    </row>
    <row r="42" spans="1:4" ht="20.100000000000001" customHeight="1">
      <c r="A42" s="6">
        <v>0.35</v>
      </c>
      <c r="B42" s="10">
        <v>8.8399999999999994E-5</v>
      </c>
      <c r="C42" s="11">
        <v>3.3399999999999999E-5</v>
      </c>
      <c r="D42" s="11">
        <v>6.7499999999999997E-6</v>
      </c>
    </row>
    <row r="43" spans="1:4" ht="20.100000000000001" customHeight="1">
      <c r="A43" s="6">
        <v>0.36</v>
      </c>
      <c r="B43" s="10">
        <v>1.005E-4</v>
      </c>
      <c r="C43" s="11">
        <v>3.9759999999999999E-5</v>
      </c>
      <c r="D43" s="11">
        <v>8.8599999999999999E-6</v>
      </c>
    </row>
    <row r="44" spans="1:4" ht="20.100000000000001" customHeight="1">
      <c r="A44" s="6">
        <v>0.37</v>
      </c>
      <c r="B44" s="10">
        <v>1.126E-4</v>
      </c>
      <c r="C44" s="11">
        <v>4.6119999999999999E-5</v>
      </c>
      <c r="D44" s="11">
        <v>1.097E-5</v>
      </c>
    </row>
    <row r="45" spans="1:4" ht="20.100000000000001" customHeight="1">
      <c r="A45" s="6">
        <v>0.38</v>
      </c>
      <c r="B45" s="10">
        <v>1.248E-4</v>
      </c>
      <c r="C45" s="11">
        <v>5.2479999999999999E-5</v>
      </c>
      <c r="D45" s="11">
        <v>1.308E-5</v>
      </c>
    </row>
    <row r="46" spans="1:4" ht="20.100000000000001" customHeight="1">
      <c r="A46" s="6">
        <v>0.39</v>
      </c>
      <c r="B46" s="10">
        <v>1.3689999999999999E-4</v>
      </c>
      <c r="C46" s="11">
        <v>5.8839999999999999E-5</v>
      </c>
      <c r="D46" s="11">
        <v>1.519E-5</v>
      </c>
    </row>
    <row r="47" spans="1:4" ht="20.100000000000001" customHeight="1">
      <c r="A47" s="6">
        <v>0.4</v>
      </c>
      <c r="B47" s="10">
        <v>1.4899999999999999E-4</v>
      </c>
      <c r="C47" s="11">
        <v>6.5199999999999999E-5</v>
      </c>
      <c r="D47" s="11">
        <v>1.73E-5</v>
      </c>
    </row>
    <row r="48" spans="1:4" ht="20.100000000000001" customHeight="1">
      <c r="A48" s="6">
        <v>0.41</v>
      </c>
      <c r="B48" s="10">
        <v>1.6660000000000001E-4</v>
      </c>
      <c r="C48" s="11">
        <v>7.5760000000000006E-5</v>
      </c>
      <c r="D48" s="11">
        <v>2.1780000000000002E-5</v>
      </c>
    </row>
    <row r="49" spans="1:4" ht="20.100000000000001" customHeight="1">
      <c r="A49" s="6">
        <v>0.42</v>
      </c>
      <c r="B49" s="10">
        <v>1.8420000000000001E-4</v>
      </c>
      <c r="C49" s="11">
        <v>8.632E-5</v>
      </c>
      <c r="D49" s="11">
        <v>2.6259999999999999E-5</v>
      </c>
    </row>
    <row r="50" spans="1:4" ht="20.100000000000001" customHeight="1">
      <c r="A50" s="6">
        <v>0.43</v>
      </c>
      <c r="B50" s="10">
        <v>2.018E-4</v>
      </c>
      <c r="C50" s="11">
        <v>9.6879999999999994E-5</v>
      </c>
      <c r="D50" s="11">
        <v>3.074E-5</v>
      </c>
    </row>
    <row r="51" spans="1:4" ht="20.100000000000001" customHeight="1">
      <c r="A51" s="6">
        <v>0.44</v>
      </c>
      <c r="B51" s="10">
        <v>2.1939999999999999E-4</v>
      </c>
      <c r="C51" s="11">
        <v>1.0739999999999999E-4</v>
      </c>
      <c r="D51" s="11">
        <v>3.5219999999999998E-5</v>
      </c>
    </row>
    <row r="52" spans="1:4" ht="20.100000000000001" customHeight="1">
      <c r="A52" s="6">
        <v>0.45</v>
      </c>
      <c r="B52" s="10">
        <v>2.3699999999999999E-4</v>
      </c>
      <c r="C52" s="11">
        <v>1.18E-4</v>
      </c>
      <c r="D52" s="11">
        <v>3.9700000000000003E-5</v>
      </c>
    </row>
    <row r="53" spans="1:4" ht="20.100000000000001" customHeight="1">
      <c r="A53" s="6">
        <v>0.46</v>
      </c>
      <c r="B53" s="10">
        <v>2.6140000000000001E-4</v>
      </c>
      <c r="C53" s="11">
        <v>1.3420000000000001E-4</v>
      </c>
      <c r="D53" s="11">
        <v>4.846E-5</v>
      </c>
    </row>
    <row r="54" spans="1:4" ht="20.100000000000001" customHeight="1">
      <c r="A54" s="6">
        <v>0.47</v>
      </c>
      <c r="B54" s="10">
        <v>2.8580000000000001E-4</v>
      </c>
      <c r="C54" s="11">
        <v>1.504E-4</v>
      </c>
      <c r="D54" s="11">
        <v>5.7219999999999998E-5</v>
      </c>
    </row>
    <row r="55" spans="1:4" ht="20.100000000000001" customHeight="1">
      <c r="A55" s="6">
        <v>0.48</v>
      </c>
      <c r="B55" s="10">
        <v>3.102E-4</v>
      </c>
      <c r="C55" s="11">
        <v>1.6660000000000001E-4</v>
      </c>
      <c r="D55" s="11">
        <v>6.5980000000000002E-5</v>
      </c>
    </row>
    <row r="56" spans="1:4" ht="20.100000000000001" customHeight="1">
      <c r="A56" s="6">
        <v>0.49</v>
      </c>
      <c r="B56" s="10">
        <v>3.346E-4</v>
      </c>
      <c r="C56" s="11">
        <v>1.828E-4</v>
      </c>
      <c r="D56" s="11">
        <v>7.4740000000000006E-5</v>
      </c>
    </row>
    <row r="57" spans="1:4" ht="20.100000000000001" customHeight="1">
      <c r="A57" s="6">
        <v>0.5</v>
      </c>
      <c r="B57" s="10">
        <v>3.59E-4</v>
      </c>
      <c r="C57" s="11">
        <v>1.9900000000000001E-4</v>
      </c>
      <c r="D57" s="11">
        <v>8.3499999999999997E-5</v>
      </c>
    </row>
    <row r="58" spans="1:4" ht="20.100000000000001" customHeight="1">
      <c r="A58" s="6">
        <v>0.51</v>
      </c>
      <c r="B58" s="10">
        <v>3.9199999999999999E-4</v>
      </c>
      <c r="C58" s="11">
        <v>2.2359999999999999E-4</v>
      </c>
      <c r="D58" s="11">
        <v>9.9400000000000004E-5</v>
      </c>
    </row>
    <row r="59" spans="1:4" ht="20.100000000000001" customHeight="1">
      <c r="A59" s="6">
        <v>0.52</v>
      </c>
      <c r="B59" s="10">
        <v>4.2499999999999998E-4</v>
      </c>
      <c r="C59" s="11">
        <v>2.4820000000000002E-4</v>
      </c>
      <c r="D59" s="11">
        <v>1.153E-4</v>
      </c>
    </row>
    <row r="60" spans="1:4" ht="20.100000000000001" customHeight="1">
      <c r="A60" s="6">
        <v>0.53</v>
      </c>
      <c r="B60" s="10">
        <v>4.5800000000000002E-4</v>
      </c>
      <c r="C60" s="11">
        <v>2.7280000000000002E-4</v>
      </c>
      <c r="D60" s="11">
        <v>1.3119999999999999E-4</v>
      </c>
    </row>
    <row r="61" spans="1:4" ht="20.100000000000001" customHeight="1">
      <c r="A61" s="6">
        <v>0.54</v>
      </c>
      <c r="B61" s="10">
        <v>4.9100000000000001E-4</v>
      </c>
      <c r="C61" s="11">
        <v>2.9740000000000002E-4</v>
      </c>
      <c r="D61" s="11">
        <v>1.471E-4</v>
      </c>
    </row>
    <row r="62" spans="1:4" ht="20.100000000000001" customHeight="1">
      <c r="A62" s="6">
        <v>0.55000000000000004</v>
      </c>
      <c r="B62" s="10">
        <v>5.2400000000000005E-4</v>
      </c>
      <c r="C62" s="11">
        <v>3.2200000000000002E-4</v>
      </c>
      <c r="D62" s="11">
        <v>1.63E-4</v>
      </c>
    </row>
    <row r="63" spans="1:4" ht="20.100000000000001" customHeight="1">
      <c r="A63" s="6">
        <v>0.56000000000000005</v>
      </c>
      <c r="B63" s="10">
        <v>5.6820000000000004E-4</v>
      </c>
      <c r="C63" s="11">
        <v>3.5740000000000001E-4</v>
      </c>
      <c r="D63" s="11">
        <v>1.908E-4</v>
      </c>
    </row>
    <row r="64" spans="1:4" ht="20.100000000000001" customHeight="1">
      <c r="A64" s="6">
        <v>0.56999999999999995</v>
      </c>
      <c r="B64" s="10">
        <v>6.1240000000000003E-4</v>
      </c>
      <c r="C64" s="11">
        <v>3.9280000000000001E-4</v>
      </c>
      <c r="D64" s="11">
        <v>2.186E-4</v>
      </c>
    </row>
    <row r="65" spans="1:4" ht="20.100000000000001" customHeight="1">
      <c r="A65" s="6">
        <v>0.57999999999999996</v>
      </c>
      <c r="B65" s="10">
        <v>6.5660000000000002E-4</v>
      </c>
      <c r="C65" s="11">
        <v>4.282E-4</v>
      </c>
      <c r="D65" s="11">
        <v>2.4640000000000003E-4</v>
      </c>
    </row>
    <row r="66" spans="1:4" ht="20.100000000000001" customHeight="1">
      <c r="A66" s="6">
        <v>0.59</v>
      </c>
      <c r="B66" s="10">
        <v>7.0080000000000001E-4</v>
      </c>
      <c r="C66" s="11">
        <v>4.6359999999999999E-4</v>
      </c>
      <c r="D66" s="11">
        <v>2.742E-4</v>
      </c>
    </row>
    <row r="67" spans="1:4" ht="20.100000000000001" customHeight="1">
      <c r="A67" s="6">
        <v>0.6</v>
      </c>
      <c r="B67" s="10">
        <v>7.45E-4</v>
      </c>
      <c r="C67" s="11">
        <v>4.9899999999999999E-4</v>
      </c>
      <c r="D67" s="11">
        <v>3.0200000000000002E-4</v>
      </c>
    </row>
    <row r="68" spans="1:4" ht="20.100000000000001" customHeight="1">
      <c r="A68" s="6">
        <v>0.61</v>
      </c>
      <c r="B68" s="10">
        <v>8.0639999999999998E-4</v>
      </c>
      <c r="C68" s="11">
        <v>5.5060000000000005E-4</v>
      </c>
      <c r="D68" s="11">
        <v>3.478E-4</v>
      </c>
    </row>
    <row r="69" spans="1:4" ht="20.100000000000001" customHeight="1">
      <c r="A69" s="6">
        <v>0.62</v>
      </c>
      <c r="B69" s="10">
        <v>8.6779999999999995E-4</v>
      </c>
      <c r="C69" s="11">
        <v>6.022E-4</v>
      </c>
      <c r="D69" s="11">
        <v>3.9360000000000003E-4</v>
      </c>
    </row>
    <row r="70" spans="1:4" ht="20.100000000000001" customHeight="1">
      <c r="A70" s="6">
        <v>0.63</v>
      </c>
      <c r="B70" s="10">
        <v>9.2920000000000003E-4</v>
      </c>
      <c r="C70" s="11">
        <v>6.5379999999999995E-4</v>
      </c>
      <c r="D70" s="11">
        <v>4.394E-4</v>
      </c>
    </row>
    <row r="71" spans="1:4" ht="20.100000000000001" customHeight="1">
      <c r="A71" s="6">
        <v>0.64</v>
      </c>
      <c r="B71" s="10">
        <v>9.905999999999999E-4</v>
      </c>
      <c r="C71" s="11">
        <v>7.0540000000000002E-4</v>
      </c>
      <c r="D71" s="11">
        <v>4.8519999999999998E-4</v>
      </c>
    </row>
    <row r="72" spans="1:4" ht="20.100000000000001" customHeight="1">
      <c r="A72" s="6">
        <v>0.65</v>
      </c>
      <c r="B72" s="10">
        <v>1.052E-3</v>
      </c>
      <c r="C72" s="11">
        <v>7.5699999999999997E-4</v>
      </c>
      <c r="D72" s="11">
        <v>5.31E-4</v>
      </c>
    </row>
    <row r="73" spans="1:4" ht="20.100000000000001" customHeight="1">
      <c r="A73" s="6">
        <v>0.66</v>
      </c>
      <c r="B73" s="10">
        <v>1.1479999999999999E-3</v>
      </c>
      <c r="C73" s="11">
        <v>8.3600000000000005E-4</v>
      </c>
      <c r="D73" s="11">
        <v>6.0519999999999997E-4</v>
      </c>
    </row>
    <row r="74" spans="1:4" ht="20.100000000000001" customHeight="1">
      <c r="A74" s="6">
        <v>0.67</v>
      </c>
      <c r="B74" s="10">
        <v>1.243E-3</v>
      </c>
      <c r="C74" s="11">
        <v>9.1500000000000001E-4</v>
      </c>
      <c r="D74" s="11">
        <v>6.7940000000000003E-4</v>
      </c>
    </row>
    <row r="75" spans="1:4" ht="20.100000000000001" customHeight="1">
      <c r="A75" s="6">
        <v>0.68</v>
      </c>
      <c r="B75" s="10">
        <v>1.3389999999999999E-3</v>
      </c>
      <c r="C75" s="11">
        <v>9.9400000000000009E-4</v>
      </c>
      <c r="D75" s="11">
        <v>7.5359999999999999E-4</v>
      </c>
    </row>
    <row r="76" spans="1:4" ht="20.100000000000001" customHeight="1">
      <c r="A76" s="6">
        <v>0.69</v>
      </c>
      <c r="B76" s="10">
        <v>1.4339999999999999E-3</v>
      </c>
      <c r="C76" s="11">
        <v>1.073E-3</v>
      </c>
      <c r="D76" s="11">
        <v>8.2779999999999996E-4</v>
      </c>
    </row>
    <row r="77" spans="1:4" ht="20.100000000000001" customHeight="1">
      <c r="A77" s="6">
        <v>0.7</v>
      </c>
      <c r="B77" s="10">
        <v>1.5299999999999999E-3</v>
      </c>
      <c r="C77" s="11">
        <v>1.152E-3</v>
      </c>
      <c r="D77" s="11">
        <v>9.0200000000000002E-4</v>
      </c>
    </row>
    <row r="78" spans="1:4" ht="20.100000000000001" customHeight="1">
      <c r="A78" s="6">
        <v>0.71</v>
      </c>
      <c r="B78" s="10">
        <v>1.7099999999999999E-3</v>
      </c>
      <c r="C78" s="11">
        <v>1.2960000000000001E-3</v>
      </c>
      <c r="D78" s="11">
        <v>1.0250000000000001E-3</v>
      </c>
    </row>
    <row r="79" spans="1:4" ht="20.100000000000001" customHeight="1">
      <c r="A79" s="6">
        <v>0.72</v>
      </c>
      <c r="B79" s="10">
        <v>1.89E-3</v>
      </c>
      <c r="C79" s="11">
        <v>1.4400000000000001E-3</v>
      </c>
      <c r="D79" s="11">
        <v>1.1490000000000001E-3</v>
      </c>
    </row>
    <row r="80" spans="1:4" ht="20.100000000000001" customHeight="1">
      <c r="A80" s="6">
        <v>0.73</v>
      </c>
      <c r="B80" s="10">
        <v>2.0709999999999999E-3</v>
      </c>
      <c r="C80" s="11">
        <v>1.585E-3</v>
      </c>
      <c r="D80" s="11">
        <v>1.2719999999999999E-3</v>
      </c>
    </row>
    <row r="81" spans="1:4" ht="20.100000000000001" customHeight="1">
      <c r="A81" s="6">
        <v>0.74</v>
      </c>
      <c r="B81" s="10">
        <v>2.251E-3</v>
      </c>
      <c r="C81" s="11">
        <v>1.7290000000000001E-3</v>
      </c>
      <c r="D81" s="11">
        <v>1.3960000000000001E-3</v>
      </c>
    </row>
    <row r="82" spans="1:4" ht="20.100000000000001" customHeight="1">
      <c r="A82" s="6">
        <v>0.75</v>
      </c>
      <c r="B82" s="10">
        <v>2.431E-3</v>
      </c>
      <c r="C82" s="11">
        <v>1.8730000000000001E-3</v>
      </c>
      <c r="D82" s="11">
        <v>1.519E-3</v>
      </c>
    </row>
    <row r="83" spans="1:4" ht="20.100000000000001" customHeight="1">
      <c r="A83" s="6">
        <v>0.76</v>
      </c>
      <c r="B83" s="10">
        <v>2.8440000000000002E-3</v>
      </c>
      <c r="C83" s="11">
        <v>2.2160000000000001E-3</v>
      </c>
      <c r="D83" s="11">
        <v>1.7750000000000001E-3</v>
      </c>
    </row>
    <row r="84" spans="1:4" ht="20.100000000000001" customHeight="1">
      <c r="A84" s="6">
        <v>0.77</v>
      </c>
      <c r="B84" s="10">
        <v>3.258E-3</v>
      </c>
      <c r="C84" s="11">
        <v>2.5600000000000002E-3</v>
      </c>
      <c r="D84" s="11">
        <v>2.0309999999999998E-3</v>
      </c>
    </row>
    <row r="85" spans="1:4" ht="20.100000000000001" customHeight="1">
      <c r="A85" s="6">
        <v>0.78</v>
      </c>
      <c r="B85" s="10">
        <v>3.6709999999999998E-3</v>
      </c>
      <c r="C85" s="11">
        <v>2.9030000000000002E-3</v>
      </c>
      <c r="D85" s="11">
        <v>2.2859999999999998E-3</v>
      </c>
    </row>
    <row r="86" spans="1:4" ht="20.100000000000001" customHeight="1">
      <c r="A86" s="6">
        <v>0.79</v>
      </c>
      <c r="B86" s="10">
        <v>4.0850000000000001E-3</v>
      </c>
      <c r="C86" s="11">
        <v>3.2469999999999999E-3</v>
      </c>
      <c r="D86" s="11">
        <v>2.542E-3</v>
      </c>
    </row>
    <row r="87" spans="1:4" ht="20.100000000000001" customHeight="1">
      <c r="A87" s="6">
        <v>0.8</v>
      </c>
      <c r="B87" s="10">
        <v>4.4980000000000003E-3</v>
      </c>
      <c r="C87" s="11">
        <v>3.5899999999999999E-3</v>
      </c>
      <c r="D87" s="11">
        <v>2.7980000000000001E-3</v>
      </c>
    </row>
    <row r="88" spans="1:4" ht="20.100000000000001" customHeight="1">
      <c r="A88" s="6">
        <v>0.81</v>
      </c>
      <c r="B88" s="10">
        <v>5.3010000000000002E-3</v>
      </c>
      <c r="C88" s="11">
        <v>4.3169999999999997E-3</v>
      </c>
      <c r="D88" s="11">
        <v>3.3760000000000001E-3</v>
      </c>
    </row>
    <row r="89" spans="1:4" ht="20.100000000000001" customHeight="1">
      <c r="A89" s="6">
        <v>0.82</v>
      </c>
      <c r="B89" s="10">
        <v>6.1040000000000001E-3</v>
      </c>
      <c r="C89" s="11">
        <v>5.0439999999999999E-3</v>
      </c>
      <c r="D89" s="11">
        <v>3.954E-3</v>
      </c>
    </row>
    <row r="90" spans="1:4" ht="20.100000000000001" customHeight="1">
      <c r="A90" s="6">
        <v>0.83</v>
      </c>
      <c r="B90" s="10">
        <v>6.9059999999999998E-3</v>
      </c>
      <c r="C90" s="11">
        <v>5.77E-3</v>
      </c>
      <c r="D90" s="11">
        <v>4.5310000000000003E-3</v>
      </c>
    </row>
    <row r="91" spans="1:4" ht="20.100000000000001" customHeight="1">
      <c r="A91" s="6">
        <v>0.84</v>
      </c>
      <c r="B91" s="10">
        <v>7.7089999999999997E-3</v>
      </c>
      <c r="C91" s="11">
        <v>6.4970000000000002E-3</v>
      </c>
      <c r="D91" s="11">
        <v>5.1089999999999998E-3</v>
      </c>
    </row>
    <row r="92" spans="1:4" ht="20.100000000000001" customHeight="1">
      <c r="A92" s="6">
        <v>0.85</v>
      </c>
      <c r="B92" s="10">
        <v>8.5120000000000005E-3</v>
      </c>
      <c r="C92" s="11">
        <v>7.2240000000000004E-3</v>
      </c>
      <c r="D92" s="11">
        <v>5.6870000000000002E-3</v>
      </c>
    </row>
    <row r="93" spans="1:4" ht="20.100000000000001" customHeight="1">
      <c r="A93" s="6">
        <v>0.86</v>
      </c>
      <c r="B93" s="10">
        <v>9.3189999999999992E-3</v>
      </c>
      <c r="C93" s="11">
        <v>7.9520000000000007E-3</v>
      </c>
      <c r="D93" s="11">
        <v>6.2599999999999999E-3</v>
      </c>
    </row>
    <row r="94" spans="1:4" ht="20.100000000000001" customHeight="1">
      <c r="A94" s="6">
        <v>0.87</v>
      </c>
      <c r="B94" s="10">
        <v>1.013E-2</v>
      </c>
      <c r="C94" s="11">
        <v>8.6800000000000002E-3</v>
      </c>
      <c r="D94" s="11">
        <v>6.8329999999999997E-3</v>
      </c>
    </row>
    <row r="95" spans="1:4" ht="20.100000000000001" customHeight="1">
      <c r="A95" s="6">
        <v>0.88</v>
      </c>
      <c r="B95" s="10">
        <v>1.093E-2</v>
      </c>
      <c r="C95" s="11">
        <v>9.4070000000000004E-3</v>
      </c>
      <c r="D95" s="11">
        <v>7.4060000000000003E-3</v>
      </c>
    </row>
    <row r="96" spans="1:4" ht="20.100000000000001" customHeight="1">
      <c r="A96" s="6">
        <v>0.89</v>
      </c>
      <c r="B96" s="10">
        <v>1.174E-2</v>
      </c>
      <c r="C96" s="11">
        <v>1.014E-2</v>
      </c>
      <c r="D96" s="11">
        <v>7.979E-3</v>
      </c>
    </row>
    <row r="97" spans="1:4" ht="20.100000000000001" customHeight="1">
      <c r="A97" s="6">
        <v>0.9</v>
      </c>
      <c r="B97" s="10">
        <v>1.255E-2</v>
      </c>
      <c r="C97" s="11">
        <v>1.086E-2</v>
      </c>
      <c r="D97" s="11">
        <v>8.5520000000000006E-3</v>
      </c>
    </row>
    <row r="98" spans="1:4" ht="20.100000000000001" customHeight="1">
      <c r="A98" s="6">
        <v>0.91</v>
      </c>
      <c r="B98" s="10">
        <v>1.3259999999999999E-2</v>
      </c>
      <c r="C98" s="11">
        <v>1.1509999999999999E-2</v>
      </c>
      <c r="D98" s="11">
        <v>9.0589999999999993E-3</v>
      </c>
    </row>
    <row r="99" spans="1:4" ht="20.100000000000001" customHeight="1">
      <c r="A99" s="6">
        <v>0.92</v>
      </c>
      <c r="B99" s="10">
        <v>1.3979999999999999E-2</v>
      </c>
      <c r="C99" s="11">
        <v>1.2160000000000001E-2</v>
      </c>
      <c r="D99" s="11">
        <v>9.5659999999999999E-3</v>
      </c>
    </row>
    <row r="100" spans="1:4" ht="20.100000000000001" customHeight="1">
      <c r="A100" s="6">
        <v>0.93</v>
      </c>
      <c r="B100" s="10">
        <v>1.469E-2</v>
      </c>
      <c r="C100" s="11">
        <v>1.281E-2</v>
      </c>
      <c r="D100" s="11">
        <v>1.0070000000000001E-2</v>
      </c>
    </row>
    <row r="101" spans="1:4" ht="20.100000000000001" customHeight="1">
      <c r="A101" s="6">
        <v>0.94</v>
      </c>
      <c r="B101" s="10">
        <v>1.541E-2</v>
      </c>
      <c r="C101" s="11">
        <v>1.346E-2</v>
      </c>
      <c r="D101" s="11">
        <v>1.0580000000000001E-2</v>
      </c>
    </row>
    <row r="102" spans="1:4" ht="20.100000000000001" customHeight="1">
      <c r="A102" s="6">
        <v>0.95</v>
      </c>
      <c r="B102" s="10">
        <v>1.6119999999999999E-2</v>
      </c>
      <c r="C102" s="11">
        <v>1.4109999999999999E-2</v>
      </c>
      <c r="D102" s="11">
        <v>1.1089999999999999E-2</v>
      </c>
    </row>
    <row r="103" spans="1:4" ht="20.100000000000001" customHeight="1">
      <c r="A103" s="6">
        <v>0.96</v>
      </c>
      <c r="B103" s="10">
        <v>1.687E-2</v>
      </c>
      <c r="C103" s="11">
        <v>1.478E-2</v>
      </c>
      <c r="D103" s="11">
        <v>1.1599999999999999E-2</v>
      </c>
    </row>
    <row r="104" spans="1:4" ht="20.100000000000001" customHeight="1">
      <c r="A104" s="6">
        <v>0.97</v>
      </c>
      <c r="B104" s="10">
        <v>1.762E-2</v>
      </c>
      <c r="C104" s="11">
        <v>1.5440000000000001E-2</v>
      </c>
      <c r="D104" s="11">
        <v>1.2120000000000001E-2</v>
      </c>
    </row>
    <row r="105" spans="1:4" ht="20.100000000000001" customHeight="1">
      <c r="A105" s="6">
        <v>0.98</v>
      </c>
      <c r="B105" s="10">
        <v>1.8360000000000001E-2</v>
      </c>
      <c r="C105" s="11">
        <v>1.6109999999999999E-2</v>
      </c>
      <c r="D105" s="11">
        <v>1.264E-2</v>
      </c>
    </row>
    <row r="106" spans="1:4" ht="20.100000000000001" customHeight="1">
      <c r="A106" s="6">
        <v>0.99</v>
      </c>
      <c r="B106" s="10">
        <v>1.9109999999999999E-2</v>
      </c>
      <c r="C106" s="11">
        <v>1.677E-2</v>
      </c>
      <c r="D106" s="11">
        <v>1.316E-2</v>
      </c>
    </row>
    <row r="107" spans="1:4" ht="20.100000000000001" customHeight="1">
      <c r="A107" s="7">
        <v>1</v>
      </c>
      <c r="B107" s="12">
        <v>1.9859999999999999E-2</v>
      </c>
      <c r="C107" s="13">
        <v>1.7440000000000001E-2</v>
      </c>
      <c r="D107" s="13">
        <v>1.3679999999999999E-2</v>
      </c>
    </row>
    <row r="108" spans="1:4">
      <c r="A108" s="3"/>
      <c r="B108" s="3"/>
      <c r="C108" s="3"/>
      <c r="D108" s="3"/>
    </row>
  </sheetData>
  <mergeCells count="2">
    <mergeCell ref="A5:A6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tabSelected="1" workbookViewId="0">
      <pane ySplit="1" topLeftCell="A2" activePane="bottomLeft" state="frozen"/>
      <selection pane="bottomLeft"/>
    </sheetView>
  </sheetViews>
  <sheetFormatPr defaultRowHeight="14.25"/>
  <cols>
    <col min="2" max="3" width="9.25" bestFit="1" customWidth="1"/>
    <col min="5" max="5" width="67" customWidth="1"/>
  </cols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s="18">
        <v>0</v>
      </c>
      <c r="B2">
        <v>2</v>
      </c>
      <c r="C2">
        <f>+IF(B2=2,VLOOKUP($A2,'reference.non-recurrent delay'!$A:$D,2,TRUE),IF(B2=3,VLOOKUP($A2,'reference.non-recurrent delay'!$A:$D,3,TRUE),VLOOKUP($A2,'reference.non-recurrent delay'!$A:$D,4,TRUE)))</f>
        <v>4.2200000000000001E-8</v>
      </c>
      <c r="D2" t="str">
        <f>+CONCATENATE("IF (([ft] &lt; 3 OR [ft] == 8) AND [vc] &gt; ",TEXT(A2,"0.00")," AND [vc] &lt;= ",TEXT(A5,"0.00")," AND lanes == ",B2,") THEN ",TEXT(C2,"0.000000000000")," * [VMT]")</f>
        <v>IF (([ft] &lt; 3 OR [ft] == 8) AND [vc] &gt; 0.00 AND [vc] &lt;= 0.01 AND lanes == 2) THEN 0.000000042200 * [VMT]</v>
      </c>
    </row>
    <row r="3" spans="1:4">
      <c r="A3" s="18">
        <v>0</v>
      </c>
      <c r="B3">
        <v>3</v>
      </c>
      <c r="C3">
        <f>+IF(B3=2,VLOOKUP($A3,'reference.non-recurrent delay'!$A:$D,2,TRUE),IF(B3=3,VLOOKUP($A3,'reference.non-recurrent delay'!$A:$D,3,TRUE),VLOOKUP($A3,'reference.non-recurrent delay'!$A:$D,4,TRUE)))</f>
        <v>1.9500000000000001E-9</v>
      </c>
      <c r="D3" t="str">
        <f>+CONCATENATE("ELSEIF (([ft] &lt; 3 OR [ft] == 8) AND [vc] &gt; ",TEXT(A3,"0.00")," AND [vc] &lt;= ",TEXT(A5,"0.00")," AND lanes == ",B3,") THEN ",TEXT(C3,"0.000000000000")," * [VMT]")</f>
        <v>ELSEIF (([ft] &lt; 3 OR [ft] == 8) AND [vc] &gt; 0.00 AND [vc] &lt;= 0.01 AND lanes == 3) THEN 0.000000001950 * [VMT]</v>
      </c>
    </row>
    <row r="4" spans="1:4">
      <c r="A4" s="18">
        <v>0</v>
      </c>
      <c r="B4">
        <v>4</v>
      </c>
      <c r="C4">
        <f>+IF(B4=2,VLOOKUP($A4,'reference.non-recurrent delay'!$A:$D,2,TRUE),IF(B4=3,VLOOKUP($A4,'reference.non-recurrent delay'!$A:$D,3,TRUE),VLOOKUP($A4,'reference.non-recurrent delay'!$A:$D,4,TRUE)))</f>
        <v>7.4400000000000006E-12</v>
      </c>
      <c r="D4" t="str">
        <f>+CONCATENATE("ELSEIF (([ft] &lt; 3 OR [ft] == 8) AND [vc] &gt; ",TEXT(A4,"0.00")," AND [vc] &lt;= ",TEXT(A5,"0.00")," AND lanes == ",B4,") THEN ",TEXT(C4,"0.000000000000")," * [VMT]")</f>
        <v>ELSEIF (([ft] &lt; 3 OR [ft] == 8) AND [vc] &gt; 0.00 AND [vc] &lt;= 0.01 AND lanes == 4) THEN 0.000000000007 * [VMT]</v>
      </c>
    </row>
    <row r="5" spans="1:4">
      <c r="A5" s="18">
        <f>+A2+0.01</f>
        <v>0.01</v>
      </c>
      <c r="B5">
        <f>+B2</f>
        <v>2</v>
      </c>
      <c r="C5">
        <f>+IF(B5=2,VLOOKUP($A5,'reference.non-recurrent delay'!$A:$D,2,TRUE),IF(B5=3,VLOOKUP($A5,'reference.non-recurrent delay'!$A:$D,3,TRUE),VLOOKUP($A5,'reference.non-recurrent delay'!$A:$D,4,TRUE)))</f>
        <v>4.2200000000000001E-8</v>
      </c>
      <c r="D5" t="str">
        <f>+CONCATENATE("ELSEIF (([ft] &lt; 3 OR [ft] == 8) AND [vc] &gt; ",TEXT(A5,"0.00")," AND [vc] &lt;= ",TEXT(A8,"0.00")," AND lanes == ",B5,") THEN ",TEXT(C5,"0.000000000000")," * [VMT]")</f>
        <v>ELSEIF (([ft] &lt; 3 OR [ft] == 8) AND [vc] &gt; 0.01 AND [vc] &lt;= 0.02 AND lanes == 2) THEN 0.000000042200 * [VMT]</v>
      </c>
    </row>
    <row r="6" spans="1:4">
      <c r="A6" s="18">
        <f t="shared" ref="A6:A69" si="0">+A3+0.01</f>
        <v>0.01</v>
      </c>
      <c r="B6">
        <f t="shared" ref="B6:B69" si="1">+B3</f>
        <v>3</v>
      </c>
      <c r="C6">
        <f>+IF(B6=2,VLOOKUP($A6,'reference.non-recurrent delay'!$A:$D,2,TRUE),IF(B6=3,VLOOKUP($A6,'reference.non-recurrent delay'!$A:$D,3,TRUE),VLOOKUP($A6,'reference.non-recurrent delay'!$A:$D,4,TRUE)))</f>
        <v>1.9500000000000001E-9</v>
      </c>
      <c r="D6" t="str">
        <f>+CONCATENATE("ELSEIF (([ft] &lt; 3 OR [ft] == 8) AND [vc] &gt; ",TEXT(A6,"0.00")," AND [vc] &lt;= ",TEXT(A8,"0.00")," AND lanes == ",B6,") THEN ",TEXT(C6,"0.000000000000")," * [VMT]")</f>
        <v>ELSEIF (([ft] &lt; 3 OR [ft] == 8) AND [vc] &gt; 0.01 AND [vc] &lt;= 0.02 AND lanes == 3) THEN 0.000000001950 * [VMT]</v>
      </c>
    </row>
    <row r="7" spans="1:4">
      <c r="A7" s="18">
        <f t="shared" si="0"/>
        <v>0.01</v>
      </c>
      <c r="B7">
        <f t="shared" si="1"/>
        <v>4</v>
      </c>
      <c r="C7">
        <f>+IF(B7=2,VLOOKUP($A7,'reference.non-recurrent delay'!$A:$D,2,TRUE),IF(B7=3,VLOOKUP($A7,'reference.non-recurrent delay'!$A:$D,3,TRUE),VLOOKUP($A7,'reference.non-recurrent delay'!$A:$D,4,TRUE)))</f>
        <v>7.4400000000000006E-12</v>
      </c>
      <c r="D7" t="str">
        <f>+CONCATENATE("ELSEIF (([ft] &lt; 3 OR [ft] == 8) AND [vc] &gt; ",TEXT(A7,"0.00")," AND [vc] &lt;= ",TEXT(A10,"0.00")," AND lanes == ",B7,") THEN ",TEXT(C7,"0.000000000000")," * [VMT]")</f>
        <v>ELSEIF (([ft] &lt; 3 OR [ft] == 8) AND [vc] &gt; 0.01 AND [vc] &lt;= 0.02 AND lanes == 4) THEN 0.000000000007 * [VMT]</v>
      </c>
    </row>
    <row r="8" spans="1:4">
      <c r="A8" s="18">
        <f t="shared" si="0"/>
        <v>0.02</v>
      </c>
      <c r="B8">
        <f t="shared" si="1"/>
        <v>2</v>
      </c>
      <c r="C8">
        <f>+IF(B8=2,VLOOKUP($A8,'reference.non-recurrent delay'!$A:$D,2,TRUE),IF(B8=3,VLOOKUP($A8,'reference.non-recurrent delay'!$A:$D,3,TRUE),VLOOKUP($A8,'reference.non-recurrent delay'!$A:$D,4,TRUE)))</f>
        <v>4.2200000000000001E-8</v>
      </c>
      <c r="D8" t="str">
        <f t="shared" ref="D8" si="2">+CONCATENATE("ELSEIF (([ft] &lt; 3 OR [ft] == 8) AND [vc] &gt; ",TEXT(A8,"0.00")," AND [vc] &lt;= ",TEXT(A11,"0.00")," AND lanes == ",B8,") THEN ",TEXT(C8,"0.000000000000")," * [VMT]")</f>
        <v>ELSEIF (([ft] &lt; 3 OR [ft] == 8) AND [vc] &gt; 0.02 AND [vc] &lt;= 0.03 AND lanes == 2) THEN 0.000000042200 * [VMT]</v>
      </c>
    </row>
    <row r="9" spans="1:4">
      <c r="A9" s="18">
        <f t="shared" si="0"/>
        <v>0.02</v>
      </c>
      <c r="B9">
        <f t="shared" si="1"/>
        <v>3</v>
      </c>
      <c r="C9">
        <f>+IF(B9=2,VLOOKUP($A9,'reference.non-recurrent delay'!$A:$D,2,TRUE),IF(B9=3,VLOOKUP($A9,'reference.non-recurrent delay'!$A:$D,3,TRUE),VLOOKUP($A9,'reference.non-recurrent delay'!$A:$D,4,TRUE)))</f>
        <v>1.9500000000000001E-9</v>
      </c>
      <c r="D9" t="str">
        <f t="shared" ref="D9" si="3">+CONCATENATE("ELSEIF (([ft] &lt; 3 OR [ft] == 8) AND [vc] &gt; ",TEXT(A9,"0.00")," AND [vc] &lt;= ",TEXT(A11,"0.00")," AND lanes == ",B9,") THEN ",TEXT(C9,"0.000000000000")," * [VMT]")</f>
        <v>ELSEIF (([ft] &lt; 3 OR [ft] == 8) AND [vc] &gt; 0.02 AND [vc] &lt;= 0.03 AND lanes == 3) THEN 0.000000001950 * [VMT]</v>
      </c>
    </row>
    <row r="10" spans="1:4">
      <c r="A10" s="18">
        <f t="shared" si="0"/>
        <v>0.02</v>
      </c>
      <c r="B10">
        <f t="shared" si="1"/>
        <v>4</v>
      </c>
      <c r="C10">
        <f>+IF(B10=2,VLOOKUP($A10,'reference.non-recurrent delay'!$A:$D,2,TRUE),IF(B10=3,VLOOKUP($A10,'reference.non-recurrent delay'!$A:$D,3,TRUE),VLOOKUP($A10,'reference.non-recurrent delay'!$A:$D,4,TRUE)))</f>
        <v>7.4400000000000006E-12</v>
      </c>
      <c r="D10" t="str">
        <f t="shared" ref="D10:D11" si="4">+CONCATENATE("ELSEIF (([ft] &lt; 3 OR [ft] == 8) AND [vc] &gt; ",TEXT(A10,"0.00")," AND [vc] &lt;= ",TEXT(A13,"0.00")," AND lanes == ",B10,") THEN ",TEXT(C10,"0.000000000000")," * [VMT]")</f>
        <v>ELSEIF (([ft] &lt; 3 OR [ft] == 8) AND [vc] &gt; 0.02 AND [vc] &lt;= 0.03 AND lanes == 4) THEN 0.000000000007 * [VMT]</v>
      </c>
    </row>
    <row r="11" spans="1:4">
      <c r="A11" s="18">
        <f t="shared" si="0"/>
        <v>0.03</v>
      </c>
      <c r="B11">
        <f t="shared" si="1"/>
        <v>2</v>
      </c>
      <c r="C11">
        <f>+IF(B11=2,VLOOKUP($A11,'reference.non-recurrent delay'!$A:$D,2,TRUE),IF(B11=3,VLOOKUP($A11,'reference.non-recurrent delay'!$A:$D,3,TRUE),VLOOKUP($A11,'reference.non-recurrent delay'!$A:$D,4,TRUE)))</f>
        <v>4.2200000000000001E-8</v>
      </c>
      <c r="D11" t="str">
        <f t="shared" si="4"/>
        <v>ELSEIF (([ft] &lt; 3 OR [ft] == 8) AND [vc] &gt; 0.03 AND [vc] &lt;= 0.04 AND lanes == 2) THEN 0.000000042200 * [VMT]</v>
      </c>
    </row>
    <row r="12" spans="1:4">
      <c r="A12" s="18">
        <f t="shared" si="0"/>
        <v>0.03</v>
      </c>
      <c r="B12">
        <f t="shared" si="1"/>
        <v>3</v>
      </c>
      <c r="C12">
        <f>+IF(B12=2,VLOOKUP($A12,'reference.non-recurrent delay'!$A:$D,2,TRUE),IF(B12=3,VLOOKUP($A12,'reference.non-recurrent delay'!$A:$D,3,TRUE),VLOOKUP($A12,'reference.non-recurrent delay'!$A:$D,4,TRUE)))</f>
        <v>1.9500000000000001E-9</v>
      </c>
      <c r="D12" t="str">
        <f t="shared" ref="D12" si="5">+CONCATENATE("ELSEIF (([ft] &lt; 3 OR [ft] == 8) AND [vc] &gt; ",TEXT(A12,"0.00")," AND [vc] &lt;= ",TEXT(A14,"0.00")," AND lanes == ",B12,") THEN ",TEXT(C12,"0.000000000000")," * [VMT]")</f>
        <v>ELSEIF (([ft] &lt; 3 OR [ft] == 8) AND [vc] &gt; 0.03 AND [vc] &lt;= 0.04 AND lanes == 3) THEN 0.000000001950 * [VMT]</v>
      </c>
    </row>
    <row r="13" spans="1:4">
      <c r="A13" s="18">
        <f t="shared" si="0"/>
        <v>0.03</v>
      </c>
      <c r="B13">
        <f t="shared" si="1"/>
        <v>4</v>
      </c>
      <c r="C13">
        <f>+IF(B13=2,VLOOKUP($A13,'reference.non-recurrent delay'!$A:$D,2,TRUE),IF(B13=3,VLOOKUP($A13,'reference.non-recurrent delay'!$A:$D,3,TRUE),VLOOKUP($A13,'reference.non-recurrent delay'!$A:$D,4,TRUE)))</f>
        <v>7.4400000000000006E-12</v>
      </c>
      <c r="D13" t="str">
        <f t="shared" ref="D13:D14" si="6">+CONCATENATE("ELSEIF (([ft] &lt; 3 OR [ft] == 8) AND [vc] &gt; ",TEXT(A13,"0.00")," AND [vc] &lt;= ",TEXT(A16,"0.00")," AND lanes == ",B13,") THEN ",TEXT(C13,"0.000000000000")," * [VMT]")</f>
        <v>ELSEIF (([ft] &lt; 3 OR [ft] == 8) AND [vc] &gt; 0.03 AND [vc] &lt;= 0.04 AND lanes == 4) THEN 0.000000000007 * [VMT]</v>
      </c>
    </row>
    <row r="14" spans="1:4">
      <c r="A14" s="18">
        <f t="shared" si="0"/>
        <v>0.04</v>
      </c>
      <c r="B14">
        <f t="shared" si="1"/>
        <v>2</v>
      </c>
      <c r="C14">
        <f>+IF(B14=2,VLOOKUP($A14,'reference.non-recurrent delay'!$A:$D,2,TRUE),IF(B14=3,VLOOKUP($A14,'reference.non-recurrent delay'!$A:$D,3,TRUE),VLOOKUP($A14,'reference.non-recurrent delay'!$A:$D,4,TRUE)))</f>
        <v>4.2200000000000001E-8</v>
      </c>
      <c r="D14" t="str">
        <f t="shared" si="6"/>
        <v>ELSEIF (([ft] &lt; 3 OR [ft] == 8) AND [vc] &gt; 0.04 AND [vc] &lt;= 0.05 AND lanes == 2) THEN 0.000000042200 * [VMT]</v>
      </c>
    </row>
    <row r="15" spans="1:4">
      <c r="A15" s="18">
        <f t="shared" si="0"/>
        <v>0.04</v>
      </c>
      <c r="B15">
        <f t="shared" si="1"/>
        <v>3</v>
      </c>
      <c r="C15">
        <f>+IF(B15=2,VLOOKUP($A15,'reference.non-recurrent delay'!$A:$D,2,TRUE),IF(B15=3,VLOOKUP($A15,'reference.non-recurrent delay'!$A:$D,3,TRUE),VLOOKUP($A15,'reference.non-recurrent delay'!$A:$D,4,TRUE)))</f>
        <v>1.9500000000000001E-9</v>
      </c>
      <c r="D15" t="str">
        <f t="shared" ref="D15" si="7">+CONCATENATE("ELSEIF (([ft] &lt; 3 OR [ft] == 8) AND [vc] &gt; ",TEXT(A15,"0.00")," AND [vc] &lt;= ",TEXT(A17,"0.00")," AND lanes == ",B15,") THEN ",TEXT(C15,"0.000000000000")," * [VMT]")</f>
        <v>ELSEIF (([ft] &lt; 3 OR [ft] == 8) AND [vc] &gt; 0.04 AND [vc] &lt;= 0.05 AND lanes == 3) THEN 0.000000001950 * [VMT]</v>
      </c>
    </row>
    <row r="16" spans="1:4">
      <c r="A16" s="18">
        <f t="shared" si="0"/>
        <v>0.04</v>
      </c>
      <c r="B16">
        <f t="shared" si="1"/>
        <v>4</v>
      </c>
      <c r="C16">
        <f>+IF(B16=2,VLOOKUP($A16,'reference.non-recurrent delay'!$A:$D,2,TRUE),IF(B16=3,VLOOKUP($A16,'reference.non-recurrent delay'!$A:$D,3,TRUE),VLOOKUP($A16,'reference.non-recurrent delay'!$A:$D,4,TRUE)))</f>
        <v>7.4400000000000006E-12</v>
      </c>
      <c r="D16" t="str">
        <f t="shared" ref="D16:D17" si="8">+CONCATENATE("ELSEIF (([ft] &lt; 3 OR [ft] == 8) AND [vc] &gt; ",TEXT(A16,"0.00")," AND [vc] &lt;= ",TEXT(A19,"0.00")," AND lanes == ",B16,") THEN ",TEXT(C16,"0.000000000000")," * [VMT]")</f>
        <v>ELSEIF (([ft] &lt; 3 OR [ft] == 8) AND [vc] &gt; 0.04 AND [vc] &lt;= 0.05 AND lanes == 4) THEN 0.000000000007 * [VMT]</v>
      </c>
    </row>
    <row r="17" spans="1:4">
      <c r="A17" s="18">
        <f t="shared" si="0"/>
        <v>0.05</v>
      </c>
      <c r="B17">
        <f t="shared" si="1"/>
        <v>2</v>
      </c>
      <c r="C17">
        <f>+IF(B17=2,VLOOKUP($A17,'reference.non-recurrent delay'!$A:$D,2,TRUE),IF(B17=3,VLOOKUP($A17,'reference.non-recurrent delay'!$A:$D,3,TRUE),VLOOKUP($A17,'reference.non-recurrent delay'!$A:$D,4,TRUE)))</f>
        <v>4.2200000000000001E-8</v>
      </c>
      <c r="D17" t="str">
        <f t="shared" si="8"/>
        <v>ELSEIF (([ft] &lt; 3 OR [ft] == 8) AND [vc] &gt; 0.05 AND [vc] &lt;= 0.06 AND lanes == 2) THEN 0.000000042200 * [VMT]</v>
      </c>
    </row>
    <row r="18" spans="1:4">
      <c r="A18" s="18">
        <f t="shared" si="0"/>
        <v>0.05</v>
      </c>
      <c r="B18">
        <f t="shared" si="1"/>
        <v>3</v>
      </c>
      <c r="C18">
        <f>+IF(B18=2,VLOOKUP($A18,'reference.non-recurrent delay'!$A:$D,2,TRUE),IF(B18=3,VLOOKUP($A18,'reference.non-recurrent delay'!$A:$D,3,TRUE),VLOOKUP($A18,'reference.non-recurrent delay'!$A:$D,4,TRUE)))</f>
        <v>1.9500000000000001E-9</v>
      </c>
      <c r="D18" t="str">
        <f t="shared" ref="D18" si="9">+CONCATENATE("ELSEIF (([ft] &lt; 3 OR [ft] == 8) AND [vc] &gt; ",TEXT(A18,"0.00")," AND [vc] &lt;= ",TEXT(A20,"0.00")," AND lanes == ",B18,") THEN ",TEXT(C18,"0.000000000000")," * [VMT]")</f>
        <v>ELSEIF (([ft] &lt; 3 OR [ft] == 8) AND [vc] &gt; 0.05 AND [vc] &lt;= 0.06 AND lanes == 3) THEN 0.000000001950 * [VMT]</v>
      </c>
    </row>
    <row r="19" spans="1:4">
      <c r="A19" s="18">
        <f t="shared" si="0"/>
        <v>0.05</v>
      </c>
      <c r="B19">
        <f t="shared" si="1"/>
        <v>4</v>
      </c>
      <c r="C19">
        <f>+IF(B19=2,VLOOKUP($A19,'reference.non-recurrent delay'!$A:$D,2,TRUE),IF(B19=3,VLOOKUP($A19,'reference.non-recurrent delay'!$A:$D,3,TRUE),VLOOKUP($A19,'reference.non-recurrent delay'!$A:$D,4,TRUE)))</f>
        <v>7.4400000000000006E-12</v>
      </c>
      <c r="D19" t="str">
        <f t="shared" ref="D19:D20" si="10">+CONCATENATE("ELSEIF (([ft] &lt; 3 OR [ft] == 8) AND [vc] &gt; ",TEXT(A19,"0.00")," AND [vc] &lt;= ",TEXT(A22,"0.00")," AND lanes == ",B19,") THEN ",TEXT(C19,"0.000000000000")," * [VMT]")</f>
        <v>ELSEIF (([ft] &lt; 3 OR [ft] == 8) AND [vc] &gt; 0.05 AND [vc] &lt;= 0.06 AND lanes == 4) THEN 0.000000000007 * [VMT]</v>
      </c>
    </row>
    <row r="20" spans="1:4">
      <c r="A20" s="18">
        <f t="shared" si="0"/>
        <v>6.0000000000000005E-2</v>
      </c>
      <c r="B20">
        <f t="shared" si="1"/>
        <v>2</v>
      </c>
      <c r="C20">
        <f>+IF(B20=2,VLOOKUP($A20,'reference.non-recurrent delay'!$A:$D,2,TRUE),IF(B20=3,VLOOKUP($A20,'reference.non-recurrent delay'!$A:$D,3,TRUE),VLOOKUP($A20,'reference.non-recurrent delay'!$A:$D,4,TRUE)))</f>
        <v>1.624E-7</v>
      </c>
      <c r="D20" t="str">
        <f t="shared" si="10"/>
        <v>ELSEIF (([ft] &lt; 3 OR [ft] == 8) AND [vc] &gt; 0.06 AND [vc] &lt;= 0.07 AND lanes == 2) THEN 0.000000162400 * [VMT]</v>
      </c>
    </row>
    <row r="21" spans="1:4">
      <c r="A21" s="18">
        <f t="shared" si="0"/>
        <v>6.0000000000000005E-2</v>
      </c>
      <c r="B21">
        <f t="shared" si="1"/>
        <v>3</v>
      </c>
      <c r="C21">
        <f>+IF(B21=2,VLOOKUP($A21,'reference.non-recurrent delay'!$A:$D,2,TRUE),IF(B21=3,VLOOKUP($A21,'reference.non-recurrent delay'!$A:$D,3,TRUE),VLOOKUP($A21,'reference.non-recurrent delay'!$A:$D,4,TRUE)))</f>
        <v>1.412E-8</v>
      </c>
      <c r="D21" t="str">
        <f t="shared" ref="D21" si="11">+CONCATENATE("ELSEIF (([ft] &lt; 3 OR [ft] == 8) AND [vc] &gt; ",TEXT(A21,"0.00")," AND [vc] &lt;= ",TEXT(A23,"0.00")," AND lanes == ",B21,") THEN ",TEXT(C21,"0.000000000000")," * [VMT]")</f>
        <v>ELSEIF (([ft] &lt; 3 OR [ft] == 8) AND [vc] &gt; 0.06 AND [vc] &lt;= 0.07 AND lanes == 3) THEN 0.000000014120 * [VMT]</v>
      </c>
    </row>
    <row r="22" spans="1:4">
      <c r="A22" s="18">
        <f t="shared" si="0"/>
        <v>6.0000000000000005E-2</v>
      </c>
      <c r="B22">
        <f t="shared" si="1"/>
        <v>4</v>
      </c>
      <c r="C22">
        <f>+IF(B22=2,VLOOKUP($A22,'reference.non-recurrent delay'!$A:$D,2,TRUE),IF(B22=3,VLOOKUP($A22,'reference.non-recurrent delay'!$A:$D,3,TRUE),VLOOKUP($A22,'reference.non-recurrent delay'!$A:$D,4,TRUE)))</f>
        <v>2.0320000000000001E-10</v>
      </c>
      <c r="D22" t="str">
        <f t="shared" ref="D22:D23" si="12">+CONCATENATE("ELSEIF (([ft] &lt; 3 OR [ft] == 8) AND [vc] &gt; ",TEXT(A22,"0.00")," AND [vc] &lt;= ",TEXT(A25,"0.00")," AND lanes == ",B22,") THEN ",TEXT(C22,"0.000000000000")," * [VMT]")</f>
        <v>ELSEIF (([ft] &lt; 3 OR [ft] == 8) AND [vc] &gt; 0.06 AND [vc] &lt;= 0.07 AND lanes == 4) THEN 0.000000000203 * [VMT]</v>
      </c>
    </row>
    <row r="23" spans="1:4">
      <c r="A23" s="18">
        <f t="shared" si="0"/>
        <v>7.0000000000000007E-2</v>
      </c>
      <c r="B23">
        <f t="shared" si="1"/>
        <v>2</v>
      </c>
      <c r="C23">
        <f>+IF(B23=2,VLOOKUP($A23,'reference.non-recurrent delay'!$A:$D,2,TRUE),IF(B23=3,VLOOKUP($A23,'reference.non-recurrent delay'!$A:$D,3,TRUE),VLOOKUP($A23,'reference.non-recurrent delay'!$A:$D,4,TRUE)))</f>
        <v>2.825E-7</v>
      </c>
      <c r="D23" t="str">
        <f t="shared" si="12"/>
        <v>ELSEIF (([ft] &lt; 3 OR [ft] == 8) AND [vc] &gt; 0.07 AND [vc] &lt;= 0.08 AND lanes == 2) THEN 0.000000282500 * [VMT]</v>
      </c>
    </row>
    <row r="24" spans="1:4">
      <c r="A24" s="18">
        <f t="shared" si="0"/>
        <v>7.0000000000000007E-2</v>
      </c>
      <c r="B24">
        <f t="shared" si="1"/>
        <v>3</v>
      </c>
      <c r="C24">
        <f>+IF(B24=2,VLOOKUP($A24,'reference.non-recurrent delay'!$A:$D,2,TRUE),IF(B24=3,VLOOKUP($A24,'reference.non-recurrent delay'!$A:$D,3,TRUE),VLOOKUP($A24,'reference.non-recurrent delay'!$A:$D,4,TRUE)))</f>
        <v>2.6289999999999999E-8</v>
      </c>
      <c r="D24" t="str">
        <f t="shared" ref="D24" si="13">+CONCATENATE("ELSEIF (([ft] &lt; 3 OR [ft] == 8) AND [vc] &gt; ",TEXT(A24,"0.00")," AND [vc] &lt;= ",TEXT(A26,"0.00")," AND lanes == ",B24,") THEN ",TEXT(C24,"0.000000000000")," * [VMT]")</f>
        <v>ELSEIF (([ft] &lt; 3 OR [ft] == 8) AND [vc] &gt; 0.07 AND [vc] &lt;= 0.08 AND lanes == 3) THEN 0.000000026290 * [VMT]</v>
      </c>
    </row>
    <row r="25" spans="1:4">
      <c r="A25" s="18">
        <f t="shared" si="0"/>
        <v>7.0000000000000007E-2</v>
      </c>
      <c r="B25">
        <f t="shared" si="1"/>
        <v>4</v>
      </c>
      <c r="C25">
        <f>+IF(B25=2,VLOOKUP($A25,'reference.non-recurrent delay'!$A:$D,2,TRUE),IF(B25=3,VLOOKUP($A25,'reference.non-recurrent delay'!$A:$D,3,TRUE),VLOOKUP($A25,'reference.non-recurrent delay'!$A:$D,4,TRUE)))</f>
        <v>3.9889999999999999E-10</v>
      </c>
      <c r="D25" t="str">
        <f t="shared" ref="D25:D26" si="14">+CONCATENATE("ELSEIF (([ft] &lt; 3 OR [ft] == 8) AND [vc] &gt; ",TEXT(A25,"0.00")," AND [vc] &lt;= ",TEXT(A28,"0.00")," AND lanes == ",B25,") THEN ",TEXT(C25,"0.000000000000")," * [VMT]")</f>
        <v>ELSEIF (([ft] &lt; 3 OR [ft] == 8) AND [vc] &gt; 0.07 AND [vc] &lt;= 0.08 AND lanes == 4) THEN 0.000000000399 * [VMT]</v>
      </c>
    </row>
    <row r="26" spans="1:4">
      <c r="A26" s="18">
        <f t="shared" si="0"/>
        <v>0.08</v>
      </c>
      <c r="B26">
        <f t="shared" si="1"/>
        <v>2</v>
      </c>
      <c r="C26">
        <f>+IF(B26=2,VLOOKUP($A26,'reference.non-recurrent delay'!$A:$D,2,TRUE),IF(B26=3,VLOOKUP($A26,'reference.non-recurrent delay'!$A:$D,3,TRUE),VLOOKUP($A26,'reference.non-recurrent delay'!$A:$D,4,TRUE)))</f>
        <v>4.0270000000000003E-7</v>
      </c>
      <c r="D26" t="str">
        <f t="shared" si="14"/>
        <v>ELSEIF (([ft] &lt; 3 OR [ft] == 8) AND [vc] &gt; 0.08 AND [vc] &lt;= 0.09 AND lanes == 2) THEN 0.000000402700 * [VMT]</v>
      </c>
    </row>
    <row r="27" spans="1:4">
      <c r="A27" s="18">
        <f t="shared" si="0"/>
        <v>0.08</v>
      </c>
      <c r="B27">
        <f t="shared" si="1"/>
        <v>3</v>
      </c>
      <c r="C27">
        <f>+IF(B27=2,VLOOKUP($A27,'reference.non-recurrent delay'!$A:$D,2,TRUE),IF(B27=3,VLOOKUP($A27,'reference.non-recurrent delay'!$A:$D,3,TRUE),VLOOKUP($A27,'reference.non-recurrent delay'!$A:$D,4,TRUE)))</f>
        <v>3.8460000000000002E-8</v>
      </c>
      <c r="D27" t="str">
        <f t="shared" ref="D27" si="15">+CONCATENATE("ELSEIF (([ft] &lt; 3 OR [ft] == 8) AND [vc] &gt; ",TEXT(A27,"0.00")," AND [vc] &lt;= ",TEXT(A29,"0.00")," AND lanes == ",B27,") THEN ",TEXT(C27,"0.000000000000")," * [VMT]")</f>
        <v>ELSEIF (([ft] &lt; 3 OR [ft] == 8) AND [vc] &gt; 0.08 AND [vc] &lt;= 0.09 AND lanes == 3) THEN 0.000000038460 * [VMT]</v>
      </c>
    </row>
    <row r="28" spans="1:4">
      <c r="A28" s="18">
        <f t="shared" si="0"/>
        <v>0.08</v>
      </c>
      <c r="B28">
        <f t="shared" si="1"/>
        <v>4</v>
      </c>
      <c r="C28">
        <f>+IF(B28=2,VLOOKUP($A28,'reference.non-recurrent delay'!$A:$D,2,TRUE),IF(B28=3,VLOOKUP($A28,'reference.non-recurrent delay'!$A:$D,3,TRUE),VLOOKUP($A28,'reference.non-recurrent delay'!$A:$D,4,TRUE)))</f>
        <v>5.9459999999999999E-10</v>
      </c>
      <c r="D28" t="str">
        <f t="shared" ref="D28:D29" si="16">+CONCATENATE("ELSEIF (([ft] &lt; 3 OR [ft] == 8) AND [vc] &gt; ",TEXT(A28,"0.00")," AND [vc] &lt;= ",TEXT(A31,"0.00")," AND lanes == ",B28,") THEN ",TEXT(C28,"0.000000000000")," * [VMT]")</f>
        <v>ELSEIF (([ft] &lt; 3 OR [ft] == 8) AND [vc] &gt; 0.08 AND [vc] &lt;= 0.09 AND lanes == 4) THEN 0.000000000595 * [VMT]</v>
      </c>
    </row>
    <row r="29" spans="1:4">
      <c r="A29" s="18">
        <f t="shared" si="0"/>
        <v>0.09</v>
      </c>
      <c r="B29">
        <f t="shared" si="1"/>
        <v>2</v>
      </c>
      <c r="C29">
        <f>+IF(B29=2,VLOOKUP($A29,'reference.non-recurrent delay'!$A:$D,2,TRUE),IF(B29=3,VLOOKUP($A29,'reference.non-recurrent delay'!$A:$D,3,TRUE),VLOOKUP($A29,'reference.non-recurrent delay'!$A:$D,4,TRUE)))</f>
        <v>5.228E-7</v>
      </c>
      <c r="D29" t="str">
        <f t="shared" si="16"/>
        <v>ELSEIF (([ft] &lt; 3 OR [ft] == 8) AND [vc] &gt; 0.09 AND [vc] &lt;= 0.10 AND lanes == 2) THEN 0.000000522800 * [VMT]</v>
      </c>
    </row>
    <row r="30" spans="1:4">
      <c r="A30" s="18">
        <f t="shared" si="0"/>
        <v>0.09</v>
      </c>
      <c r="B30">
        <f t="shared" si="1"/>
        <v>3</v>
      </c>
      <c r="C30">
        <f>+IF(B30=2,VLOOKUP($A30,'reference.non-recurrent delay'!$A:$D,2,TRUE),IF(B30=3,VLOOKUP($A30,'reference.non-recurrent delay'!$A:$D,3,TRUE),VLOOKUP($A30,'reference.non-recurrent delay'!$A:$D,4,TRUE)))</f>
        <v>5.0629999999999997E-8</v>
      </c>
      <c r="D30" t="str">
        <f t="shared" ref="D30" si="17">+CONCATENATE("ELSEIF (([ft] &lt; 3 OR [ft] == 8) AND [vc] &gt; ",TEXT(A30,"0.00")," AND [vc] &lt;= ",TEXT(A32,"0.00")," AND lanes == ",B30,") THEN ",TEXT(C30,"0.000000000000")," * [VMT]")</f>
        <v>ELSEIF (([ft] &lt; 3 OR [ft] == 8) AND [vc] &gt; 0.09 AND [vc] &lt;= 0.10 AND lanes == 3) THEN 0.000000050630 * [VMT]</v>
      </c>
    </row>
    <row r="31" spans="1:4">
      <c r="A31" s="18">
        <f t="shared" si="0"/>
        <v>0.09</v>
      </c>
      <c r="B31">
        <f t="shared" si="1"/>
        <v>4</v>
      </c>
      <c r="C31">
        <f>+IF(B31=2,VLOOKUP($A31,'reference.non-recurrent delay'!$A:$D,2,TRUE),IF(B31=3,VLOOKUP($A31,'reference.non-recurrent delay'!$A:$D,3,TRUE),VLOOKUP($A31,'reference.non-recurrent delay'!$A:$D,4,TRUE)))</f>
        <v>7.9029999999999995E-10</v>
      </c>
      <c r="D31" t="str">
        <f t="shared" ref="D31:D32" si="18">+CONCATENATE("ELSEIF (([ft] &lt; 3 OR [ft] == 8) AND [vc] &gt; ",TEXT(A31,"0.00")," AND [vc] &lt;= ",TEXT(A34,"0.00")," AND lanes == ",B31,") THEN ",TEXT(C31,"0.000000000000")," * [VMT]")</f>
        <v>ELSEIF (([ft] &lt; 3 OR [ft] == 8) AND [vc] &gt; 0.09 AND [vc] &lt;= 0.10 AND lanes == 4) THEN 0.000000000790 * [VMT]</v>
      </c>
    </row>
    <row r="32" spans="1:4">
      <c r="A32" s="18">
        <f t="shared" si="0"/>
        <v>9.9999999999999992E-2</v>
      </c>
      <c r="B32">
        <f t="shared" si="1"/>
        <v>2</v>
      </c>
      <c r="C32">
        <f>+IF(B32=2,VLOOKUP($A32,'reference.non-recurrent delay'!$A:$D,2,TRUE),IF(B32=3,VLOOKUP($A32,'reference.non-recurrent delay'!$A:$D,3,TRUE),VLOOKUP($A32,'reference.non-recurrent delay'!$A:$D,4,TRUE)))</f>
        <v>5.228E-7</v>
      </c>
      <c r="D32" t="str">
        <f t="shared" si="18"/>
        <v>ELSEIF (([ft] &lt; 3 OR [ft] == 8) AND [vc] &gt; 0.10 AND [vc] &lt;= 0.11 AND lanes == 2) THEN 0.000000522800 * [VMT]</v>
      </c>
    </row>
    <row r="33" spans="1:4">
      <c r="A33" s="18">
        <f t="shared" si="0"/>
        <v>9.9999999999999992E-2</v>
      </c>
      <c r="B33">
        <f t="shared" si="1"/>
        <v>3</v>
      </c>
      <c r="C33">
        <f>+IF(B33=2,VLOOKUP($A33,'reference.non-recurrent delay'!$A:$D,2,TRUE),IF(B33=3,VLOOKUP($A33,'reference.non-recurrent delay'!$A:$D,3,TRUE),VLOOKUP($A33,'reference.non-recurrent delay'!$A:$D,4,TRUE)))</f>
        <v>5.0629999999999997E-8</v>
      </c>
      <c r="D33" t="str">
        <f t="shared" ref="D33" si="19">+CONCATENATE("ELSEIF (([ft] &lt; 3 OR [ft] == 8) AND [vc] &gt; ",TEXT(A33,"0.00")," AND [vc] &lt;= ",TEXT(A35,"0.00")," AND lanes == ",B33,") THEN ",TEXT(C33,"0.000000000000")," * [VMT]")</f>
        <v>ELSEIF (([ft] &lt; 3 OR [ft] == 8) AND [vc] &gt; 0.10 AND [vc] &lt;= 0.11 AND lanes == 3) THEN 0.000000050630 * [VMT]</v>
      </c>
    </row>
    <row r="34" spans="1:4">
      <c r="A34" s="18">
        <f t="shared" si="0"/>
        <v>9.9999999999999992E-2</v>
      </c>
      <c r="B34">
        <f t="shared" si="1"/>
        <v>4</v>
      </c>
      <c r="C34">
        <f>+IF(B34=2,VLOOKUP($A34,'reference.non-recurrent delay'!$A:$D,2,TRUE),IF(B34=3,VLOOKUP($A34,'reference.non-recurrent delay'!$A:$D,3,TRUE),VLOOKUP($A34,'reference.non-recurrent delay'!$A:$D,4,TRUE)))</f>
        <v>7.9029999999999995E-10</v>
      </c>
      <c r="D34" t="str">
        <f t="shared" ref="D34:D35" si="20">+CONCATENATE("ELSEIF (([ft] &lt; 3 OR [ft] == 8) AND [vc] &gt; ",TEXT(A34,"0.00")," AND [vc] &lt;= ",TEXT(A37,"0.00")," AND lanes == ",B34,") THEN ",TEXT(C34,"0.000000000000")," * [VMT]")</f>
        <v>ELSEIF (([ft] &lt; 3 OR [ft] == 8) AND [vc] &gt; 0.10 AND [vc] &lt;= 0.11 AND lanes == 4) THEN 0.000000000790 * [VMT]</v>
      </c>
    </row>
    <row r="35" spans="1:4">
      <c r="A35" s="18">
        <f t="shared" si="0"/>
        <v>0.10999999999999999</v>
      </c>
      <c r="B35">
        <f t="shared" si="1"/>
        <v>2</v>
      </c>
      <c r="C35">
        <f>+IF(B35=2,VLOOKUP($A35,'reference.non-recurrent delay'!$A:$D,2,TRUE),IF(B35=3,VLOOKUP($A35,'reference.non-recurrent delay'!$A:$D,3,TRUE),VLOOKUP($A35,'reference.non-recurrent delay'!$A:$D,4,TRUE)))</f>
        <v>6.4300000000000003E-7</v>
      </c>
      <c r="D35" t="str">
        <f t="shared" si="20"/>
        <v>ELSEIF (([ft] &lt; 3 OR [ft] == 8) AND [vc] &gt; 0.11 AND [vc] &lt;= 0.12 AND lanes == 2) THEN 0.000000643000 * [VMT]</v>
      </c>
    </row>
    <row r="36" spans="1:4">
      <c r="A36" s="18">
        <f t="shared" si="0"/>
        <v>0.10999999999999999</v>
      </c>
      <c r="B36">
        <f t="shared" si="1"/>
        <v>3</v>
      </c>
      <c r="C36">
        <f>+IF(B36=2,VLOOKUP($A36,'reference.non-recurrent delay'!$A:$D,2,TRUE),IF(B36=3,VLOOKUP($A36,'reference.non-recurrent delay'!$A:$D,3,TRUE),VLOOKUP($A36,'reference.non-recurrent delay'!$A:$D,4,TRUE)))</f>
        <v>6.2800000000000006E-8</v>
      </c>
      <c r="D36" t="str">
        <f t="shared" ref="D36" si="21">+CONCATENATE("ELSEIF (([ft] &lt; 3 OR [ft] == 8) AND [vc] &gt; ",TEXT(A36,"0.00")," AND [vc] &lt;= ",TEXT(A38,"0.00")," AND lanes == ",B36,") THEN ",TEXT(C36,"0.000000000000")," * [VMT]")</f>
        <v>ELSEIF (([ft] &lt; 3 OR [ft] == 8) AND [vc] &gt; 0.11 AND [vc] &lt;= 0.12 AND lanes == 3) THEN 0.000000062800 * [VMT]</v>
      </c>
    </row>
    <row r="37" spans="1:4">
      <c r="A37" s="18">
        <f t="shared" si="0"/>
        <v>0.10999999999999999</v>
      </c>
      <c r="B37">
        <f t="shared" si="1"/>
        <v>4</v>
      </c>
      <c r="C37">
        <f>+IF(B37=2,VLOOKUP($A37,'reference.non-recurrent delay'!$A:$D,2,TRUE),IF(B37=3,VLOOKUP($A37,'reference.non-recurrent delay'!$A:$D,3,TRUE),VLOOKUP($A37,'reference.non-recurrent delay'!$A:$D,4,TRUE)))</f>
        <v>9.859999999999999E-10</v>
      </c>
      <c r="D37" t="str">
        <f t="shared" ref="D37:D38" si="22">+CONCATENATE("ELSEIF (([ft] &lt; 3 OR [ft] == 8) AND [vc] &gt; ",TEXT(A37,"0.00")," AND [vc] &lt;= ",TEXT(A40,"0.00")," AND lanes == ",B37,") THEN ",TEXT(C37,"0.000000000000")," * [VMT]")</f>
        <v>ELSEIF (([ft] &lt; 3 OR [ft] == 8) AND [vc] &gt; 0.11 AND [vc] &lt;= 0.12 AND lanes == 4) THEN 0.000000000986 * [VMT]</v>
      </c>
    </row>
    <row r="38" spans="1:4">
      <c r="A38" s="18">
        <f t="shared" si="0"/>
        <v>0.11999999999999998</v>
      </c>
      <c r="B38">
        <f t="shared" si="1"/>
        <v>2</v>
      </c>
      <c r="C38">
        <f>+IF(B38=2,VLOOKUP($A38,'reference.non-recurrent delay'!$A:$D,2,TRUE),IF(B38=3,VLOOKUP($A38,'reference.non-recurrent delay'!$A:$D,3,TRUE),VLOOKUP($A38,'reference.non-recurrent delay'!$A:$D,4,TRUE)))</f>
        <v>1.1459999999999999E-6</v>
      </c>
      <c r="D38" t="str">
        <f t="shared" si="22"/>
        <v>ELSEIF (([ft] &lt; 3 OR [ft] == 8) AND [vc] &gt; 0.12 AND [vc] &lt;= 0.13 AND lanes == 2) THEN 0.000001146000 * [VMT]</v>
      </c>
    </row>
    <row r="39" spans="1:4">
      <c r="A39" s="18">
        <f t="shared" si="0"/>
        <v>0.11999999999999998</v>
      </c>
      <c r="B39">
        <f t="shared" si="1"/>
        <v>3</v>
      </c>
      <c r="C39">
        <f>+IF(B39=2,VLOOKUP($A39,'reference.non-recurrent delay'!$A:$D,2,TRUE),IF(B39=3,VLOOKUP($A39,'reference.non-recurrent delay'!$A:$D,3,TRUE),VLOOKUP($A39,'reference.non-recurrent delay'!$A:$D,4,TRUE)))</f>
        <v>1.4600000000000001E-7</v>
      </c>
      <c r="D39" t="str">
        <f t="shared" ref="D39" si="23">+CONCATENATE("ELSEIF (([ft] &lt; 3 OR [ft] == 8) AND [vc] &gt; ",TEXT(A39,"0.00")," AND [vc] &lt;= ",TEXT(A41,"0.00")," AND lanes == ",B39,") THEN ",TEXT(C39,"0.000000000000")," * [VMT]")</f>
        <v>ELSEIF (([ft] &lt; 3 OR [ft] == 8) AND [vc] &gt; 0.12 AND [vc] &lt;= 0.13 AND lanes == 3) THEN 0.000000146000 * [VMT]</v>
      </c>
    </row>
    <row r="40" spans="1:4">
      <c r="A40" s="18">
        <f t="shared" si="0"/>
        <v>0.11999999999999998</v>
      </c>
      <c r="B40">
        <f t="shared" si="1"/>
        <v>4</v>
      </c>
      <c r="C40">
        <f>+IF(B40=2,VLOOKUP($A40,'reference.non-recurrent delay'!$A:$D,2,TRUE),IF(B40=3,VLOOKUP($A40,'reference.non-recurrent delay'!$A:$D,3,TRUE),VLOOKUP($A40,'reference.non-recurrent delay'!$A:$D,4,TRUE)))</f>
        <v>4.2290000000000002E-9</v>
      </c>
      <c r="D40" t="str">
        <f t="shared" ref="D40:D41" si="24">+CONCATENATE("ELSEIF (([ft] &lt; 3 OR [ft] == 8) AND [vc] &gt; ",TEXT(A40,"0.00")," AND [vc] &lt;= ",TEXT(A43,"0.00")," AND lanes == ",B40,") THEN ",TEXT(C40,"0.000000000000")," * [VMT]")</f>
        <v>ELSEIF (([ft] &lt; 3 OR [ft] == 8) AND [vc] &gt; 0.12 AND [vc] &lt;= 0.13 AND lanes == 4) THEN 0.000000004229 * [VMT]</v>
      </c>
    </row>
    <row r="41" spans="1:4">
      <c r="A41" s="18">
        <f t="shared" si="0"/>
        <v>0.12999999999999998</v>
      </c>
      <c r="B41">
        <f t="shared" si="1"/>
        <v>2</v>
      </c>
      <c r="C41">
        <f>+IF(B41=2,VLOOKUP($A41,'reference.non-recurrent delay'!$A:$D,2,TRUE),IF(B41=3,VLOOKUP($A41,'reference.non-recurrent delay'!$A:$D,3,TRUE),VLOOKUP($A41,'reference.non-recurrent delay'!$A:$D,4,TRUE)))</f>
        <v>1.6500000000000001E-6</v>
      </c>
      <c r="D41" t="str">
        <f t="shared" si="24"/>
        <v>ELSEIF (([ft] &lt; 3 OR [ft] == 8) AND [vc] &gt; 0.13 AND [vc] &lt;= 0.14 AND lanes == 2) THEN 0.000001650000 * [VMT]</v>
      </c>
    </row>
    <row r="42" spans="1:4">
      <c r="A42" s="18">
        <f t="shared" si="0"/>
        <v>0.12999999999999998</v>
      </c>
      <c r="B42">
        <f t="shared" si="1"/>
        <v>3</v>
      </c>
      <c r="C42">
        <f>+IF(B42=2,VLOOKUP($A42,'reference.non-recurrent delay'!$A:$D,2,TRUE),IF(B42=3,VLOOKUP($A42,'reference.non-recurrent delay'!$A:$D,3,TRUE),VLOOKUP($A42,'reference.non-recurrent delay'!$A:$D,4,TRUE)))</f>
        <v>2.293E-7</v>
      </c>
      <c r="D42" t="str">
        <f t="shared" ref="D42" si="25">+CONCATENATE("ELSEIF (([ft] &lt; 3 OR [ft] == 8) AND [vc] &gt; ",TEXT(A42,"0.00")," AND [vc] &lt;= ",TEXT(A44,"0.00")," AND lanes == ",B42,") THEN ",TEXT(C42,"0.000000000000")," * [VMT]")</f>
        <v>ELSEIF (([ft] &lt; 3 OR [ft] == 8) AND [vc] &gt; 0.13 AND [vc] &lt;= 0.14 AND lanes == 3) THEN 0.000000229300 * [VMT]</v>
      </c>
    </row>
    <row r="43" spans="1:4">
      <c r="A43" s="18">
        <f t="shared" si="0"/>
        <v>0.12999999999999998</v>
      </c>
      <c r="B43">
        <f t="shared" si="1"/>
        <v>4</v>
      </c>
      <c r="C43">
        <f>+IF(B43=2,VLOOKUP($A43,'reference.non-recurrent delay'!$A:$D,2,TRUE),IF(B43=3,VLOOKUP($A43,'reference.non-recurrent delay'!$A:$D,3,TRUE),VLOOKUP($A43,'reference.non-recurrent delay'!$A:$D,4,TRUE)))</f>
        <v>7.4720000000000007E-9</v>
      </c>
      <c r="D43" t="str">
        <f t="shared" ref="D43:D44" si="26">+CONCATENATE("ELSEIF (([ft] &lt; 3 OR [ft] == 8) AND [vc] &gt; ",TEXT(A43,"0.00")," AND [vc] &lt;= ",TEXT(A46,"0.00")," AND lanes == ",B43,") THEN ",TEXT(C43,"0.000000000000")," * [VMT]")</f>
        <v>ELSEIF (([ft] &lt; 3 OR [ft] == 8) AND [vc] &gt; 0.13 AND [vc] &lt;= 0.14 AND lanes == 4) THEN 0.000000007472 * [VMT]</v>
      </c>
    </row>
    <row r="44" spans="1:4">
      <c r="A44" s="18">
        <f t="shared" si="0"/>
        <v>0.13999999999999999</v>
      </c>
      <c r="B44">
        <f t="shared" si="1"/>
        <v>2</v>
      </c>
      <c r="C44">
        <f>+IF(B44=2,VLOOKUP($A44,'reference.non-recurrent delay'!$A:$D,2,TRUE),IF(B44=3,VLOOKUP($A44,'reference.non-recurrent delay'!$A:$D,3,TRUE),VLOOKUP($A44,'reference.non-recurrent delay'!$A:$D,4,TRUE)))</f>
        <v>2.153E-6</v>
      </c>
      <c r="D44" t="str">
        <f t="shared" si="26"/>
        <v>ELSEIF (([ft] &lt; 3 OR [ft] == 8) AND [vc] &gt; 0.14 AND [vc] &lt;= 0.15 AND lanes == 2) THEN 0.000002153000 * [VMT]</v>
      </c>
    </row>
    <row r="45" spans="1:4">
      <c r="A45" s="18">
        <f t="shared" si="0"/>
        <v>0.13999999999999999</v>
      </c>
      <c r="B45">
        <f t="shared" si="1"/>
        <v>3</v>
      </c>
      <c r="C45">
        <f>+IF(B45=2,VLOOKUP($A45,'reference.non-recurrent delay'!$A:$D,2,TRUE),IF(B45=3,VLOOKUP($A45,'reference.non-recurrent delay'!$A:$D,3,TRUE),VLOOKUP($A45,'reference.non-recurrent delay'!$A:$D,4,TRUE)))</f>
        <v>3.1250000000000003E-7</v>
      </c>
      <c r="D45" t="str">
        <f t="shared" ref="D45" si="27">+CONCATENATE("ELSEIF (([ft] &lt; 3 OR [ft] == 8) AND [vc] &gt; ",TEXT(A45,"0.00")," AND [vc] &lt;= ",TEXT(A47,"0.00")," AND lanes == ",B45,") THEN ",TEXT(C45,"0.000000000000")," * [VMT]")</f>
        <v>ELSEIF (([ft] &lt; 3 OR [ft] == 8) AND [vc] &gt; 0.14 AND [vc] &lt;= 0.15 AND lanes == 3) THEN 0.000000312500 * [VMT]</v>
      </c>
    </row>
    <row r="46" spans="1:4">
      <c r="A46" s="18">
        <f t="shared" si="0"/>
        <v>0.13999999999999999</v>
      </c>
      <c r="B46">
        <f t="shared" si="1"/>
        <v>4</v>
      </c>
      <c r="C46">
        <f>+IF(B46=2,VLOOKUP($A46,'reference.non-recurrent delay'!$A:$D,2,TRUE),IF(B46=3,VLOOKUP($A46,'reference.non-recurrent delay'!$A:$D,3,TRUE),VLOOKUP($A46,'reference.non-recurrent delay'!$A:$D,4,TRUE)))</f>
        <v>1.071E-8</v>
      </c>
      <c r="D46" t="str">
        <f t="shared" ref="D46:D47" si="28">+CONCATENATE("ELSEIF (([ft] &lt; 3 OR [ft] == 8) AND [vc] &gt; ",TEXT(A46,"0.00")," AND [vc] &lt;= ",TEXT(A49,"0.00")," AND lanes == ",B46,") THEN ",TEXT(C46,"0.000000000000")," * [VMT]")</f>
        <v>ELSEIF (([ft] &lt; 3 OR [ft] == 8) AND [vc] &gt; 0.14 AND [vc] &lt;= 0.15 AND lanes == 4) THEN 0.000000010710 * [VMT]</v>
      </c>
    </row>
    <row r="47" spans="1:4">
      <c r="A47" s="18">
        <f t="shared" si="0"/>
        <v>0.15</v>
      </c>
      <c r="B47">
        <f t="shared" si="1"/>
        <v>2</v>
      </c>
      <c r="C47">
        <f>+IF(B47=2,VLOOKUP($A47,'reference.non-recurrent delay'!$A:$D,2,TRUE),IF(B47=3,VLOOKUP($A47,'reference.non-recurrent delay'!$A:$D,3,TRUE),VLOOKUP($A47,'reference.non-recurrent delay'!$A:$D,4,TRUE)))</f>
        <v>3.1599999999999998E-6</v>
      </c>
      <c r="D47" t="str">
        <f t="shared" si="28"/>
        <v>ELSEIF (([ft] &lt; 3 OR [ft] == 8) AND [vc] &gt; 0.15 AND [vc] &lt;= 0.16 AND lanes == 2) THEN 0.000003160000 * [VMT]</v>
      </c>
    </row>
    <row r="48" spans="1:4">
      <c r="A48" s="18">
        <f t="shared" si="0"/>
        <v>0.15</v>
      </c>
      <c r="B48">
        <f t="shared" si="1"/>
        <v>3</v>
      </c>
      <c r="C48">
        <f>+IF(B48=2,VLOOKUP($A48,'reference.non-recurrent delay'!$A:$D,2,TRUE),IF(B48=3,VLOOKUP($A48,'reference.non-recurrent delay'!$A:$D,3,TRUE),VLOOKUP($A48,'reference.non-recurrent delay'!$A:$D,4,TRUE)))</f>
        <v>4.7899999999999999E-7</v>
      </c>
      <c r="D48" t="str">
        <f t="shared" ref="D48" si="29">+CONCATENATE("ELSEIF (([ft] &lt; 3 OR [ft] == 8) AND [vc] &gt; ",TEXT(A48,"0.00")," AND [vc] &lt;= ",TEXT(A50,"0.00")," AND lanes == ",B48,") THEN ",TEXT(C48,"0.000000000000")," * [VMT]")</f>
        <v>ELSEIF (([ft] &lt; 3 OR [ft] == 8) AND [vc] &gt; 0.15 AND [vc] &lt;= 0.16 AND lanes == 3) THEN 0.000000479000 * [VMT]</v>
      </c>
    </row>
    <row r="49" spans="1:4">
      <c r="A49" s="18">
        <f t="shared" si="0"/>
        <v>0.15</v>
      </c>
      <c r="B49">
        <f t="shared" si="1"/>
        <v>4</v>
      </c>
      <c r="C49">
        <f>+IF(B49=2,VLOOKUP($A49,'reference.non-recurrent delay'!$A:$D,2,TRUE),IF(B49=3,VLOOKUP($A49,'reference.non-recurrent delay'!$A:$D,3,TRUE),VLOOKUP($A49,'reference.non-recurrent delay'!$A:$D,4,TRUE)))</f>
        <v>1.7199999999999999E-8</v>
      </c>
      <c r="D49" t="str">
        <f t="shared" ref="D49:D50" si="30">+CONCATENATE("ELSEIF (([ft] &lt; 3 OR [ft] == 8) AND [vc] &gt; ",TEXT(A49,"0.00")," AND [vc] &lt;= ",TEXT(A52,"0.00")," AND lanes == ",B49,") THEN ",TEXT(C49,"0.000000000000")," * [VMT]")</f>
        <v>ELSEIF (([ft] &lt; 3 OR [ft] == 8) AND [vc] &gt; 0.15 AND [vc] &lt;= 0.16 AND lanes == 4) THEN 0.000000017200 * [VMT]</v>
      </c>
    </row>
    <row r="50" spans="1:4">
      <c r="A50" s="18">
        <f t="shared" si="0"/>
        <v>0.16</v>
      </c>
      <c r="B50">
        <f t="shared" si="1"/>
        <v>2</v>
      </c>
      <c r="C50">
        <f>+IF(B50=2,VLOOKUP($A50,'reference.non-recurrent delay'!$A:$D,2,TRUE),IF(B50=3,VLOOKUP($A50,'reference.non-recurrent delay'!$A:$D,3,TRUE),VLOOKUP($A50,'reference.non-recurrent delay'!$A:$D,4,TRUE)))</f>
        <v>4.4880000000000001E-6</v>
      </c>
      <c r="D50" t="str">
        <f t="shared" si="30"/>
        <v>ELSEIF (([ft] &lt; 3 OR [ft] == 8) AND [vc] &gt; 0.16 AND [vc] &lt;= 0.17 AND lanes == 2) THEN 0.000004488000 * [VMT]</v>
      </c>
    </row>
    <row r="51" spans="1:4">
      <c r="A51" s="18">
        <f t="shared" si="0"/>
        <v>0.16</v>
      </c>
      <c r="B51">
        <f t="shared" si="1"/>
        <v>3</v>
      </c>
      <c r="C51">
        <f>+IF(B51=2,VLOOKUP($A51,'reference.non-recurrent delay'!$A:$D,2,TRUE),IF(B51=3,VLOOKUP($A51,'reference.non-recurrent delay'!$A:$D,3,TRUE),VLOOKUP($A51,'reference.non-recurrent delay'!$A:$D,4,TRUE)))</f>
        <v>7.8719999999999996E-7</v>
      </c>
      <c r="D51" t="str">
        <f t="shared" ref="D51" si="31">+CONCATENATE("ELSEIF (([ft] &lt; 3 OR [ft] == 8) AND [vc] &gt; ",TEXT(A51,"0.00")," AND [vc] &lt;= ",TEXT(A53,"0.00")," AND lanes == ",B51,") THEN ",TEXT(C51,"0.000000000000")," * [VMT]")</f>
        <v>ELSEIF (([ft] &lt; 3 OR [ft] == 8) AND [vc] &gt; 0.16 AND [vc] &lt;= 0.17 AND lanes == 3) THEN 0.000000787200 * [VMT]</v>
      </c>
    </row>
    <row r="52" spans="1:4">
      <c r="A52" s="18">
        <f t="shared" si="0"/>
        <v>0.16</v>
      </c>
      <c r="B52">
        <f t="shared" si="1"/>
        <v>4</v>
      </c>
      <c r="C52">
        <f>+IF(B52=2,VLOOKUP($A52,'reference.non-recurrent delay'!$A:$D,2,TRUE),IF(B52=3,VLOOKUP($A52,'reference.non-recurrent delay'!$A:$D,3,TRUE),VLOOKUP($A52,'reference.non-recurrent delay'!$A:$D,4,TRUE)))</f>
        <v>3.9960000000000002E-8</v>
      </c>
      <c r="D52" t="str">
        <f t="shared" ref="D52:D53" si="32">+CONCATENATE("ELSEIF (([ft] &lt; 3 OR [ft] == 8) AND [vc] &gt; ",TEXT(A52,"0.00")," AND [vc] &lt;= ",TEXT(A55,"0.00")," AND lanes == ",B52,") THEN ",TEXT(C52,"0.000000000000")," * [VMT]")</f>
        <v>ELSEIF (([ft] &lt; 3 OR [ft] == 8) AND [vc] &gt; 0.16 AND [vc] &lt;= 0.17 AND lanes == 4) THEN 0.000000039960 * [VMT]</v>
      </c>
    </row>
    <row r="53" spans="1:4">
      <c r="A53" s="18">
        <f t="shared" si="0"/>
        <v>0.17</v>
      </c>
      <c r="B53">
        <f t="shared" si="1"/>
        <v>2</v>
      </c>
      <c r="C53">
        <f>+IF(B53=2,VLOOKUP($A53,'reference.non-recurrent delay'!$A:$D,2,TRUE),IF(B53=3,VLOOKUP($A53,'reference.non-recurrent delay'!$A:$D,3,TRUE),VLOOKUP($A53,'reference.non-recurrent delay'!$A:$D,4,TRUE)))</f>
        <v>5.8159999999999999E-6</v>
      </c>
      <c r="D53" t="str">
        <f t="shared" si="32"/>
        <v>ELSEIF (([ft] &lt; 3 OR [ft] == 8) AND [vc] &gt; 0.17 AND [vc] &lt;= 0.18 AND lanes == 2) THEN 0.000005816000 * [VMT]</v>
      </c>
    </row>
    <row r="54" spans="1:4">
      <c r="A54" s="18">
        <f t="shared" si="0"/>
        <v>0.17</v>
      </c>
      <c r="B54">
        <f t="shared" si="1"/>
        <v>3</v>
      </c>
      <c r="C54">
        <f>+IF(B54=2,VLOOKUP($A54,'reference.non-recurrent delay'!$A:$D,2,TRUE),IF(B54=3,VLOOKUP($A54,'reference.non-recurrent delay'!$A:$D,3,TRUE),VLOOKUP($A54,'reference.non-recurrent delay'!$A:$D,4,TRUE)))</f>
        <v>1.0950000000000001E-6</v>
      </c>
      <c r="D54" t="str">
        <f t="shared" ref="D54" si="33">+CONCATENATE("ELSEIF (([ft] &lt; 3 OR [ft] == 8) AND [vc] &gt; ",TEXT(A54,"0.00")," AND [vc] &lt;= ",TEXT(A56,"0.00")," AND lanes == ",B54,") THEN ",TEXT(C54,"0.000000000000")," * [VMT]")</f>
        <v>ELSEIF (([ft] &lt; 3 OR [ft] == 8) AND [vc] &gt; 0.17 AND [vc] &lt;= 0.18 AND lanes == 3) THEN 0.000001095000 * [VMT]</v>
      </c>
    </row>
    <row r="55" spans="1:4">
      <c r="A55" s="18">
        <f t="shared" si="0"/>
        <v>0.17</v>
      </c>
      <c r="B55">
        <f t="shared" si="1"/>
        <v>4</v>
      </c>
      <c r="C55">
        <f>+IF(B55=2,VLOOKUP($A55,'reference.non-recurrent delay'!$A:$D,2,TRUE),IF(B55=3,VLOOKUP($A55,'reference.non-recurrent delay'!$A:$D,3,TRUE),VLOOKUP($A55,'reference.non-recurrent delay'!$A:$D,4,TRUE)))</f>
        <v>6.2719999999999995E-8</v>
      </c>
      <c r="D55" t="str">
        <f t="shared" ref="D55:D56" si="34">+CONCATENATE("ELSEIF (([ft] &lt; 3 OR [ft] == 8) AND [vc] &gt; ",TEXT(A55,"0.00")," AND [vc] &lt;= ",TEXT(A58,"0.00")," AND lanes == ",B55,") THEN ",TEXT(C55,"0.000000000000")," * [VMT]")</f>
        <v>ELSEIF (([ft] &lt; 3 OR [ft] == 8) AND [vc] &gt; 0.17 AND [vc] &lt;= 0.18 AND lanes == 4) THEN 0.000000062720 * [VMT]</v>
      </c>
    </row>
    <row r="56" spans="1:4">
      <c r="A56" s="18">
        <f t="shared" si="0"/>
        <v>0.18000000000000002</v>
      </c>
      <c r="B56">
        <f t="shared" si="1"/>
        <v>2</v>
      </c>
      <c r="C56">
        <f>+IF(B56=2,VLOOKUP($A56,'reference.non-recurrent delay'!$A:$D,2,TRUE),IF(B56=3,VLOOKUP($A56,'reference.non-recurrent delay'!$A:$D,3,TRUE),VLOOKUP($A56,'reference.non-recurrent delay'!$A:$D,4,TRUE)))</f>
        <v>7.1439999999999997E-6</v>
      </c>
      <c r="D56" t="str">
        <f t="shared" si="34"/>
        <v>ELSEIF (([ft] &lt; 3 OR [ft] == 8) AND [vc] &gt; 0.18 AND [vc] &lt;= 0.19 AND lanes == 2) THEN 0.000007144000 * [VMT]</v>
      </c>
    </row>
    <row r="57" spans="1:4">
      <c r="A57" s="18">
        <f t="shared" si="0"/>
        <v>0.18000000000000002</v>
      </c>
      <c r="B57">
        <f t="shared" si="1"/>
        <v>3</v>
      </c>
      <c r="C57">
        <f>+IF(B57=2,VLOOKUP($A57,'reference.non-recurrent delay'!$A:$D,2,TRUE),IF(B57=3,VLOOKUP($A57,'reference.non-recurrent delay'!$A:$D,3,TRUE),VLOOKUP($A57,'reference.non-recurrent delay'!$A:$D,4,TRUE)))</f>
        <v>1.404E-6</v>
      </c>
      <c r="D57" t="str">
        <f t="shared" ref="D57" si="35">+CONCATENATE("ELSEIF (([ft] &lt; 3 OR [ft] == 8) AND [vc] &gt; ",TEXT(A57,"0.00")," AND [vc] &lt;= ",TEXT(A59,"0.00")," AND lanes == ",B57,") THEN ",TEXT(C57,"0.000000000000")," * [VMT]")</f>
        <v>ELSEIF (([ft] &lt; 3 OR [ft] == 8) AND [vc] &gt; 0.18 AND [vc] &lt;= 0.19 AND lanes == 3) THEN 0.000001404000 * [VMT]</v>
      </c>
    </row>
    <row r="58" spans="1:4">
      <c r="A58" s="18">
        <f t="shared" si="0"/>
        <v>0.18000000000000002</v>
      </c>
      <c r="B58">
        <f t="shared" si="1"/>
        <v>4</v>
      </c>
      <c r="C58">
        <f>+IF(B58=2,VLOOKUP($A58,'reference.non-recurrent delay'!$A:$D,2,TRUE),IF(B58=3,VLOOKUP($A58,'reference.non-recurrent delay'!$A:$D,3,TRUE),VLOOKUP($A58,'reference.non-recurrent delay'!$A:$D,4,TRUE)))</f>
        <v>8.5479999999999995E-8</v>
      </c>
      <c r="D58" t="str">
        <f t="shared" ref="D58:D59" si="36">+CONCATENATE("ELSEIF (([ft] &lt; 3 OR [ft] == 8) AND [vc] &gt; ",TEXT(A58,"0.00")," AND [vc] &lt;= ",TEXT(A61,"0.00")," AND lanes == ",B58,") THEN ",TEXT(C58,"0.000000000000")," * [VMT]")</f>
        <v>ELSEIF (([ft] &lt; 3 OR [ft] == 8) AND [vc] &gt; 0.18 AND [vc] &lt;= 0.19 AND lanes == 4) THEN 0.000000085480 * [VMT]</v>
      </c>
    </row>
    <row r="59" spans="1:4">
      <c r="A59" s="18">
        <f t="shared" si="0"/>
        <v>0.19000000000000003</v>
      </c>
      <c r="B59">
        <f t="shared" si="1"/>
        <v>2</v>
      </c>
      <c r="C59">
        <f>+IF(B59=2,VLOOKUP($A59,'reference.non-recurrent delay'!$A:$D,2,TRUE),IF(B59=3,VLOOKUP($A59,'reference.non-recurrent delay'!$A:$D,3,TRUE),VLOOKUP($A59,'reference.non-recurrent delay'!$A:$D,4,TRUE)))</f>
        <v>8.4719999999999995E-6</v>
      </c>
      <c r="D59" t="str">
        <f t="shared" si="36"/>
        <v>ELSEIF (([ft] &lt; 3 OR [ft] == 8) AND [vc] &gt; 0.19 AND [vc] &lt;= 0.20 AND lanes == 2) THEN 0.000008472000 * [VMT]</v>
      </c>
    </row>
    <row r="60" spans="1:4">
      <c r="A60" s="18">
        <f t="shared" si="0"/>
        <v>0.19000000000000003</v>
      </c>
      <c r="B60">
        <f t="shared" si="1"/>
        <v>3</v>
      </c>
      <c r="C60">
        <f>+IF(B60=2,VLOOKUP($A60,'reference.non-recurrent delay'!$A:$D,2,TRUE),IF(B60=3,VLOOKUP($A60,'reference.non-recurrent delay'!$A:$D,3,TRUE),VLOOKUP($A60,'reference.non-recurrent delay'!$A:$D,4,TRUE)))</f>
        <v>1.7120000000000001E-6</v>
      </c>
      <c r="D60" t="str">
        <f t="shared" ref="D60" si="37">+CONCATENATE("ELSEIF (([ft] &lt; 3 OR [ft] == 8) AND [vc] &gt; ",TEXT(A60,"0.00")," AND [vc] &lt;= ",TEXT(A62,"0.00")," AND lanes == ",B60,") THEN ",TEXT(C60,"0.000000000000")," * [VMT]")</f>
        <v>ELSEIF (([ft] &lt; 3 OR [ft] == 8) AND [vc] &gt; 0.19 AND [vc] &lt;= 0.20 AND lanes == 3) THEN 0.000001712000 * [VMT]</v>
      </c>
    </row>
    <row r="61" spans="1:4">
      <c r="A61" s="18">
        <f t="shared" si="0"/>
        <v>0.19000000000000003</v>
      </c>
      <c r="B61">
        <f t="shared" si="1"/>
        <v>4</v>
      </c>
      <c r="C61">
        <f>+IF(B61=2,VLOOKUP($A61,'reference.non-recurrent delay'!$A:$D,2,TRUE),IF(B61=3,VLOOKUP($A61,'reference.non-recurrent delay'!$A:$D,3,TRUE),VLOOKUP($A61,'reference.non-recurrent delay'!$A:$D,4,TRUE)))</f>
        <v>1.082E-7</v>
      </c>
      <c r="D61" t="str">
        <f t="shared" ref="D61:D62" si="38">+CONCATENATE("ELSEIF (([ft] &lt; 3 OR [ft] == 8) AND [vc] &gt; ",TEXT(A61,"0.00")," AND [vc] &lt;= ",TEXT(A64,"0.00")," AND lanes == ",B61,") THEN ",TEXT(C61,"0.000000000000")," * [VMT]")</f>
        <v>ELSEIF (([ft] &lt; 3 OR [ft] == 8) AND [vc] &gt; 0.19 AND [vc] &lt;= 0.20 AND lanes == 4) THEN 0.000000108200 * [VMT]</v>
      </c>
    </row>
    <row r="62" spans="1:4">
      <c r="A62" s="18">
        <f t="shared" si="0"/>
        <v>0.20000000000000004</v>
      </c>
      <c r="B62">
        <f t="shared" si="1"/>
        <v>2</v>
      </c>
      <c r="C62">
        <f>+IF(B62=2,VLOOKUP($A62,'reference.non-recurrent delay'!$A:$D,2,TRUE),IF(B62=3,VLOOKUP($A62,'reference.non-recurrent delay'!$A:$D,3,TRUE),VLOOKUP($A62,'reference.non-recurrent delay'!$A:$D,4,TRUE)))</f>
        <v>9.7999999999999993E-6</v>
      </c>
      <c r="D62" t="str">
        <f t="shared" si="38"/>
        <v>ELSEIF (([ft] &lt; 3 OR [ft] == 8) AND [vc] &gt; 0.20 AND [vc] &lt;= 0.21 AND lanes == 2) THEN 0.000009800000 * [VMT]</v>
      </c>
    </row>
    <row r="63" spans="1:4">
      <c r="A63" s="18">
        <f t="shared" si="0"/>
        <v>0.20000000000000004</v>
      </c>
      <c r="B63">
        <f t="shared" si="1"/>
        <v>3</v>
      </c>
      <c r="C63">
        <f>+IF(B63=2,VLOOKUP($A63,'reference.non-recurrent delay'!$A:$D,2,TRUE),IF(B63=3,VLOOKUP($A63,'reference.non-recurrent delay'!$A:$D,3,TRUE),VLOOKUP($A63,'reference.non-recurrent delay'!$A:$D,4,TRUE)))</f>
        <v>2.0200000000000001E-6</v>
      </c>
      <c r="D63" t="str">
        <f t="shared" ref="D63" si="39">+CONCATENATE("ELSEIF (([ft] &lt; 3 OR [ft] == 8) AND [vc] &gt; ",TEXT(A63,"0.00")," AND [vc] &lt;= ",TEXT(A65,"0.00")," AND lanes == ",B63,") THEN ",TEXT(C63,"0.000000000000")," * [VMT]")</f>
        <v>ELSEIF (([ft] &lt; 3 OR [ft] == 8) AND [vc] &gt; 0.20 AND [vc] &lt;= 0.21 AND lanes == 3) THEN 0.000002020000 * [VMT]</v>
      </c>
    </row>
    <row r="64" spans="1:4">
      <c r="A64" s="18">
        <f t="shared" si="0"/>
        <v>0.20000000000000004</v>
      </c>
      <c r="B64">
        <f t="shared" si="1"/>
        <v>4</v>
      </c>
      <c r="C64">
        <f>+IF(B64=2,VLOOKUP($A64,'reference.non-recurrent delay'!$A:$D,2,TRUE),IF(B64=3,VLOOKUP($A64,'reference.non-recurrent delay'!$A:$D,3,TRUE),VLOOKUP($A64,'reference.non-recurrent delay'!$A:$D,4,TRUE)))</f>
        <v>1.31E-7</v>
      </c>
      <c r="D64" t="str">
        <f t="shared" ref="D64:D65" si="40">+CONCATENATE("ELSEIF (([ft] &lt; 3 OR [ft] == 8) AND [vc] &gt; ",TEXT(A64,"0.00")," AND [vc] &lt;= ",TEXT(A67,"0.00")," AND lanes == ",B64,") THEN ",TEXT(C64,"0.000000000000")," * [VMT]")</f>
        <v>ELSEIF (([ft] &lt; 3 OR [ft] == 8) AND [vc] &gt; 0.20 AND [vc] &lt;= 0.21 AND lanes == 4) THEN 0.000000131000 * [VMT]</v>
      </c>
    </row>
    <row r="65" spans="1:4">
      <c r="A65" s="18">
        <f t="shared" si="0"/>
        <v>0.21000000000000005</v>
      </c>
      <c r="B65">
        <f t="shared" si="1"/>
        <v>2</v>
      </c>
      <c r="C65">
        <f>+IF(B65=2,VLOOKUP($A65,'reference.non-recurrent delay'!$A:$D,2,TRUE),IF(B65=3,VLOOKUP($A65,'reference.non-recurrent delay'!$A:$D,3,TRUE),VLOOKUP($A65,'reference.non-recurrent delay'!$A:$D,4,TRUE)))</f>
        <v>1.256E-5</v>
      </c>
      <c r="D65" t="str">
        <f t="shared" si="40"/>
        <v>ELSEIF (([ft] &lt; 3 OR [ft] == 8) AND [vc] &gt; 0.21 AND [vc] &lt;= 0.22 AND lanes == 2) THEN 0.000012560000 * [VMT]</v>
      </c>
    </row>
    <row r="66" spans="1:4">
      <c r="A66" s="18">
        <f t="shared" si="0"/>
        <v>0.21000000000000005</v>
      </c>
      <c r="B66">
        <f t="shared" si="1"/>
        <v>3</v>
      </c>
      <c r="C66">
        <f>+IF(B66=2,VLOOKUP($A66,'reference.non-recurrent delay'!$A:$D,2,TRUE),IF(B66=3,VLOOKUP($A66,'reference.non-recurrent delay'!$A:$D,3,TRUE),VLOOKUP($A66,'reference.non-recurrent delay'!$A:$D,4,TRUE)))</f>
        <v>2.8540000000000001E-6</v>
      </c>
      <c r="D66" t="str">
        <f t="shared" ref="D66" si="41">+CONCATENATE("ELSEIF (([ft] &lt; 3 OR [ft] == 8) AND [vc] &gt; ",TEXT(A66,"0.00")," AND [vc] &lt;= ",TEXT(A68,"0.00")," AND lanes == ",B66,") THEN ",TEXT(C66,"0.000000000000")," * [VMT]")</f>
        <v>ELSEIF (([ft] &lt; 3 OR [ft] == 8) AND [vc] &gt; 0.21 AND [vc] &lt;= 0.22 AND lanes == 3) THEN 0.000002854000 * [VMT]</v>
      </c>
    </row>
    <row r="67" spans="1:4">
      <c r="A67" s="18">
        <f t="shared" si="0"/>
        <v>0.21000000000000005</v>
      </c>
      <c r="B67">
        <f t="shared" si="1"/>
        <v>4</v>
      </c>
      <c r="C67">
        <f>+IF(B67=2,VLOOKUP($A67,'reference.non-recurrent delay'!$A:$D,2,TRUE),IF(B67=3,VLOOKUP($A67,'reference.non-recurrent delay'!$A:$D,3,TRUE),VLOOKUP($A67,'reference.non-recurrent delay'!$A:$D,4,TRUE)))</f>
        <v>2.308E-7</v>
      </c>
      <c r="D67" t="str">
        <f t="shared" ref="D67:D68" si="42">+CONCATENATE("ELSEIF (([ft] &lt; 3 OR [ft] == 8) AND [vc] &gt; ",TEXT(A67,"0.00")," AND [vc] &lt;= ",TEXT(A70,"0.00")," AND lanes == ",B67,") THEN ",TEXT(C67,"0.000000000000")," * [VMT]")</f>
        <v>ELSEIF (([ft] &lt; 3 OR [ft] == 8) AND [vc] &gt; 0.21 AND [vc] &lt;= 0.22 AND lanes == 4) THEN 0.000000230800 * [VMT]</v>
      </c>
    </row>
    <row r="68" spans="1:4">
      <c r="A68" s="18">
        <f t="shared" si="0"/>
        <v>0.22000000000000006</v>
      </c>
      <c r="B68">
        <f t="shared" si="1"/>
        <v>2</v>
      </c>
      <c r="C68">
        <f>+IF(B68=2,VLOOKUP($A68,'reference.non-recurrent delay'!$A:$D,2,TRUE),IF(B68=3,VLOOKUP($A68,'reference.non-recurrent delay'!$A:$D,3,TRUE),VLOOKUP($A68,'reference.non-recurrent delay'!$A:$D,4,TRUE)))</f>
        <v>1.5319999999999999E-5</v>
      </c>
      <c r="D68" t="str">
        <f t="shared" si="42"/>
        <v>ELSEIF (([ft] &lt; 3 OR [ft] == 8) AND [vc] &gt; 0.22 AND [vc] &lt;= 0.23 AND lanes == 2) THEN 0.000015320000 * [VMT]</v>
      </c>
    </row>
    <row r="69" spans="1:4">
      <c r="A69" s="18">
        <f t="shared" si="0"/>
        <v>0.22000000000000006</v>
      </c>
      <c r="B69">
        <f t="shared" si="1"/>
        <v>3</v>
      </c>
      <c r="C69">
        <f>+IF(B69=2,VLOOKUP($A69,'reference.non-recurrent delay'!$A:$D,2,TRUE),IF(B69=3,VLOOKUP($A69,'reference.non-recurrent delay'!$A:$D,3,TRUE),VLOOKUP($A69,'reference.non-recurrent delay'!$A:$D,4,TRUE)))</f>
        <v>3.6880000000000001E-6</v>
      </c>
      <c r="D69" t="str">
        <f t="shared" ref="D69" si="43">+CONCATENATE("ELSEIF (([ft] &lt; 3 OR [ft] == 8) AND [vc] &gt; ",TEXT(A69,"0.00")," AND [vc] &lt;= ",TEXT(A71,"0.00")," AND lanes == ",B69,") THEN ",TEXT(C69,"0.000000000000")," * [VMT]")</f>
        <v>ELSEIF (([ft] &lt; 3 OR [ft] == 8) AND [vc] &gt; 0.22 AND [vc] &lt;= 0.23 AND lanes == 3) THEN 0.000003688000 * [VMT]</v>
      </c>
    </row>
    <row r="70" spans="1:4">
      <c r="A70" s="18">
        <f t="shared" ref="A70:A133" si="44">+A67+0.01</f>
        <v>0.22000000000000006</v>
      </c>
      <c r="B70">
        <f t="shared" ref="B70:B133" si="45">+B67</f>
        <v>4</v>
      </c>
      <c r="C70">
        <f>+IF(B70=2,VLOOKUP($A70,'reference.non-recurrent delay'!$A:$D,2,TRUE),IF(B70=3,VLOOKUP($A70,'reference.non-recurrent delay'!$A:$D,3,TRUE),VLOOKUP($A70,'reference.non-recurrent delay'!$A:$D,4,TRUE)))</f>
        <v>3.3060000000000001E-7</v>
      </c>
      <c r="D70" t="str">
        <f t="shared" ref="D70:D71" si="46">+CONCATENATE("ELSEIF (([ft] &lt; 3 OR [ft] == 8) AND [vc] &gt; ",TEXT(A70,"0.00")," AND [vc] &lt;= ",TEXT(A73,"0.00")," AND lanes == ",B70,") THEN ",TEXT(C70,"0.000000000000")," * [VMT]")</f>
        <v>ELSEIF (([ft] &lt; 3 OR [ft] == 8) AND [vc] &gt; 0.22 AND [vc] &lt;= 0.23 AND lanes == 4) THEN 0.000000330600 * [VMT]</v>
      </c>
    </row>
    <row r="71" spans="1:4">
      <c r="A71" s="18">
        <f t="shared" si="44"/>
        <v>0.23000000000000007</v>
      </c>
      <c r="B71">
        <f t="shared" si="45"/>
        <v>2</v>
      </c>
      <c r="C71">
        <f>+IF(B71=2,VLOOKUP($A71,'reference.non-recurrent delay'!$A:$D,2,TRUE),IF(B71=3,VLOOKUP($A71,'reference.non-recurrent delay'!$A:$D,3,TRUE),VLOOKUP($A71,'reference.non-recurrent delay'!$A:$D,4,TRUE)))</f>
        <v>1.808E-5</v>
      </c>
      <c r="D71" t="str">
        <f t="shared" si="46"/>
        <v>ELSEIF (([ft] &lt; 3 OR [ft] == 8) AND [vc] &gt; 0.23 AND [vc] &lt;= 0.24 AND lanes == 2) THEN 0.000018080000 * [VMT]</v>
      </c>
    </row>
    <row r="72" spans="1:4">
      <c r="A72" s="18">
        <f t="shared" si="44"/>
        <v>0.23000000000000007</v>
      </c>
      <c r="B72">
        <f t="shared" si="45"/>
        <v>3</v>
      </c>
      <c r="C72">
        <f>+IF(B72=2,VLOOKUP($A72,'reference.non-recurrent delay'!$A:$D,2,TRUE),IF(B72=3,VLOOKUP($A72,'reference.non-recurrent delay'!$A:$D,3,TRUE),VLOOKUP($A72,'reference.non-recurrent delay'!$A:$D,4,TRUE)))</f>
        <v>4.5220000000000001E-6</v>
      </c>
      <c r="D72" t="str">
        <f t="shared" ref="D72" si="47">+CONCATENATE("ELSEIF (([ft] &lt; 3 OR [ft] == 8) AND [vc] &gt; ",TEXT(A72,"0.00")," AND [vc] &lt;= ",TEXT(A74,"0.00")," AND lanes == ",B72,") THEN ",TEXT(C72,"0.000000000000")," * [VMT]")</f>
        <v>ELSEIF (([ft] &lt; 3 OR [ft] == 8) AND [vc] &gt; 0.23 AND [vc] &lt;= 0.24 AND lanes == 3) THEN 0.000004522000 * [VMT]</v>
      </c>
    </row>
    <row r="73" spans="1:4">
      <c r="A73" s="18">
        <f t="shared" si="44"/>
        <v>0.23000000000000007</v>
      </c>
      <c r="B73">
        <f t="shared" si="45"/>
        <v>4</v>
      </c>
      <c r="C73">
        <f>+IF(B73=2,VLOOKUP($A73,'reference.non-recurrent delay'!$A:$D,2,TRUE),IF(B73=3,VLOOKUP($A73,'reference.non-recurrent delay'!$A:$D,3,TRUE),VLOOKUP($A73,'reference.non-recurrent delay'!$A:$D,4,TRUE)))</f>
        <v>4.3039999999999999E-7</v>
      </c>
      <c r="D73" t="str">
        <f t="shared" ref="D73:D74" si="48">+CONCATENATE("ELSEIF (([ft] &lt; 3 OR [ft] == 8) AND [vc] &gt; ",TEXT(A73,"0.00")," AND [vc] &lt;= ",TEXT(A76,"0.00")," AND lanes == ",B73,") THEN ",TEXT(C73,"0.000000000000")," * [VMT]")</f>
        <v>ELSEIF (([ft] &lt; 3 OR [ft] == 8) AND [vc] &gt; 0.23 AND [vc] &lt;= 0.24 AND lanes == 4) THEN 0.000000430400 * [VMT]</v>
      </c>
    </row>
    <row r="74" spans="1:4">
      <c r="A74" s="18">
        <f t="shared" si="44"/>
        <v>0.24000000000000007</v>
      </c>
      <c r="B74">
        <f t="shared" si="45"/>
        <v>2</v>
      </c>
      <c r="C74">
        <f>+IF(B74=2,VLOOKUP($A74,'reference.non-recurrent delay'!$A:$D,2,TRUE),IF(B74=3,VLOOKUP($A74,'reference.non-recurrent delay'!$A:$D,3,TRUE),VLOOKUP($A74,'reference.non-recurrent delay'!$A:$D,4,TRUE)))</f>
        <v>2.084E-5</v>
      </c>
      <c r="D74" t="str">
        <f t="shared" si="48"/>
        <v>ELSEIF (([ft] &lt; 3 OR [ft] == 8) AND [vc] &gt; 0.24 AND [vc] &lt;= 0.25 AND lanes == 2) THEN 0.000020840000 * [VMT]</v>
      </c>
    </row>
    <row r="75" spans="1:4">
      <c r="A75" s="18">
        <f t="shared" si="44"/>
        <v>0.24000000000000007</v>
      </c>
      <c r="B75">
        <f t="shared" si="45"/>
        <v>3</v>
      </c>
      <c r="C75">
        <f>+IF(B75=2,VLOOKUP($A75,'reference.non-recurrent delay'!$A:$D,2,TRUE),IF(B75=3,VLOOKUP($A75,'reference.non-recurrent delay'!$A:$D,3,TRUE),VLOOKUP($A75,'reference.non-recurrent delay'!$A:$D,4,TRUE)))</f>
        <v>5.356E-6</v>
      </c>
      <c r="D75" t="str">
        <f t="shared" ref="D75" si="49">+CONCATENATE("ELSEIF (([ft] &lt; 3 OR [ft] == 8) AND [vc] &gt; ",TEXT(A75,"0.00")," AND [vc] &lt;= ",TEXT(A77,"0.00")," AND lanes == ",B75,") THEN ",TEXT(C75,"0.000000000000")," * [VMT]")</f>
        <v>ELSEIF (([ft] &lt; 3 OR [ft] == 8) AND [vc] &gt; 0.24 AND [vc] &lt;= 0.25 AND lanes == 3) THEN 0.000005356000 * [VMT]</v>
      </c>
    </row>
    <row r="76" spans="1:4">
      <c r="A76" s="18">
        <f t="shared" si="44"/>
        <v>0.24000000000000007</v>
      </c>
      <c r="B76">
        <f t="shared" si="45"/>
        <v>4</v>
      </c>
      <c r="C76">
        <f>+IF(B76=2,VLOOKUP($A76,'reference.non-recurrent delay'!$A:$D,2,TRUE),IF(B76=3,VLOOKUP($A76,'reference.non-recurrent delay'!$A:$D,3,TRUE),VLOOKUP($A76,'reference.non-recurrent delay'!$A:$D,4,TRUE)))</f>
        <v>5.3020000000000002E-7</v>
      </c>
      <c r="D76" t="str">
        <f t="shared" ref="D76:D77" si="50">+CONCATENATE("ELSEIF (([ft] &lt; 3 OR [ft] == 8) AND [vc] &gt; ",TEXT(A76,"0.00")," AND [vc] &lt;= ",TEXT(A79,"0.00")," AND lanes == ",B76,") THEN ",TEXT(C76,"0.000000000000")," * [VMT]")</f>
        <v>ELSEIF (([ft] &lt; 3 OR [ft] == 8) AND [vc] &gt; 0.24 AND [vc] &lt;= 0.25 AND lanes == 4) THEN 0.000000530200 * [VMT]</v>
      </c>
    </row>
    <row r="77" spans="1:4">
      <c r="A77" s="18">
        <f t="shared" si="44"/>
        <v>0.25000000000000006</v>
      </c>
      <c r="B77">
        <f t="shared" si="45"/>
        <v>2</v>
      </c>
      <c r="C77">
        <f>+IF(B77=2,VLOOKUP($A77,'reference.non-recurrent delay'!$A:$D,2,TRUE),IF(B77=3,VLOOKUP($A77,'reference.non-recurrent delay'!$A:$D,3,TRUE),VLOOKUP($A77,'reference.non-recurrent delay'!$A:$D,4,TRUE)))</f>
        <v>2.3600000000000001E-5</v>
      </c>
      <c r="D77" t="str">
        <f t="shared" si="50"/>
        <v>ELSEIF (([ft] &lt; 3 OR [ft] == 8) AND [vc] &gt; 0.25 AND [vc] &lt;= 0.26 AND lanes == 2) THEN 0.000023600000 * [VMT]</v>
      </c>
    </row>
    <row r="78" spans="1:4">
      <c r="A78" s="18">
        <f t="shared" si="44"/>
        <v>0.25000000000000006</v>
      </c>
      <c r="B78">
        <f t="shared" si="45"/>
        <v>3</v>
      </c>
      <c r="C78">
        <f>+IF(B78=2,VLOOKUP($A78,'reference.non-recurrent delay'!$A:$D,2,TRUE),IF(B78=3,VLOOKUP($A78,'reference.non-recurrent delay'!$A:$D,3,TRUE),VLOOKUP($A78,'reference.non-recurrent delay'!$A:$D,4,TRUE)))</f>
        <v>6.19E-6</v>
      </c>
      <c r="D78" t="str">
        <f t="shared" ref="D78" si="51">+CONCATENATE("ELSEIF (([ft] &lt; 3 OR [ft] == 8) AND [vc] &gt; ",TEXT(A78,"0.00")," AND [vc] &lt;= ",TEXT(A80,"0.00")," AND lanes == ",B78,") THEN ",TEXT(C78,"0.000000000000")," * [VMT]")</f>
        <v>ELSEIF (([ft] &lt; 3 OR [ft] == 8) AND [vc] &gt; 0.25 AND [vc] &lt;= 0.26 AND lanes == 3) THEN 0.000006190000 * [VMT]</v>
      </c>
    </row>
    <row r="79" spans="1:4">
      <c r="A79" s="18">
        <f t="shared" si="44"/>
        <v>0.25000000000000006</v>
      </c>
      <c r="B79">
        <f t="shared" si="45"/>
        <v>4</v>
      </c>
      <c r="C79">
        <f>+IF(B79=2,VLOOKUP($A79,'reference.non-recurrent delay'!$A:$D,2,TRUE),IF(B79=3,VLOOKUP($A79,'reference.non-recurrent delay'!$A:$D,3,TRUE),VLOOKUP($A79,'reference.non-recurrent delay'!$A:$D,4,TRUE)))</f>
        <v>6.3E-7</v>
      </c>
      <c r="D79" t="str">
        <f t="shared" ref="D79:D80" si="52">+CONCATENATE("ELSEIF (([ft] &lt; 3 OR [ft] == 8) AND [vc] &gt; ",TEXT(A79,"0.00")," AND [vc] &lt;= ",TEXT(A82,"0.00")," AND lanes == ",B79,") THEN ",TEXT(C79,"0.000000000000")," * [VMT]")</f>
        <v>ELSEIF (([ft] &lt; 3 OR [ft] == 8) AND [vc] &gt; 0.25 AND [vc] &lt;= 0.26 AND lanes == 4) THEN 0.000000630000 * [VMT]</v>
      </c>
    </row>
    <row r="80" spans="1:4">
      <c r="A80" s="18">
        <f t="shared" si="44"/>
        <v>0.26000000000000006</v>
      </c>
      <c r="B80">
        <f t="shared" si="45"/>
        <v>2</v>
      </c>
      <c r="C80">
        <f>+IF(B80=2,VLOOKUP($A80,'reference.non-recurrent delay'!$A:$D,2,TRUE),IF(B80=3,VLOOKUP($A80,'reference.non-recurrent delay'!$A:$D,3,TRUE),VLOOKUP($A80,'reference.non-recurrent delay'!$A:$D,4,TRUE)))</f>
        <v>2.8520000000000001E-5</v>
      </c>
      <c r="D80" t="str">
        <f t="shared" si="52"/>
        <v>ELSEIF (([ft] &lt; 3 OR [ft] == 8) AND [vc] &gt; 0.26 AND [vc] &lt;= 0.27 AND lanes == 2) THEN 0.000028520000 * [VMT]</v>
      </c>
    </row>
    <row r="81" spans="1:4">
      <c r="A81" s="18">
        <f t="shared" si="44"/>
        <v>0.26000000000000006</v>
      </c>
      <c r="B81">
        <f t="shared" si="45"/>
        <v>3</v>
      </c>
      <c r="C81">
        <f>+IF(B81=2,VLOOKUP($A81,'reference.non-recurrent delay'!$A:$D,2,TRUE),IF(B81=3,VLOOKUP($A81,'reference.non-recurrent delay'!$A:$D,3,TRUE),VLOOKUP($A81,'reference.non-recurrent delay'!$A:$D,4,TRUE)))</f>
        <v>8.0320000000000003E-6</v>
      </c>
      <c r="D81" t="str">
        <f t="shared" ref="D81" si="53">+CONCATENATE("ELSEIF (([ft] &lt; 3 OR [ft] == 8) AND [vc] &gt; ",TEXT(A81,"0.00")," AND [vc] &lt;= ",TEXT(A83,"0.00")," AND lanes == ",B81,") THEN ",TEXT(C81,"0.000000000000")," * [VMT]")</f>
        <v>ELSEIF (([ft] &lt; 3 OR [ft] == 8) AND [vc] &gt; 0.26 AND [vc] &lt;= 0.27 AND lanes == 3) THEN 0.000008032000 * [VMT]</v>
      </c>
    </row>
    <row r="82" spans="1:4">
      <c r="A82" s="18">
        <f t="shared" si="44"/>
        <v>0.26000000000000006</v>
      </c>
      <c r="B82">
        <f t="shared" si="45"/>
        <v>4</v>
      </c>
      <c r="C82">
        <f>+IF(B82=2,VLOOKUP($A82,'reference.non-recurrent delay'!$A:$D,2,TRUE),IF(B82=3,VLOOKUP($A82,'reference.non-recurrent delay'!$A:$D,3,TRUE),VLOOKUP($A82,'reference.non-recurrent delay'!$A:$D,4,TRUE)))</f>
        <v>9.5999999999999991E-7</v>
      </c>
      <c r="D82" t="str">
        <f t="shared" ref="D82:D83" si="54">+CONCATENATE("ELSEIF (([ft] &lt; 3 OR [ft] == 8) AND [vc] &gt; ",TEXT(A82,"0.00")," AND [vc] &lt;= ",TEXT(A85,"0.00")," AND lanes == ",B82,") THEN ",TEXT(C82,"0.000000000000")," * [VMT]")</f>
        <v>ELSEIF (([ft] &lt; 3 OR [ft] == 8) AND [vc] &gt; 0.26 AND [vc] &lt;= 0.27 AND lanes == 4) THEN 0.000000960000 * [VMT]</v>
      </c>
    </row>
    <row r="83" spans="1:4">
      <c r="A83" s="18">
        <f t="shared" si="44"/>
        <v>0.27000000000000007</v>
      </c>
      <c r="B83">
        <f t="shared" si="45"/>
        <v>2</v>
      </c>
      <c r="C83">
        <f>+IF(B83=2,VLOOKUP($A83,'reference.non-recurrent delay'!$A:$D,2,TRUE),IF(B83=3,VLOOKUP($A83,'reference.non-recurrent delay'!$A:$D,3,TRUE),VLOOKUP($A83,'reference.non-recurrent delay'!$A:$D,4,TRUE)))</f>
        <v>3.3439999999999998E-5</v>
      </c>
      <c r="D83" t="str">
        <f t="shared" si="54"/>
        <v>ELSEIF (([ft] &lt; 3 OR [ft] == 8) AND [vc] &gt; 0.27 AND [vc] &lt;= 0.28 AND lanes == 2) THEN 0.000033440000 * [VMT]</v>
      </c>
    </row>
    <row r="84" spans="1:4">
      <c r="A84" s="18">
        <f t="shared" si="44"/>
        <v>0.27000000000000007</v>
      </c>
      <c r="B84">
        <f t="shared" si="45"/>
        <v>3</v>
      </c>
      <c r="C84">
        <f>+IF(B84=2,VLOOKUP($A84,'reference.non-recurrent delay'!$A:$D,2,TRUE),IF(B84=3,VLOOKUP($A84,'reference.non-recurrent delay'!$A:$D,3,TRUE),VLOOKUP($A84,'reference.non-recurrent delay'!$A:$D,4,TRUE)))</f>
        <v>9.8740000000000007E-6</v>
      </c>
      <c r="D84" t="str">
        <f t="shared" ref="D84" si="55">+CONCATENATE("ELSEIF (([ft] &lt; 3 OR [ft] == 8) AND [vc] &gt; ",TEXT(A84,"0.00")," AND [vc] &lt;= ",TEXT(A86,"0.00")," AND lanes == ",B84,") THEN ",TEXT(C84,"0.000000000000")," * [VMT]")</f>
        <v>ELSEIF (([ft] &lt; 3 OR [ft] == 8) AND [vc] &gt; 0.27 AND [vc] &lt;= 0.28 AND lanes == 3) THEN 0.000009874000 * [VMT]</v>
      </c>
    </row>
    <row r="85" spans="1:4">
      <c r="A85" s="18">
        <f t="shared" si="44"/>
        <v>0.27000000000000007</v>
      </c>
      <c r="B85">
        <f t="shared" si="45"/>
        <v>4</v>
      </c>
      <c r="C85">
        <f>+IF(B85=2,VLOOKUP($A85,'reference.non-recurrent delay'!$A:$D,2,TRUE),IF(B85=3,VLOOKUP($A85,'reference.non-recurrent delay'!$A:$D,3,TRUE),VLOOKUP($A85,'reference.non-recurrent delay'!$A:$D,4,TRUE)))</f>
        <v>1.2899999999999999E-6</v>
      </c>
      <c r="D85" t="str">
        <f t="shared" ref="D85:D86" si="56">+CONCATENATE("ELSEIF (([ft] &lt; 3 OR [ft] == 8) AND [vc] &gt; ",TEXT(A85,"0.00")," AND [vc] &lt;= ",TEXT(A88,"0.00")," AND lanes == ",B85,") THEN ",TEXT(C85,"0.000000000000")," * [VMT]")</f>
        <v>ELSEIF (([ft] &lt; 3 OR [ft] == 8) AND [vc] &gt; 0.27 AND [vc] &lt;= 0.28 AND lanes == 4) THEN 0.000001290000 * [VMT]</v>
      </c>
    </row>
    <row r="86" spans="1:4">
      <c r="A86" s="18">
        <f t="shared" si="44"/>
        <v>0.28000000000000008</v>
      </c>
      <c r="B86">
        <f t="shared" si="45"/>
        <v>2</v>
      </c>
      <c r="C86">
        <f>+IF(B86=2,VLOOKUP($A86,'reference.non-recurrent delay'!$A:$D,2,TRUE),IF(B86=3,VLOOKUP($A86,'reference.non-recurrent delay'!$A:$D,3,TRUE),VLOOKUP($A86,'reference.non-recurrent delay'!$A:$D,4,TRUE)))</f>
        <v>3.8359999999999999E-5</v>
      </c>
      <c r="D86" t="str">
        <f t="shared" si="56"/>
        <v>ELSEIF (([ft] &lt; 3 OR [ft] == 8) AND [vc] &gt; 0.28 AND [vc] &lt;= 0.29 AND lanes == 2) THEN 0.000038360000 * [VMT]</v>
      </c>
    </row>
    <row r="87" spans="1:4">
      <c r="A87" s="18">
        <f t="shared" si="44"/>
        <v>0.28000000000000008</v>
      </c>
      <c r="B87">
        <f t="shared" si="45"/>
        <v>3</v>
      </c>
      <c r="C87">
        <f>+IF(B87=2,VLOOKUP($A87,'reference.non-recurrent delay'!$A:$D,2,TRUE),IF(B87=3,VLOOKUP($A87,'reference.non-recurrent delay'!$A:$D,3,TRUE),VLOOKUP($A87,'reference.non-recurrent delay'!$A:$D,4,TRUE)))</f>
        <v>1.172E-5</v>
      </c>
      <c r="D87" t="str">
        <f t="shared" ref="D87" si="57">+CONCATENATE("ELSEIF (([ft] &lt; 3 OR [ft] == 8) AND [vc] &gt; ",TEXT(A87,"0.00")," AND [vc] &lt;= ",TEXT(A89,"0.00")," AND lanes == ",B87,") THEN ",TEXT(C87,"0.000000000000")," * [VMT]")</f>
        <v>ELSEIF (([ft] &lt; 3 OR [ft] == 8) AND [vc] &gt; 0.28 AND [vc] &lt;= 0.29 AND lanes == 3) THEN 0.000011720000 * [VMT]</v>
      </c>
    </row>
    <row r="88" spans="1:4">
      <c r="A88" s="18">
        <f t="shared" si="44"/>
        <v>0.28000000000000008</v>
      </c>
      <c r="B88">
        <f t="shared" si="45"/>
        <v>4</v>
      </c>
      <c r="C88">
        <f>+IF(B88=2,VLOOKUP($A88,'reference.non-recurrent delay'!$A:$D,2,TRUE),IF(B88=3,VLOOKUP($A88,'reference.non-recurrent delay'!$A:$D,3,TRUE),VLOOKUP($A88,'reference.non-recurrent delay'!$A:$D,4,TRUE)))</f>
        <v>1.6199999999999999E-6</v>
      </c>
      <c r="D88" t="str">
        <f t="shared" ref="D88:D89" si="58">+CONCATENATE("ELSEIF (([ft] &lt; 3 OR [ft] == 8) AND [vc] &gt; ",TEXT(A88,"0.00")," AND [vc] &lt;= ",TEXT(A91,"0.00")," AND lanes == ",B88,") THEN ",TEXT(C88,"0.000000000000")," * [VMT]")</f>
        <v>ELSEIF (([ft] &lt; 3 OR [ft] == 8) AND [vc] &gt; 0.28 AND [vc] &lt;= 0.29 AND lanes == 4) THEN 0.000001620000 * [VMT]</v>
      </c>
    </row>
    <row r="89" spans="1:4">
      <c r="A89" s="18">
        <f t="shared" si="44"/>
        <v>0.29000000000000009</v>
      </c>
      <c r="B89">
        <f t="shared" si="45"/>
        <v>2</v>
      </c>
      <c r="C89">
        <f>+IF(B89=2,VLOOKUP($A89,'reference.non-recurrent delay'!$A:$D,2,TRUE),IF(B89=3,VLOOKUP($A89,'reference.non-recurrent delay'!$A:$D,3,TRUE),VLOOKUP($A89,'reference.non-recurrent delay'!$A:$D,4,TRUE)))</f>
        <v>4.3279999999999999E-5</v>
      </c>
      <c r="D89" t="str">
        <f t="shared" si="58"/>
        <v>ELSEIF (([ft] &lt; 3 OR [ft] == 8) AND [vc] &gt; 0.29 AND [vc] &lt;= 0.30 AND lanes == 2) THEN 0.000043280000 * [VMT]</v>
      </c>
    </row>
    <row r="90" spans="1:4">
      <c r="A90" s="18">
        <f t="shared" si="44"/>
        <v>0.29000000000000009</v>
      </c>
      <c r="B90">
        <f t="shared" si="45"/>
        <v>3</v>
      </c>
      <c r="C90">
        <f>+IF(B90=2,VLOOKUP($A90,'reference.non-recurrent delay'!$A:$D,2,TRUE),IF(B90=3,VLOOKUP($A90,'reference.non-recurrent delay'!$A:$D,3,TRUE),VLOOKUP($A90,'reference.non-recurrent delay'!$A:$D,4,TRUE)))</f>
        <v>1.3560000000000001E-5</v>
      </c>
      <c r="D90" t="str">
        <f t="shared" ref="D90" si="59">+CONCATENATE("ELSEIF (([ft] &lt; 3 OR [ft] == 8) AND [vc] &gt; ",TEXT(A90,"0.00")," AND [vc] &lt;= ",TEXT(A92,"0.00")," AND lanes == ",B90,") THEN ",TEXT(C90,"0.000000000000")," * [VMT]")</f>
        <v>ELSEIF (([ft] &lt; 3 OR [ft] == 8) AND [vc] &gt; 0.29 AND [vc] &lt;= 0.30 AND lanes == 3) THEN 0.000013560000 * [VMT]</v>
      </c>
    </row>
    <row r="91" spans="1:4">
      <c r="A91" s="18">
        <f t="shared" si="44"/>
        <v>0.29000000000000009</v>
      </c>
      <c r="B91">
        <f t="shared" si="45"/>
        <v>4</v>
      </c>
      <c r="C91">
        <f>+IF(B91=2,VLOOKUP($A91,'reference.non-recurrent delay'!$A:$D,2,TRUE),IF(B91=3,VLOOKUP($A91,'reference.non-recurrent delay'!$A:$D,3,TRUE),VLOOKUP($A91,'reference.non-recurrent delay'!$A:$D,4,TRUE)))</f>
        <v>1.95E-6</v>
      </c>
      <c r="D91" t="str">
        <f t="shared" ref="D91:D92" si="60">+CONCATENATE("ELSEIF (([ft] &lt; 3 OR [ft] == 8) AND [vc] &gt; ",TEXT(A91,"0.00")," AND [vc] &lt;= ",TEXT(A94,"0.00")," AND lanes == ",B91,") THEN ",TEXT(C91,"0.000000000000")," * [VMT]")</f>
        <v>ELSEIF (([ft] &lt; 3 OR [ft] == 8) AND [vc] &gt; 0.29 AND [vc] &lt;= 0.30 AND lanes == 4) THEN 0.000001950000 * [VMT]</v>
      </c>
    </row>
    <row r="92" spans="1:4">
      <c r="A92" s="18">
        <f t="shared" si="44"/>
        <v>0.3000000000000001</v>
      </c>
      <c r="B92">
        <f t="shared" si="45"/>
        <v>2</v>
      </c>
      <c r="C92">
        <f>+IF(B92=2,VLOOKUP($A92,'reference.non-recurrent delay'!$A:$D,2,TRUE),IF(B92=3,VLOOKUP($A92,'reference.non-recurrent delay'!$A:$D,3,TRUE),VLOOKUP($A92,'reference.non-recurrent delay'!$A:$D,4,TRUE)))</f>
        <v>4.8199999999999999E-5</v>
      </c>
      <c r="D92" t="str">
        <f t="shared" si="60"/>
        <v>ELSEIF (([ft] &lt; 3 OR [ft] == 8) AND [vc] &gt; 0.30 AND [vc] &lt;= 0.31 AND lanes == 2) THEN 0.000048200000 * [VMT]</v>
      </c>
    </row>
    <row r="93" spans="1:4">
      <c r="A93" s="18">
        <f t="shared" si="44"/>
        <v>0.3000000000000001</v>
      </c>
      <c r="B93">
        <f t="shared" si="45"/>
        <v>3</v>
      </c>
      <c r="C93">
        <f>+IF(B93=2,VLOOKUP($A93,'reference.non-recurrent delay'!$A:$D,2,TRUE),IF(B93=3,VLOOKUP($A93,'reference.non-recurrent delay'!$A:$D,3,TRUE),VLOOKUP($A93,'reference.non-recurrent delay'!$A:$D,4,TRUE)))</f>
        <v>1.5400000000000002E-5</v>
      </c>
      <c r="D93" t="str">
        <f t="shared" ref="D93" si="61">+CONCATENATE("ELSEIF (([ft] &lt; 3 OR [ft] == 8) AND [vc] &gt; ",TEXT(A93,"0.00")," AND [vc] &lt;= ",TEXT(A95,"0.00")," AND lanes == ",B93,") THEN ",TEXT(C93,"0.000000000000")," * [VMT]")</f>
        <v>ELSEIF (([ft] &lt; 3 OR [ft] == 8) AND [vc] &gt; 0.30 AND [vc] &lt;= 0.31 AND lanes == 3) THEN 0.000015400000 * [VMT]</v>
      </c>
    </row>
    <row r="94" spans="1:4">
      <c r="A94" s="18">
        <f t="shared" si="44"/>
        <v>0.3000000000000001</v>
      </c>
      <c r="B94">
        <f t="shared" si="45"/>
        <v>4</v>
      </c>
      <c r="C94">
        <f>+IF(B94=2,VLOOKUP($A94,'reference.non-recurrent delay'!$A:$D,2,TRUE),IF(B94=3,VLOOKUP($A94,'reference.non-recurrent delay'!$A:$D,3,TRUE),VLOOKUP($A94,'reference.non-recurrent delay'!$A:$D,4,TRUE)))</f>
        <v>2.2800000000000002E-6</v>
      </c>
      <c r="D94" t="str">
        <f t="shared" ref="D94:D95" si="62">+CONCATENATE("ELSEIF (([ft] &lt; 3 OR [ft] == 8) AND [vc] &gt; ",TEXT(A94,"0.00")," AND [vc] &lt;= ",TEXT(A97,"0.00")," AND lanes == ",B94,") THEN ",TEXT(C94,"0.000000000000")," * [VMT]")</f>
        <v>ELSEIF (([ft] &lt; 3 OR [ft] == 8) AND [vc] &gt; 0.30 AND [vc] &lt;= 0.31 AND lanes == 4) THEN 0.000002280000 * [VMT]</v>
      </c>
    </row>
    <row r="95" spans="1:4">
      <c r="A95" s="18">
        <f t="shared" si="44"/>
        <v>0.31000000000000011</v>
      </c>
      <c r="B95">
        <f t="shared" si="45"/>
        <v>2</v>
      </c>
      <c r="C95">
        <f>+IF(B95=2,VLOOKUP($A95,'reference.non-recurrent delay'!$A:$D,2,TRUE),IF(B95=3,VLOOKUP($A95,'reference.non-recurrent delay'!$A:$D,3,TRUE),VLOOKUP($A95,'reference.non-recurrent delay'!$A:$D,4,TRUE)))</f>
        <v>5.6239999999999997E-5</v>
      </c>
      <c r="D95" t="str">
        <f t="shared" si="62"/>
        <v>ELSEIF (([ft] &lt; 3 OR [ft] == 8) AND [vc] &gt; 0.31 AND [vc] &lt;= 0.32 AND lanes == 2) THEN 0.000056240000 * [VMT]</v>
      </c>
    </row>
    <row r="96" spans="1:4">
      <c r="A96" s="18">
        <f t="shared" si="44"/>
        <v>0.31000000000000011</v>
      </c>
      <c r="B96">
        <f t="shared" si="45"/>
        <v>3</v>
      </c>
      <c r="C96">
        <f>+IF(B96=2,VLOOKUP($A96,'reference.non-recurrent delay'!$A:$D,2,TRUE),IF(B96=3,VLOOKUP($A96,'reference.non-recurrent delay'!$A:$D,3,TRUE),VLOOKUP($A96,'reference.non-recurrent delay'!$A:$D,4,TRUE)))</f>
        <v>1.9000000000000001E-5</v>
      </c>
      <c r="D96" t="str">
        <f t="shared" ref="D96" si="63">+CONCATENATE("ELSEIF (([ft] &lt; 3 OR [ft] == 8) AND [vc] &gt; ",TEXT(A96,"0.00")," AND [vc] &lt;= ",TEXT(A98,"0.00")," AND lanes == ",B96,") THEN ",TEXT(C96,"0.000000000000")," * [VMT]")</f>
        <v>ELSEIF (([ft] &lt; 3 OR [ft] == 8) AND [vc] &gt; 0.31 AND [vc] &lt;= 0.32 AND lanes == 3) THEN 0.000019000000 * [VMT]</v>
      </c>
    </row>
    <row r="97" spans="1:4">
      <c r="A97" s="18">
        <f t="shared" si="44"/>
        <v>0.31000000000000011</v>
      </c>
      <c r="B97">
        <f t="shared" si="45"/>
        <v>4</v>
      </c>
      <c r="C97">
        <f>+IF(B97=2,VLOOKUP($A97,'reference.non-recurrent delay'!$A:$D,2,TRUE),IF(B97=3,VLOOKUP($A97,'reference.non-recurrent delay'!$A:$D,3,TRUE),VLOOKUP($A97,'reference.non-recurrent delay'!$A:$D,4,TRUE)))</f>
        <v>3.174E-6</v>
      </c>
      <c r="D97" t="str">
        <f t="shared" ref="D97:D98" si="64">+CONCATENATE("ELSEIF (([ft] &lt; 3 OR [ft] == 8) AND [vc] &gt; ",TEXT(A97,"0.00")," AND [vc] &lt;= ",TEXT(A100,"0.00")," AND lanes == ",B97,") THEN ",TEXT(C97,"0.000000000000")," * [VMT]")</f>
        <v>ELSEIF (([ft] &lt; 3 OR [ft] == 8) AND [vc] &gt; 0.31 AND [vc] &lt;= 0.32 AND lanes == 4) THEN 0.000003174000 * [VMT]</v>
      </c>
    </row>
    <row r="98" spans="1:4">
      <c r="A98" s="18">
        <f t="shared" si="44"/>
        <v>0.32000000000000012</v>
      </c>
      <c r="B98">
        <f t="shared" si="45"/>
        <v>2</v>
      </c>
      <c r="C98">
        <f>+IF(B98=2,VLOOKUP($A98,'reference.non-recurrent delay'!$A:$D,2,TRUE),IF(B98=3,VLOOKUP($A98,'reference.non-recurrent delay'!$A:$D,3,TRUE),VLOOKUP($A98,'reference.non-recurrent delay'!$A:$D,4,TRUE)))</f>
        <v>6.4280000000000001E-5</v>
      </c>
      <c r="D98" t="str">
        <f t="shared" si="64"/>
        <v>ELSEIF (([ft] &lt; 3 OR [ft] == 8) AND [vc] &gt; 0.32 AND [vc] &lt;= 0.33 AND lanes == 2) THEN 0.000064280000 * [VMT]</v>
      </c>
    </row>
    <row r="99" spans="1:4">
      <c r="A99" s="18">
        <f t="shared" si="44"/>
        <v>0.32000000000000012</v>
      </c>
      <c r="B99">
        <f t="shared" si="45"/>
        <v>3</v>
      </c>
      <c r="C99">
        <f>+IF(B99=2,VLOOKUP($A99,'reference.non-recurrent delay'!$A:$D,2,TRUE),IF(B99=3,VLOOKUP($A99,'reference.non-recurrent delay'!$A:$D,3,TRUE),VLOOKUP($A99,'reference.non-recurrent delay'!$A:$D,4,TRUE)))</f>
        <v>2.26E-5</v>
      </c>
      <c r="D99" t="str">
        <f t="shared" ref="D99" si="65">+CONCATENATE("ELSEIF (([ft] &lt; 3 OR [ft] == 8) AND [vc] &gt; ",TEXT(A99,"0.00")," AND [vc] &lt;= ",TEXT(A101,"0.00")," AND lanes == ",B99,") THEN ",TEXT(C99,"0.000000000000")," * [VMT]")</f>
        <v>ELSEIF (([ft] &lt; 3 OR [ft] == 8) AND [vc] &gt; 0.32 AND [vc] &lt;= 0.33 AND lanes == 3) THEN 0.000022600000 * [VMT]</v>
      </c>
    </row>
    <row r="100" spans="1:4">
      <c r="A100" s="18">
        <f t="shared" si="44"/>
        <v>0.32000000000000012</v>
      </c>
      <c r="B100">
        <f t="shared" si="45"/>
        <v>4</v>
      </c>
      <c r="C100">
        <f>+IF(B100=2,VLOOKUP($A100,'reference.non-recurrent delay'!$A:$D,2,TRUE),IF(B100=3,VLOOKUP($A100,'reference.non-recurrent delay'!$A:$D,3,TRUE),VLOOKUP($A100,'reference.non-recurrent delay'!$A:$D,4,TRUE)))</f>
        <v>4.0679999999999998E-6</v>
      </c>
      <c r="D100" t="str">
        <f t="shared" ref="D100:D101" si="66">+CONCATENATE("ELSEIF (([ft] &lt; 3 OR [ft] == 8) AND [vc] &gt; ",TEXT(A100,"0.00")," AND [vc] &lt;= ",TEXT(A103,"0.00")," AND lanes == ",B100,") THEN ",TEXT(C100,"0.000000000000")," * [VMT]")</f>
        <v>ELSEIF (([ft] &lt; 3 OR [ft] == 8) AND [vc] &gt; 0.32 AND [vc] &lt;= 0.33 AND lanes == 4) THEN 0.000004068000 * [VMT]</v>
      </c>
    </row>
    <row r="101" spans="1:4">
      <c r="A101" s="18">
        <f t="shared" si="44"/>
        <v>0.33000000000000013</v>
      </c>
      <c r="B101">
        <f t="shared" si="45"/>
        <v>2</v>
      </c>
      <c r="C101">
        <f>+IF(B101=2,VLOOKUP($A101,'reference.non-recurrent delay'!$A:$D,2,TRUE),IF(B101=3,VLOOKUP($A101,'reference.non-recurrent delay'!$A:$D,3,TRUE),VLOOKUP($A101,'reference.non-recurrent delay'!$A:$D,4,TRUE)))</f>
        <v>7.2319999999999999E-5</v>
      </c>
      <c r="D101" t="str">
        <f t="shared" si="66"/>
        <v>ELSEIF (([ft] &lt; 3 OR [ft] == 8) AND [vc] &gt; 0.33 AND [vc] &lt;= 0.34 AND lanes == 2) THEN 0.000072320000 * [VMT]</v>
      </c>
    </row>
    <row r="102" spans="1:4">
      <c r="A102" s="18">
        <f t="shared" si="44"/>
        <v>0.33000000000000013</v>
      </c>
      <c r="B102">
        <f t="shared" si="45"/>
        <v>3</v>
      </c>
      <c r="C102">
        <f>+IF(B102=2,VLOOKUP($A102,'reference.non-recurrent delay'!$A:$D,2,TRUE),IF(B102=3,VLOOKUP($A102,'reference.non-recurrent delay'!$A:$D,3,TRUE),VLOOKUP($A102,'reference.non-recurrent delay'!$A:$D,4,TRUE)))</f>
        <v>2.62E-5</v>
      </c>
      <c r="D102" t="str">
        <f t="shared" ref="D102" si="67">+CONCATENATE("ELSEIF (([ft] &lt; 3 OR [ft] == 8) AND [vc] &gt; ",TEXT(A102,"0.00")," AND [vc] &lt;= ",TEXT(A104,"0.00")," AND lanes == ",B102,") THEN ",TEXT(C102,"0.000000000000")," * [VMT]")</f>
        <v>ELSEIF (([ft] &lt; 3 OR [ft] == 8) AND [vc] &gt; 0.33 AND [vc] &lt;= 0.34 AND lanes == 3) THEN 0.000026200000 * [VMT]</v>
      </c>
    </row>
    <row r="103" spans="1:4">
      <c r="A103" s="18">
        <f t="shared" si="44"/>
        <v>0.33000000000000013</v>
      </c>
      <c r="B103">
        <f t="shared" si="45"/>
        <v>4</v>
      </c>
      <c r="C103">
        <f>+IF(B103=2,VLOOKUP($A103,'reference.non-recurrent delay'!$A:$D,2,TRUE),IF(B103=3,VLOOKUP($A103,'reference.non-recurrent delay'!$A:$D,3,TRUE),VLOOKUP($A103,'reference.non-recurrent delay'!$A:$D,4,TRUE)))</f>
        <v>4.9620000000000001E-6</v>
      </c>
      <c r="D103" t="str">
        <f t="shared" ref="D103:D104" si="68">+CONCATENATE("ELSEIF (([ft] &lt; 3 OR [ft] == 8) AND [vc] &gt; ",TEXT(A103,"0.00")," AND [vc] &lt;= ",TEXT(A106,"0.00")," AND lanes == ",B103,") THEN ",TEXT(C103,"0.000000000000")," * [VMT]")</f>
        <v>ELSEIF (([ft] &lt; 3 OR [ft] == 8) AND [vc] &gt; 0.33 AND [vc] &lt;= 0.34 AND lanes == 4) THEN 0.000004962000 * [VMT]</v>
      </c>
    </row>
    <row r="104" spans="1:4">
      <c r="A104" s="18">
        <f t="shared" si="44"/>
        <v>0.34000000000000014</v>
      </c>
      <c r="B104">
        <f t="shared" si="45"/>
        <v>2</v>
      </c>
      <c r="C104">
        <f>+IF(B104=2,VLOOKUP($A104,'reference.non-recurrent delay'!$A:$D,2,TRUE),IF(B104=3,VLOOKUP($A104,'reference.non-recurrent delay'!$A:$D,3,TRUE),VLOOKUP($A104,'reference.non-recurrent delay'!$A:$D,4,TRUE)))</f>
        <v>8.0359999999999996E-5</v>
      </c>
      <c r="D104" t="str">
        <f t="shared" si="68"/>
        <v>ELSEIF (([ft] &lt; 3 OR [ft] == 8) AND [vc] &gt; 0.34 AND [vc] &lt;= 0.35 AND lanes == 2) THEN 0.000080360000 * [VMT]</v>
      </c>
    </row>
    <row r="105" spans="1:4">
      <c r="A105" s="18">
        <f t="shared" si="44"/>
        <v>0.34000000000000014</v>
      </c>
      <c r="B105">
        <f t="shared" si="45"/>
        <v>3</v>
      </c>
      <c r="C105">
        <f>+IF(B105=2,VLOOKUP($A105,'reference.non-recurrent delay'!$A:$D,2,TRUE),IF(B105=3,VLOOKUP($A105,'reference.non-recurrent delay'!$A:$D,3,TRUE),VLOOKUP($A105,'reference.non-recurrent delay'!$A:$D,4,TRUE)))</f>
        <v>2.9799999999999999E-5</v>
      </c>
      <c r="D105" t="str">
        <f t="shared" ref="D105" si="69">+CONCATENATE("ELSEIF (([ft] &lt; 3 OR [ft] == 8) AND [vc] &gt; ",TEXT(A105,"0.00")," AND [vc] &lt;= ",TEXT(A107,"0.00")," AND lanes == ",B105,") THEN ",TEXT(C105,"0.000000000000")," * [VMT]")</f>
        <v>ELSEIF (([ft] &lt; 3 OR [ft] == 8) AND [vc] &gt; 0.34 AND [vc] &lt;= 0.35 AND lanes == 3) THEN 0.000029800000 * [VMT]</v>
      </c>
    </row>
    <row r="106" spans="1:4">
      <c r="A106" s="18">
        <f t="shared" si="44"/>
        <v>0.34000000000000014</v>
      </c>
      <c r="B106">
        <f t="shared" si="45"/>
        <v>4</v>
      </c>
      <c r="C106">
        <f>+IF(B106=2,VLOOKUP($A106,'reference.non-recurrent delay'!$A:$D,2,TRUE),IF(B106=3,VLOOKUP($A106,'reference.non-recurrent delay'!$A:$D,3,TRUE),VLOOKUP($A106,'reference.non-recurrent delay'!$A:$D,4,TRUE)))</f>
        <v>5.8560000000000003E-6</v>
      </c>
      <c r="D106" t="str">
        <f t="shared" ref="D106:D107" si="70">+CONCATENATE("ELSEIF (([ft] &lt; 3 OR [ft] == 8) AND [vc] &gt; ",TEXT(A106,"0.00")," AND [vc] &lt;= ",TEXT(A109,"0.00")," AND lanes == ",B106,") THEN ",TEXT(C106,"0.000000000000")," * [VMT]")</f>
        <v>ELSEIF (([ft] &lt; 3 OR [ft] == 8) AND [vc] &gt; 0.34 AND [vc] &lt;= 0.35 AND lanes == 4) THEN 0.000005856000 * [VMT]</v>
      </c>
    </row>
    <row r="107" spans="1:4">
      <c r="A107" s="18">
        <f t="shared" si="44"/>
        <v>0.35000000000000014</v>
      </c>
      <c r="B107">
        <f t="shared" si="45"/>
        <v>2</v>
      </c>
      <c r="C107">
        <f>+IF(B107=2,VLOOKUP($A107,'reference.non-recurrent delay'!$A:$D,2,TRUE),IF(B107=3,VLOOKUP($A107,'reference.non-recurrent delay'!$A:$D,3,TRUE),VLOOKUP($A107,'reference.non-recurrent delay'!$A:$D,4,TRUE)))</f>
        <v>8.8399999999999994E-5</v>
      </c>
      <c r="D107" t="str">
        <f t="shared" si="70"/>
        <v>ELSEIF (([ft] &lt; 3 OR [ft] == 8) AND [vc] &gt; 0.35 AND [vc] &lt;= 0.36 AND lanes == 2) THEN 0.000088400000 * [VMT]</v>
      </c>
    </row>
    <row r="108" spans="1:4">
      <c r="A108" s="18">
        <f t="shared" si="44"/>
        <v>0.35000000000000014</v>
      </c>
      <c r="B108">
        <f t="shared" si="45"/>
        <v>3</v>
      </c>
      <c r="C108">
        <f>+IF(B108=2,VLOOKUP($A108,'reference.non-recurrent delay'!$A:$D,2,TRUE),IF(B108=3,VLOOKUP($A108,'reference.non-recurrent delay'!$A:$D,3,TRUE),VLOOKUP($A108,'reference.non-recurrent delay'!$A:$D,4,TRUE)))</f>
        <v>3.3399999999999999E-5</v>
      </c>
      <c r="D108" t="str">
        <f t="shared" ref="D108" si="71">+CONCATENATE("ELSEIF (([ft] &lt; 3 OR [ft] == 8) AND [vc] &gt; ",TEXT(A108,"0.00")," AND [vc] &lt;= ",TEXT(A110,"0.00")," AND lanes == ",B108,") THEN ",TEXT(C108,"0.000000000000")," * [VMT]")</f>
        <v>ELSEIF (([ft] &lt; 3 OR [ft] == 8) AND [vc] &gt; 0.35 AND [vc] &lt;= 0.36 AND lanes == 3) THEN 0.000033400000 * [VMT]</v>
      </c>
    </row>
    <row r="109" spans="1:4">
      <c r="A109" s="18">
        <f t="shared" si="44"/>
        <v>0.35000000000000014</v>
      </c>
      <c r="B109">
        <f t="shared" si="45"/>
        <v>4</v>
      </c>
      <c r="C109">
        <f>+IF(B109=2,VLOOKUP($A109,'reference.non-recurrent delay'!$A:$D,2,TRUE),IF(B109=3,VLOOKUP($A109,'reference.non-recurrent delay'!$A:$D,3,TRUE),VLOOKUP($A109,'reference.non-recurrent delay'!$A:$D,4,TRUE)))</f>
        <v>6.7499999999999997E-6</v>
      </c>
      <c r="D109" t="str">
        <f t="shared" ref="D109:D110" si="72">+CONCATENATE("ELSEIF (([ft] &lt; 3 OR [ft] == 8) AND [vc] &gt; ",TEXT(A109,"0.00")," AND [vc] &lt;= ",TEXT(A112,"0.00")," AND lanes == ",B109,") THEN ",TEXT(C109,"0.000000000000")," * [VMT]")</f>
        <v>ELSEIF (([ft] &lt; 3 OR [ft] == 8) AND [vc] &gt; 0.35 AND [vc] &lt;= 0.36 AND lanes == 4) THEN 0.000006750000 * [VMT]</v>
      </c>
    </row>
    <row r="110" spans="1:4">
      <c r="A110" s="18">
        <f t="shared" si="44"/>
        <v>0.36000000000000015</v>
      </c>
      <c r="B110">
        <f t="shared" si="45"/>
        <v>2</v>
      </c>
      <c r="C110">
        <f>+IF(B110=2,VLOOKUP($A110,'reference.non-recurrent delay'!$A:$D,2,TRUE),IF(B110=3,VLOOKUP($A110,'reference.non-recurrent delay'!$A:$D,3,TRUE),VLOOKUP($A110,'reference.non-recurrent delay'!$A:$D,4,TRUE)))</f>
        <v>1.005E-4</v>
      </c>
      <c r="D110" t="str">
        <f t="shared" si="72"/>
        <v>ELSEIF (([ft] &lt; 3 OR [ft] == 8) AND [vc] &gt; 0.36 AND [vc] &lt;= 0.37 AND lanes == 2) THEN 0.000100500000 * [VMT]</v>
      </c>
    </row>
    <row r="111" spans="1:4">
      <c r="A111" s="18">
        <f t="shared" si="44"/>
        <v>0.36000000000000015</v>
      </c>
      <c r="B111">
        <f t="shared" si="45"/>
        <v>3</v>
      </c>
      <c r="C111">
        <f>+IF(B111=2,VLOOKUP($A111,'reference.non-recurrent delay'!$A:$D,2,TRUE),IF(B111=3,VLOOKUP($A111,'reference.non-recurrent delay'!$A:$D,3,TRUE),VLOOKUP($A111,'reference.non-recurrent delay'!$A:$D,4,TRUE)))</f>
        <v>3.9759999999999999E-5</v>
      </c>
      <c r="D111" t="str">
        <f t="shared" ref="D111" si="73">+CONCATENATE("ELSEIF (([ft] &lt; 3 OR [ft] == 8) AND [vc] &gt; ",TEXT(A111,"0.00")," AND [vc] &lt;= ",TEXT(A113,"0.00")," AND lanes == ",B111,") THEN ",TEXT(C111,"0.000000000000")," * [VMT]")</f>
        <v>ELSEIF (([ft] &lt; 3 OR [ft] == 8) AND [vc] &gt; 0.36 AND [vc] &lt;= 0.37 AND lanes == 3) THEN 0.000039760000 * [VMT]</v>
      </c>
    </row>
    <row r="112" spans="1:4">
      <c r="A112" s="18">
        <f t="shared" si="44"/>
        <v>0.36000000000000015</v>
      </c>
      <c r="B112">
        <f t="shared" si="45"/>
        <v>4</v>
      </c>
      <c r="C112">
        <f>+IF(B112=2,VLOOKUP($A112,'reference.non-recurrent delay'!$A:$D,2,TRUE),IF(B112=3,VLOOKUP($A112,'reference.non-recurrent delay'!$A:$D,3,TRUE),VLOOKUP($A112,'reference.non-recurrent delay'!$A:$D,4,TRUE)))</f>
        <v>8.8599999999999999E-6</v>
      </c>
      <c r="D112" t="str">
        <f t="shared" ref="D112:D113" si="74">+CONCATENATE("ELSEIF (([ft] &lt; 3 OR [ft] == 8) AND [vc] &gt; ",TEXT(A112,"0.00")," AND [vc] &lt;= ",TEXT(A115,"0.00")," AND lanes == ",B112,") THEN ",TEXT(C112,"0.000000000000")," * [VMT]")</f>
        <v>ELSEIF (([ft] &lt; 3 OR [ft] == 8) AND [vc] &gt; 0.36 AND [vc] &lt;= 0.37 AND lanes == 4) THEN 0.000008860000 * [VMT]</v>
      </c>
    </row>
    <row r="113" spans="1:4">
      <c r="A113" s="18">
        <f t="shared" si="44"/>
        <v>0.37000000000000016</v>
      </c>
      <c r="B113">
        <f t="shared" si="45"/>
        <v>2</v>
      </c>
      <c r="C113">
        <f>+IF(B113=2,VLOOKUP($A113,'reference.non-recurrent delay'!$A:$D,2,TRUE),IF(B113=3,VLOOKUP($A113,'reference.non-recurrent delay'!$A:$D,3,TRUE),VLOOKUP($A113,'reference.non-recurrent delay'!$A:$D,4,TRUE)))</f>
        <v>1.126E-4</v>
      </c>
      <c r="D113" t="str">
        <f t="shared" si="74"/>
        <v>ELSEIF (([ft] &lt; 3 OR [ft] == 8) AND [vc] &gt; 0.37 AND [vc] &lt;= 0.38 AND lanes == 2) THEN 0.000112600000 * [VMT]</v>
      </c>
    </row>
    <row r="114" spans="1:4">
      <c r="A114" s="18">
        <f t="shared" si="44"/>
        <v>0.37000000000000016</v>
      </c>
      <c r="B114">
        <f t="shared" si="45"/>
        <v>3</v>
      </c>
      <c r="C114">
        <f>+IF(B114=2,VLOOKUP($A114,'reference.non-recurrent delay'!$A:$D,2,TRUE),IF(B114=3,VLOOKUP($A114,'reference.non-recurrent delay'!$A:$D,3,TRUE),VLOOKUP($A114,'reference.non-recurrent delay'!$A:$D,4,TRUE)))</f>
        <v>4.6119999999999999E-5</v>
      </c>
      <c r="D114" t="str">
        <f t="shared" ref="D114" si="75">+CONCATENATE("ELSEIF (([ft] &lt; 3 OR [ft] == 8) AND [vc] &gt; ",TEXT(A114,"0.00")," AND [vc] &lt;= ",TEXT(A116,"0.00")," AND lanes == ",B114,") THEN ",TEXT(C114,"0.000000000000")," * [VMT]")</f>
        <v>ELSEIF (([ft] &lt; 3 OR [ft] == 8) AND [vc] &gt; 0.37 AND [vc] &lt;= 0.38 AND lanes == 3) THEN 0.000046120000 * [VMT]</v>
      </c>
    </row>
    <row r="115" spans="1:4">
      <c r="A115" s="18">
        <f t="shared" si="44"/>
        <v>0.37000000000000016</v>
      </c>
      <c r="B115">
        <f t="shared" si="45"/>
        <v>4</v>
      </c>
      <c r="C115">
        <f>+IF(B115=2,VLOOKUP($A115,'reference.non-recurrent delay'!$A:$D,2,TRUE),IF(B115=3,VLOOKUP($A115,'reference.non-recurrent delay'!$A:$D,3,TRUE),VLOOKUP($A115,'reference.non-recurrent delay'!$A:$D,4,TRUE)))</f>
        <v>1.097E-5</v>
      </c>
      <c r="D115" t="str">
        <f t="shared" ref="D115:D116" si="76">+CONCATENATE("ELSEIF (([ft] &lt; 3 OR [ft] == 8) AND [vc] &gt; ",TEXT(A115,"0.00")," AND [vc] &lt;= ",TEXT(A118,"0.00")," AND lanes == ",B115,") THEN ",TEXT(C115,"0.000000000000")," * [VMT]")</f>
        <v>ELSEIF (([ft] &lt; 3 OR [ft] == 8) AND [vc] &gt; 0.37 AND [vc] &lt;= 0.38 AND lanes == 4) THEN 0.000010970000 * [VMT]</v>
      </c>
    </row>
    <row r="116" spans="1:4">
      <c r="A116" s="18">
        <f t="shared" si="44"/>
        <v>0.38000000000000017</v>
      </c>
      <c r="B116">
        <f t="shared" si="45"/>
        <v>2</v>
      </c>
      <c r="C116">
        <f>+IF(B116=2,VLOOKUP($A116,'reference.non-recurrent delay'!$A:$D,2,TRUE),IF(B116=3,VLOOKUP($A116,'reference.non-recurrent delay'!$A:$D,3,TRUE),VLOOKUP($A116,'reference.non-recurrent delay'!$A:$D,4,TRUE)))</f>
        <v>1.248E-4</v>
      </c>
      <c r="D116" t="str">
        <f t="shared" si="76"/>
        <v>ELSEIF (([ft] &lt; 3 OR [ft] == 8) AND [vc] &gt; 0.38 AND [vc] &lt;= 0.39 AND lanes == 2) THEN 0.000124800000 * [VMT]</v>
      </c>
    </row>
    <row r="117" spans="1:4">
      <c r="A117" s="18">
        <f t="shared" si="44"/>
        <v>0.38000000000000017</v>
      </c>
      <c r="B117">
        <f t="shared" si="45"/>
        <v>3</v>
      </c>
      <c r="C117">
        <f>+IF(B117=2,VLOOKUP($A117,'reference.non-recurrent delay'!$A:$D,2,TRUE),IF(B117=3,VLOOKUP($A117,'reference.non-recurrent delay'!$A:$D,3,TRUE),VLOOKUP($A117,'reference.non-recurrent delay'!$A:$D,4,TRUE)))</f>
        <v>5.2479999999999999E-5</v>
      </c>
      <c r="D117" t="str">
        <f t="shared" ref="D117" si="77">+CONCATENATE("ELSEIF (([ft] &lt; 3 OR [ft] == 8) AND [vc] &gt; ",TEXT(A117,"0.00")," AND [vc] &lt;= ",TEXT(A119,"0.00")," AND lanes == ",B117,") THEN ",TEXT(C117,"0.000000000000")," * [VMT]")</f>
        <v>ELSEIF (([ft] &lt; 3 OR [ft] == 8) AND [vc] &gt; 0.38 AND [vc] &lt;= 0.39 AND lanes == 3) THEN 0.000052480000 * [VMT]</v>
      </c>
    </row>
    <row r="118" spans="1:4">
      <c r="A118" s="18">
        <f t="shared" si="44"/>
        <v>0.38000000000000017</v>
      </c>
      <c r="B118">
        <f t="shared" si="45"/>
        <v>4</v>
      </c>
      <c r="C118">
        <f>+IF(B118=2,VLOOKUP($A118,'reference.non-recurrent delay'!$A:$D,2,TRUE),IF(B118=3,VLOOKUP($A118,'reference.non-recurrent delay'!$A:$D,3,TRUE),VLOOKUP($A118,'reference.non-recurrent delay'!$A:$D,4,TRUE)))</f>
        <v>1.308E-5</v>
      </c>
      <c r="D118" t="str">
        <f t="shared" ref="D118:D119" si="78">+CONCATENATE("ELSEIF (([ft] &lt; 3 OR [ft] == 8) AND [vc] &gt; ",TEXT(A118,"0.00")," AND [vc] &lt;= ",TEXT(A121,"0.00")," AND lanes == ",B118,") THEN ",TEXT(C118,"0.000000000000")," * [VMT]")</f>
        <v>ELSEIF (([ft] &lt; 3 OR [ft] == 8) AND [vc] &gt; 0.38 AND [vc] &lt;= 0.39 AND lanes == 4) THEN 0.000013080000 * [VMT]</v>
      </c>
    </row>
    <row r="119" spans="1:4">
      <c r="A119" s="18">
        <f t="shared" si="44"/>
        <v>0.39000000000000018</v>
      </c>
      <c r="B119">
        <f t="shared" si="45"/>
        <v>2</v>
      </c>
      <c r="C119">
        <f>+IF(B119=2,VLOOKUP($A119,'reference.non-recurrent delay'!$A:$D,2,TRUE),IF(B119=3,VLOOKUP($A119,'reference.non-recurrent delay'!$A:$D,3,TRUE),VLOOKUP($A119,'reference.non-recurrent delay'!$A:$D,4,TRUE)))</f>
        <v>1.3689999999999999E-4</v>
      </c>
      <c r="D119" t="str">
        <f t="shared" si="78"/>
        <v>ELSEIF (([ft] &lt; 3 OR [ft] == 8) AND [vc] &gt; 0.39 AND [vc] &lt;= 0.40 AND lanes == 2) THEN 0.000136900000 * [VMT]</v>
      </c>
    </row>
    <row r="120" spans="1:4">
      <c r="A120" s="18">
        <f t="shared" si="44"/>
        <v>0.39000000000000018</v>
      </c>
      <c r="B120">
        <f t="shared" si="45"/>
        <v>3</v>
      </c>
      <c r="C120">
        <f>+IF(B120=2,VLOOKUP($A120,'reference.non-recurrent delay'!$A:$D,2,TRUE),IF(B120=3,VLOOKUP($A120,'reference.non-recurrent delay'!$A:$D,3,TRUE),VLOOKUP($A120,'reference.non-recurrent delay'!$A:$D,4,TRUE)))</f>
        <v>5.8839999999999999E-5</v>
      </c>
      <c r="D120" t="str">
        <f t="shared" ref="D120" si="79">+CONCATENATE("ELSEIF (([ft] &lt; 3 OR [ft] == 8) AND [vc] &gt; ",TEXT(A120,"0.00")," AND [vc] &lt;= ",TEXT(A122,"0.00")," AND lanes == ",B120,") THEN ",TEXT(C120,"0.000000000000")," * [VMT]")</f>
        <v>ELSEIF (([ft] &lt; 3 OR [ft] == 8) AND [vc] &gt; 0.39 AND [vc] &lt;= 0.40 AND lanes == 3) THEN 0.000058840000 * [VMT]</v>
      </c>
    </row>
    <row r="121" spans="1:4">
      <c r="A121" s="18">
        <f t="shared" si="44"/>
        <v>0.39000000000000018</v>
      </c>
      <c r="B121">
        <f t="shared" si="45"/>
        <v>4</v>
      </c>
      <c r="C121">
        <f>+IF(B121=2,VLOOKUP($A121,'reference.non-recurrent delay'!$A:$D,2,TRUE),IF(B121=3,VLOOKUP($A121,'reference.non-recurrent delay'!$A:$D,3,TRUE),VLOOKUP($A121,'reference.non-recurrent delay'!$A:$D,4,TRUE)))</f>
        <v>1.519E-5</v>
      </c>
      <c r="D121" t="str">
        <f t="shared" ref="D121:D122" si="80">+CONCATENATE("ELSEIF (([ft] &lt; 3 OR [ft] == 8) AND [vc] &gt; ",TEXT(A121,"0.00")," AND [vc] &lt;= ",TEXT(A124,"0.00")," AND lanes == ",B121,") THEN ",TEXT(C121,"0.000000000000")," * [VMT]")</f>
        <v>ELSEIF (([ft] &lt; 3 OR [ft] == 8) AND [vc] &gt; 0.39 AND [vc] &lt;= 0.40 AND lanes == 4) THEN 0.000015190000 * [VMT]</v>
      </c>
    </row>
    <row r="122" spans="1:4">
      <c r="A122" s="18">
        <f t="shared" si="44"/>
        <v>0.40000000000000019</v>
      </c>
      <c r="B122">
        <f t="shared" si="45"/>
        <v>2</v>
      </c>
      <c r="C122">
        <f>+IF(B122=2,VLOOKUP($A122,'reference.non-recurrent delay'!$A:$D,2,TRUE),IF(B122=3,VLOOKUP($A122,'reference.non-recurrent delay'!$A:$D,3,TRUE),VLOOKUP($A122,'reference.non-recurrent delay'!$A:$D,4,TRUE)))</f>
        <v>1.4899999999999999E-4</v>
      </c>
      <c r="D122" t="str">
        <f t="shared" si="80"/>
        <v>ELSEIF (([ft] &lt; 3 OR [ft] == 8) AND [vc] &gt; 0.40 AND [vc] &lt;= 0.41 AND lanes == 2) THEN 0.000149000000 * [VMT]</v>
      </c>
    </row>
    <row r="123" spans="1:4">
      <c r="A123" s="18">
        <f t="shared" si="44"/>
        <v>0.40000000000000019</v>
      </c>
      <c r="B123">
        <f t="shared" si="45"/>
        <v>3</v>
      </c>
      <c r="C123">
        <f>+IF(B123=2,VLOOKUP($A123,'reference.non-recurrent delay'!$A:$D,2,TRUE),IF(B123=3,VLOOKUP($A123,'reference.non-recurrent delay'!$A:$D,3,TRUE),VLOOKUP($A123,'reference.non-recurrent delay'!$A:$D,4,TRUE)))</f>
        <v>6.5199999999999999E-5</v>
      </c>
      <c r="D123" t="str">
        <f t="shared" ref="D123" si="81">+CONCATENATE("ELSEIF (([ft] &lt; 3 OR [ft] == 8) AND [vc] &gt; ",TEXT(A123,"0.00")," AND [vc] &lt;= ",TEXT(A125,"0.00")," AND lanes == ",B123,") THEN ",TEXT(C123,"0.000000000000")," * [VMT]")</f>
        <v>ELSEIF (([ft] &lt; 3 OR [ft] == 8) AND [vc] &gt; 0.40 AND [vc] &lt;= 0.41 AND lanes == 3) THEN 0.000065200000 * [VMT]</v>
      </c>
    </row>
    <row r="124" spans="1:4">
      <c r="A124" s="18">
        <f t="shared" si="44"/>
        <v>0.40000000000000019</v>
      </c>
      <c r="B124">
        <f t="shared" si="45"/>
        <v>4</v>
      </c>
      <c r="C124">
        <f>+IF(B124=2,VLOOKUP($A124,'reference.non-recurrent delay'!$A:$D,2,TRUE),IF(B124=3,VLOOKUP($A124,'reference.non-recurrent delay'!$A:$D,3,TRUE),VLOOKUP($A124,'reference.non-recurrent delay'!$A:$D,4,TRUE)))</f>
        <v>1.73E-5</v>
      </c>
      <c r="D124" t="str">
        <f t="shared" ref="D124:D125" si="82">+CONCATENATE("ELSEIF (([ft] &lt; 3 OR [ft] == 8) AND [vc] &gt; ",TEXT(A124,"0.00")," AND [vc] &lt;= ",TEXT(A127,"0.00")," AND lanes == ",B124,") THEN ",TEXT(C124,"0.000000000000")," * [VMT]")</f>
        <v>ELSEIF (([ft] &lt; 3 OR [ft] == 8) AND [vc] &gt; 0.40 AND [vc] &lt;= 0.41 AND lanes == 4) THEN 0.000017300000 * [VMT]</v>
      </c>
    </row>
    <row r="125" spans="1:4">
      <c r="A125" s="18">
        <f t="shared" si="44"/>
        <v>0.4100000000000002</v>
      </c>
      <c r="B125">
        <f t="shared" si="45"/>
        <v>2</v>
      </c>
      <c r="C125">
        <f>+IF(B125=2,VLOOKUP($A125,'reference.non-recurrent delay'!$A:$D,2,TRUE),IF(B125=3,VLOOKUP($A125,'reference.non-recurrent delay'!$A:$D,3,TRUE),VLOOKUP($A125,'reference.non-recurrent delay'!$A:$D,4,TRUE)))</f>
        <v>1.6660000000000001E-4</v>
      </c>
      <c r="D125" t="str">
        <f t="shared" si="82"/>
        <v>ELSEIF (([ft] &lt; 3 OR [ft] == 8) AND [vc] &gt; 0.41 AND [vc] &lt;= 0.42 AND lanes == 2) THEN 0.000166600000 * [VMT]</v>
      </c>
    </row>
    <row r="126" spans="1:4">
      <c r="A126" s="18">
        <f t="shared" si="44"/>
        <v>0.4100000000000002</v>
      </c>
      <c r="B126">
        <f t="shared" si="45"/>
        <v>3</v>
      </c>
      <c r="C126">
        <f>+IF(B126=2,VLOOKUP($A126,'reference.non-recurrent delay'!$A:$D,2,TRUE),IF(B126=3,VLOOKUP($A126,'reference.non-recurrent delay'!$A:$D,3,TRUE),VLOOKUP($A126,'reference.non-recurrent delay'!$A:$D,4,TRUE)))</f>
        <v>7.5760000000000006E-5</v>
      </c>
      <c r="D126" t="str">
        <f t="shared" ref="D126" si="83">+CONCATENATE("ELSEIF (([ft] &lt; 3 OR [ft] == 8) AND [vc] &gt; ",TEXT(A126,"0.00")," AND [vc] &lt;= ",TEXT(A128,"0.00")," AND lanes == ",B126,") THEN ",TEXT(C126,"0.000000000000")," * [VMT]")</f>
        <v>ELSEIF (([ft] &lt; 3 OR [ft] == 8) AND [vc] &gt; 0.41 AND [vc] &lt;= 0.42 AND lanes == 3) THEN 0.000075760000 * [VMT]</v>
      </c>
    </row>
    <row r="127" spans="1:4">
      <c r="A127" s="18">
        <f t="shared" si="44"/>
        <v>0.4100000000000002</v>
      </c>
      <c r="B127">
        <f t="shared" si="45"/>
        <v>4</v>
      </c>
      <c r="C127">
        <f>+IF(B127=2,VLOOKUP($A127,'reference.non-recurrent delay'!$A:$D,2,TRUE),IF(B127=3,VLOOKUP($A127,'reference.non-recurrent delay'!$A:$D,3,TRUE),VLOOKUP($A127,'reference.non-recurrent delay'!$A:$D,4,TRUE)))</f>
        <v>2.1780000000000002E-5</v>
      </c>
      <c r="D127" t="str">
        <f t="shared" ref="D127:D128" si="84">+CONCATENATE("ELSEIF (([ft] &lt; 3 OR [ft] == 8) AND [vc] &gt; ",TEXT(A127,"0.00")," AND [vc] &lt;= ",TEXT(A130,"0.00")," AND lanes == ",B127,") THEN ",TEXT(C127,"0.000000000000")," * [VMT]")</f>
        <v>ELSEIF (([ft] &lt; 3 OR [ft] == 8) AND [vc] &gt; 0.41 AND [vc] &lt;= 0.42 AND lanes == 4) THEN 0.000021780000 * [VMT]</v>
      </c>
    </row>
    <row r="128" spans="1:4">
      <c r="A128" s="18">
        <f t="shared" si="44"/>
        <v>0.42000000000000021</v>
      </c>
      <c r="B128">
        <f t="shared" si="45"/>
        <v>2</v>
      </c>
      <c r="C128">
        <f>+IF(B128=2,VLOOKUP($A128,'reference.non-recurrent delay'!$A:$D,2,TRUE),IF(B128=3,VLOOKUP($A128,'reference.non-recurrent delay'!$A:$D,3,TRUE),VLOOKUP($A128,'reference.non-recurrent delay'!$A:$D,4,TRUE)))</f>
        <v>1.8420000000000001E-4</v>
      </c>
      <c r="D128" t="str">
        <f t="shared" si="84"/>
        <v>ELSEIF (([ft] &lt; 3 OR [ft] == 8) AND [vc] &gt; 0.42 AND [vc] &lt;= 0.43 AND lanes == 2) THEN 0.000184200000 * [VMT]</v>
      </c>
    </row>
    <row r="129" spans="1:4">
      <c r="A129" s="18">
        <f t="shared" si="44"/>
        <v>0.42000000000000021</v>
      </c>
      <c r="B129">
        <f t="shared" si="45"/>
        <v>3</v>
      </c>
      <c r="C129">
        <f>+IF(B129=2,VLOOKUP($A129,'reference.non-recurrent delay'!$A:$D,2,TRUE),IF(B129=3,VLOOKUP($A129,'reference.non-recurrent delay'!$A:$D,3,TRUE),VLOOKUP($A129,'reference.non-recurrent delay'!$A:$D,4,TRUE)))</f>
        <v>8.632E-5</v>
      </c>
      <c r="D129" t="str">
        <f t="shared" ref="D129" si="85">+CONCATENATE("ELSEIF (([ft] &lt; 3 OR [ft] == 8) AND [vc] &gt; ",TEXT(A129,"0.00")," AND [vc] &lt;= ",TEXT(A131,"0.00")," AND lanes == ",B129,") THEN ",TEXT(C129,"0.000000000000")," * [VMT]")</f>
        <v>ELSEIF (([ft] &lt; 3 OR [ft] == 8) AND [vc] &gt; 0.42 AND [vc] &lt;= 0.43 AND lanes == 3) THEN 0.000086320000 * [VMT]</v>
      </c>
    </row>
    <row r="130" spans="1:4">
      <c r="A130" s="18">
        <f t="shared" si="44"/>
        <v>0.42000000000000021</v>
      </c>
      <c r="B130">
        <f t="shared" si="45"/>
        <v>4</v>
      </c>
      <c r="C130">
        <f>+IF(B130=2,VLOOKUP($A130,'reference.non-recurrent delay'!$A:$D,2,TRUE),IF(B130=3,VLOOKUP($A130,'reference.non-recurrent delay'!$A:$D,3,TRUE),VLOOKUP($A130,'reference.non-recurrent delay'!$A:$D,4,TRUE)))</f>
        <v>2.6259999999999999E-5</v>
      </c>
      <c r="D130" t="str">
        <f t="shared" ref="D130:D131" si="86">+CONCATENATE("ELSEIF (([ft] &lt; 3 OR [ft] == 8) AND [vc] &gt; ",TEXT(A130,"0.00")," AND [vc] &lt;= ",TEXT(A133,"0.00")," AND lanes == ",B130,") THEN ",TEXT(C130,"0.000000000000")," * [VMT]")</f>
        <v>ELSEIF (([ft] &lt; 3 OR [ft] == 8) AND [vc] &gt; 0.42 AND [vc] &lt;= 0.43 AND lanes == 4) THEN 0.000026260000 * [VMT]</v>
      </c>
    </row>
    <row r="131" spans="1:4">
      <c r="A131" s="18">
        <f t="shared" si="44"/>
        <v>0.43000000000000022</v>
      </c>
      <c r="B131">
        <f t="shared" si="45"/>
        <v>2</v>
      </c>
      <c r="C131">
        <f>+IF(B131=2,VLOOKUP($A131,'reference.non-recurrent delay'!$A:$D,2,TRUE),IF(B131=3,VLOOKUP($A131,'reference.non-recurrent delay'!$A:$D,3,TRUE),VLOOKUP($A131,'reference.non-recurrent delay'!$A:$D,4,TRUE)))</f>
        <v>2.018E-4</v>
      </c>
      <c r="D131" t="str">
        <f t="shared" si="86"/>
        <v>ELSEIF (([ft] &lt; 3 OR [ft] == 8) AND [vc] &gt; 0.43 AND [vc] &lt;= 0.44 AND lanes == 2) THEN 0.000201800000 * [VMT]</v>
      </c>
    </row>
    <row r="132" spans="1:4">
      <c r="A132" s="18">
        <f t="shared" si="44"/>
        <v>0.43000000000000022</v>
      </c>
      <c r="B132">
        <f t="shared" si="45"/>
        <v>3</v>
      </c>
      <c r="C132">
        <f>+IF(B132=2,VLOOKUP($A132,'reference.non-recurrent delay'!$A:$D,2,TRUE),IF(B132=3,VLOOKUP($A132,'reference.non-recurrent delay'!$A:$D,3,TRUE),VLOOKUP($A132,'reference.non-recurrent delay'!$A:$D,4,TRUE)))</f>
        <v>9.6879999999999994E-5</v>
      </c>
      <c r="D132" t="str">
        <f t="shared" ref="D132" si="87">+CONCATENATE("ELSEIF (([ft] &lt; 3 OR [ft] == 8) AND [vc] &gt; ",TEXT(A132,"0.00")," AND [vc] &lt;= ",TEXT(A134,"0.00")," AND lanes == ",B132,") THEN ",TEXT(C132,"0.000000000000")," * [VMT]")</f>
        <v>ELSEIF (([ft] &lt; 3 OR [ft] == 8) AND [vc] &gt; 0.43 AND [vc] &lt;= 0.44 AND lanes == 3) THEN 0.000096880000 * [VMT]</v>
      </c>
    </row>
    <row r="133" spans="1:4">
      <c r="A133" s="18">
        <f t="shared" si="44"/>
        <v>0.43000000000000022</v>
      </c>
      <c r="B133">
        <f t="shared" si="45"/>
        <v>4</v>
      </c>
      <c r="C133">
        <f>+IF(B133=2,VLOOKUP($A133,'reference.non-recurrent delay'!$A:$D,2,TRUE),IF(B133=3,VLOOKUP($A133,'reference.non-recurrent delay'!$A:$D,3,TRUE),VLOOKUP($A133,'reference.non-recurrent delay'!$A:$D,4,TRUE)))</f>
        <v>3.074E-5</v>
      </c>
      <c r="D133" t="str">
        <f t="shared" ref="D133:D134" si="88">+CONCATENATE("ELSEIF (([ft] &lt; 3 OR [ft] == 8) AND [vc] &gt; ",TEXT(A133,"0.00")," AND [vc] &lt;= ",TEXT(A136,"0.00")," AND lanes == ",B133,") THEN ",TEXT(C133,"0.000000000000")," * [VMT]")</f>
        <v>ELSEIF (([ft] &lt; 3 OR [ft] == 8) AND [vc] &gt; 0.43 AND [vc] &lt;= 0.44 AND lanes == 4) THEN 0.000030740000 * [VMT]</v>
      </c>
    </row>
    <row r="134" spans="1:4">
      <c r="A134" s="18">
        <f t="shared" ref="A134:A197" si="89">+A131+0.01</f>
        <v>0.44000000000000022</v>
      </c>
      <c r="B134">
        <f t="shared" ref="B134:B197" si="90">+B131</f>
        <v>2</v>
      </c>
      <c r="C134">
        <f>+IF(B134=2,VLOOKUP($A134,'reference.non-recurrent delay'!$A:$D,2,TRUE),IF(B134=3,VLOOKUP($A134,'reference.non-recurrent delay'!$A:$D,3,TRUE),VLOOKUP($A134,'reference.non-recurrent delay'!$A:$D,4,TRUE)))</f>
        <v>2.1939999999999999E-4</v>
      </c>
      <c r="D134" t="str">
        <f t="shared" si="88"/>
        <v>ELSEIF (([ft] &lt; 3 OR [ft] == 8) AND [vc] &gt; 0.44 AND [vc] &lt;= 0.45 AND lanes == 2) THEN 0.000219400000 * [VMT]</v>
      </c>
    </row>
    <row r="135" spans="1:4">
      <c r="A135" s="18">
        <f t="shared" si="89"/>
        <v>0.44000000000000022</v>
      </c>
      <c r="B135">
        <f t="shared" si="90"/>
        <v>3</v>
      </c>
      <c r="C135">
        <f>+IF(B135=2,VLOOKUP($A135,'reference.non-recurrent delay'!$A:$D,2,TRUE),IF(B135=3,VLOOKUP($A135,'reference.non-recurrent delay'!$A:$D,3,TRUE),VLOOKUP($A135,'reference.non-recurrent delay'!$A:$D,4,TRUE)))</f>
        <v>1.0739999999999999E-4</v>
      </c>
      <c r="D135" t="str">
        <f t="shared" ref="D135" si="91">+CONCATENATE("ELSEIF (([ft] &lt; 3 OR [ft] == 8) AND [vc] &gt; ",TEXT(A135,"0.00")," AND [vc] &lt;= ",TEXT(A137,"0.00")," AND lanes == ",B135,") THEN ",TEXT(C135,"0.000000000000")," * [VMT]")</f>
        <v>ELSEIF (([ft] &lt; 3 OR [ft] == 8) AND [vc] &gt; 0.44 AND [vc] &lt;= 0.45 AND lanes == 3) THEN 0.000107400000 * [VMT]</v>
      </c>
    </row>
    <row r="136" spans="1:4">
      <c r="A136" s="18">
        <f t="shared" si="89"/>
        <v>0.44000000000000022</v>
      </c>
      <c r="B136">
        <f t="shared" si="90"/>
        <v>4</v>
      </c>
      <c r="C136">
        <f>+IF(B136=2,VLOOKUP($A136,'reference.non-recurrent delay'!$A:$D,2,TRUE),IF(B136=3,VLOOKUP($A136,'reference.non-recurrent delay'!$A:$D,3,TRUE),VLOOKUP($A136,'reference.non-recurrent delay'!$A:$D,4,TRUE)))</f>
        <v>3.5219999999999998E-5</v>
      </c>
      <c r="D136" t="str">
        <f t="shared" ref="D136:D137" si="92">+CONCATENATE("ELSEIF (([ft] &lt; 3 OR [ft] == 8) AND [vc] &gt; ",TEXT(A136,"0.00")," AND [vc] &lt;= ",TEXT(A139,"0.00")," AND lanes == ",B136,") THEN ",TEXT(C136,"0.000000000000")," * [VMT]")</f>
        <v>ELSEIF (([ft] &lt; 3 OR [ft] == 8) AND [vc] &gt; 0.44 AND [vc] &lt;= 0.45 AND lanes == 4) THEN 0.000035220000 * [VMT]</v>
      </c>
    </row>
    <row r="137" spans="1:4">
      <c r="A137" s="18">
        <f t="shared" si="89"/>
        <v>0.45000000000000023</v>
      </c>
      <c r="B137">
        <f t="shared" si="90"/>
        <v>2</v>
      </c>
      <c r="C137">
        <f>+IF(B137=2,VLOOKUP($A137,'reference.non-recurrent delay'!$A:$D,2,TRUE),IF(B137=3,VLOOKUP($A137,'reference.non-recurrent delay'!$A:$D,3,TRUE),VLOOKUP($A137,'reference.non-recurrent delay'!$A:$D,4,TRUE)))</f>
        <v>2.3699999999999999E-4</v>
      </c>
      <c r="D137" t="str">
        <f t="shared" si="92"/>
        <v>ELSEIF (([ft] &lt; 3 OR [ft] == 8) AND [vc] &gt; 0.45 AND [vc] &lt;= 0.46 AND lanes == 2) THEN 0.000237000000 * [VMT]</v>
      </c>
    </row>
    <row r="138" spans="1:4">
      <c r="A138" s="18">
        <f t="shared" si="89"/>
        <v>0.45000000000000023</v>
      </c>
      <c r="B138">
        <f t="shared" si="90"/>
        <v>3</v>
      </c>
      <c r="C138">
        <f>+IF(B138=2,VLOOKUP($A138,'reference.non-recurrent delay'!$A:$D,2,TRUE),IF(B138=3,VLOOKUP($A138,'reference.non-recurrent delay'!$A:$D,3,TRUE),VLOOKUP($A138,'reference.non-recurrent delay'!$A:$D,4,TRUE)))</f>
        <v>1.18E-4</v>
      </c>
      <c r="D138" t="str">
        <f t="shared" ref="D138" si="93">+CONCATENATE("ELSEIF (([ft] &lt; 3 OR [ft] == 8) AND [vc] &gt; ",TEXT(A138,"0.00")," AND [vc] &lt;= ",TEXT(A140,"0.00")," AND lanes == ",B138,") THEN ",TEXT(C138,"0.000000000000")," * [VMT]")</f>
        <v>ELSEIF (([ft] &lt; 3 OR [ft] == 8) AND [vc] &gt; 0.45 AND [vc] &lt;= 0.46 AND lanes == 3) THEN 0.000118000000 * [VMT]</v>
      </c>
    </row>
    <row r="139" spans="1:4">
      <c r="A139" s="18">
        <f t="shared" si="89"/>
        <v>0.45000000000000023</v>
      </c>
      <c r="B139">
        <f t="shared" si="90"/>
        <v>4</v>
      </c>
      <c r="C139">
        <f>+IF(B139=2,VLOOKUP($A139,'reference.non-recurrent delay'!$A:$D,2,TRUE),IF(B139=3,VLOOKUP($A139,'reference.non-recurrent delay'!$A:$D,3,TRUE),VLOOKUP($A139,'reference.non-recurrent delay'!$A:$D,4,TRUE)))</f>
        <v>3.9700000000000003E-5</v>
      </c>
      <c r="D139" t="str">
        <f t="shared" ref="D139:D140" si="94">+CONCATENATE("ELSEIF (([ft] &lt; 3 OR [ft] == 8) AND [vc] &gt; ",TEXT(A139,"0.00")," AND [vc] &lt;= ",TEXT(A142,"0.00")," AND lanes == ",B139,") THEN ",TEXT(C139,"0.000000000000")," * [VMT]")</f>
        <v>ELSEIF (([ft] &lt; 3 OR [ft] == 8) AND [vc] &gt; 0.45 AND [vc] &lt;= 0.46 AND lanes == 4) THEN 0.000039700000 * [VMT]</v>
      </c>
    </row>
    <row r="140" spans="1:4">
      <c r="A140" s="18">
        <f t="shared" si="89"/>
        <v>0.46000000000000024</v>
      </c>
      <c r="B140">
        <f t="shared" si="90"/>
        <v>2</v>
      </c>
      <c r="C140">
        <f>+IF(B140=2,VLOOKUP($A140,'reference.non-recurrent delay'!$A:$D,2,TRUE),IF(B140=3,VLOOKUP($A140,'reference.non-recurrent delay'!$A:$D,3,TRUE),VLOOKUP($A140,'reference.non-recurrent delay'!$A:$D,4,TRUE)))</f>
        <v>2.6140000000000001E-4</v>
      </c>
      <c r="D140" t="str">
        <f t="shared" si="94"/>
        <v>ELSEIF (([ft] &lt; 3 OR [ft] == 8) AND [vc] &gt; 0.46 AND [vc] &lt;= 0.47 AND lanes == 2) THEN 0.000261400000 * [VMT]</v>
      </c>
    </row>
    <row r="141" spans="1:4">
      <c r="A141" s="18">
        <f t="shared" si="89"/>
        <v>0.46000000000000024</v>
      </c>
      <c r="B141">
        <f t="shared" si="90"/>
        <v>3</v>
      </c>
      <c r="C141">
        <f>+IF(B141=2,VLOOKUP($A141,'reference.non-recurrent delay'!$A:$D,2,TRUE),IF(B141=3,VLOOKUP($A141,'reference.non-recurrent delay'!$A:$D,3,TRUE),VLOOKUP($A141,'reference.non-recurrent delay'!$A:$D,4,TRUE)))</f>
        <v>1.3420000000000001E-4</v>
      </c>
      <c r="D141" t="str">
        <f t="shared" ref="D141" si="95">+CONCATENATE("ELSEIF (([ft] &lt; 3 OR [ft] == 8) AND [vc] &gt; ",TEXT(A141,"0.00")," AND [vc] &lt;= ",TEXT(A143,"0.00")," AND lanes == ",B141,") THEN ",TEXT(C141,"0.000000000000")," * [VMT]")</f>
        <v>ELSEIF (([ft] &lt; 3 OR [ft] == 8) AND [vc] &gt; 0.46 AND [vc] &lt;= 0.47 AND lanes == 3) THEN 0.000134200000 * [VMT]</v>
      </c>
    </row>
    <row r="142" spans="1:4">
      <c r="A142" s="18">
        <f t="shared" si="89"/>
        <v>0.46000000000000024</v>
      </c>
      <c r="B142">
        <f t="shared" si="90"/>
        <v>4</v>
      </c>
      <c r="C142">
        <f>+IF(B142=2,VLOOKUP($A142,'reference.non-recurrent delay'!$A:$D,2,TRUE),IF(B142=3,VLOOKUP($A142,'reference.non-recurrent delay'!$A:$D,3,TRUE),VLOOKUP($A142,'reference.non-recurrent delay'!$A:$D,4,TRUE)))</f>
        <v>4.846E-5</v>
      </c>
      <c r="D142" t="str">
        <f t="shared" ref="D142:D143" si="96">+CONCATENATE("ELSEIF (([ft] &lt; 3 OR [ft] == 8) AND [vc] &gt; ",TEXT(A142,"0.00")," AND [vc] &lt;= ",TEXT(A145,"0.00")," AND lanes == ",B142,") THEN ",TEXT(C142,"0.000000000000")," * [VMT]")</f>
        <v>ELSEIF (([ft] &lt; 3 OR [ft] == 8) AND [vc] &gt; 0.46 AND [vc] &lt;= 0.47 AND lanes == 4) THEN 0.000048460000 * [VMT]</v>
      </c>
    </row>
    <row r="143" spans="1:4">
      <c r="A143" s="18">
        <f t="shared" si="89"/>
        <v>0.47000000000000025</v>
      </c>
      <c r="B143">
        <f t="shared" si="90"/>
        <v>2</v>
      </c>
      <c r="C143">
        <f>+IF(B143=2,VLOOKUP($A143,'reference.non-recurrent delay'!$A:$D,2,TRUE),IF(B143=3,VLOOKUP($A143,'reference.non-recurrent delay'!$A:$D,3,TRUE),VLOOKUP($A143,'reference.non-recurrent delay'!$A:$D,4,TRUE)))</f>
        <v>2.8580000000000001E-4</v>
      </c>
      <c r="D143" t="str">
        <f t="shared" si="96"/>
        <v>ELSEIF (([ft] &lt; 3 OR [ft] == 8) AND [vc] &gt; 0.47 AND [vc] &lt;= 0.48 AND lanes == 2) THEN 0.000285800000 * [VMT]</v>
      </c>
    </row>
    <row r="144" spans="1:4">
      <c r="A144" s="18">
        <f t="shared" si="89"/>
        <v>0.47000000000000025</v>
      </c>
      <c r="B144">
        <f t="shared" si="90"/>
        <v>3</v>
      </c>
      <c r="C144">
        <f>+IF(B144=2,VLOOKUP($A144,'reference.non-recurrent delay'!$A:$D,2,TRUE),IF(B144=3,VLOOKUP($A144,'reference.non-recurrent delay'!$A:$D,3,TRUE),VLOOKUP($A144,'reference.non-recurrent delay'!$A:$D,4,TRUE)))</f>
        <v>1.504E-4</v>
      </c>
      <c r="D144" t="str">
        <f t="shared" ref="D144" si="97">+CONCATENATE("ELSEIF (([ft] &lt; 3 OR [ft] == 8) AND [vc] &gt; ",TEXT(A144,"0.00")," AND [vc] &lt;= ",TEXT(A146,"0.00")," AND lanes == ",B144,") THEN ",TEXT(C144,"0.000000000000")," * [VMT]")</f>
        <v>ELSEIF (([ft] &lt; 3 OR [ft] == 8) AND [vc] &gt; 0.47 AND [vc] &lt;= 0.48 AND lanes == 3) THEN 0.000150400000 * [VMT]</v>
      </c>
    </row>
    <row r="145" spans="1:4">
      <c r="A145" s="18">
        <f t="shared" si="89"/>
        <v>0.47000000000000025</v>
      </c>
      <c r="B145">
        <f t="shared" si="90"/>
        <v>4</v>
      </c>
      <c r="C145">
        <f>+IF(B145=2,VLOOKUP($A145,'reference.non-recurrent delay'!$A:$D,2,TRUE),IF(B145=3,VLOOKUP($A145,'reference.non-recurrent delay'!$A:$D,3,TRUE),VLOOKUP($A145,'reference.non-recurrent delay'!$A:$D,4,TRUE)))</f>
        <v>5.7219999999999998E-5</v>
      </c>
      <c r="D145" t="str">
        <f t="shared" ref="D145:D146" si="98">+CONCATENATE("ELSEIF (([ft] &lt; 3 OR [ft] == 8) AND [vc] &gt; ",TEXT(A145,"0.00")," AND [vc] &lt;= ",TEXT(A148,"0.00")," AND lanes == ",B145,") THEN ",TEXT(C145,"0.000000000000")," * [VMT]")</f>
        <v>ELSEIF (([ft] &lt; 3 OR [ft] == 8) AND [vc] &gt; 0.47 AND [vc] &lt;= 0.48 AND lanes == 4) THEN 0.000057220000 * [VMT]</v>
      </c>
    </row>
    <row r="146" spans="1:4">
      <c r="A146" s="18">
        <f t="shared" si="89"/>
        <v>0.48000000000000026</v>
      </c>
      <c r="B146">
        <f t="shared" si="90"/>
        <v>2</v>
      </c>
      <c r="C146">
        <f>+IF(B146=2,VLOOKUP($A146,'reference.non-recurrent delay'!$A:$D,2,TRUE),IF(B146=3,VLOOKUP($A146,'reference.non-recurrent delay'!$A:$D,3,TRUE),VLOOKUP($A146,'reference.non-recurrent delay'!$A:$D,4,TRUE)))</f>
        <v>3.102E-4</v>
      </c>
      <c r="D146" t="str">
        <f t="shared" si="98"/>
        <v>ELSEIF (([ft] &lt; 3 OR [ft] == 8) AND [vc] &gt; 0.48 AND [vc] &lt;= 0.49 AND lanes == 2) THEN 0.000310200000 * [VMT]</v>
      </c>
    </row>
    <row r="147" spans="1:4">
      <c r="A147" s="18">
        <f t="shared" si="89"/>
        <v>0.48000000000000026</v>
      </c>
      <c r="B147">
        <f t="shared" si="90"/>
        <v>3</v>
      </c>
      <c r="C147">
        <f>+IF(B147=2,VLOOKUP($A147,'reference.non-recurrent delay'!$A:$D,2,TRUE),IF(B147=3,VLOOKUP($A147,'reference.non-recurrent delay'!$A:$D,3,TRUE),VLOOKUP($A147,'reference.non-recurrent delay'!$A:$D,4,TRUE)))</f>
        <v>1.6660000000000001E-4</v>
      </c>
      <c r="D147" t="str">
        <f t="shared" ref="D147" si="99">+CONCATENATE("ELSEIF (([ft] &lt; 3 OR [ft] == 8) AND [vc] &gt; ",TEXT(A147,"0.00")," AND [vc] &lt;= ",TEXT(A149,"0.00")," AND lanes == ",B147,") THEN ",TEXT(C147,"0.000000000000")," * [VMT]")</f>
        <v>ELSEIF (([ft] &lt; 3 OR [ft] == 8) AND [vc] &gt; 0.48 AND [vc] &lt;= 0.49 AND lanes == 3) THEN 0.000166600000 * [VMT]</v>
      </c>
    </row>
    <row r="148" spans="1:4">
      <c r="A148" s="18">
        <f t="shared" si="89"/>
        <v>0.48000000000000026</v>
      </c>
      <c r="B148">
        <f t="shared" si="90"/>
        <v>4</v>
      </c>
      <c r="C148">
        <f>+IF(B148=2,VLOOKUP($A148,'reference.non-recurrent delay'!$A:$D,2,TRUE),IF(B148=3,VLOOKUP($A148,'reference.non-recurrent delay'!$A:$D,3,TRUE),VLOOKUP($A148,'reference.non-recurrent delay'!$A:$D,4,TRUE)))</f>
        <v>6.5980000000000002E-5</v>
      </c>
      <c r="D148" t="str">
        <f t="shared" ref="D148:D149" si="100">+CONCATENATE("ELSEIF (([ft] &lt; 3 OR [ft] == 8) AND [vc] &gt; ",TEXT(A148,"0.00")," AND [vc] &lt;= ",TEXT(A151,"0.00")," AND lanes == ",B148,") THEN ",TEXT(C148,"0.000000000000")," * [VMT]")</f>
        <v>ELSEIF (([ft] &lt; 3 OR [ft] == 8) AND [vc] &gt; 0.48 AND [vc] &lt;= 0.49 AND lanes == 4) THEN 0.000065980000 * [VMT]</v>
      </c>
    </row>
    <row r="149" spans="1:4">
      <c r="A149" s="18">
        <f t="shared" si="89"/>
        <v>0.49000000000000027</v>
      </c>
      <c r="B149">
        <f t="shared" si="90"/>
        <v>2</v>
      </c>
      <c r="C149">
        <f>+IF(B149=2,VLOOKUP($A149,'reference.non-recurrent delay'!$A:$D,2,TRUE),IF(B149=3,VLOOKUP($A149,'reference.non-recurrent delay'!$A:$D,3,TRUE),VLOOKUP($A149,'reference.non-recurrent delay'!$A:$D,4,TRUE)))</f>
        <v>3.346E-4</v>
      </c>
      <c r="D149" t="str">
        <f t="shared" si="100"/>
        <v>ELSEIF (([ft] &lt; 3 OR [ft] == 8) AND [vc] &gt; 0.49 AND [vc] &lt;= 0.50 AND lanes == 2) THEN 0.000334600000 * [VMT]</v>
      </c>
    </row>
    <row r="150" spans="1:4">
      <c r="A150" s="18">
        <f t="shared" si="89"/>
        <v>0.49000000000000027</v>
      </c>
      <c r="B150">
        <f t="shared" si="90"/>
        <v>3</v>
      </c>
      <c r="C150">
        <f>+IF(B150=2,VLOOKUP($A150,'reference.non-recurrent delay'!$A:$D,2,TRUE),IF(B150=3,VLOOKUP($A150,'reference.non-recurrent delay'!$A:$D,3,TRUE),VLOOKUP($A150,'reference.non-recurrent delay'!$A:$D,4,TRUE)))</f>
        <v>1.828E-4</v>
      </c>
      <c r="D150" t="str">
        <f t="shared" ref="D150" si="101">+CONCATENATE("ELSEIF (([ft] &lt; 3 OR [ft] == 8) AND [vc] &gt; ",TEXT(A150,"0.00")," AND [vc] &lt;= ",TEXT(A152,"0.00")," AND lanes == ",B150,") THEN ",TEXT(C150,"0.000000000000")," * [VMT]")</f>
        <v>ELSEIF (([ft] &lt; 3 OR [ft] == 8) AND [vc] &gt; 0.49 AND [vc] &lt;= 0.50 AND lanes == 3) THEN 0.000182800000 * [VMT]</v>
      </c>
    </row>
    <row r="151" spans="1:4">
      <c r="A151" s="18">
        <f t="shared" si="89"/>
        <v>0.49000000000000027</v>
      </c>
      <c r="B151">
        <f t="shared" si="90"/>
        <v>4</v>
      </c>
      <c r="C151">
        <f>+IF(B151=2,VLOOKUP($A151,'reference.non-recurrent delay'!$A:$D,2,TRUE),IF(B151=3,VLOOKUP($A151,'reference.non-recurrent delay'!$A:$D,3,TRUE),VLOOKUP($A151,'reference.non-recurrent delay'!$A:$D,4,TRUE)))</f>
        <v>7.4740000000000006E-5</v>
      </c>
      <c r="D151" t="str">
        <f t="shared" ref="D151:D152" si="102">+CONCATENATE("ELSEIF (([ft] &lt; 3 OR [ft] == 8) AND [vc] &gt; ",TEXT(A151,"0.00")," AND [vc] &lt;= ",TEXT(A154,"0.00")," AND lanes == ",B151,") THEN ",TEXT(C151,"0.000000000000")," * [VMT]")</f>
        <v>ELSEIF (([ft] &lt; 3 OR [ft] == 8) AND [vc] &gt; 0.49 AND [vc] &lt;= 0.50 AND lanes == 4) THEN 0.000074740000 * [VMT]</v>
      </c>
    </row>
    <row r="152" spans="1:4">
      <c r="A152" s="18">
        <f t="shared" si="89"/>
        <v>0.50000000000000022</v>
      </c>
      <c r="B152">
        <f t="shared" si="90"/>
        <v>2</v>
      </c>
      <c r="C152">
        <f>+IF(B152=2,VLOOKUP($A152,'reference.non-recurrent delay'!$A:$D,2,TRUE),IF(B152=3,VLOOKUP($A152,'reference.non-recurrent delay'!$A:$D,3,TRUE),VLOOKUP($A152,'reference.non-recurrent delay'!$A:$D,4,TRUE)))</f>
        <v>3.59E-4</v>
      </c>
      <c r="D152" t="str">
        <f t="shared" si="102"/>
        <v>ELSEIF (([ft] &lt; 3 OR [ft] == 8) AND [vc] &gt; 0.50 AND [vc] &lt;= 0.51 AND lanes == 2) THEN 0.000359000000 * [VMT]</v>
      </c>
    </row>
    <row r="153" spans="1:4">
      <c r="A153" s="18">
        <f t="shared" si="89"/>
        <v>0.50000000000000022</v>
      </c>
      <c r="B153">
        <f t="shared" si="90"/>
        <v>3</v>
      </c>
      <c r="C153">
        <f>+IF(B153=2,VLOOKUP($A153,'reference.non-recurrent delay'!$A:$D,2,TRUE),IF(B153=3,VLOOKUP($A153,'reference.non-recurrent delay'!$A:$D,3,TRUE),VLOOKUP($A153,'reference.non-recurrent delay'!$A:$D,4,TRUE)))</f>
        <v>1.9900000000000001E-4</v>
      </c>
      <c r="D153" t="str">
        <f t="shared" ref="D153" si="103">+CONCATENATE("ELSEIF (([ft] &lt; 3 OR [ft] == 8) AND [vc] &gt; ",TEXT(A153,"0.00")," AND [vc] &lt;= ",TEXT(A155,"0.00")," AND lanes == ",B153,") THEN ",TEXT(C153,"0.000000000000")," * [VMT]")</f>
        <v>ELSEIF (([ft] &lt; 3 OR [ft] == 8) AND [vc] &gt; 0.50 AND [vc] &lt;= 0.51 AND lanes == 3) THEN 0.000199000000 * [VMT]</v>
      </c>
    </row>
    <row r="154" spans="1:4">
      <c r="A154" s="18">
        <f t="shared" si="89"/>
        <v>0.50000000000000022</v>
      </c>
      <c r="B154">
        <f t="shared" si="90"/>
        <v>4</v>
      </c>
      <c r="C154">
        <f>+IF(B154=2,VLOOKUP($A154,'reference.non-recurrent delay'!$A:$D,2,TRUE),IF(B154=3,VLOOKUP($A154,'reference.non-recurrent delay'!$A:$D,3,TRUE),VLOOKUP($A154,'reference.non-recurrent delay'!$A:$D,4,TRUE)))</f>
        <v>8.3499999999999997E-5</v>
      </c>
      <c r="D154" t="str">
        <f t="shared" ref="D154:D155" si="104">+CONCATENATE("ELSEIF (([ft] &lt; 3 OR [ft] == 8) AND [vc] &gt; ",TEXT(A154,"0.00")," AND [vc] &lt;= ",TEXT(A157,"0.00")," AND lanes == ",B154,") THEN ",TEXT(C154,"0.000000000000")," * [VMT]")</f>
        <v>ELSEIF (([ft] &lt; 3 OR [ft] == 8) AND [vc] &gt; 0.50 AND [vc] &lt;= 0.51 AND lanes == 4) THEN 0.000083500000 * [VMT]</v>
      </c>
    </row>
    <row r="155" spans="1:4">
      <c r="A155" s="18">
        <f t="shared" si="89"/>
        <v>0.51000000000000023</v>
      </c>
      <c r="B155">
        <f t="shared" si="90"/>
        <v>2</v>
      </c>
      <c r="C155">
        <f>+IF(B155=2,VLOOKUP($A155,'reference.non-recurrent delay'!$A:$D,2,TRUE),IF(B155=3,VLOOKUP($A155,'reference.non-recurrent delay'!$A:$D,3,TRUE),VLOOKUP($A155,'reference.non-recurrent delay'!$A:$D,4,TRUE)))</f>
        <v>3.9199999999999999E-4</v>
      </c>
      <c r="D155" t="str">
        <f t="shared" si="104"/>
        <v>ELSEIF (([ft] &lt; 3 OR [ft] == 8) AND [vc] &gt; 0.51 AND [vc] &lt;= 0.52 AND lanes == 2) THEN 0.000392000000 * [VMT]</v>
      </c>
    </row>
    <row r="156" spans="1:4">
      <c r="A156" s="18">
        <f t="shared" si="89"/>
        <v>0.51000000000000023</v>
      </c>
      <c r="B156">
        <f t="shared" si="90"/>
        <v>3</v>
      </c>
      <c r="C156">
        <f>+IF(B156=2,VLOOKUP($A156,'reference.non-recurrent delay'!$A:$D,2,TRUE),IF(B156=3,VLOOKUP($A156,'reference.non-recurrent delay'!$A:$D,3,TRUE),VLOOKUP($A156,'reference.non-recurrent delay'!$A:$D,4,TRUE)))</f>
        <v>2.2359999999999999E-4</v>
      </c>
      <c r="D156" t="str">
        <f t="shared" ref="D156" si="105">+CONCATENATE("ELSEIF (([ft] &lt; 3 OR [ft] == 8) AND [vc] &gt; ",TEXT(A156,"0.00")," AND [vc] &lt;= ",TEXT(A158,"0.00")," AND lanes == ",B156,") THEN ",TEXT(C156,"0.000000000000")," * [VMT]")</f>
        <v>ELSEIF (([ft] &lt; 3 OR [ft] == 8) AND [vc] &gt; 0.51 AND [vc] &lt;= 0.52 AND lanes == 3) THEN 0.000223600000 * [VMT]</v>
      </c>
    </row>
    <row r="157" spans="1:4">
      <c r="A157" s="18">
        <f t="shared" si="89"/>
        <v>0.51000000000000023</v>
      </c>
      <c r="B157">
        <f t="shared" si="90"/>
        <v>4</v>
      </c>
      <c r="C157">
        <f>+IF(B157=2,VLOOKUP($A157,'reference.non-recurrent delay'!$A:$D,2,TRUE),IF(B157=3,VLOOKUP($A157,'reference.non-recurrent delay'!$A:$D,3,TRUE),VLOOKUP($A157,'reference.non-recurrent delay'!$A:$D,4,TRUE)))</f>
        <v>9.9400000000000004E-5</v>
      </c>
      <c r="D157" t="str">
        <f t="shared" ref="D157:D158" si="106">+CONCATENATE("ELSEIF (([ft] &lt; 3 OR [ft] == 8) AND [vc] &gt; ",TEXT(A157,"0.00")," AND [vc] &lt;= ",TEXT(A160,"0.00")," AND lanes == ",B157,") THEN ",TEXT(C157,"0.000000000000")," * [VMT]")</f>
        <v>ELSEIF (([ft] &lt; 3 OR [ft] == 8) AND [vc] &gt; 0.51 AND [vc] &lt;= 0.52 AND lanes == 4) THEN 0.000099400000 * [VMT]</v>
      </c>
    </row>
    <row r="158" spans="1:4">
      <c r="A158" s="18">
        <f t="shared" si="89"/>
        <v>0.52000000000000024</v>
      </c>
      <c r="B158">
        <f t="shared" si="90"/>
        <v>2</v>
      </c>
      <c r="C158">
        <f>+IF(B158=2,VLOOKUP($A158,'reference.non-recurrent delay'!$A:$D,2,TRUE),IF(B158=3,VLOOKUP($A158,'reference.non-recurrent delay'!$A:$D,3,TRUE),VLOOKUP($A158,'reference.non-recurrent delay'!$A:$D,4,TRUE)))</f>
        <v>4.2499999999999998E-4</v>
      </c>
      <c r="D158" t="str">
        <f t="shared" si="106"/>
        <v>ELSEIF (([ft] &lt; 3 OR [ft] == 8) AND [vc] &gt; 0.52 AND [vc] &lt;= 0.53 AND lanes == 2) THEN 0.000425000000 * [VMT]</v>
      </c>
    </row>
    <row r="159" spans="1:4">
      <c r="A159" s="18">
        <f t="shared" si="89"/>
        <v>0.52000000000000024</v>
      </c>
      <c r="B159">
        <f t="shared" si="90"/>
        <v>3</v>
      </c>
      <c r="C159">
        <f>+IF(B159=2,VLOOKUP($A159,'reference.non-recurrent delay'!$A:$D,2,TRUE),IF(B159=3,VLOOKUP($A159,'reference.non-recurrent delay'!$A:$D,3,TRUE),VLOOKUP($A159,'reference.non-recurrent delay'!$A:$D,4,TRUE)))</f>
        <v>2.4820000000000002E-4</v>
      </c>
      <c r="D159" t="str">
        <f t="shared" ref="D159" si="107">+CONCATENATE("ELSEIF (([ft] &lt; 3 OR [ft] == 8) AND [vc] &gt; ",TEXT(A159,"0.00")," AND [vc] &lt;= ",TEXT(A161,"0.00")," AND lanes == ",B159,") THEN ",TEXT(C159,"0.000000000000")," * [VMT]")</f>
        <v>ELSEIF (([ft] &lt; 3 OR [ft] == 8) AND [vc] &gt; 0.52 AND [vc] &lt;= 0.53 AND lanes == 3) THEN 0.000248200000 * [VMT]</v>
      </c>
    </row>
    <row r="160" spans="1:4">
      <c r="A160" s="18">
        <f t="shared" si="89"/>
        <v>0.52000000000000024</v>
      </c>
      <c r="B160">
        <f t="shared" si="90"/>
        <v>4</v>
      </c>
      <c r="C160">
        <f>+IF(B160=2,VLOOKUP($A160,'reference.non-recurrent delay'!$A:$D,2,TRUE),IF(B160=3,VLOOKUP($A160,'reference.non-recurrent delay'!$A:$D,3,TRUE),VLOOKUP($A160,'reference.non-recurrent delay'!$A:$D,4,TRUE)))</f>
        <v>1.153E-4</v>
      </c>
      <c r="D160" t="str">
        <f t="shared" ref="D160:D161" si="108">+CONCATENATE("ELSEIF (([ft] &lt; 3 OR [ft] == 8) AND [vc] &gt; ",TEXT(A160,"0.00")," AND [vc] &lt;= ",TEXT(A163,"0.00")," AND lanes == ",B160,") THEN ",TEXT(C160,"0.000000000000")," * [VMT]")</f>
        <v>ELSEIF (([ft] &lt; 3 OR [ft] == 8) AND [vc] &gt; 0.52 AND [vc] &lt;= 0.53 AND lanes == 4) THEN 0.000115300000 * [VMT]</v>
      </c>
    </row>
    <row r="161" spans="1:4">
      <c r="A161" s="18">
        <f t="shared" si="89"/>
        <v>0.53000000000000025</v>
      </c>
      <c r="B161">
        <f t="shared" si="90"/>
        <v>2</v>
      </c>
      <c r="C161">
        <f>+IF(B161=2,VLOOKUP($A161,'reference.non-recurrent delay'!$A:$D,2,TRUE),IF(B161=3,VLOOKUP($A161,'reference.non-recurrent delay'!$A:$D,3,TRUE),VLOOKUP($A161,'reference.non-recurrent delay'!$A:$D,4,TRUE)))</f>
        <v>4.5800000000000002E-4</v>
      </c>
      <c r="D161" t="str">
        <f t="shared" si="108"/>
        <v>ELSEIF (([ft] &lt; 3 OR [ft] == 8) AND [vc] &gt; 0.53 AND [vc] &lt;= 0.54 AND lanes == 2) THEN 0.000458000000 * [VMT]</v>
      </c>
    </row>
    <row r="162" spans="1:4">
      <c r="A162" s="18">
        <f t="shared" si="89"/>
        <v>0.53000000000000025</v>
      </c>
      <c r="B162">
        <f t="shared" si="90"/>
        <v>3</v>
      </c>
      <c r="C162">
        <f>+IF(B162=2,VLOOKUP($A162,'reference.non-recurrent delay'!$A:$D,2,TRUE),IF(B162=3,VLOOKUP($A162,'reference.non-recurrent delay'!$A:$D,3,TRUE),VLOOKUP($A162,'reference.non-recurrent delay'!$A:$D,4,TRUE)))</f>
        <v>2.7280000000000002E-4</v>
      </c>
      <c r="D162" t="str">
        <f t="shared" ref="D162" si="109">+CONCATENATE("ELSEIF (([ft] &lt; 3 OR [ft] == 8) AND [vc] &gt; ",TEXT(A162,"0.00")," AND [vc] &lt;= ",TEXT(A164,"0.00")," AND lanes == ",B162,") THEN ",TEXT(C162,"0.000000000000")," * [VMT]")</f>
        <v>ELSEIF (([ft] &lt; 3 OR [ft] == 8) AND [vc] &gt; 0.53 AND [vc] &lt;= 0.54 AND lanes == 3) THEN 0.000272800000 * [VMT]</v>
      </c>
    </row>
    <row r="163" spans="1:4">
      <c r="A163" s="18">
        <f t="shared" si="89"/>
        <v>0.53000000000000025</v>
      </c>
      <c r="B163">
        <f t="shared" si="90"/>
        <v>4</v>
      </c>
      <c r="C163">
        <f>+IF(B163=2,VLOOKUP($A163,'reference.non-recurrent delay'!$A:$D,2,TRUE),IF(B163=3,VLOOKUP($A163,'reference.non-recurrent delay'!$A:$D,3,TRUE),VLOOKUP($A163,'reference.non-recurrent delay'!$A:$D,4,TRUE)))</f>
        <v>1.3119999999999999E-4</v>
      </c>
      <c r="D163" t="str">
        <f t="shared" ref="D163:D164" si="110">+CONCATENATE("ELSEIF (([ft] &lt; 3 OR [ft] == 8) AND [vc] &gt; ",TEXT(A163,"0.00")," AND [vc] &lt;= ",TEXT(A166,"0.00")," AND lanes == ",B163,") THEN ",TEXT(C163,"0.000000000000")," * [VMT]")</f>
        <v>ELSEIF (([ft] &lt; 3 OR [ft] == 8) AND [vc] &gt; 0.53 AND [vc] &lt;= 0.54 AND lanes == 4) THEN 0.000131200000 * [VMT]</v>
      </c>
    </row>
    <row r="164" spans="1:4">
      <c r="A164" s="18">
        <f t="shared" si="89"/>
        <v>0.54000000000000026</v>
      </c>
      <c r="B164">
        <f t="shared" si="90"/>
        <v>2</v>
      </c>
      <c r="C164">
        <f>+IF(B164=2,VLOOKUP($A164,'reference.non-recurrent delay'!$A:$D,2,TRUE),IF(B164=3,VLOOKUP($A164,'reference.non-recurrent delay'!$A:$D,3,TRUE),VLOOKUP($A164,'reference.non-recurrent delay'!$A:$D,4,TRUE)))</f>
        <v>4.9100000000000001E-4</v>
      </c>
      <c r="D164" t="str">
        <f t="shared" si="110"/>
        <v>ELSEIF (([ft] &lt; 3 OR [ft] == 8) AND [vc] &gt; 0.54 AND [vc] &lt;= 0.55 AND lanes == 2) THEN 0.000491000000 * [VMT]</v>
      </c>
    </row>
    <row r="165" spans="1:4">
      <c r="A165" s="18">
        <f t="shared" si="89"/>
        <v>0.54000000000000026</v>
      </c>
      <c r="B165">
        <f t="shared" si="90"/>
        <v>3</v>
      </c>
      <c r="C165">
        <f>+IF(B165=2,VLOOKUP($A165,'reference.non-recurrent delay'!$A:$D,2,TRUE),IF(B165=3,VLOOKUP($A165,'reference.non-recurrent delay'!$A:$D,3,TRUE),VLOOKUP($A165,'reference.non-recurrent delay'!$A:$D,4,TRUE)))</f>
        <v>2.9740000000000002E-4</v>
      </c>
      <c r="D165" t="str">
        <f t="shared" ref="D165" si="111">+CONCATENATE("ELSEIF (([ft] &lt; 3 OR [ft] == 8) AND [vc] &gt; ",TEXT(A165,"0.00")," AND [vc] &lt;= ",TEXT(A167,"0.00")," AND lanes == ",B165,") THEN ",TEXT(C165,"0.000000000000")," * [VMT]")</f>
        <v>ELSEIF (([ft] &lt; 3 OR [ft] == 8) AND [vc] &gt; 0.54 AND [vc] &lt;= 0.55 AND lanes == 3) THEN 0.000297400000 * [VMT]</v>
      </c>
    </row>
    <row r="166" spans="1:4">
      <c r="A166" s="18">
        <f t="shared" si="89"/>
        <v>0.54000000000000026</v>
      </c>
      <c r="B166">
        <f t="shared" si="90"/>
        <v>4</v>
      </c>
      <c r="C166">
        <f>+IF(B166=2,VLOOKUP($A166,'reference.non-recurrent delay'!$A:$D,2,TRUE),IF(B166=3,VLOOKUP($A166,'reference.non-recurrent delay'!$A:$D,3,TRUE),VLOOKUP($A166,'reference.non-recurrent delay'!$A:$D,4,TRUE)))</f>
        <v>1.471E-4</v>
      </c>
      <c r="D166" t="str">
        <f t="shared" ref="D166:D167" si="112">+CONCATENATE("ELSEIF (([ft] &lt; 3 OR [ft] == 8) AND [vc] &gt; ",TEXT(A166,"0.00")," AND [vc] &lt;= ",TEXT(A169,"0.00")," AND lanes == ",B166,") THEN ",TEXT(C166,"0.000000000000")," * [VMT]")</f>
        <v>ELSEIF (([ft] &lt; 3 OR [ft] == 8) AND [vc] &gt; 0.54 AND [vc] &lt;= 0.55 AND lanes == 4) THEN 0.000147100000 * [VMT]</v>
      </c>
    </row>
    <row r="167" spans="1:4">
      <c r="A167" s="18">
        <f t="shared" si="89"/>
        <v>0.55000000000000027</v>
      </c>
      <c r="B167">
        <f t="shared" si="90"/>
        <v>2</v>
      </c>
      <c r="C167">
        <f>+IF(B167=2,VLOOKUP($A167,'reference.non-recurrent delay'!$A:$D,2,TRUE),IF(B167=3,VLOOKUP($A167,'reference.non-recurrent delay'!$A:$D,3,TRUE),VLOOKUP($A167,'reference.non-recurrent delay'!$A:$D,4,TRUE)))</f>
        <v>5.2400000000000005E-4</v>
      </c>
      <c r="D167" t="str">
        <f t="shared" si="112"/>
        <v>ELSEIF (([ft] &lt; 3 OR [ft] == 8) AND [vc] &gt; 0.55 AND [vc] &lt;= 0.56 AND lanes == 2) THEN 0.000524000000 * [VMT]</v>
      </c>
    </row>
    <row r="168" spans="1:4">
      <c r="A168" s="18">
        <f t="shared" si="89"/>
        <v>0.55000000000000027</v>
      </c>
      <c r="B168">
        <f t="shared" si="90"/>
        <v>3</v>
      </c>
      <c r="C168">
        <f>+IF(B168=2,VLOOKUP($A168,'reference.non-recurrent delay'!$A:$D,2,TRUE),IF(B168=3,VLOOKUP($A168,'reference.non-recurrent delay'!$A:$D,3,TRUE),VLOOKUP($A168,'reference.non-recurrent delay'!$A:$D,4,TRUE)))</f>
        <v>3.2200000000000002E-4</v>
      </c>
      <c r="D168" t="str">
        <f t="shared" ref="D168" si="113">+CONCATENATE("ELSEIF (([ft] &lt; 3 OR [ft] == 8) AND [vc] &gt; ",TEXT(A168,"0.00")," AND [vc] &lt;= ",TEXT(A170,"0.00")," AND lanes == ",B168,") THEN ",TEXT(C168,"0.000000000000")," * [VMT]")</f>
        <v>ELSEIF (([ft] &lt; 3 OR [ft] == 8) AND [vc] &gt; 0.55 AND [vc] &lt;= 0.56 AND lanes == 3) THEN 0.000322000000 * [VMT]</v>
      </c>
    </row>
    <row r="169" spans="1:4">
      <c r="A169" s="18">
        <f t="shared" si="89"/>
        <v>0.55000000000000027</v>
      </c>
      <c r="B169">
        <f t="shared" si="90"/>
        <v>4</v>
      </c>
      <c r="C169">
        <f>+IF(B169=2,VLOOKUP($A169,'reference.non-recurrent delay'!$A:$D,2,TRUE),IF(B169=3,VLOOKUP($A169,'reference.non-recurrent delay'!$A:$D,3,TRUE),VLOOKUP($A169,'reference.non-recurrent delay'!$A:$D,4,TRUE)))</f>
        <v>1.63E-4</v>
      </c>
      <c r="D169" t="str">
        <f t="shared" ref="D169:D170" si="114">+CONCATENATE("ELSEIF (([ft] &lt; 3 OR [ft] == 8) AND [vc] &gt; ",TEXT(A169,"0.00")," AND [vc] &lt;= ",TEXT(A172,"0.00")," AND lanes == ",B169,") THEN ",TEXT(C169,"0.000000000000")," * [VMT]")</f>
        <v>ELSEIF (([ft] &lt; 3 OR [ft] == 8) AND [vc] &gt; 0.55 AND [vc] &lt;= 0.56 AND lanes == 4) THEN 0.000163000000 * [VMT]</v>
      </c>
    </row>
    <row r="170" spans="1:4">
      <c r="A170" s="18">
        <f t="shared" si="89"/>
        <v>0.56000000000000028</v>
      </c>
      <c r="B170">
        <f t="shared" si="90"/>
        <v>2</v>
      </c>
      <c r="C170">
        <f>+IF(B170=2,VLOOKUP($A170,'reference.non-recurrent delay'!$A:$D,2,TRUE),IF(B170=3,VLOOKUP($A170,'reference.non-recurrent delay'!$A:$D,3,TRUE),VLOOKUP($A170,'reference.non-recurrent delay'!$A:$D,4,TRUE)))</f>
        <v>5.6820000000000004E-4</v>
      </c>
      <c r="D170" t="str">
        <f t="shared" si="114"/>
        <v>ELSEIF (([ft] &lt; 3 OR [ft] == 8) AND [vc] &gt; 0.56 AND [vc] &lt;= 0.57 AND lanes == 2) THEN 0.000568200000 * [VMT]</v>
      </c>
    </row>
    <row r="171" spans="1:4">
      <c r="A171" s="18">
        <f t="shared" si="89"/>
        <v>0.56000000000000028</v>
      </c>
      <c r="B171">
        <f t="shared" si="90"/>
        <v>3</v>
      </c>
      <c r="C171">
        <f>+IF(B171=2,VLOOKUP($A171,'reference.non-recurrent delay'!$A:$D,2,TRUE),IF(B171=3,VLOOKUP($A171,'reference.non-recurrent delay'!$A:$D,3,TRUE),VLOOKUP($A171,'reference.non-recurrent delay'!$A:$D,4,TRUE)))</f>
        <v>3.5740000000000001E-4</v>
      </c>
      <c r="D171" t="str">
        <f t="shared" ref="D171" si="115">+CONCATENATE("ELSEIF (([ft] &lt; 3 OR [ft] == 8) AND [vc] &gt; ",TEXT(A171,"0.00")," AND [vc] &lt;= ",TEXT(A173,"0.00")," AND lanes == ",B171,") THEN ",TEXT(C171,"0.000000000000")," * [VMT]")</f>
        <v>ELSEIF (([ft] &lt; 3 OR [ft] == 8) AND [vc] &gt; 0.56 AND [vc] &lt;= 0.57 AND lanes == 3) THEN 0.000357400000 * [VMT]</v>
      </c>
    </row>
    <row r="172" spans="1:4">
      <c r="A172" s="18">
        <f t="shared" si="89"/>
        <v>0.56000000000000028</v>
      </c>
      <c r="B172">
        <f t="shared" si="90"/>
        <v>4</v>
      </c>
      <c r="C172">
        <f>+IF(B172=2,VLOOKUP($A172,'reference.non-recurrent delay'!$A:$D,2,TRUE),IF(B172=3,VLOOKUP($A172,'reference.non-recurrent delay'!$A:$D,3,TRUE),VLOOKUP($A172,'reference.non-recurrent delay'!$A:$D,4,TRUE)))</f>
        <v>1.908E-4</v>
      </c>
      <c r="D172" t="str">
        <f t="shared" ref="D172:D173" si="116">+CONCATENATE("ELSEIF (([ft] &lt; 3 OR [ft] == 8) AND [vc] &gt; ",TEXT(A172,"0.00")," AND [vc] &lt;= ",TEXT(A175,"0.00")," AND lanes == ",B172,") THEN ",TEXT(C172,"0.000000000000")," * [VMT]")</f>
        <v>ELSEIF (([ft] &lt; 3 OR [ft] == 8) AND [vc] &gt; 0.56 AND [vc] &lt;= 0.57 AND lanes == 4) THEN 0.000190800000 * [VMT]</v>
      </c>
    </row>
    <row r="173" spans="1:4">
      <c r="A173" s="18">
        <f t="shared" si="89"/>
        <v>0.57000000000000028</v>
      </c>
      <c r="B173">
        <f t="shared" si="90"/>
        <v>2</v>
      </c>
      <c r="C173">
        <f>+IF(B173=2,VLOOKUP($A173,'reference.non-recurrent delay'!$A:$D,2,TRUE),IF(B173=3,VLOOKUP($A173,'reference.non-recurrent delay'!$A:$D,3,TRUE),VLOOKUP($A173,'reference.non-recurrent delay'!$A:$D,4,TRUE)))</f>
        <v>6.1240000000000003E-4</v>
      </c>
      <c r="D173" t="str">
        <f t="shared" si="116"/>
        <v>ELSEIF (([ft] &lt; 3 OR [ft] == 8) AND [vc] &gt; 0.57 AND [vc] &lt;= 0.58 AND lanes == 2) THEN 0.000612400000 * [VMT]</v>
      </c>
    </row>
    <row r="174" spans="1:4">
      <c r="A174" s="18">
        <f t="shared" si="89"/>
        <v>0.57000000000000028</v>
      </c>
      <c r="B174">
        <f t="shared" si="90"/>
        <v>3</v>
      </c>
      <c r="C174">
        <f>+IF(B174=2,VLOOKUP($A174,'reference.non-recurrent delay'!$A:$D,2,TRUE),IF(B174=3,VLOOKUP($A174,'reference.non-recurrent delay'!$A:$D,3,TRUE),VLOOKUP($A174,'reference.non-recurrent delay'!$A:$D,4,TRUE)))</f>
        <v>3.9280000000000001E-4</v>
      </c>
      <c r="D174" t="str">
        <f t="shared" ref="D174" si="117">+CONCATENATE("ELSEIF (([ft] &lt; 3 OR [ft] == 8) AND [vc] &gt; ",TEXT(A174,"0.00")," AND [vc] &lt;= ",TEXT(A176,"0.00")," AND lanes == ",B174,") THEN ",TEXT(C174,"0.000000000000")," * [VMT]")</f>
        <v>ELSEIF (([ft] &lt; 3 OR [ft] == 8) AND [vc] &gt; 0.57 AND [vc] &lt;= 0.58 AND lanes == 3) THEN 0.000392800000 * [VMT]</v>
      </c>
    </row>
    <row r="175" spans="1:4">
      <c r="A175" s="18">
        <f t="shared" si="89"/>
        <v>0.57000000000000028</v>
      </c>
      <c r="B175">
        <f t="shared" si="90"/>
        <v>4</v>
      </c>
      <c r="C175">
        <f>+IF(B175=2,VLOOKUP($A175,'reference.non-recurrent delay'!$A:$D,2,TRUE),IF(B175=3,VLOOKUP($A175,'reference.non-recurrent delay'!$A:$D,3,TRUE),VLOOKUP($A175,'reference.non-recurrent delay'!$A:$D,4,TRUE)))</f>
        <v>2.186E-4</v>
      </c>
      <c r="D175" t="str">
        <f t="shared" ref="D175:D176" si="118">+CONCATENATE("ELSEIF (([ft] &lt; 3 OR [ft] == 8) AND [vc] &gt; ",TEXT(A175,"0.00")," AND [vc] &lt;= ",TEXT(A178,"0.00")," AND lanes == ",B175,") THEN ",TEXT(C175,"0.000000000000")," * [VMT]")</f>
        <v>ELSEIF (([ft] &lt; 3 OR [ft] == 8) AND [vc] &gt; 0.57 AND [vc] &lt;= 0.58 AND lanes == 4) THEN 0.000218600000 * [VMT]</v>
      </c>
    </row>
    <row r="176" spans="1:4">
      <c r="A176" s="18">
        <f t="shared" si="89"/>
        <v>0.58000000000000029</v>
      </c>
      <c r="B176">
        <f t="shared" si="90"/>
        <v>2</v>
      </c>
      <c r="C176">
        <f>+IF(B176=2,VLOOKUP($A176,'reference.non-recurrent delay'!$A:$D,2,TRUE),IF(B176=3,VLOOKUP($A176,'reference.non-recurrent delay'!$A:$D,3,TRUE),VLOOKUP($A176,'reference.non-recurrent delay'!$A:$D,4,TRUE)))</f>
        <v>6.5660000000000002E-4</v>
      </c>
      <c r="D176" t="str">
        <f t="shared" si="118"/>
        <v>ELSEIF (([ft] &lt; 3 OR [ft] == 8) AND [vc] &gt; 0.58 AND [vc] &lt;= 0.59 AND lanes == 2) THEN 0.000656600000 * [VMT]</v>
      </c>
    </row>
    <row r="177" spans="1:4">
      <c r="A177" s="18">
        <f t="shared" si="89"/>
        <v>0.58000000000000029</v>
      </c>
      <c r="B177">
        <f t="shared" si="90"/>
        <v>3</v>
      </c>
      <c r="C177">
        <f>+IF(B177=2,VLOOKUP($A177,'reference.non-recurrent delay'!$A:$D,2,TRUE),IF(B177=3,VLOOKUP($A177,'reference.non-recurrent delay'!$A:$D,3,TRUE),VLOOKUP($A177,'reference.non-recurrent delay'!$A:$D,4,TRUE)))</f>
        <v>4.282E-4</v>
      </c>
      <c r="D177" t="str">
        <f t="shared" ref="D177" si="119">+CONCATENATE("ELSEIF (([ft] &lt; 3 OR [ft] == 8) AND [vc] &gt; ",TEXT(A177,"0.00")," AND [vc] &lt;= ",TEXT(A179,"0.00")," AND lanes == ",B177,") THEN ",TEXT(C177,"0.000000000000")," * [VMT]")</f>
        <v>ELSEIF (([ft] &lt; 3 OR [ft] == 8) AND [vc] &gt; 0.58 AND [vc] &lt;= 0.59 AND lanes == 3) THEN 0.000428200000 * [VMT]</v>
      </c>
    </row>
    <row r="178" spans="1:4">
      <c r="A178" s="18">
        <f t="shared" si="89"/>
        <v>0.58000000000000029</v>
      </c>
      <c r="B178">
        <f t="shared" si="90"/>
        <v>4</v>
      </c>
      <c r="C178">
        <f>+IF(B178=2,VLOOKUP($A178,'reference.non-recurrent delay'!$A:$D,2,TRUE),IF(B178=3,VLOOKUP($A178,'reference.non-recurrent delay'!$A:$D,3,TRUE),VLOOKUP($A178,'reference.non-recurrent delay'!$A:$D,4,TRUE)))</f>
        <v>2.4640000000000003E-4</v>
      </c>
      <c r="D178" t="str">
        <f t="shared" ref="D178:D179" si="120">+CONCATENATE("ELSEIF (([ft] &lt; 3 OR [ft] == 8) AND [vc] &gt; ",TEXT(A178,"0.00")," AND [vc] &lt;= ",TEXT(A181,"0.00")," AND lanes == ",B178,") THEN ",TEXT(C178,"0.000000000000")," * [VMT]")</f>
        <v>ELSEIF (([ft] &lt; 3 OR [ft] == 8) AND [vc] &gt; 0.58 AND [vc] &lt;= 0.59 AND lanes == 4) THEN 0.000246400000 * [VMT]</v>
      </c>
    </row>
    <row r="179" spans="1:4">
      <c r="A179" s="18">
        <f t="shared" si="89"/>
        <v>0.5900000000000003</v>
      </c>
      <c r="B179">
        <f t="shared" si="90"/>
        <v>2</v>
      </c>
      <c r="C179">
        <f>+IF(B179=2,VLOOKUP($A179,'reference.non-recurrent delay'!$A:$D,2,TRUE),IF(B179=3,VLOOKUP($A179,'reference.non-recurrent delay'!$A:$D,3,TRUE),VLOOKUP($A179,'reference.non-recurrent delay'!$A:$D,4,TRUE)))</f>
        <v>7.0080000000000001E-4</v>
      </c>
      <c r="D179" t="str">
        <f t="shared" si="120"/>
        <v>ELSEIF (([ft] &lt; 3 OR [ft] == 8) AND [vc] &gt; 0.59 AND [vc] &lt;= 0.60 AND lanes == 2) THEN 0.000700800000 * [VMT]</v>
      </c>
    </row>
    <row r="180" spans="1:4">
      <c r="A180" s="18">
        <f t="shared" si="89"/>
        <v>0.5900000000000003</v>
      </c>
      <c r="B180">
        <f t="shared" si="90"/>
        <v>3</v>
      </c>
      <c r="C180">
        <f>+IF(B180=2,VLOOKUP($A180,'reference.non-recurrent delay'!$A:$D,2,TRUE),IF(B180=3,VLOOKUP($A180,'reference.non-recurrent delay'!$A:$D,3,TRUE),VLOOKUP($A180,'reference.non-recurrent delay'!$A:$D,4,TRUE)))</f>
        <v>4.6359999999999999E-4</v>
      </c>
      <c r="D180" t="str">
        <f t="shared" ref="D180" si="121">+CONCATENATE("ELSEIF (([ft] &lt; 3 OR [ft] == 8) AND [vc] &gt; ",TEXT(A180,"0.00")," AND [vc] &lt;= ",TEXT(A182,"0.00")," AND lanes == ",B180,") THEN ",TEXT(C180,"0.000000000000")," * [VMT]")</f>
        <v>ELSEIF (([ft] &lt; 3 OR [ft] == 8) AND [vc] &gt; 0.59 AND [vc] &lt;= 0.60 AND lanes == 3) THEN 0.000463600000 * [VMT]</v>
      </c>
    </row>
    <row r="181" spans="1:4">
      <c r="A181" s="18">
        <f t="shared" si="89"/>
        <v>0.5900000000000003</v>
      </c>
      <c r="B181">
        <f t="shared" si="90"/>
        <v>4</v>
      </c>
      <c r="C181">
        <f>+IF(B181=2,VLOOKUP($A181,'reference.non-recurrent delay'!$A:$D,2,TRUE),IF(B181=3,VLOOKUP($A181,'reference.non-recurrent delay'!$A:$D,3,TRUE),VLOOKUP($A181,'reference.non-recurrent delay'!$A:$D,4,TRUE)))</f>
        <v>2.742E-4</v>
      </c>
      <c r="D181" t="str">
        <f t="shared" ref="D181:D182" si="122">+CONCATENATE("ELSEIF (([ft] &lt; 3 OR [ft] == 8) AND [vc] &gt; ",TEXT(A181,"0.00")," AND [vc] &lt;= ",TEXT(A184,"0.00")," AND lanes == ",B181,") THEN ",TEXT(C181,"0.000000000000")," * [VMT]")</f>
        <v>ELSEIF (([ft] &lt; 3 OR [ft] == 8) AND [vc] &gt; 0.59 AND [vc] &lt;= 0.60 AND lanes == 4) THEN 0.000274200000 * [VMT]</v>
      </c>
    </row>
    <row r="182" spans="1:4">
      <c r="A182" s="18">
        <f t="shared" si="89"/>
        <v>0.60000000000000031</v>
      </c>
      <c r="B182">
        <f t="shared" si="90"/>
        <v>2</v>
      </c>
      <c r="C182">
        <f>+IF(B182=2,VLOOKUP($A182,'reference.non-recurrent delay'!$A:$D,2,TRUE),IF(B182=3,VLOOKUP($A182,'reference.non-recurrent delay'!$A:$D,3,TRUE),VLOOKUP($A182,'reference.non-recurrent delay'!$A:$D,4,TRUE)))</f>
        <v>7.45E-4</v>
      </c>
      <c r="D182" t="str">
        <f t="shared" si="122"/>
        <v>ELSEIF (([ft] &lt; 3 OR [ft] == 8) AND [vc] &gt; 0.60 AND [vc] &lt;= 0.61 AND lanes == 2) THEN 0.000745000000 * [VMT]</v>
      </c>
    </row>
    <row r="183" spans="1:4">
      <c r="A183" s="18">
        <f t="shared" si="89"/>
        <v>0.60000000000000031</v>
      </c>
      <c r="B183">
        <f t="shared" si="90"/>
        <v>3</v>
      </c>
      <c r="C183">
        <f>+IF(B183=2,VLOOKUP($A183,'reference.non-recurrent delay'!$A:$D,2,TRUE),IF(B183=3,VLOOKUP($A183,'reference.non-recurrent delay'!$A:$D,3,TRUE),VLOOKUP($A183,'reference.non-recurrent delay'!$A:$D,4,TRUE)))</f>
        <v>4.9899999999999999E-4</v>
      </c>
      <c r="D183" t="str">
        <f t="shared" ref="D183" si="123">+CONCATENATE("ELSEIF (([ft] &lt; 3 OR [ft] == 8) AND [vc] &gt; ",TEXT(A183,"0.00")," AND [vc] &lt;= ",TEXT(A185,"0.00")," AND lanes == ",B183,") THEN ",TEXT(C183,"0.000000000000")," * [VMT]")</f>
        <v>ELSEIF (([ft] &lt; 3 OR [ft] == 8) AND [vc] &gt; 0.60 AND [vc] &lt;= 0.61 AND lanes == 3) THEN 0.000499000000 * [VMT]</v>
      </c>
    </row>
    <row r="184" spans="1:4">
      <c r="A184" s="18">
        <f t="shared" si="89"/>
        <v>0.60000000000000031</v>
      </c>
      <c r="B184">
        <f t="shared" si="90"/>
        <v>4</v>
      </c>
      <c r="C184">
        <f>+IF(B184=2,VLOOKUP($A184,'reference.non-recurrent delay'!$A:$D,2,TRUE),IF(B184=3,VLOOKUP($A184,'reference.non-recurrent delay'!$A:$D,3,TRUE),VLOOKUP($A184,'reference.non-recurrent delay'!$A:$D,4,TRUE)))</f>
        <v>3.0200000000000002E-4</v>
      </c>
      <c r="D184" t="str">
        <f t="shared" ref="D184:D185" si="124">+CONCATENATE("ELSEIF (([ft] &lt; 3 OR [ft] == 8) AND [vc] &gt; ",TEXT(A184,"0.00")," AND [vc] &lt;= ",TEXT(A187,"0.00")," AND lanes == ",B184,") THEN ",TEXT(C184,"0.000000000000")," * [VMT]")</f>
        <v>ELSEIF (([ft] &lt; 3 OR [ft] == 8) AND [vc] &gt; 0.60 AND [vc] &lt;= 0.61 AND lanes == 4) THEN 0.000302000000 * [VMT]</v>
      </c>
    </row>
    <row r="185" spans="1:4">
      <c r="A185" s="18">
        <f t="shared" si="89"/>
        <v>0.61000000000000032</v>
      </c>
      <c r="B185">
        <f t="shared" si="90"/>
        <v>2</v>
      </c>
      <c r="C185">
        <f>+IF(B185=2,VLOOKUP($A185,'reference.non-recurrent delay'!$A:$D,2,TRUE),IF(B185=3,VLOOKUP($A185,'reference.non-recurrent delay'!$A:$D,3,TRUE),VLOOKUP($A185,'reference.non-recurrent delay'!$A:$D,4,TRUE)))</f>
        <v>8.0639999999999998E-4</v>
      </c>
      <c r="D185" t="str">
        <f t="shared" si="124"/>
        <v>ELSEIF (([ft] &lt; 3 OR [ft] == 8) AND [vc] &gt; 0.61 AND [vc] &lt;= 0.62 AND lanes == 2) THEN 0.000806400000 * [VMT]</v>
      </c>
    </row>
    <row r="186" spans="1:4">
      <c r="A186" s="18">
        <f t="shared" si="89"/>
        <v>0.61000000000000032</v>
      </c>
      <c r="B186">
        <f t="shared" si="90"/>
        <v>3</v>
      </c>
      <c r="C186">
        <f>+IF(B186=2,VLOOKUP($A186,'reference.non-recurrent delay'!$A:$D,2,TRUE),IF(B186=3,VLOOKUP($A186,'reference.non-recurrent delay'!$A:$D,3,TRUE),VLOOKUP($A186,'reference.non-recurrent delay'!$A:$D,4,TRUE)))</f>
        <v>5.5060000000000005E-4</v>
      </c>
      <c r="D186" t="str">
        <f t="shared" ref="D186" si="125">+CONCATENATE("ELSEIF (([ft] &lt; 3 OR [ft] == 8) AND [vc] &gt; ",TEXT(A186,"0.00")," AND [vc] &lt;= ",TEXT(A188,"0.00")," AND lanes == ",B186,") THEN ",TEXT(C186,"0.000000000000")," * [VMT]")</f>
        <v>ELSEIF (([ft] &lt; 3 OR [ft] == 8) AND [vc] &gt; 0.61 AND [vc] &lt;= 0.62 AND lanes == 3) THEN 0.000550600000 * [VMT]</v>
      </c>
    </row>
    <row r="187" spans="1:4">
      <c r="A187" s="18">
        <f t="shared" si="89"/>
        <v>0.61000000000000032</v>
      </c>
      <c r="B187">
        <f t="shared" si="90"/>
        <v>4</v>
      </c>
      <c r="C187">
        <f>+IF(B187=2,VLOOKUP($A187,'reference.non-recurrent delay'!$A:$D,2,TRUE),IF(B187=3,VLOOKUP($A187,'reference.non-recurrent delay'!$A:$D,3,TRUE),VLOOKUP($A187,'reference.non-recurrent delay'!$A:$D,4,TRUE)))</f>
        <v>3.478E-4</v>
      </c>
      <c r="D187" t="str">
        <f t="shared" ref="D187:D188" si="126">+CONCATENATE("ELSEIF (([ft] &lt; 3 OR [ft] == 8) AND [vc] &gt; ",TEXT(A187,"0.00")," AND [vc] &lt;= ",TEXT(A190,"0.00")," AND lanes == ",B187,") THEN ",TEXT(C187,"0.000000000000")," * [VMT]")</f>
        <v>ELSEIF (([ft] &lt; 3 OR [ft] == 8) AND [vc] &gt; 0.61 AND [vc] &lt;= 0.62 AND lanes == 4) THEN 0.000347800000 * [VMT]</v>
      </c>
    </row>
    <row r="188" spans="1:4">
      <c r="A188" s="18">
        <f t="shared" si="89"/>
        <v>0.62000000000000033</v>
      </c>
      <c r="B188">
        <f t="shared" si="90"/>
        <v>2</v>
      </c>
      <c r="C188">
        <f>+IF(B188=2,VLOOKUP($A188,'reference.non-recurrent delay'!$A:$D,2,TRUE),IF(B188=3,VLOOKUP($A188,'reference.non-recurrent delay'!$A:$D,3,TRUE),VLOOKUP($A188,'reference.non-recurrent delay'!$A:$D,4,TRUE)))</f>
        <v>8.6779999999999995E-4</v>
      </c>
      <c r="D188" t="str">
        <f t="shared" si="126"/>
        <v>ELSEIF (([ft] &lt; 3 OR [ft] == 8) AND [vc] &gt; 0.62 AND [vc] &lt;= 0.63 AND lanes == 2) THEN 0.000867800000 * [VMT]</v>
      </c>
    </row>
    <row r="189" spans="1:4">
      <c r="A189" s="18">
        <f t="shared" si="89"/>
        <v>0.62000000000000033</v>
      </c>
      <c r="B189">
        <f t="shared" si="90"/>
        <v>3</v>
      </c>
      <c r="C189">
        <f>+IF(B189=2,VLOOKUP($A189,'reference.non-recurrent delay'!$A:$D,2,TRUE),IF(B189=3,VLOOKUP($A189,'reference.non-recurrent delay'!$A:$D,3,TRUE),VLOOKUP($A189,'reference.non-recurrent delay'!$A:$D,4,TRUE)))</f>
        <v>6.022E-4</v>
      </c>
      <c r="D189" t="str">
        <f t="shared" ref="D189" si="127">+CONCATENATE("ELSEIF (([ft] &lt; 3 OR [ft] == 8) AND [vc] &gt; ",TEXT(A189,"0.00")," AND [vc] &lt;= ",TEXT(A191,"0.00")," AND lanes == ",B189,") THEN ",TEXT(C189,"0.000000000000")," * [VMT]")</f>
        <v>ELSEIF (([ft] &lt; 3 OR [ft] == 8) AND [vc] &gt; 0.62 AND [vc] &lt;= 0.63 AND lanes == 3) THEN 0.000602200000 * [VMT]</v>
      </c>
    </row>
    <row r="190" spans="1:4">
      <c r="A190" s="18">
        <f t="shared" si="89"/>
        <v>0.62000000000000033</v>
      </c>
      <c r="B190">
        <f t="shared" si="90"/>
        <v>4</v>
      </c>
      <c r="C190">
        <f>+IF(B190=2,VLOOKUP($A190,'reference.non-recurrent delay'!$A:$D,2,TRUE),IF(B190=3,VLOOKUP($A190,'reference.non-recurrent delay'!$A:$D,3,TRUE),VLOOKUP($A190,'reference.non-recurrent delay'!$A:$D,4,TRUE)))</f>
        <v>3.9360000000000003E-4</v>
      </c>
      <c r="D190" t="str">
        <f t="shared" ref="D190:D191" si="128">+CONCATENATE("ELSEIF (([ft] &lt; 3 OR [ft] == 8) AND [vc] &gt; ",TEXT(A190,"0.00")," AND [vc] &lt;= ",TEXT(A193,"0.00")," AND lanes == ",B190,") THEN ",TEXT(C190,"0.000000000000")," * [VMT]")</f>
        <v>ELSEIF (([ft] &lt; 3 OR [ft] == 8) AND [vc] &gt; 0.62 AND [vc] &lt;= 0.63 AND lanes == 4) THEN 0.000393600000 * [VMT]</v>
      </c>
    </row>
    <row r="191" spans="1:4">
      <c r="A191" s="18">
        <f t="shared" si="89"/>
        <v>0.63000000000000034</v>
      </c>
      <c r="B191">
        <f t="shared" si="90"/>
        <v>2</v>
      </c>
      <c r="C191">
        <f>+IF(B191=2,VLOOKUP($A191,'reference.non-recurrent delay'!$A:$D,2,TRUE),IF(B191=3,VLOOKUP($A191,'reference.non-recurrent delay'!$A:$D,3,TRUE),VLOOKUP($A191,'reference.non-recurrent delay'!$A:$D,4,TRUE)))</f>
        <v>9.2920000000000003E-4</v>
      </c>
      <c r="D191" t="str">
        <f t="shared" si="128"/>
        <v>ELSEIF (([ft] &lt; 3 OR [ft] == 8) AND [vc] &gt; 0.63 AND [vc] &lt;= 0.64 AND lanes == 2) THEN 0.000929200000 * [VMT]</v>
      </c>
    </row>
    <row r="192" spans="1:4">
      <c r="A192" s="18">
        <f t="shared" si="89"/>
        <v>0.63000000000000034</v>
      </c>
      <c r="B192">
        <f t="shared" si="90"/>
        <v>3</v>
      </c>
      <c r="C192">
        <f>+IF(B192=2,VLOOKUP($A192,'reference.non-recurrent delay'!$A:$D,2,TRUE),IF(B192=3,VLOOKUP($A192,'reference.non-recurrent delay'!$A:$D,3,TRUE),VLOOKUP($A192,'reference.non-recurrent delay'!$A:$D,4,TRUE)))</f>
        <v>6.5379999999999995E-4</v>
      </c>
      <c r="D192" t="str">
        <f t="shared" ref="D192" si="129">+CONCATENATE("ELSEIF (([ft] &lt; 3 OR [ft] == 8) AND [vc] &gt; ",TEXT(A192,"0.00")," AND [vc] &lt;= ",TEXT(A194,"0.00")," AND lanes == ",B192,") THEN ",TEXT(C192,"0.000000000000")," * [VMT]")</f>
        <v>ELSEIF (([ft] &lt; 3 OR [ft] == 8) AND [vc] &gt; 0.63 AND [vc] &lt;= 0.64 AND lanes == 3) THEN 0.000653800000 * [VMT]</v>
      </c>
    </row>
    <row r="193" spans="1:4">
      <c r="A193" s="18">
        <f t="shared" si="89"/>
        <v>0.63000000000000034</v>
      </c>
      <c r="B193">
        <f t="shared" si="90"/>
        <v>4</v>
      </c>
      <c r="C193">
        <f>+IF(B193=2,VLOOKUP($A193,'reference.non-recurrent delay'!$A:$D,2,TRUE),IF(B193=3,VLOOKUP($A193,'reference.non-recurrent delay'!$A:$D,3,TRUE),VLOOKUP($A193,'reference.non-recurrent delay'!$A:$D,4,TRUE)))</f>
        <v>4.394E-4</v>
      </c>
      <c r="D193" t="str">
        <f t="shared" ref="D193:D194" si="130">+CONCATENATE("ELSEIF (([ft] &lt; 3 OR [ft] == 8) AND [vc] &gt; ",TEXT(A193,"0.00")," AND [vc] &lt;= ",TEXT(A196,"0.00")," AND lanes == ",B193,") THEN ",TEXT(C193,"0.000000000000")," * [VMT]")</f>
        <v>ELSEIF (([ft] &lt; 3 OR [ft] == 8) AND [vc] &gt; 0.63 AND [vc] &lt;= 0.64 AND lanes == 4) THEN 0.000439400000 * [VMT]</v>
      </c>
    </row>
    <row r="194" spans="1:4">
      <c r="A194" s="18">
        <f t="shared" si="89"/>
        <v>0.64000000000000035</v>
      </c>
      <c r="B194">
        <f t="shared" si="90"/>
        <v>2</v>
      </c>
      <c r="C194">
        <f>+IF(B194=2,VLOOKUP($A194,'reference.non-recurrent delay'!$A:$D,2,TRUE),IF(B194=3,VLOOKUP($A194,'reference.non-recurrent delay'!$A:$D,3,TRUE),VLOOKUP($A194,'reference.non-recurrent delay'!$A:$D,4,TRUE)))</f>
        <v>9.905999999999999E-4</v>
      </c>
      <c r="D194" t="str">
        <f t="shared" si="130"/>
        <v>ELSEIF (([ft] &lt; 3 OR [ft] == 8) AND [vc] &gt; 0.64 AND [vc] &lt;= 0.65 AND lanes == 2) THEN 0.000990600000 * [VMT]</v>
      </c>
    </row>
    <row r="195" spans="1:4">
      <c r="A195" s="18">
        <f t="shared" si="89"/>
        <v>0.64000000000000035</v>
      </c>
      <c r="B195">
        <f t="shared" si="90"/>
        <v>3</v>
      </c>
      <c r="C195">
        <f>+IF(B195=2,VLOOKUP($A195,'reference.non-recurrent delay'!$A:$D,2,TRUE),IF(B195=3,VLOOKUP($A195,'reference.non-recurrent delay'!$A:$D,3,TRUE),VLOOKUP($A195,'reference.non-recurrent delay'!$A:$D,4,TRUE)))</f>
        <v>7.0540000000000002E-4</v>
      </c>
      <c r="D195" t="str">
        <f t="shared" ref="D195" si="131">+CONCATENATE("ELSEIF (([ft] &lt; 3 OR [ft] == 8) AND [vc] &gt; ",TEXT(A195,"0.00")," AND [vc] &lt;= ",TEXT(A197,"0.00")," AND lanes == ",B195,") THEN ",TEXT(C195,"0.000000000000")," * [VMT]")</f>
        <v>ELSEIF (([ft] &lt; 3 OR [ft] == 8) AND [vc] &gt; 0.64 AND [vc] &lt;= 0.65 AND lanes == 3) THEN 0.000705400000 * [VMT]</v>
      </c>
    </row>
    <row r="196" spans="1:4">
      <c r="A196" s="18">
        <f t="shared" si="89"/>
        <v>0.64000000000000035</v>
      </c>
      <c r="B196">
        <f t="shared" si="90"/>
        <v>4</v>
      </c>
      <c r="C196">
        <f>+IF(B196=2,VLOOKUP($A196,'reference.non-recurrent delay'!$A:$D,2,TRUE),IF(B196=3,VLOOKUP($A196,'reference.non-recurrent delay'!$A:$D,3,TRUE),VLOOKUP($A196,'reference.non-recurrent delay'!$A:$D,4,TRUE)))</f>
        <v>4.8519999999999998E-4</v>
      </c>
      <c r="D196" t="str">
        <f t="shared" ref="D196:D197" si="132">+CONCATENATE("ELSEIF (([ft] &lt; 3 OR [ft] == 8) AND [vc] &gt; ",TEXT(A196,"0.00")," AND [vc] &lt;= ",TEXT(A199,"0.00")," AND lanes == ",B196,") THEN ",TEXT(C196,"0.000000000000")," * [VMT]")</f>
        <v>ELSEIF (([ft] &lt; 3 OR [ft] == 8) AND [vc] &gt; 0.64 AND [vc] &lt;= 0.65 AND lanes == 4) THEN 0.000485200000 * [VMT]</v>
      </c>
    </row>
    <row r="197" spans="1:4">
      <c r="A197" s="18">
        <f t="shared" si="89"/>
        <v>0.65000000000000036</v>
      </c>
      <c r="B197">
        <f t="shared" si="90"/>
        <v>2</v>
      </c>
      <c r="C197">
        <f>+IF(B197=2,VLOOKUP($A197,'reference.non-recurrent delay'!$A:$D,2,TRUE),IF(B197=3,VLOOKUP($A197,'reference.non-recurrent delay'!$A:$D,3,TRUE),VLOOKUP($A197,'reference.non-recurrent delay'!$A:$D,4,TRUE)))</f>
        <v>1.052E-3</v>
      </c>
      <c r="D197" t="str">
        <f t="shared" si="132"/>
        <v>ELSEIF (([ft] &lt; 3 OR [ft] == 8) AND [vc] &gt; 0.65 AND [vc] &lt;= 0.66 AND lanes == 2) THEN 0.001052000000 * [VMT]</v>
      </c>
    </row>
    <row r="198" spans="1:4">
      <c r="A198" s="18">
        <f t="shared" ref="A198:A261" si="133">+A195+0.01</f>
        <v>0.65000000000000036</v>
      </c>
      <c r="B198">
        <f t="shared" ref="B198:B261" si="134">+B195</f>
        <v>3</v>
      </c>
      <c r="C198">
        <f>+IF(B198=2,VLOOKUP($A198,'reference.non-recurrent delay'!$A:$D,2,TRUE),IF(B198=3,VLOOKUP($A198,'reference.non-recurrent delay'!$A:$D,3,TRUE),VLOOKUP($A198,'reference.non-recurrent delay'!$A:$D,4,TRUE)))</f>
        <v>7.5699999999999997E-4</v>
      </c>
      <c r="D198" t="str">
        <f t="shared" ref="D198" si="135">+CONCATENATE("ELSEIF (([ft] &lt; 3 OR [ft] == 8) AND [vc] &gt; ",TEXT(A198,"0.00")," AND [vc] &lt;= ",TEXT(A200,"0.00")," AND lanes == ",B198,") THEN ",TEXT(C198,"0.000000000000")," * [VMT]")</f>
        <v>ELSEIF (([ft] &lt; 3 OR [ft] == 8) AND [vc] &gt; 0.65 AND [vc] &lt;= 0.66 AND lanes == 3) THEN 0.000757000000 * [VMT]</v>
      </c>
    </row>
    <row r="199" spans="1:4">
      <c r="A199" s="18">
        <f t="shared" si="133"/>
        <v>0.65000000000000036</v>
      </c>
      <c r="B199">
        <f t="shared" si="134"/>
        <v>4</v>
      </c>
      <c r="C199">
        <f>+IF(B199=2,VLOOKUP($A199,'reference.non-recurrent delay'!$A:$D,2,TRUE),IF(B199=3,VLOOKUP($A199,'reference.non-recurrent delay'!$A:$D,3,TRUE),VLOOKUP($A199,'reference.non-recurrent delay'!$A:$D,4,TRUE)))</f>
        <v>5.31E-4</v>
      </c>
      <c r="D199" t="str">
        <f t="shared" ref="D199:D200" si="136">+CONCATENATE("ELSEIF (([ft] &lt; 3 OR [ft] == 8) AND [vc] &gt; ",TEXT(A199,"0.00")," AND [vc] &lt;= ",TEXT(A202,"0.00")," AND lanes == ",B199,") THEN ",TEXT(C199,"0.000000000000")," * [VMT]")</f>
        <v>ELSEIF (([ft] &lt; 3 OR [ft] == 8) AND [vc] &gt; 0.65 AND [vc] &lt;= 0.66 AND lanes == 4) THEN 0.000531000000 * [VMT]</v>
      </c>
    </row>
    <row r="200" spans="1:4">
      <c r="A200" s="18">
        <f t="shared" si="133"/>
        <v>0.66000000000000036</v>
      </c>
      <c r="B200">
        <f t="shared" si="134"/>
        <v>2</v>
      </c>
      <c r="C200">
        <f>+IF(B200=2,VLOOKUP($A200,'reference.non-recurrent delay'!$A:$D,2,TRUE),IF(B200=3,VLOOKUP($A200,'reference.non-recurrent delay'!$A:$D,3,TRUE),VLOOKUP($A200,'reference.non-recurrent delay'!$A:$D,4,TRUE)))</f>
        <v>1.1479999999999999E-3</v>
      </c>
      <c r="D200" t="str">
        <f t="shared" si="136"/>
        <v>ELSEIF (([ft] &lt; 3 OR [ft] == 8) AND [vc] &gt; 0.66 AND [vc] &lt;= 0.67 AND lanes == 2) THEN 0.001148000000 * [VMT]</v>
      </c>
    </row>
    <row r="201" spans="1:4">
      <c r="A201" s="18">
        <f t="shared" si="133"/>
        <v>0.66000000000000036</v>
      </c>
      <c r="B201">
        <f t="shared" si="134"/>
        <v>3</v>
      </c>
      <c r="C201">
        <f>+IF(B201=2,VLOOKUP($A201,'reference.non-recurrent delay'!$A:$D,2,TRUE),IF(B201=3,VLOOKUP($A201,'reference.non-recurrent delay'!$A:$D,3,TRUE),VLOOKUP($A201,'reference.non-recurrent delay'!$A:$D,4,TRUE)))</f>
        <v>8.3600000000000005E-4</v>
      </c>
      <c r="D201" t="str">
        <f t="shared" ref="D201" si="137">+CONCATENATE("ELSEIF (([ft] &lt; 3 OR [ft] == 8) AND [vc] &gt; ",TEXT(A201,"0.00")," AND [vc] &lt;= ",TEXT(A203,"0.00")," AND lanes == ",B201,") THEN ",TEXT(C201,"0.000000000000")," * [VMT]")</f>
        <v>ELSEIF (([ft] &lt; 3 OR [ft] == 8) AND [vc] &gt; 0.66 AND [vc] &lt;= 0.67 AND lanes == 3) THEN 0.000836000000 * [VMT]</v>
      </c>
    </row>
    <row r="202" spans="1:4">
      <c r="A202" s="18">
        <f t="shared" si="133"/>
        <v>0.66000000000000036</v>
      </c>
      <c r="B202">
        <f t="shared" si="134"/>
        <v>4</v>
      </c>
      <c r="C202">
        <f>+IF(B202=2,VLOOKUP($A202,'reference.non-recurrent delay'!$A:$D,2,TRUE),IF(B202=3,VLOOKUP($A202,'reference.non-recurrent delay'!$A:$D,3,TRUE),VLOOKUP($A202,'reference.non-recurrent delay'!$A:$D,4,TRUE)))</f>
        <v>6.0519999999999997E-4</v>
      </c>
      <c r="D202" t="str">
        <f t="shared" ref="D202:D203" si="138">+CONCATENATE("ELSEIF (([ft] &lt; 3 OR [ft] == 8) AND [vc] &gt; ",TEXT(A202,"0.00")," AND [vc] &lt;= ",TEXT(A205,"0.00")," AND lanes == ",B202,") THEN ",TEXT(C202,"0.000000000000")," * [VMT]")</f>
        <v>ELSEIF (([ft] &lt; 3 OR [ft] == 8) AND [vc] &gt; 0.66 AND [vc] &lt;= 0.67 AND lanes == 4) THEN 0.000605200000 * [VMT]</v>
      </c>
    </row>
    <row r="203" spans="1:4">
      <c r="A203" s="18">
        <f t="shared" si="133"/>
        <v>0.67000000000000037</v>
      </c>
      <c r="B203">
        <f t="shared" si="134"/>
        <v>2</v>
      </c>
      <c r="C203">
        <f>+IF(B203=2,VLOOKUP($A203,'reference.non-recurrent delay'!$A:$D,2,TRUE),IF(B203=3,VLOOKUP($A203,'reference.non-recurrent delay'!$A:$D,3,TRUE),VLOOKUP($A203,'reference.non-recurrent delay'!$A:$D,4,TRUE)))</f>
        <v>1.243E-3</v>
      </c>
      <c r="D203" t="str">
        <f t="shared" si="138"/>
        <v>ELSEIF (([ft] &lt; 3 OR [ft] == 8) AND [vc] &gt; 0.67 AND [vc] &lt;= 0.68 AND lanes == 2) THEN 0.001243000000 * [VMT]</v>
      </c>
    </row>
    <row r="204" spans="1:4">
      <c r="A204" s="18">
        <f t="shared" si="133"/>
        <v>0.67000000000000037</v>
      </c>
      <c r="B204">
        <f t="shared" si="134"/>
        <v>3</v>
      </c>
      <c r="C204">
        <f>+IF(B204=2,VLOOKUP($A204,'reference.non-recurrent delay'!$A:$D,2,TRUE),IF(B204=3,VLOOKUP($A204,'reference.non-recurrent delay'!$A:$D,3,TRUE),VLOOKUP($A204,'reference.non-recurrent delay'!$A:$D,4,TRUE)))</f>
        <v>9.1500000000000001E-4</v>
      </c>
      <c r="D204" t="str">
        <f t="shared" ref="D204" si="139">+CONCATENATE("ELSEIF (([ft] &lt; 3 OR [ft] == 8) AND [vc] &gt; ",TEXT(A204,"0.00")," AND [vc] &lt;= ",TEXT(A206,"0.00")," AND lanes == ",B204,") THEN ",TEXT(C204,"0.000000000000")," * [VMT]")</f>
        <v>ELSEIF (([ft] &lt; 3 OR [ft] == 8) AND [vc] &gt; 0.67 AND [vc] &lt;= 0.68 AND lanes == 3) THEN 0.000915000000 * [VMT]</v>
      </c>
    </row>
    <row r="205" spans="1:4">
      <c r="A205" s="18">
        <f t="shared" si="133"/>
        <v>0.67000000000000037</v>
      </c>
      <c r="B205">
        <f t="shared" si="134"/>
        <v>4</v>
      </c>
      <c r="C205">
        <f>+IF(B205=2,VLOOKUP($A205,'reference.non-recurrent delay'!$A:$D,2,TRUE),IF(B205=3,VLOOKUP($A205,'reference.non-recurrent delay'!$A:$D,3,TRUE),VLOOKUP($A205,'reference.non-recurrent delay'!$A:$D,4,TRUE)))</f>
        <v>6.7940000000000003E-4</v>
      </c>
      <c r="D205" t="str">
        <f t="shared" ref="D205:D206" si="140">+CONCATENATE("ELSEIF (([ft] &lt; 3 OR [ft] == 8) AND [vc] &gt; ",TEXT(A205,"0.00")," AND [vc] &lt;= ",TEXT(A208,"0.00")," AND lanes == ",B205,") THEN ",TEXT(C205,"0.000000000000")," * [VMT]")</f>
        <v>ELSEIF (([ft] &lt; 3 OR [ft] == 8) AND [vc] &gt; 0.67 AND [vc] &lt;= 0.68 AND lanes == 4) THEN 0.000679400000 * [VMT]</v>
      </c>
    </row>
    <row r="206" spans="1:4">
      <c r="A206" s="18">
        <f t="shared" si="133"/>
        <v>0.68000000000000038</v>
      </c>
      <c r="B206">
        <f t="shared" si="134"/>
        <v>2</v>
      </c>
      <c r="C206">
        <f>+IF(B206=2,VLOOKUP($A206,'reference.non-recurrent delay'!$A:$D,2,TRUE),IF(B206=3,VLOOKUP($A206,'reference.non-recurrent delay'!$A:$D,3,TRUE),VLOOKUP($A206,'reference.non-recurrent delay'!$A:$D,4,TRUE)))</f>
        <v>1.3389999999999999E-3</v>
      </c>
      <c r="D206" t="str">
        <f t="shared" si="140"/>
        <v>ELSEIF (([ft] &lt; 3 OR [ft] == 8) AND [vc] &gt; 0.68 AND [vc] &lt;= 0.69 AND lanes == 2) THEN 0.001339000000 * [VMT]</v>
      </c>
    </row>
    <row r="207" spans="1:4">
      <c r="A207" s="18">
        <f t="shared" si="133"/>
        <v>0.68000000000000038</v>
      </c>
      <c r="B207">
        <f t="shared" si="134"/>
        <v>3</v>
      </c>
      <c r="C207">
        <f>+IF(B207=2,VLOOKUP($A207,'reference.non-recurrent delay'!$A:$D,2,TRUE),IF(B207=3,VLOOKUP($A207,'reference.non-recurrent delay'!$A:$D,3,TRUE),VLOOKUP($A207,'reference.non-recurrent delay'!$A:$D,4,TRUE)))</f>
        <v>9.9400000000000009E-4</v>
      </c>
      <c r="D207" t="str">
        <f t="shared" ref="D207" si="141">+CONCATENATE("ELSEIF (([ft] &lt; 3 OR [ft] == 8) AND [vc] &gt; ",TEXT(A207,"0.00")," AND [vc] &lt;= ",TEXT(A209,"0.00")," AND lanes == ",B207,") THEN ",TEXT(C207,"0.000000000000")," * [VMT]")</f>
        <v>ELSEIF (([ft] &lt; 3 OR [ft] == 8) AND [vc] &gt; 0.68 AND [vc] &lt;= 0.69 AND lanes == 3) THEN 0.000994000000 * [VMT]</v>
      </c>
    </row>
    <row r="208" spans="1:4">
      <c r="A208" s="18">
        <f t="shared" si="133"/>
        <v>0.68000000000000038</v>
      </c>
      <c r="B208">
        <f t="shared" si="134"/>
        <v>4</v>
      </c>
      <c r="C208">
        <f>+IF(B208=2,VLOOKUP($A208,'reference.non-recurrent delay'!$A:$D,2,TRUE),IF(B208=3,VLOOKUP($A208,'reference.non-recurrent delay'!$A:$D,3,TRUE),VLOOKUP($A208,'reference.non-recurrent delay'!$A:$D,4,TRUE)))</f>
        <v>7.5359999999999999E-4</v>
      </c>
      <c r="D208" t="str">
        <f t="shared" ref="D208:D209" si="142">+CONCATENATE("ELSEIF (([ft] &lt; 3 OR [ft] == 8) AND [vc] &gt; ",TEXT(A208,"0.00")," AND [vc] &lt;= ",TEXT(A211,"0.00")," AND lanes == ",B208,") THEN ",TEXT(C208,"0.000000000000")," * [VMT]")</f>
        <v>ELSEIF (([ft] &lt; 3 OR [ft] == 8) AND [vc] &gt; 0.68 AND [vc] &lt;= 0.69 AND lanes == 4) THEN 0.000753600000 * [VMT]</v>
      </c>
    </row>
    <row r="209" spans="1:4">
      <c r="A209" s="18">
        <f t="shared" si="133"/>
        <v>0.69000000000000039</v>
      </c>
      <c r="B209">
        <f t="shared" si="134"/>
        <v>2</v>
      </c>
      <c r="C209">
        <f>+IF(B209=2,VLOOKUP($A209,'reference.non-recurrent delay'!$A:$D,2,TRUE),IF(B209=3,VLOOKUP($A209,'reference.non-recurrent delay'!$A:$D,3,TRUE),VLOOKUP($A209,'reference.non-recurrent delay'!$A:$D,4,TRUE)))</f>
        <v>1.4339999999999999E-3</v>
      </c>
      <c r="D209" t="str">
        <f t="shared" si="142"/>
        <v>ELSEIF (([ft] &lt; 3 OR [ft] == 8) AND [vc] &gt; 0.69 AND [vc] &lt;= 0.70 AND lanes == 2) THEN 0.001434000000 * [VMT]</v>
      </c>
    </row>
    <row r="210" spans="1:4">
      <c r="A210" s="18">
        <f t="shared" si="133"/>
        <v>0.69000000000000039</v>
      </c>
      <c r="B210">
        <f t="shared" si="134"/>
        <v>3</v>
      </c>
      <c r="C210">
        <f>+IF(B210=2,VLOOKUP($A210,'reference.non-recurrent delay'!$A:$D,2,TRUE),IF(B210=3,VLOOKUP($A210,'reference.non-recurrent delay'!$A:$D,3,TRUE),VLOOKUP($A210,'reference.non-recurrent delay'!$A:$D,4,TRUE)))</f>
        <v>1.073E-3</v>
      </c>
      <c r="D210" t="str">
        <f t="shared" ref="D210" si="143">+CONCATENATE("ELSEIF (([ft] &lt; 3 OR [ft] == 8) AND [vc] &gt; ",TEXT(A210,"0.00")," AND [vc] &lt;= ",TEXT(A212,"0.00")," AND lanes == ",B210,") THEN ",TEXT(C210,"0.000000000000")," * [VMT]")</f>
        <v>ELSEIF (([ft] &lt; 3 OR [ft] == 8) AND [vc] &gt; 0.69 AND [vc] &lt;= 0.70 AND lanes == 3) THEN 0.001073000000 * [VMT]</v>
      </c>
    </row>
    <row r="211" spans="1:4">
      <c r="A211" s="18">
        <f t="shared" si="133"/>
        <v>0.69000000000000039</v>
      </c>
      <c r="B211">
        <f t="shared" si="134"/>
        <v>4</v>
      </c>
      <c r="C211">
        <f>+IF(B211=2,VLOOKUP($A211,'reference.non-recurrent delay'!$A:$D,2,TRUE),IF(B211=3,VLOOKUP($A211,'reference.non-recurrent delay'!$A:$D,3,TRUE),VLOOKUP($A211,'reference.non-recurrent delay'!$A:$D,4,TRUE)))</f>
        <v>8.2779999999999996E-4</v>
      </c>
      <c r="D211" t="str">
        <f t="shared" ref="D211:D212" si="144">+CONCATENATE("ELSEIF (([ft] &lt; 3 OR [ft] == 8) AND [vc] &gt; ",TEXT(A211,"0.00")," AND [vc] &lt;= ",TEXT(A214,"0.00")," AND lanes == ",B211,") THEN ",TEXT(C211,"0.000000000000")," * [VMT]")</f>
        <v>ELSEIF (([ft] &lt; 3 OR [ft] == 8) AND [vc] &gt; 0.69 AND [vc] &lt;= 0.70 AND lanes == 4) THEN 0.000827800000 * [VMT]</v>
      </c>
    </row>
    <row r="212" spans="1:4">
      <c r="A212" s="18">
        <f t="shared" si="133"/>
        <v>0.7000000000000004</v>
      </c>
      <c r="B212">
        <f t="shared" si="134"/>
        <v>2</v>
      </c>
      <c r="C212">
        <f>+IF(B212=2,VLOOKUP($A212,'reference.non-recurrent delay'!$A:$D,2,TRUE),IF(B212=3,VLOOKUP($A212,'reference.non-recurrent delay'!$A:$D,3,TRUE),VLOOKUP($A212,'reference.non-recurrent delay'!$A:$D,4,TRUE)))</f>
        <v>1.5299999999999999E-3</v>
      </c>
      <c r="D212" t="str">
        <f t="shared" si="144"/>
        <v>ELSEIF (([ft] &lt; 3 OR [ft] == 8) AND [vc] &gt; 0.70 AND [vc] &lt;= 0.71 AND lanes == 2) THEN 0.001530000000 * [VMT]</v>
      </c>
    </row>
    <row r="213" spans="1:4">
      <c r="A213" s="18">
        <f t="shared" si="133"/>
        <v>0.7000000000000004</v>
      </c>
      <c r="B213">
        <f t="shared" si="134"/>
        <v>3</v>
      </c>
      <c r="C213">
        <f>+IF(B213=2,VLOOKUP($A213,'reference.non-recurrent delay'!$A:$D,2,TRUE),IF(B213=3,VLOOKUP($A213,'reference.non-recurrent delay'!$A:$D,3,TRUE),VLOOKUP($A213,'reference.non-recurrent delay'!$A:$D,4,TRUE)))</f>
        <v>1.152E-3</v>
      </c>
      <c r="D213" t="str">
        <f t="shared" ref="D213" si="145">+CONCATENATE("ELSEIF (([ft] &lt; 3 OR [ft] == 8) AND [vc] &gt; ",TEXT(A213,"0.00")," AND [vc] &lt;= ",TEXT(A215,"0.00")," AND lanes == ",B213,") THEN ",TEXT(C213,"0.000000000000")," * [VMT]")</f>
        <v>ELSEIF (([ft] &lt; 3 OR [ft] == 8) AND [vc] &gt; 0.70 AND [vc] &lt;= 0.71 AND lanes == 3) THEN 0.001152000000 * [VMT]</v>
      </c>
    </row>
    <row r="214" spans="1:4">
      <c r="A214" s="18">
        <f t="shared" si="133"/>
        <v>0.7000000000000004</v>
      </c>
      <c r="B214">
        <f t="shared" si="134"/>
        <v>4</v>
      </c>
      <c r="C214">
        <f>+IF(B214=2,VLOOKUP($A214,'reference.non-recurrent delay'!$A:$D,2,TRUE),IF(B214=3,VLOOKUP($A214,'reference.non-recurrent delay'!$A:$D,3,TRUE),VLOOKUP($A214,'reference.non-recurrent delay'!$A:$D,4,TRUE)))</f>
        <v>9.0200000000000002E-4</v>
      </c>
      <c r="D214" t="str">
        <f t="shared" ref="D214:D215" si="146">+CONCATENATE("ELSEIF (([ft] &lt; 3 OR [ft] == 8) AND [vc] &gt; ",TEXT(A214,"0.00")," AND [vc] &lt;= ",TEXT(A217,"0.00")," AND lanes == ",B214,") THEN ",TEXT(C214,"0.000000000000")," * [VMT]")</f>
        <v>ELSEIF (([ft] &lt; 3 OR [ft] == 8) AND [vc] &gt; 0.70 AND [vc] &lt;= 0.71 AND lanes == 4) THEN 0.000902000000 * [VMT]</v>
      </c>
    </row>
    <row r="215" spans="1:4">
      <c r="A215" s="18">
        <f t="shared" si="133"/>
        <v>0.71000000000000041</v>
      </c>
      <c r="B215">
        <f t="shared" si="134"/>
        <v>2</v>
      </c>
      <c r="C215">
        <f>+IF(B215=2,VLOOKUP($A215,'reference.non-recurrent delay'!$A:$D,2,TRUE),IF(B215=3,VLOOKUP($A215,'reference.non-recurrent delay'!$A:$D,3,TRUE),VLOOKUP($A215,'reference.non-recurrent delay'!$A:$D,4,TRUE)))</f>
        <v>1.7099999999999999E-3</v>
      </c>
      <c r="D215" t="str">
        <f t="shared" si="146"/>
        <v>ELSEIF (([ft] &lt; 3 OR [ft] == 8) AND [vc] &gt; 0.71 AND [vc] &lt;= 0.72 AND lanes == 2) THEN 0.001710000000 * [VMT]</v>
      </c>
    </row>
    <row r="216" spans="1:4">
      <c r="A216" s="18">
        <f t="shared" si="133"/>
        <v>0.71000000000000041</v>
      </c>
      <c r="B216">
        <f t="shared" si="134"/>
        <v>3</v>
      </c>
      <c r="C216">
        <f>+IF(B216=2,VLOOKUP($A216,'reference.non-recurrent delay'!$A:$D,2,TRUE),IF(B216=3,VLOOKUP($A216,'reference.non-recurrent delay'!$A:$D,3,TRUE),VLOOKUP($A216,'reference.non-recurrent delay'!$A:$D,4,TRUE)))</f>
        <v>1.2960000000000001E-3</v>
      </c>
      <c r="D216" t="str">
        <f t="shared" ref="D216" si="147">+CONCATENATE("ELSEIF (([ft] &lt; 3 OR [ft] == 8) AND [vc] &gt; ",TEXT(A216,"0.00")," AND [vc] &lt;= ",TEXT(A218,"0.00")," AND lanes == ",B216,") THEN ",TEXT(C216,"0.000000000000")," * [VMT]")</f>
        <v>ELSEIF (([ft] &lt; 3 OR [ft] == 8) AND [vc] &gt; 0.71 AND [vc] &lt;= 0.72 AND lanes == 3) THEN 0.001296000000 * [VMT]</v>
      </c>
    </row>
    <row r="217" spans="1:4">
      <c r="A217" s="18">
        <f t="shared" si="133"/>
        <v>0.71000000000000041</v>
      </c>
      <c r="B217">
        <f t="shared" si="134"/>
        <v>4</v>
      </c>
      <c r="C217">
        <f>+IF(B217=2,VLOOKUP($A217,'reference.non-recurrent delay'!$A:$D,2,TRUE),IF(B217=3,VLOOKUP($A217,'reference.non-recurrent delay'!$A:$D,3,TRUE),VLOOKUP($A217,'reference.non-recurrent delay'!$A:$D,4,TRUE)))</f>
        <v>1.0250000000000001E-3</v>
      </c>
      <c r="D217" t="str">
        <f t="shared" ref="D217:D218" si="148">+CONCATENATE("ELSEIF (([ft] &lt; 3 OR [ft] == 8) AND [vc] &gt; ",TEXT(A217,"0.00")," AND [vc] &lt;= ",TEXT(A220,"0.00")," AND lanes == ",B217,") THEN ",TEXT(C217,"0.000000000000")," * [VMT]")</f>
        <v>ELSEIF (([ft] &lt; 3 OR [ft] == 8) AND [vc] &gt; 0.71 AND [vc] &lt;= 0.72 AND lanes == 4) THEN 0.001025000000 * [VMT]</v>
      </c>
    </row>
    <row r="218" spans="1:4">
      <c r="A218" s="18">
        <f t="shared" si="133"/>
        <v>0.72000000000000042</v>
      </c>
      <c r="B218">
        <f t="shared" si="134"/>
        <v>2</v>
      </c>
      <c r="C218">
        <f>+IF(B218=2,VLOOKUP($A218,'reference.non-recurrent delay'!$A:$D,2,TRUE),IF(B218=3,VLOOKUP($A218,'reference.non-recurrent delay'!$A:$D,3,TRUE),VLOOKUP($A218,'reference.non-recurrent delay'!$A:$D,4,TRUE)))</f>
        <v>1.89E-3</v>
      </c>
      <c r="D218" t="str">
        <f t="shared" si="148"/>
        <v>ELSEIF (([ft] &lt; 3 OR [ft] == 8) AND [vc] &gt; 0.72 AND [vc] &lt;= 0.73 AND lanes == 2) THEN 0.001890000000 * [VMT]</v>
      </c>
    </row>
    <row r="219" spans="1:4">
      <c r="A219" s="18">
        <f t="shared" si="133"/>
        <v>0.72000000000000042</v>
      </c>
      <c r="B219">
        <f t="shared" si="134"/>
        <v>3</v>
      </c>
      <c r="C219">
        <f>+IF(B219=2,VLOOKUP($A219,'reference.non-recurrent delay'!$A:$D,2,TRUE),IF(B219=3,VLOOKUP($A219,'reference.non-recurrent delay'!$A:$D,3,TRUE),VLOOKUP($A219,'reference.non-recurrent delay'!$A:$D,4,TRUE)))</f>
        <v>1.4400000000000001E-3</v>
      </c>
      <c r="D219" t="str">
        <f t="shared" ref="D219" si="149">+CONCATENATE("ELSEIF (([ft] &lt; 3 OR [ft] == 8) AND [vc] &gt; ",TEXT(A219,"0.00")," AND [vc] &lt;= ",TEXT(A221,"0.00")," AND lanes == ",B219,") THEN ",TEXT(C219,"0.000000000000")," * [VMT]")</f>
        <v>ELSEIF (([ft] &lt; 3 OR [ft] == 8) AND [vc] &gt; 0.72 AND [vc] &lt;= 0.73 AND lanes == 3) THEN 0.001440000000 * [VMT]</v>
      </c>
    </row>
    <row r="220" spans="1:4">
      <c r="A220" s="18">
        <f t="shared" si="133"/>
        <v>0.72000000000000042</v>
      </c>
      <c r="B220">
        <f t="shared" si="134"/>
        <v>4</v>
      </c>
      <c r="C220">
        <f>+IF(B220=2,VLOOKUP($A220,'reference.non-recurrent delay'!$A:$D,2,TRUE),IF(B220=3,VLOOKUP($A220,'reference.non-recurrent delay'!$A:$D,3,TRUE),VLOOKUP($A220,'reference.non-recurrent delay'!$A:$D,4,TRUE)))</f>
        <v>1.1490000000000001E-3</v>
      </c>
      <c r="D220" t="str">
        <f t="shared" ref="D220:D221" si="150">+CONCATENATE("ELSEIF (([ft] &lt; 3 OR [ft] == 8) AND [vc] &gt; ",TEXT(A220,"0.00")," AND [vc] &lt;= ",TEXT(A223,"0.00")," AND lanes == ",B220,") THEN ",TEXT(C220,"0.000000000000")," * [VMT]")</f>
        <v>ELSEIF (([ft] &lt; 3 OR [ft] == 8) AND [vc] &gt; 0.72 AND [vc] &lt;= 0.73 AND lanes == 4) THEN 0.001149000000 * [VMT]</v>
      </c>
    </row>
    <row r="221" spans="1:4">
      <c r="A221" s="18">
        <f t="shared" si="133"/>
        <v>0.73000000000000043</v>
      </c>
      <c r="B221">
        <f t="shared" si="134"/>
        <v>2</v>
      </c>
      <c r="C221">
        <f>+IF(B221=2,VLOOKUP($A221,'reference.non-recurrent delay'!$A:$D,2,TRUE),IF(B221=3,VLOOKUP($A221,'reference.non-recurrent delay'!$A:$D,3,TRUE),VLOOKUP($A221,'reference.non-recurrent delay'!$A:$D,4,TRUE)))</f>
        <v>2.0709999999999999E-3</v>
      </c>
      <c r="D221" t="str">
        <f t="shared" si="150"/>
        <v>ELSEIF (([ft] &lt; 3 OR [ft] == 8) AND [vc] &gt; 0.73 AND [vc] &lt;= 0.74 AND lanes == 2) THEN 0.002071000000 * [VMT]</v>
      </c>
    </row>
    <row r="222" spans="1:4">
      <c r="A222" s="18">
        <f t="shared" si="133"/>
        <v>0.73000000000000043</v>
      </c>
      <c r="B222">
        <f t="shared" si="134"/>
        <v>3</v>
      </c>
      <c r="C222">
        <f>+IF(B222=2,VLOOKUP($A222,'reference.non-recurrent delay'!$A:$D,2,TRUE),IF(B222=3,VLOOKUP($A222,'reference.non-recurrent delay'!$A:$D,3,TRUE),VLOOKUP($A222,'reference.non-recurrent delay'!$A:$D,4,TRUE)))</f>
        <v>1.585E-3</v>
      </c>
      <c r="D222" t="str">
        <f t="shared" ref="D222" si="151">+CONCATENATE("ELSEIF (([ft] &lt; 3 OR [ft] == 8) AND [vc] &gt; ",TEXT(A222,"0.00")," AND [vc] &lt;= ",TEXT(A224,"0.00")," AND lanes == ",B222,") THEN ",TEXT(C222,"0.000000000000")," * [VMT]")</f>
        <v>ELSEIF (([ft] &lt; 3 OR [ft] == 8) AND [vc] &gt; 0.73 AND [vc] &lt;= 0.74 AND lanes == 3) THEN 0.001585000000 * [VMT]</v>
      </c>
    </row>
    <row r="223" spans="1:4">
      <c r="A223" s="18">
        <f t="shared" si="133"/>
        <v>0.73000000000000043</v>
      </c>
      <c r="B223">
        <f t="shared" si="134"/>
        <v>4</v>
      </c>
      <c r="C223">
        <f>+IF(B223=2,VLOOKUP($A223,'reference.non-recurrent delay'!$A:$D,2,TRUE),IF(B223=3,VLOOKUP($A223,'reference.non-recurrent delay'!$A:$D,3,TRUE),VLOOKUP($A223,'reference.non-recurrent delay'!$A:$D,4,TRUE)))</f>
        <v>1.2719999999999999E-3</v>
      </c>
      <c r="D223" t="str">
        <f t="shared" ref="D223:D224" si="152">+CONCATENATE("ELSEIF (([ft] &lt; 3 OR [ft] == 8) AND [vc] &gt; ",TEXT(A223,"0.00")," AND [vc] &lt;= ",TEXT(A226,"0.00")," AND lanes == ",B223,") THEN ",TEXT(C223,"0.000000000000")," * [VMT]")</f>
        <v>ELSEIF (([ft] &lt; 3 OR [ft] == 8) AND [vc] &gt; 0.73 AND [vc] &lt;= 0.74 AND lanes == 4) THEN 0.001272000000 * [VMT]</v>
      </c>
    </row>
    <row r="224" spans="1:4">
      <c r="A224" s="18">
        <f t="shared" si="133"/>
        <v>0.74000000000000044</v>
      </c>
      <c r="B224">
        <f t="shared" si="134"/>
        <v>2</v>
      </c>
      <c r="C224">
        <f>+IF(B224=2,VLOOKUP($A224,'reference.non-recurrent delay'!$A:$D,2,TRUE),IF(B224=3,VLOOKUP($A224,'reference.non-recurrent delay'!$A:$D,3,TRUE),VLOOKUP($A224,'reference.non-recurrent delay'!$A:$D,4,TRUE)))</f>
        <v>2.251E-3</v>
      </c>
      <c r="D224" t="str">
        <f t="shared" si="152"/>
        <v>ELSEIF (([ft] &lt; 3 OR [ft] == 8) AND [vc] &gt; 0.74 AND [vc] &lt;= 0.75 AND lanes == 2) THEN 0.002251000000 * [VMT]</v>
      </c>
    </row>
    <row r="225" spans="1:4">
      <c r="A225" s="18">
        <f t="shared" si="133"/>
        <v>0.74000000000000044</v>
      </c>
      <c r="B225">
        <f t="shared" si="134"/>
        <v>3</v>
      </c>
      <c r="C225">
        <f>+IF(B225=2,VLOOKUP($A225,'reference.non-recurrent delay'!$A:$D,2,TRUE),IF(B225=3,VLOOKUP($A225,'reference.non-recurrent delay'!$A:$D,3,TRUE),VLOOKUP($A225,'reference.non-recurrent delay'!$A:$D,4,TRUE)))</f>
        <v>1.7290000000000001E-3</v>
      </c>
      <c r="D225" t="str">
        <f t="shared" ref="D225" si="153">+CONCATENATE("ELSEIF (([ft] &lt; 3 OR [ft] == 8) AND [vc] &gt; ",TEXT(A225,"0.00")," AND [vc] &lt;= ",TEXT(A227,"0.00")," AND lanes == ",B225,") THEN ",TEXT(C225,"0.000000000000")," * [VMT]")</f>
        <v>ELSEIF (([ft] &lt; 3 OR [ft] == 8) AND [vc] &gt; 0.74 AND [vc] &lt;= 0.75 AND lanes == 3) THEN 0.001729000000 * [VMT]</v>
      </c>
    </row>
    <row r="226" spans="1:4">
      <c r="A226" s="18">
        <f t="shared" si="133"/>
        <v>0.74000000000000044</v>
      </c>
      <c r="B226">
        <f t="shared" si="134"/>
        <v>4</v>
      </c>
      <c r="C226">
        <f>+IF(B226=2,VLOOKUP($A226,'reference.non-recurrent delay'!$A:$D,2,TRUE),IF(B226=3,VLOOKUP($A226,'reference.non-recurrent delay'!$A:$D,3,TRUE),VLOOKUP($A226,'reference.non-recurrent delay'!$A:$D,4,TRUE)))</f>
        <v>1.3960000000000001E-3</v>
      </c>
      <c r="D226" t="str">
        <f t="shared" ref="D226:D227" si="154">+CONCATENATE("ELSEIF (([ft] &lt; 3 OR [ft] == 8) AND [vc] &gt; ",TEXT(A226,"0.00")," AND [vc] &lt;= ",TEXT(A229,"0.00")," AND lanes == ",B226,") THEN ",TEXT(C226,"0.000000000000")," * [VMT]")</f>
        <v>ELSEIF (([ft] &lt; 3 OR [ft] == 8) AND [vc] &gt; 0.74 AND [vc] &lt;= 0.75 AND lanes == 4) THEN 0.001396000000 * [VMT]</v>
      </c>
    </row>
    <row r="227" spans="1:4">
      <c r="A227" s="18">
        <f t="shared" si="133"/>
        <v>0.75000000000000044</v>
      </c>
      <c r="B227">
        <f t="shared" si="134"/>
        <v>2</v>
      </c>
      <c r="C227">
        <f>+IF(B227=2,VLOOKUP($A227,'reference.non-recurrent delay'!$A:$D,2,TRUE),IF(B227=3,VLOOKUP($A227,'reference.non-recurrent delay'!$A:$D,3,TRUE),VLOOKUP($A227,'reference.non-recurrent delay'!$A:$D,4,TRUE)))</f>
        <v>2.431E-3</v>
      </c>
      <c r="D227" t="str">
        <f t="shared" si="154"/>
        <v>ELSEIF (([ft] &lt; 3 OR [ft] == 8) AND [vc] &gt; 0.75 AND [vc] &lt;= 0.76 AND lanes == 2) THEN 0.002431000000 * [VMT]</v>
      </c>
    </row>
    <row r="228" spans="1:4">
      <c r="A228" s="18">
        <f t="shared" si="133"/>
        <v>0.75000000000000044</v>
      </c>
      <c r="B228">
        <f t="shared" si="134"/>
        <v>3</v>
      </c>
      <c r="C228">
        <f>+IF(B228=2,VLOOKUP($A228,'reference.non-recurrent delay'!$A:$D,2,TRUE),IF(B228=3,VLOOKUP($A228,'reference.non-recurrent delay'!$A:$D,3,TRUE),VLOOKUP($A228,'reference.non-recurrent delay'!$A:$D,4,TRUE)))</f>
        <v>1.8730000000000001E-3</v>
      </c>
      <c r="D228" t="str">
        <f t="shared" ref="D228" si="155">+CONCATENATE("ELSEIF (([ft] &lt; 3 OR [ft] == 8) AND [vc] &gt; ",TEXT(A228,"0.00")," AND [vc] &lt;= ",TEXT(A230,"0.00")," AND lanes == ",B228,") THEN ",TEXT(C228,"0.000000000000")," * [VMT]")</f>
        <v>ELSEIF (([ft] &lt; 3 OR [ft] == 8) AND [vc] &gt; 0.75 AND [vc] &lt;= 0.76 AND lanes == 3) THEN 0.001873000000 * [VMT]</v>
      </c>
    </row>
    <row r="229" spans="1:4">
      <c r="A229" s="18">
        <f t="shared" si="133"/>
        <v>0.75000000000000044</v>
      </c>
      <c r="B229">
        <f t="shared" si="134"/>
        <v>4</v>
      </c>
      <c r="C229">
        <f>+IF(B229=2,VLOOKUP($A229,'reference.non-recurrent delay'!$A:$D,2,TRUE),IF(B229=3,VLOOKUP($A229,'reference.non-recurrent delay'!$A:$D,3,TRUE),VLOOKUP($A229,'reference.non-recurrent delay'!$A:$D,4,TRUE)))</f>
        <v>1.519E-3</v>
      </c>
      <c r="D229" t="str">
        <f t="shared" ref="D229:D230" si="156">+CONCATENATE("ELSEIF (([ft] &lt; 3 OR [ft] == 8) AND [vc] &gt; ",TEXT(A229,"0.00")," AND [vc] &lt;= ",TEXT(A232,"0.00")," AND lanes == ",B229,") THEN ",TEXT(C229,"0.000000000000")," * [VMT]")</f>
        <v>ELSEIF (([ft] &lt; 3 OR [ft] == 8) AND [vc] &gt; 0.75 AND [vc] &lt;= 0.76 AND lanes == 4) THEN 0.001519000000 * [VMT]</v>
      </c>
    </row>
    <row r="230" spans="1:4">
      <c r="A230" s="18">
        <f t="shared" si="133"/>
        <v>0.76000000000000045</v>
      </c>
      <c r="B230">
        <f t="shared" si="134"/>
        <v>2</v>
      </c>
      <c r="C230">
        <f>+IF(B230=2,VLOOKUP($A230,'reference.non-recurrent delay'!$A:$D,2,TRUE),IF(B230=3,VLOOKUP($A230,'reference.non-recurrent delay'!$A:$D,3,TRUE),VLOOKUP($A230,'reference.non-recurrent delay'!$A:$D,4,TRUE)))</f>
        <v>2.8440000000000002E-3</v>
      </c>
      <c r="D230" t="str">
        <f t="shared" si="156"/>
        <v>ELSEIF (([ft] &lt; 3 OR [ft] == 8) AND [vc] &gt; 0.76 AND [vc] &lt;= 0.77 AND lanes == 2) THEN 0.002844000000 * [VMT]</v>
      </c>
    </row>
    <row r="231" spans="1:4">
      <c r="A231" s="18">
        <f t="shared" si="133"/>
        <v>0.76000000000000045</v>
      </c>
      <c r="B231">
        <f t="shared" si="134"/>
        <v>3</v>
      </c>
      <c r="C231">
        <f>+IF(B231=2,VLOOKUP($A231,'reference.non-recurrent delay'!$A:$D,2,TRUE),IF(B231=3,VLOOKUP($A231,'reference.non-recurrent delay'!$A:$D,3,TRUE),VLOOKUP($A231,'reference.non-recurrent delay'!$A:$D,4,TRUE)))</f>
        <v>2.2160000000000001E-3</v>
      </c>
      <c r="D231" t="str">
        <f t="shared" ref="D231" si="157">+CONCATENATE("ELSEIF (([ft] &lt; 3 OR [ft] == 8) AND [vc] &gt; ",TEXT(A231,"0.00")," AND [vc] &lt;= ",TEXT(A233,"0.00")," AND lanes == ",B231,") THEN ",TEXT(C231,"0.000000000000")," * [VMT]")</f>
        <v>ELSEIF (([ft] &lt; 3 OR [ft] == 8) AND [vc] &gt; 0.76 AND [vc] &lt;= 0.77 AND lanes == 3) THEN 0.002216000000 * [VMT]</v>
      </c>
    </row>
    <row r="232" spans="1:4">
      <c r="A232" s="18">
        <f t="shared" si="133"/>
        <v>0.76000000000000045</v>
      </c>
      <c r="B232">
        <f t="shared" si="134"/>
        <v>4</v>
      </c>
      <c r="C232">
        <f>+IF(B232=2,VLOOKUP($A232,'reference.non-recurrent delay'!$A:$D,2,TRUE),IF(B232=3,VLOOKUP($A232,'reference.non-recurrent delay'!$A:$D,3,TRUE),VLOOKUP($A232,'reference.non-recurrent delay'!$A:$D,4,TRUE)))</f>
        <v>1.7750000000000001E-3</v>
      </c>
      <c r="D232" t="str">
        <f t="shared" ref="D232:D233" si="158">+CONCATENATE("ELSEIF (([ft] &lt; 3 OR [ft] == 8) AND [vc] &gt; ",TEXT(A232,"0.00")," AND [vc] &lt;= ",TEXT(A235,"0.00")," AND lanes == ",B232,") THEN ",TEXT(C232,"0.000000000000")," * [VMT]")</f>
        <v>ELSEIF (([ft] &lt; 3 OR [ft] == 8) AND [vc] &gt; 0.76 AND [vc] &lt;= 0.77 AND lanes == 4) THEN 0.001775000000 * [VMT]</v>
      </c>
    </row>
    <row r="233" spans="1:4">
      <c r="A233" s="18">
        <f t="shared" si="133"/>
        <v>0.77000000000000046</v>
      </c>
      <c r="B233">
        <f t="shared" si="134"/>
        <v>2</v>
      </c>
      <c r="C233">
        <f>+IF(B233=2,VLOOKUP($A233,'reference.non-recurrent delay'!$A:$D,2,TRUE),IF(B233=3,VLOOKUP($A233,'reference.non-recurrent delay'!$A:$D,3,TRUE),VLOOKUP($A233,'reference.non-recurrent delay'!$A:$D,4,TRUE)))</f>
        <v>3.258E-3</v>
      </c>
      <c r="D233" t="str">
        <f t="shared" si="158"/>
        <v>ELSEIF (([ft] &lt; 3 OR [ft] == 8) AND [vc] &gt; 0.77 AND [vc] &lt;= 0.78 AND lanes == 2) THEN 0.003258000000 * [VMT]</v>
      </c>
    </row>
    <row r="234" spans="1:4">
      <c r="A234" s="18">
        <f t="shared" si="133"/>
        <v>0.77000000000000046</v>
      </c>
      <c r="B234">
        <f t="shared" si="134"/>
        <v>3</v>
      </c>
      <c r="C234">
        <f>+IF(B234=2,VLOOKUP($A234,'reference.non-recurrent delay'!$A:$D,2,TRUE),IF(B234=3,VLOOKUP($A234,'reference.non-recurrent delay'!$A:$D,3,TRUE),VLOOKUP($A234,'reference.non-recurrent delay'!$A:$D,4,TRUE)))</f>
        <v>2.5600000000000002E-3</v>
      </c>
      <c r="D234" t="str">
        <f t="shared" ref="D234" si="159">+CONCATENATE("ELSEIF (([ft] &lt; 3 OR [ft] == 8) AND [vc] &gt; ",TEXT(A234,"0.00")," AND [vc] &lt;= ",TEXT(A236,"0.00")," AND lanes == ",B234,") THEN ",TEXT(C234,"0.000000000000")," * [VMT]")</f>
        <v>ELSEIF (([ft] &lt; 3 OR [ft] == 8) AND [vc] &gt; 0.77 AND [vc] &lt;= 0.78 AND lanes == 3) THEN 0.002560000000 * [VMT]</v>
      </c>
    </row>
    <row r="235" spans="1:4">
      <c r="A235" s="18">
        <f t="shared" si="133"/>
        <v>0.77000000000000046</v>
      </c>
      <c r="B235">
        <f t="shared" si="134"/>
        <v>4</v>
      </c>
      <c r="C235">
        <f>+IF(B235=2,VLOOKUP($A235,'reference.non-recurrent delay'!$A:$D,2,TRUE),IF(B235=3,VLOOKUP($A235,'reference.non-recurrent delay'!$A:$D,3,TRUE),VLOOKUP($A235,'reference.non-recurrent delay'!$A:$D,4,TRUE)))</f>
        <v>2.0309999999999998E-3</v>
      </c>
      <c r="D235" t="str">
        <f t="shared" ref="D235:D236" si="160">+CONCATENATE("ELSEIF (([ft] &lt; 3 OR [ft] == 8) AND [vc] &gt; ",TEXT(A235,"0.00")," AND [vc] &lt;= ",TEXT(A238,"0.00")," AND lanes == ",B235,") THEN ",TEXT(C235,"0.000000000000")," * [VMT]")</f>
        <v>ELSEIF (([ft] &lt; 3 OR [ft] == 8) AND [vc] &gt; 0.77 AND [vc] &lt;= 0.78 AND lanes == 4) THEN 0.002031000000 * [VMT]</v>
      </c>
    </row>
    <row r="236" spans="1:4">
      <c r="A236" s="18">
        <f t="shared" si="133"/>
        <v>0.78000000000000047</v>
      </c>
      <c r="B236">
        <f t="shared" si="134"/>
        <v>2</v>
      </c>
      <c r="C236">
        <f>+IF(B236=2,VLOOKUP($A236,'reference.non-recurrent delay'!$A:$D,2,TRUE),IF(B236=3,VLOOKUP($A236,'reference.non-recurrent delay'!$A:$D,3,TRUE),VLOOKUP($A236,'reference.non-recurrent delay'!$A:$D,4,TRUE)))</f>
        <v>3.6709999999999998E-3</v>
      </c>
      <c r="D236" t="str">
        <f t="shared" si="160"/>
        <v>ELSEIF (([ft] &lt; 3 OR [ft] == 8) AND [vc] &gt; 0.78 AND [vc] &lt;= 0.79 AND lanes == 2) THEN 0.003671000000 * [VMT]</v>
      </c>
    </row>
    <row r="237" spans="1:4">
      <c r="A237" s="18">
        <f t="shared" si="133"/>
        <v>0.78000000000000047</v>
      </c>
      <c r="B237">
        <f t="shared" si="134"/>
        <v>3</v>
      </c>
      <c r="C237">
        <f>+IF(B237=2,VLOOKUP($A237,'reference.non-recurrent delay'!$A:$D,2,TRUE),IF(B237=3,VLOOKUP($A237,'reference.non-recurrent delay'!$A:$D,3,TRUE),VLOOKUP($A237,'reference.non-recurrent delay'!$A:$D,4,TRUE)))</f>
        <v>2.9030000000000002E-3</v>
      </c>
      <c r="D237" t="str">
        <f t="shared" ref="D237" si="161">+CONCATENATE("ELSEIF (([ft] &lt; 3 OR [ft] == 8) AND [vc] &gt; ",TEXT(A237,"0.00")," AND [vc] &lt;= ",TEXT(A239,"0.00")," AND lanes == ",B237,") THEN ",TEXT(C237,"0.000000000000")," * [VMT]")</f>
        <v>ELSEIF (([ft] &lt; 3 OR [ft] == 8) AND [vc] &gt; 0.78 AND [vc] &lt;= 0.79 AND lanes == 3) THEN 0.002903000000 * [VMT]</v>
      </c>
    </row>
    <row r="238" spans="1:4">
      <c r="A238" s="18">
        <f t="shared" si="133"/>
        <v>0.78000000000000047</v>
      </c>
      <c r="B238">
        <f t="shared" si="134"/>
        <v>4</v>
      </c>
      <c r="C238">
        <f>+IF(B238=2,VLOOKUP($A238,'reference.non-recurrent delay'!$A:$D,2,TRUE),IF(B238=3,VLOOKUP($A238,'reference.non-recurrent delay'!$A:$D,3,TRUE),VLOOKUP($A238,'reference.non-recurrent delay'!$A:$D,4,TRUE)))</f>
        <v>2.2859999999999998E-3</v>
      </c>
      <c r="D238" t="str">
        <f t="shared" ref="D238:D239" si="162">+CONCATENATE("ELSEIF (([ft] &lt; 3 OR [ft] == 8) AND [vc] &gt; ",TEXT(A238,"0.00")," AND [vc] &lt;= ",TEXT(A241,"0.00")," AND lanes == ",B238,") THEN ",TEXT(C238,"0.000000000000")," * [VMT]")</f>
        <v>ELSEIF (([ft] &lt; 3 OR [ft] == 8) AND [vc] &gt; 0.78 AND [vc] &lt;= 0.79 AND lanes == 4) THEN 0.002286000000 * [VMT]</v>
      </c>
    </row>
    <row r="239" spans="1:4">
      <c r="A239" s="18">
        <f t="shared" si="133"/>
        <v>0.79000000000000048</v>
      </c>
      <c r="B239">
        <f t="shared" si="134"/>
        <v>2</v>
      </c>
      <c r="C239">
        <f>+IF(B239=2,VLOOKUP($A239,'reference.non-recurrent delay'!$A:$D,2,TRUE),IF(B239=3,VLOOKUP($A239,'reference.non-recurrent delay'!$A:$D,3,TRUE),VLOOKUP($A239,'reference.non-recurrent delay'!$A:$D,4,TRUE)))</f>
        <v>4.0850000000000001E-3</v>
      </c>
      <c r="D239" t="str">
        <f t="shared" si="162"/>
        <v>ELSEIF (([ft] &lt; 3 OR [ft] == 8) AND [vc] &gt; 0.79 AND [vc] &lt;= 0.80 AND lanes == 2) THEN 0.004085000000 * [VMT]</v>
      </c>
    </row>
    <row r="240" spans="1:4">
      <c r="A240" s="18">
        <f t="shared" si="133"/>
        <v>0.79000000000000048</v>
      </c>
      <c r="B240">
        <f t="shared" si="134"/>
        <v>3</v>
      </c>
      <c r="C240">
        <f>+IF(B240=2,VLOOKUP($A240,'reference.non-recurrent delay'!$A:$D,2,TRUE),IF(B240=3,VLOOKUP($A240,'reference.non-recurrent delay'!$A:$D,3,TRUE),VLOOKUP($A240,'reference.non-recurrent delay'!$A:$D,4,TRUE)))</f>
        <v>3.2469999999999999E-3</v>
      </c>
      <c r="D240" t="str">
        <f t="shared" ref="D240" si="163">+CONCATENATE("ELSEIF (([ft] &lt; 3 OR [ft] == 8) AND [vc] &gt; ",TEXT(A240,"0.00")," AND [vc] &lt;= ",TEXT(A242,"0.00")," AND lanes == ",B240,") THEN ",TEXT(C240,"0.000000000000")," * [VMT]")</f>
        <v>ELSEIF (([ft] &lt; 3 OR [ft] == 8) AND [vc] &gt; 0.79 AND [vc] &lt;= 0.80 AND lanes == 3) THEN 0.003247000000 * [VMT]</v>
      </c>
    </row>
    <row r="241" spans="1:4">
      <c r="A241" s="18">
        <f t="shared" si="133"/>
        <v>0.79000000000000048</v>
      </c>
      <c r="B241">
        <f t="shared" si="134"/>
        <v>4</v>
      </c>
      <c r="C241">
        <f>+IF(B241=2,VLOOKUP($A241,'reference.non-recurrent delay'!$A:$D,2,TRUE),IF(B241=3,VLOOKUP($A241,'reference.non-recurrent delay'!$A:$D,3,TRUE),VLOOKUP($A241,'reference.non-recurrent delay'!$A:$D,4,TRUE)))</f>
        <v>2.542E-3</v>
      </c>
      <c r="D241" t="str">
        <f t="shared" ref="D241:D242" si="164">+CONCATENATE("ELSEIF (([ft] &lt; 3 OR [ft] == 8) AND [vc] &gt; ",TEXT(A241,"0.00")," AND [vc] &lt;= ",TEXT(A244,"0.00")," AND lanes == ",B241,") THEN ",TEXT(C241,"0.000000000000")," * [VMT]")</f>
        <v>ELSEIF (([ft] &lt; 3 OR [ft] == 8) AND [vc] &gt; 0.79 AND [vc] &lt;= 0.80 AND lanes == 4) THEN 0.002542000000 * [VMT]</v>
      </c>
    </row>
    <row r="242" spans="1:4">
      <c r="A242" s="18">
        <f t="shared" si="133"/>
        <v>0.80000000000000049</v>
      </c>
      <c r="B242">
        <f t="shared" si="134"/>
        <v>2</v>
      </c>
      <c r="C242">
        <f>+IF(B242=2,VLOOKUP($A242,'reference.non-recurrent delay'!$A:$D,2,TRUE),IF(B242=3,VLOOKUP($A242,'reference.non-recurrent delay'!$A:$D,3,TRUE),VLOOKUP($A242,'reference.non-recurrent delay'!$A:$D,4,TRUE)))</f>
        <v>4.4980000000000003E-3</v>
      </c>
      <c r="D242" t="str">
        <f t="shared" si="164"/>
        <v>ELSEIF (([ft] &lt; 3 OR [ft] == 8) AND [vc] &gt; 0.80 AND [vc] &lt;= 0.81 AND lanes == 2) THEN 0.004498000000 * [VMT]</v>
      </c>
    </row>
    <row r="243" spans="1:4">
      <c r="A243" s="18">
        <f t="shared" si="133"/>
        <v>0.80000000000000049</v>
      </c>
      <c r="B243">
        <f t="shared" si="134"/>
        <v>3</v>
      </c>
      <c r="C243">
        <f>+IF(B243=2,VLOOKUP($A243,'reference.non-recurrent delay'!$A:$D,2,TRUE),IF(B243=3,VLOOKUP($A243,'reference.non-recurrent delay'!$A:$D,3,TRUE),VLOOKUP($A243,'reference.non-recurrent delay'!$A:$D,4,TRUE)))</f>
        <v>3.5899999999999999E-3</v>
      </c>
      <c r="D243" t="str">
        <f t="shared" ref="D243" si="165">+CONCATENATE("ELSEIF (([ft] &lt; 3 OR [ft] == 8) AND [vc] &gt; ",TEXT(A243,"0.00")," AND [vc] &lt;= ",TEXT(A245,"0.00")," AND lanes == ",B243,") THEN ",TEXT(C243,"0.000000000000")," * [VMT]")</f>
        <v>ELSEIF (([ft] &lt; 3 OR [ft] == 8) AND [vc] &gt; 0.80 AND [vc] &lt;= 0.81 AND lanes == 3) THEN 0.003590000000 * [VMT]</v>
      </c>
    </row>
    <row r="244" spans="1:4">
      <c r="A244" s="18">
        <f t="shared" si="133"/>
        <v>0.80000000000000049</v>
      </c>
      <c r="B244">
        <f t="shared" si="134"/>
        <v>4</v>
      </c>
      <c r="C244">
        <f>+IF(B244=2,VLOOKUP($A244,'reference.non-recurrent delay'!$A:$D,2,TRUE),IF(B244=3,VLOOKUP($A244,'reference.non-recurrent delay'!$A:$D,3,TRUE),VLOOKUP($A244,'reference.non-recurrent delay'!$A:$D,4,TRUE)))</f>
        <v>2.7980000000000001E-3</v>
      </c>
      <c r="D244" t="str">
        <f t="shared" ref="D244:D245" si="166">+CONCATENATE("ELSEIF (([ft] &lt; 3 OR [ft] == 8) AND [vc] &gt; ",TEXT(A244,"0.00")," AND [vc] &lt;= ",TEXT(A247,"0.00")," AND lanes == ",B244,") THEN ",TEXT(C244,"0.000000000000")," * [VMT]")</f>
        <v>ELSEIF (([ft] &lt; 3 OR [ft] == 8) AND [vc] &gt; 0.80 AND [vc] &lt;= 0.81 AND lanes == 4) THEN 0.002798000000 * [VMT]</v>
      </c>
    </row>
    <row r="245" spans="1:4">
      <c r="A245" s="18">
        <f t="shared" si="133"/>
        <v>0.8100000000000005</v>
      </c>
      <c r="B245">
        <f t="shared" si="134"/>
        <v>2</v>
      </c>
      <c r="C245">
        <f>+IF(B245=2,VLOOKUP($A245,'reference.non-recurrent delay'!$A:$D,2,TRUE),IF(B245=3,VLOOKUP($A245,'reference.non-recurrent delay'!$A:$D,3,TRUE),VLOOKUP($A245,'reference.non-recurrent delay'!$A:$D,4,TRUE)))</f>
        <v>5.3010000000000002E-3</v>
      </c>
      <c r="D245" t="str">
        <f t="shared" si="166"/>
        <v>ELSEIF (([ft] &lt; 3 OR [ft] == 8) AND [vc] &gt; 0.81 AND [vc] &lt;= 0.82 AND lanes == 2) THEN 0.005301000000 * [VMT]</v>
      </c>
    </row>
    <row r="246" spans="1:4">
      <c r="A246" s="18">
        <f t="shared" si="133"/>
        <v>0.8100000000000005</v>
      </c>
      <c r="B246">
        <f t="shared" si="134"/>
        <v>3</v>
      </c>
      <c r="C246">
        <f>+IF(B246=2,VLOOKUP($A246,'reference.non-recurrent delay'!$A:$D,2,TRUE),IF(B246=3,VLOOKUP($A246,'reference.non-recurrent delay'!$A:$D,3,TRUE),VLOOKUP($A246,'reference.non-recurrent delay'!$A:$D,4,TRUE)))</f>
        <v>4.3169999999999997E-3</v>
      </c>
      <c r="D246" t="str">
        <f t="shared" ref="D246" si="167">+CONCATENATE("ELSEIF (([ft] &lt; 3 OR [ft] == 8) AND [vc] &gt; ",TEXT(A246,"0.00")," AND [vc] &lt;= ",TEXT(A248,"0.00")," AND lanes == ",B246,") THEN ",TEXT(C246,"0.000000000000")," * [VMT]")</f>
        <v>ELSEIF (([ft] &lt; 3 OR [ft] == 8) AND [vc] &gt; 0.81 AND [vc] &lt;= 0.82 AND lanes == 3) THEN 0.004317000000 * [VMT]</v>
      </c>
    </row>
    <row r="247" spans="1:4">
      <c r="A247" s="18">
        <f t="shared" si="133"/>
        <v>0.8100000000000005</v>
      </c>
      <c r="B247">
        <f t="shared" si="134"/>
        <v>4</v>
      </c>
      <c r="C247">
        <f>+IF(B247=2,VLOOKUP($A247,'reference.non-recurrent delay'!$A:$D,2,TRUE),IF(B247=3,VLOOKUP($A247,'reference.non-recurrent delay'!$A:$D,3,TRUE),VLOOKUP($A247,'reference.non-recurrent delay'!$A:$D,4,TRUE)))</f>
        <v>3.3760000000000001E-3</v>
      </c>
      <c r="D247" t="str">
        <f t="shared" ref="D247:D248" si="168">+CONCATENATE("ELSEIF (([ft] &lt; 3 OR [ft] == 8) AND [vc] &gt; ",TEXT(A247,"0.00")," AND [vc] &lt;= ",TEXT(A250,"0.00")," AND lanes == ",B247,") THEN ",TEXT(C247,"0.000000000000")," * [VMT]")</f>
        <v>ELSEIF (([ft] &lt; 3 OR [ft] == 8) AND [vc] &gt; 0.81 AND [vc] &lt;= 0.82 AND lanes == 4) THEN 0.003376000000 * [VMT]</v>
      </c>
    </row>
    <row r="248" spans="1:4">
      <c r="A248" s="18">
        <f t="shared" si="133"/>
        <v>0.82000000000000051</v>
      </c>
      <c r="B248">
        <f t="shared" si="134"/>
        <v>2</v>
      </c>
      <c r="C248">
        <f>+IF(B248=2,VLOOKUP($A248,'reference.non-recurrent delay'!$A:$D,2,TRUE),IF(B248=3,VLOOKUP($A248,'reference.non-recurrent delay'!$A:$D,3,TRUE),VLOOKUP($A248,'reference.non-recurrent delay'!$A:$D,4,TRUE)))</f>
        <v>6.1040000000000001E-3</v>
      </c>
      <c r="D248" t="str">
        <f t="shared" si="168"/>
        <v>ELSEIF (([ft] &lt; 3 OR [ft] == 8) AND [vc] &gt; 0.82 AND [vc] &lt;= 0.83 AND lanes == 2) THEN 0.006104000000 * [VMT]</v>
      </c>
    </row>
    <row r="249" spans="1:4">
      <c r="A249" s="18">
        <f t="shared" si="133"/>
        <v>0.82000000000000051</v>
      </c>
      <c r="B249">
        <f t="shared" si="134"/>
        <v>3</v>
      </c>
      <c r="C249">
        <f>+IF(B249=2,VLOOKUP($A249,'reference.non-recurrent delay'!$A:$D,2,TRUE),IF(B249=3,VLOOKUP($A249,'reference.non-recurrent delay'!$A:$D,3,TRUE),VLOOKUP($A249,'reference.non-recurrent delay'!$A:$D,4,TRUE)))</f>
        <v>5.0439999999999999E-3</v>
      </c>
      <c r="D249" t="str">
        <f t="shared" ref="D249" si="169">+CONCATENATE("ELSEIF (([ft] &lt; 3 OR [ft] == 8) AND [vc] &gt; ",TEXT(A249,"0.00")," AND [vc] &lt;= ",TEXT(A251,"0.00")," AND lanes == ",B249,") THEN ",TEXT(C249,"0.000000000000")," * [VMT]")</f>
        <v>ELSEIF (([ft] &lt; 3 OR [ft] == 8) AND [vc] &gt; 0.82 AND [vc] &lt;= 0.83 AND lanes == 3) THEN 0.005044000000 * [VMT]</v>
      </c>
    </row>
    <row r="250" spans="1:4">
      <c r="A250" s="18">
        <f t="shared" si="133"/>
        <v>0.82000000000000051</v>
      </c>
      <c r="B250">
        <f t="shared" si="134"/>
        <v>4</v>
      </c>
      <c r="C250">
        <f>+IF(B250=2,VLOOKUP($A250,'reference.non-recurrent delay'!$A:$D,2,TRUE),IF(B250=3,VLOOKUP($A250,'reference.non-recurrent delay'!$A:$D,3,TRUE),VLOOKUP($A250,'reference.non-recurrent delay'!$A:$D,4,TRUE)))</f>
        <v>3.954E-3</v>
      </c>
      <c r="D250" t="str">
        <f t="shared" ref="D250:D251" si="170">+CONCATENATE("ELSEIF (([ft] &lt; 3 OR [ft] == 8) AND [vc] &gt; ",TEXT(A250,"0.00")," AND [vc] &lt;= ",TEXT(A253,"0.00")," AND lanes == ",B250,") THEN ",TEXT(C250,"0.000000000000")," * [VMT]")</f>
        <v>ELSEIF (([ft] &lt; 3 OR [ft] == 8) AND [vc] &gt; 0.82 AND [vc] &lt;= 0.83 AND lanes == 4) THEN 0.003954000000 * [VMT]</v>
      </c>
    </row>
    <row r="251" spans="1:4">
      <c r="A251" s="18">
        <f t="shared" si="133"/>
        <v>0.83000000000000052</v>
      </c>
      <c r="B251">
        <f t="shared" si="134"/>
        <v>2</v>
      </c>
      <c r="C251">
        <f>+IF(B251=2,VLOOKUP($A251,'reference.non-recurrent delay'!$A:$D,2,TRUE),IF(B251=3,VLOOKUP($A251,'reference.non-recurrent delay'!$A:$D,3,TRUE),VLOOKUP($A251,'reference.non-recurrent delay'!$A:$D,4,TRUE)))</f>
        <v>6.9059999999999998E-3</v>
      </c>
      <c r="D251" t="str">
        <f t="shared" si="170"/>
        <v>ELSEIF (([ft] &lt; 3 OR [ft] == 8) AND [vc] &gt; 0.83 AND [vc] &lt;= 0.84 AND lanes == 2) THEN 0.006906000000 * [VMT]</v>
      </c>
    </row>
    <row r="252" spans="1:4">
      <c r="A252" s="18">
        <f t="shared" si="133"/>
        <v>0.83000000000000052</v>
      </c>
      <c r="B252">
        <f t="shared" si="134"/>
        <v>3</v>
      </c>
      <c r="C252">
        <f>+IF(B252=2,VLOOKUP($A252,'reference.non-recurrent delay'!$A:$D,2,TRUE),IF(B252=3,VLOOKUP($A252,'reference.non-recurrent delay'!$A:$D,3,TRUE),VLOOKUP($A252,'reference.non-recurrent delay'!$A:$D,4,TRUE)))</f>
        <v>5.77E-3</v>
      </c>
      <c r="D252" t="str">
        <f t="shared" ref="D252" si="171">+CONCATENATE("ELSEIF (([ft] &lt; 3 OR [ft] == 8) AND [vc] &gt; ",TEXT(A252,"0.00")," AND [vc] &lt;= ",TEXT(A254,"0.00")," AND lanes == ",B252,") THEN ",TEXT(C252,"0.000000000000")," * [VMT]")</f>
        <v>ELSEIF (([ft] &lt; 3 OR [ft] == 8) AND [vc] &gt; 0.83 AND [vc] &lt;= 0.84 AND lanes == 3) THEN 0.005770000000 * [VMT]</v>
      </c>
    </row>
    <row r="253" spans="1:4">
      <c r="A253" s="18">
        <f t="shared" si="133"/>
        <v>0.83000000000000052</v>
      </c>
      <c r="B253">
        <f t="shared" si="134"/>
        <v>4</v>
      </c>
      <c r="C253">
        <f>+IF(B253=2,VLOOKUP($A253,'reference.non-recurrent delay'!$A:$D,2,TRUE),IF(B253=3,VLOOKUP($A253,'reference.non-recurrent delay'!$A:$D,3,TRUE),VLOOKUP($A253,'reference.non-recurrent delay'!$A:$D,4,TRUE)))</f>
        <v>4.5310000000000003E-3</v>
      </c>
      <c r="D253" t="str">
        <f t="shared" ref="D253:D254" si="172">+CONCATENATE("ELSEIF (([ft] &lt; 3 OR [ft] == 8) AND [vc] &gt; ",TEXT(A253,"0.00")," AND [vc] &lt;= ",TEXT(A256,"0.00")," AND lanes == ",B253,") THEN ",TEXT(C253,"0.000000000000")," * [VMT]")</f>
        <v>ELSEIF (([ft] &lt; 3 OR [ft] == 8) AND [vc] &gt; 0.83 AND [vc] &lt;= 0.84 AND lanes == 4) THEN 0.004531000000 * [VMT]</v>
      </c>
    </row>
    <row r="254" spans="1:4">
      <c r="A254" s="18">
        <f t="shared" si="133"/>
        <v>0.84000000000000052</v>
      </c>
      <c r="B254">
        <f t="shared" si="134"/>
        <v>2</v>
      </c>
      <c r="C254">
        <f>+IF(B254=2,VLOOKUP($A254,'reference.non-recurrent delay'!$A:$D,2,TRUE),IF(B254=3,VLOOKUP($A254,'reference.non-recurrent delay'!$A:$D,3,TRUE),VLOOKUP($A254,'reference.non-recurrent delay'!$A:$D,4,TRUE)))</f>
        <v>7.7089999999999997E-3</v>
      </c>
      <c r="D254" t="str">
        <f t="shared" si="172"/>
        <v>ELSEIF (([ft] &lt; 3 OR [ft] == 8) AND [vc] &gt; 0.84 AND [vc] &lt;= 0.85 AND lanes == 2) THEN 0.007709000000 * [VMT]</v>
      </c>
    </row>
    <row r="255" spans="1:4">
      <c r="A255" s="18">
        <f t="shared" si="133"/>
        <v>0.84000000000000052</v>
      </c>
      <c r="B255">
        <f t="shared" si="134"/>
        <v>3</v>
      </c>
      <c r="C255">
        <f>+IF(B255=2,VLOOKUP($A255,'reference.non-recurrent delay'!$A:$D,2,TRUE),IF(B255=3,VLOOKUP($A255,'reference.non-recurrent delay'!$A:$D,3,TRUE),VLOOKUP($A255,'reference.non-recurrent delay'!$A:$D,4,TRUE)))</f>
        <v>6.4970000000000002E-3</v>
      </c>
      <c r="D255" t="str">
        <f t="shared" ref="D255" si="173">+CONCATENATE("ELSEIF (([ft] &lt; 3 OR [ft] == 8) AND [vc] &gt; ",TEXT(A255,"0.00")," AND [vc] &lt;= ",TEXT(A257,"0.00")," AND lanes == ",B255,") THEN ",TEXT(C255,"0.000000000000")," * [VMT]")</f>
        <v>ELSEIF (([ft] &lt; 3 OR [ft] == 8) AND [vc] &gt; 0.84 AND [vc] &lt;= 0.85 AND lanes == 3) THEN 0.006497000000 * [VMT]</v>
      </c>
    </row>
    <row r="256" spans="1:4">
      <c r="A256" s="18">
        <f t="shared" si="133"/>
        <v>0.84000000000000052</v>
      </c>
      <c r="B256">
        <f t="shared" si="134"/>
        <v>4</v>
      </c>
      <c r="C256">
        <f>+IF(B256=2,VLOOKUP($A256,'reference.non-recurrent delay'!$A:$D,2,TRUE),IF(B256=3,VLOOKUP($A256,'reference.non-recurrent delay'!$A:$D,3,TRUE),VLOOKUP($A256,'reference.non-recurrent delay'!$A:$D,4,TRUE)))</f>
        <v>5.1089999999999998E-3</v>
      </c>
      <c r="D256" t="str">
        <f t="shared" ref="D256:D257" si="174">+CONCATENATE("ELSEIF (([ft] &lt; 3 OR [ft] == 8) AND [vc] &gt; ",TEXT(A256,"0.00")," AND [vc] &lt;= ",TEXT(A259,"0.00")," AND lanes == ",B256,") THEN ",TEXT(C256,"0.000000000000")," * [VMT]")</f>
        <v>ELSEIF (([ft] &lt; 3 OR [ft] == 8) AND [vc] &gt; 0.84 AND [vc] &lt;= 0.85 AND lanes == 4) THEN 0.005109000000 * [VMT]</v>
      </c>
    </row>
    <row r="257" spans="1:4">
      <c r="A257" s="18">
        <f t="shared" si="133"/>
        <v>0.85000000000000053</v>
      </c>
      <c r="B257">
        <f t="shared" si="134"/>
        <v>2</v>
      </c>
      <c r="C257">
        <f>+IF(B257=2,VLOOKUP($A257,'reference.non-recurrent delay'!$A:$D,2,TRUE),IF(B257=3,VLOOKUP($A257,'reference.non-recurrent delay'!$A:$D,3,TRUE),VLOOKUP($A257,'reference.non-recurrent delay'!$A:$D,4,TRUE)))</f>
        <v>8.5120000000000005E-3</v>
      </c>
      <c r="D257" t="str">
        <f t="shared" si="174"/>
        <v>ELSEIF (([ft] &lt; 3 OR [ft] == 8) AND [vc] &gt; 0.85 AND [vc] &lt;= 0.86 AND lanes == 2) THEN 0.008512000000 * [VMT]</v>
      </c>
    </row>
    <row r="258" spans="1:4">
      <c r="A258" s="18">
        <f t="shared" si="133"/>
        <v>0.85000000000000053</v>
      </c>
      <c r="B258">
        <f t="shared" si="134"/>
        <v>3</v>
      </c>
      <c r="C258">
        <f>+IF(B258=2,VLOOKUP($A258,'reference.non-recurrent delay'!$A:$D,2,TRUE),IF(B258=3,VLOOKUP($A258,'reference.non-recurrent delay'!$A:$D,3,TRUE),VLOOKUP($A258,'reference.non-recurrent delay'!$A:$D,4,TRUE)))</f>
        <v>7.2240000000000004E-3</v>
      </c>
      <c r="D258" t="str">
        <f t="shared" ref="D258" si="175">+CONCATENATE("ELSEIF (([ft] &lt; 3 OR [ft] == 8) AND [vc] &gt; ",TEXT(A258,"0.00")," AND [vc] &lt;= ",TEXT(A260,"0.00")," AND lanes == ",B258,") THEN ",TEXT(C258,"0.000000000000")," * [VMT]")</f>
        <v>ELSEIF (([ft] &lt; 3 OR [ft] == 8) AND [vc] &gt; 0.85 AND [vc] &lt;= 0.86 AND lanes == 3) THEN 0.007224000000 * [VMT]</v>
      </c>
    </row>
    <row r="259" spans="1:4">
      <c r="A259" s="18">
        <f t="shared" si="133"/>
        <v>0.85000000000000053</v>
      </c>
      <c r="B259">
        <f t="shared" si="134"/>
        <v>4</v>
      </c>
      <c r="C259">
        <f>+IF(B259=2,VLOOKUP($A259,'reference.non-recurrent delay'!$A:$D,2,TRUE),IF(B259=3,VLOOKUP($A259,'reference.non-recurrent delay'!$A:$D,3,TRUE),VLOOKUP($A259,'reference.non-recurrent delay'!$A:$D,4,TRUE)))</f>
        <v>5.6870000000000002E-3</v>
      </c>
      <c r="D259" t="str">
        <f t="shared" ref="D259:D260" si="176">+CONCATENATE("ELSEIF (([ft] &lt; 3 OR [ft] == 8) AND [vc] &gt; ",TEXT(A259,"0.00")," AND [vc] &lt;= ",TEXT(A262,"0.00")," AND lanes == ",B259,") THEN ",TEXT(C259,"0.000000000000")," * [VMT]")</f>
        <v>ELSEIF (([ft] &lt; 3 OR [ft] == 8) AND [vc] &gt; 0.85 AND [vc] &lt;= 0.86 AND lanes == 4) THEN 0.005687000000 * [VMT]</v>
      </c>
    </row>
    <row r="260" spans="1:4">
      <c r="A260" s="18">
        <f t="shared" si="133"/>
        <v>0.86000000000000054</v>
      </c>
      <c r="B260">
        <f t="shared" si="134"/>
        <v>2</v>
      </c>
      <c r="C260">
        <f>+IF(B260=2,VLOOKUP($A260,'reference.non-recurrent delay'!$A:$D,2,TRUE),IF(B260=3,VLOOKUP($A260,'reference.non-recurrent delay'!$A:$D,3,TRUE),VLOOKUP($A260,'reference.non-recurrent delay'!$A:$D,4,TRUE)))</f>
        <v>9.3189999999999992E-3</v>
      </c>
      <c r="D260" t="str">
        <f t="shared" si="176"/>
        <v>ELSEIF (([ft] &lt; 3 OR [ft] == 8) AND [vc] &gt; 0.86 AND [vc] &lt;= 0.87 AND lanes == 2) THEN 0.009319000000 * [VMT]</v>
      </c>
    </row>
    <row r="261" spans="1:4">
      <c r="A261" s="18">
        <f t="shared" si="133"/>
        <v>0.86000000000000054</v>
      </c>
      <c r="B261">
        <f t="shared" si="134"/>
        <v>3</v>
      </c>
      <c r="C261">
        <f>+IF(B261=2,VLOOKUP($A261,'reference.non-recurrent delay'!$A:$D,2,TRUE),IF(B261=3,VLOOKUP($A261,'reference.non-recurrent delay'!$A:$D,3,TRUE),VLOOKUP($A261,'reference.non-recurrent delay'!$A:$D,4,TRUE)))</f>
        <v>7.9520000000000007E-3</v>
      </c>
      <c r="D261" t="str">
        <f t="shared" ref="D261" si="177">+CONCATENATE("ELSEIF (([ft] &lt; 3 OR [ft] == 8) AND [vc] &gt; ",TEXT(A261,"0.00")," AND [vc] &lt;= ",TEXT(A263,"0.00")," AND lanes == ",B261,") THEN ",TEXT(C261,"0.000000000000")," * [VMT]")</f>
        <v>ELSEIF (([ft] &lt; 3 OR [ft] == 8) AND [vc] &gt; 0.86 AND [vc] &lt;= 0.87 AND lanes == 3) THEN 0.007952000000 * [VMT]</v>
      </c>
    </row>
    <row r="262" spans="1:4">
      <c r="A262" s="18">
        <f t="shared" ref="A262:A325" si="178">+A259+0.01</f>
        <v>0.86000000000000054</v>
      </c>
      <c r="B262">
        <f t="shared" ref="B262:B304" si="179">+B259</f>
        <v>4</v>
      </c>
      <c r="C262">
        <f>+IF(B262=2,VLOOKUP($A262,'reference.non-recurrent delay'!$A:$D,2,TRUE),IF(B262=3,VLOOKUP($A262,'reference.non-recurrent delay'!$A:$D,3,TRUE),VLOOKUP($A262,'reference.non-recurrent delay'!$A:$D,4,TRUE)))</f>
        <v>6.2599999999999999E-3</v>
      </c>
      <c r="D262" t="str">
        <f t="shared" ref="D262:D263" si="180">+CONCATENATE("ELSEIF (([ft] &lt; 3 OR [ft] == 8) AND [vc] &gt; ",TEXT(A262,"0.00")," AND [vc] &lt;= ",TEXT(A265,"0.00")," AND lanes == ",B262,") THEN ",TEXT(C262,"0.000000000000")," * [VMT]")</f>
        <v>ELSEIF (([ft] &lt; 3 OR [ft] == 8) AND [vc] &gt; 0.86 AND [vc] &lt;= 0.87 AND lanes == 4) THEN 0.006260000000 * [VMT]</v>
      </c>
    </row>
    <row r="263" spans="1:4">
      <c r="A263" s="18">
        <f t="shared" si="178"/>
        <v>0.87000000000000055</v>
      </c>
      <c r="B263">
        <f t="shared" si="179"/>
        <v>2</v>
      </c>
      <c r="C263">
        <f>+IF(B263=2,VLOOKUP($A263,'reference.non-recurrent delay'!$A:$D,2,TRUE),IF(B263=3,VLOOKUP($A263,'reference.non-recurrent delay'!$A:$D,3,TRUE),VLOOKUP($A263,'reference.non-recurrent delay'!$A:$D,4,TRUE)))</f>
        <v>1.013E-2</v>
      </c>
      <c r="D263" t="str">
        <f t="shared" si="180"/>
        <v>ELSEIF (([ft] &lt; 3 OR [ft] == 8) AND [vc] &gt; 0.87 AND [vc] &lt;= 0.88 AND lanes == 2) THEN 0.010130000000 * [VMT]</v>
      </c>
    </row>
    <row r="264" spans="1:4">
      <c r="A264" s="18">
        <f t="shared" si="178"/>
        <v>0.87000000000000055</v>
      </c>
      <c r="B264">
        <f t="shared" si="179"/>
        <v>3</v>
      </c>
      <c r="C264">
        <f>+IF(B264=2,VLOOKUP($A264,'reference.non-recurrent delay'!$A:$D,2,TRUE),IF(B264=3,VLOOKUP($A264,'reference.non-recurrent delay'!$A:$D,3,TRUE),VLOOKUP($A264,'reference.non-recurrent delay'!$A:$D,4,TRUE)))</f>
        <v>8.6800000000000002E-3</v>
      </c>
      <c r="D264" t="str">
        <f t="shared" ref="D264" si="181">+CONCATENATE("ELSEIF (([ft] &lt; 3 OR [ft] == 8) AND [vc] &gt; ",TEXT(A264,"0.00")," AND [vc] &lt;= ",TEXT(A266,"0.00")," AND lanes == ",B264,") THEN ",TEXT(C264,"0.000000000000")," * [VMT]")</f>
        <v>ELSEIF (([ft] &lt; 3 OR [ft] == 8) AND [vc] &gt; 0.87 AND [vc] &lt;= 0.88 AND lanes == 3) THEN 0.008680000000 * [VMT]</v>
      </c>
    </row>
    <row r="265" spans="1:4">
      <c r="A265" s="18">
        <f t="shared" si="178"/>
        <v>0.87000000000000055</v>
      </c>
      <c r="B265">
        <f t="shared" si="179"/>
        <v>4</v>
      </c>
      <c r="C265">
        <f>+IF(B265=2,VLOOKUP($A265,'reference.non-recurrent delay'!$A:$D,2,TRUE),IF(B265=3,VLOOKUP($A265,'reference.non-recurrent delay'!$A:$D,3,TRUE),VLOOKUP($A265,'reference.non-recurrent delay'!$A:$D,4,TRUE)))</f>
        <v>6.8329999999999997E-3</v>
      </c>
      <c r="D265" t="str">
        <f t="shared" ref="D265:D266" si="182">+CONCATENATE("ELSEIF (([ft] &lt; 3 OR [ft] == 8) AND [vc] &gt; ",TEXT(A265,"0.00")," AND [vc] &lt;= ",TEXT(A268,"0.00")," AND lanes == ",B265,") THEN ",TEXT(C265,"0.000000000000")," * [VMT]")</f>
        <v>ELSEIF (([ft] &lt; 3 OR [ft] == 8) AND [vc] &gt; 0.87 AND [vc] &lt;= 0.88 AND lanes == 4) THEN 0.006833000000 * [VMT]</v>
      </c>
    </row>
    <row r="266" spans="1:4">
      <c r="A266" s="18">
        <f t="shared" si="178"/>
        <v>0.88000000000000056</v>
      </c>
      <c r="B266">
        <f t="shared" si="179"/>
        <v>2</v>
      </c>
      <c r="C266">
        <f>+IF(B266=2,VLOOKUP($A266,'reference.non-recurrent delay'!$A:$D,2,TRUE),IF(B266=3,VLOOKUP($A266,'reference.non-recurrent delay'!$A:$D,3,TRUE),VLOOKUP($A266,'reference.non-recurrent delay'!$A:$D,4,TRUE)))</f>
        <v>1.093E-2</v>
      </c>
      <c r="D266" t="str">
        <f t="shared" si="182"/>
        <v>ELSEIF (([ft] &lt; 3 OR [ft] == 8) AND [vc] &gt; 0.88 AND [vc] &lt;= 0.89 AND lanes == 2) THEN 0.010930000000 * [VMT]</v>
      </c>
    </row>
    <row r="267" spans="1:4">
      <c r="A267" s="18">
        <f t="shared" si="178"/>
        <v>0.88000000000000056</v>
      </c>
      <c r="B267">
        <f t="shared" si="179"/>
        <v>3</v>
      </c>
      <c r="C267">
        <f>+IF(B267=2,VLOOKUP($A267,'reference.non-recurrent delay'!$A:$D,2,TRUE),IF(B267=3,VLOOKUP($A267,'reference.non-recurrent delay'!$A:$D,3,TRUE),VLOOKUP($A267,'reference.non-recurrent delay'!$A:$D,4,TRUE)))</f>
        <v>9.4070000000000004E-3</v>
      </c>
      <c r="D267" t="str">
        <f t="shared" ref="D267" si="183">+CONCATENATE("ELSEIF (([ft] &lt; 3 OR [ft] == 8) AND [vc] &gt; ",TEXT(A267,"0.00")," AND [vc] &lt;= ",TEXT(A269,"0.00")," AND lanes == ",B267,") THEN ",TEXT(C267,"0.000000000000")," * [VMT]")</f>
        <v>ELSEIF (([ft] &lt; 3 OR [ft] == 8) AND [vc] &gt; 0.88 AND [vc] &lt;= 0.89 AND lanes == 3) THEN 0.009407000000 * [VMT]</v>
      </c>
    </row>
    <row r="268" spans="1:4">
      <c r="A268" s="18">
        <f t="shared" si="178"/>
        <v>0.88000000000000056</v>
      </c>
      <c r="B268">
        <f t="shared" si="179"/>
        <v>4</v>
      </c>
      <c r="C268">
        <f>+IF(B268=2,VLOOKUP($A268,'reference.non-recurrent delay'!$A:$D,2,TRUE),IF(B268=3,VLOOKUP($A268,'reference.non-recurrent delay'!$A:$D,3,TRUE),VLOOKUP($A268,'reference.non-recurrent delay'!$A:$D,4,TRUE)))</f>
        <v>7.4060000000000003E-3</v>
      </c>
      <c r="D268" t="str">
        <f t="shared" ref="D268:D269" si="184">+CONCATENATE("ELSEIF (([ft] &lt; 3 OR [ft] == 8) AND [vc] &gt; ",TEXT(A268,"0.00")," AND [vc] &lt;= ",TEXT(A271,"0.00")," AND lanes == ",B268,") THEN ",TEXT(C268,"0.000000000000")," * [VMT]")</f>
        <v>ELSEIF (([ft] &lt; 3 OR [ft] == 8) AND [vc] &gt; 0.88 AND [vc] &lt;= 0.89 AND lanes == 4) THEN 0.007406000000 * [VMT]</v>
      </c>
    </row>
    <row r="269" spans="1:4">
      <c r="A269" s="18">
        <f t="shared" si="178"/>
        <v>0.89000000000000057</v>
      </c>
      <c r="B269">
        <f t="shared" si="179"/>
        <v>2</v>
      </c>
      <c r="C269">
        <f>+IF(B269=2,VLOOKUP($A269,'reference.non-recurrent delay'!$A:$D,2,TRUE),IF(B269=3,VLOOKUP($A269,'reference.non-recurrent delay'!$A:$D,3,TRUE),VLOOKUP($A269,'reference.non-recurrent delay'!$A:$D,4,TRUE)))</f>
        <v>1.174E-2</v>
      </c>
      <c r="D269" t="str">
        <f t="shared" si="184"/>
        <v>ELSEIF (([ft] &lt; 3 OR [ft] == 8) AND [vc] &gt; 0.89 AND [vc] &lt;= 0.90 AND lanes == 2) THEN 0.011740000000 * [VMT]</v>
      </c>
    </row>
    <row r="270" spans="1:4">
      <c r="A270" s="18">
        <f t="shared" si="178"/>
        <v>0.89000000000000057</v>
      </c>
      <c r="B270">
        <f t="shared" si="179"/>
        <v>3</v>
      </c>
      <c r="C270">
        <f>+IF(B270=2,VLOOKUP($A270,'reference.non-recurrent delay'!$A:$D,2,TRUE),IF(B270=3,VLOOKUP($A270,'reference.non-recurrent delay'!$A:$D,3,TRUE),VLOOKUP($A270,'reference.non-recurrent delay'!$A:$D,4,TRUE)))</f>
        <v>1.014E-2</v>
      </c>
      <c r="D270" t="str">
        <f t="shared" ref="D270" si="185">+CONCATENATE("ELSEIF (([ft] &lt; 3 OR [ft] == 8) AND [vc] &gt; ",TEXT(A270,"0.00")," AND [vc] &lt;= ",TEXT(A272,"0.00")," AND lanes == ",B270,") THEN ",TEXT(C270,"0.000000000000")," * [VMT]")</f>
        <v>ELSEIF (([ft] &lt; 3 OR [ft] == 8) AND [vc] &gt; 0.89 AND [vc] &lt;= 0.90 AND lanes == 3) THEN 0.010140000000 * [VMT]</v>
      </c>
    </row>
    <row r="271" spans="1:4">
      <c r="A271" s="18">
        <f t="shared" si="178"/>
        <v>0.89000000000000057</v>
      </c>
      <c r="B271">
        <f t="shared" si="179"/>
        <v>4</v>
      </c>
      <c r="C271">
        <f>+IF(B271=2,VLOOKUP($A271,'reference.non-recurrent delay'!$A:$D,2,TRUE),IF(B271=3,VLOOKUP($A271,'reference.non-recurrent delay'!$A:$D,3,TRUE),VLOOKUP($A271,'reference.non-recurrent delay'!$A:$D,4,TRUE)))</f>
        <v>7.979E-3</v>
      </c>
      <c r="D271" t="str">
        <f t="shared" ref="D271:D272" si="186">+CONCATENATE("ELSEIF (([ft] &lt; 3 OR [ft] == 8) AND [vc] &gt; ",TEXT(A271,"0.00")," AND [vc] &lt;= ",TEXT(A274,"0.00")," AND lanes == ",B271,") THEN ",TEXT(C271,"0.000000000000")," * [VMT]")</f>
        <v>ELSEIF (([ft] &lt; 3 OR [ft] == 8) AND [vc] &gt; 0.89 AND [vc] &lt;= 0.90 AND lanes == 4) THEN 0.007979000000 * [VMT]</v>
      </c>
    </row>
    <row r="272" spans="1:4">
      <c r="A272" s="18">
        <f t="shared" si="178"/>
        <v>0.90000000000000058</v>
      </c>
      <c r="B272">
        <f t="shared" si="179"/>
        <v>2</v>
      </c>
      <c r="C272">
        <f>+IF(B272=2,VLOOKUP($A272,'reference.non-recurrent delay'!$A:$D,2,TRUE),IF(B272=3,VLOOKUP($A272,'reference.non-recurrent delay'!$A:$D,3,TRUE),VLOOKUP($A272,'reference.non-recurrent delay'!$A:$D,4,TRUE)))</f>
        <v>1.255E-2</v>
      </c>
      <c r="D272" t="str">
        <f t="shared" si="186"/>
        <v>ELSEIF (([ft] &lt; 3 OR [ft] == 8) AND [vc] &gt; 0.90 AND [vc] &lt;= 0.91 AND lanes == 2) THEN 0.012550000000 * [VMT]</v>
      </c>
    </row>
    <row r="273" spans="1:4">
      <c r="A273" s="18">
        <f t="shared" si="178"/>
        <v>0.90000000000000058</v>
      </c>
      <c r="B273">
        <f t="shared" si="179"/>
        <v>3</v>
      </c>
      <c r="C273">
        <f>+IF(B273=2,VLOOKUP($A273,'reference.non-recurrent delay'!$A:$D,2,TRUE),IF(B273=3,VLOOKUP($A273,'reference.non-recurrent delay'!$A:$D,3,TRUE),VLOOKUP($A273,'reference.non-recurrent delay'!$A:$D,4,TRUE)))</f>
        <v>1.086E-2</v>
      </c>
      <c r="D273" t="str">
        <f t="shared" ref="D273" si="187">+CONCATENATE("ELSEIF (([ft] &lt; 3 OR [ft] == 8) AND [vc] &gt; ",TEXT(A273,"0.00")," AND [vc] &lt;= ",TEXT(A275,"0.00")," AND lanes == ",B273,") THEN ",TEXT(C273,"0.000000000000")," * [VMT]")</f>
        <v>ELSEIF (([ft] &lt; 3 OR [ft] == 8) AND [vc] &gt; 0.90 AND [vc] &lt;= 0.91 AND lanes == 3) THEN 0.010860000000 * [VMT]</v>
      </c>
    </row>
    <row r="274" spans="1:4">
      <c r="A274" s="18">
        <f t="shared" si="178"/>
        <v>0.90000000000000058</v>
      </c>
      <c r="B274">
        <f t="shared" si="179"/>
        <v>4</v>
      </c>
      <c r="C274">
        <f>+IF(B274=2,VLOOKUP($A274,'reference.non-recurrent delay'!$A:$D,2,TRUE),IF(B274=3,VLOOKUP($A274,'reference.non-recurrent delay'!$A:$D,3,TRUE),VLOOKUP($A274,'reference.non-recurrent delay'!$A:$D,4,TRUE)))</f>
        <v>8.5520000000000006E-3</v>
      </c>
      <c r="D274" t="str">
        <f t="shared" ref="D274:D275" si="188">+CONCATENATE("ELSEIF (([ft] &lt; 3 OR [ft] == 8) AND [vc] &gt; ",TEXT(A274,"0.00")," AND [vc] &lt;= ",TEXT(A277,"0.00")," AND lanes == ",B274,") THEN ",TEXT(C274,"0.000000000000")," * [VMT]")</f>
        <v>ELSEIF (([ft] &lt; 3 OR [ft] == 8) AND [vc] &gt; 0.90 AND [vc] &lt;= 0.91 AND lanes == 4) THEN 0.008552000000 * [VMT]</v>
      </c>
    </row>
    <row r="275" spans="1:4">
      <c r="A275" s="18">
        <f t="shared" si="178"/>
        <v>0.91000000000000059</v>
      </c>
      <c r="B275">
        <f t="shared" si="179"/>
        <v>2</v>
      </c>
      <c r="C275">
        <f>+IF(B275=2,VLOOKUP($A275,'reference.non-recurrent delay'!$A:$D,2,TRUE),IF(B275=3,VLOOKUP($A275,'reference.non-recurrent delay'!$A:$D,3,TRUE),VLOOKUP($A275,'reference.non-recurrent delay'!$A:$D,4,TRUE)))</f>
        <v>1.3259999999999999E-2</v>
      </c>
      <c r="D275" t="str">
        <f t="shared" si="188"/>
        <v>ELSEIF (([ft] &lt; 3 OR [ft] == 8) AND [vc] &gt; 0.91 AND [vc] &lt;= 0.92 AND lanes == 2) THEN 0.013260000000 * [VMT]</v>
      </c>
    </row>
    <row r="276" spans="1:4">
      <c r="A276" s="18">
        <f t="shared" si="178"/>
        <v>0.91000000000000059</v>
      </c>
      <c r="B276">
        <f t="shared" si="179"/>
        <v>3</v>
      </c>
      <c r="C276">
        <f>+IF(B276=2,VLOOKUP($A276,'reference.non-recurrent delay'!$A:$D,2,TRUE),IF(B276=3,VLOOKUP($A276,'reference.non-recurrent delay'!$A:$D,3,TRUE),VLOOKUP($A276,'reference.non-recurrent delay'!$A:$D,4,TRUE)))</f>
        <v>1.1509999999999999E-2</v>
      </c>
      <c r="D276" t="str">
        <f t="shared" ref="D276" si="189">+CONCATENATE("ELSEIF (([ft] &lt; 3 OR [ft] == 8) AND [vc] &gt; ",TEXT(A276,"0.00")," AND [vc] &lt;= ",TEXT(A278,"0.00")," AND lanes == ",B276,") THEN ",TEXT(C276,"0.000000000000")," * [VMT]")</f>
        <v>ELSEIF (([ft] &lt; 3 OR [ft] == 8) AND [vc] &gt; 0.91 AND [vc] &lt;= 0.92 AND lanes == 3) THEN 0.011510000000 * [VMT]</v>
      </c>
    </row>
    <row r="277" spans="1:4">
      <c r="A277" s="18">
        <f t="shared" si="178"/>
        <v>0.91000000000000059</v>
      </c>
      <c r="B277">
        <f t="shared" si="179"/>
        <v>4</v>
      </c>
      <c r="C277">
        <f>+IF(B277=2,VLOOKUP($A277,'reference.non-recurrent delay'!$A:$D,2,TRUE),IF(B277=3,VLOOKUP($A277,'reference.non-recurrent delay'!$A:$D,3,TRUE),VLOOKUP($A277,'reference.non-recurrent delay'!$A:$D,4,TRUE)))</f>
        <v>9.0589999999999993E-3</v>
      </c>
      <c r="D277" t="str">
        <f t="shared" ref="D277:D278" si="190">+CONCATENATE("ELSEIF (([ft] &lt; 3 OR [ft] == 8) AND [vc] &gt; ",TEXT(A277,"0.00")," AND [vc] &lt;= ",TEXT(A280,"0.00")," AND lanes == ",B277,") THEN ",TEXT(C277,"0.000000000000")," * [VMT]")</f>
        <v>ELSEIF (([ft] &lt; 3 OR [ft] == 8) AND [vc] &gt; 0.91 AND [vc] &lt;= 0.92 AND lanes == 4) THEN 0.009059000000 * [VMT]</v>
      </c>
    </row>
    <row r="278" spans="1:4">
      <c r="A278" s="18">
        <f t="shared" si="178"/>
        <v>0.9200000000000006</v>
      </c>
      <c r="B278">
        <f t="shared" si="179"/>
        <v>2</v>
      </c>
      <c r="C278">
        <f>+IF(B278=2,VLOOKUP($A278,'reference.non-recurrent delay'!$A:$D,2,TRUE),IF(B278=3,VLOOKUP($A278,'reference.non-recurrent delay'!$A:$D,3,TRUE),VLOOKUP($A278,'reference.non-recurrent delay'!$A:$D,4,TRUE)))</f>
        <v>1.3979999999999999E-2</v>
      </c>
      <c r="D278" t="str">
        <f t="shared" si="190"/>
        <v>ELSEIF (([ft] &lt; 3 OR [ft] == 8) AND [vc] &gt; 0.92 AND [vc] &lt;= 0.93 AND lanes == 2) THEN 0.013980000000 * [VMT]</v>
      </c>
    </row>
    <row r="279" spans="1:4">
      <c r="A279" s="18">
        <f t="shared" si="178"/>
        <v>0.9200000000000006</v>
      </c>
      <c r="B279">
        <f t="shared" si="179"/>
        <v>3</v>
      </c>
      <c r="C279">
        <f>+IF(B279=2,VLOOKUP($A279,'reference.non-recurrent delay'!$A:$D,2,TRUE),IF(B279=3,VLOOKUP($A279,'reference.non-recurrent delay'!$A:$D,3,TRUE),VLOOKUP($A279,'reference.non-recurrent delay'!$A:$D,4,TRUE)))</f>
        <v>1.2160000000000001E-2</v>
      </c>
      <c r="D279" t="str">
        <f t="shared" ref="D279" si="191">+CONCATENATE("ELSEIF (([ft] &lt; 3 OR [ft] == 8) AND [vc] &gt; ",TEXT(A279,"0.00")," AND [vc] &lt;= ",TEXT(A281,"0.00")," AND lanes == ",B279,") THEN ",TEXT(C279,"0.000000000000")," * [VMT]")</f>
        <v>ELSEIF (([ft] &lt; 3 OR [ft] == 8) AND [vc] &gt; 0.92 AND [vc] &lt;= 0.93 AND lanes == 3) THEN 0.012160000000 * [VMT]</v>
      </c>
    </row>
    <row r="280" spans="1:4">
      <c r="A280" s="18">
        <f t="shared" si="178"/>
        <v>0.9200000000000006</v>
      </c>
      <c r="B280">
        <f t="shared" si="179"/>
        <v>4</v>
      </c>
      <c r="C280">
        <f>+IF(B280=2,VLOOKUP($A280,'reference.non-recurrent delay'!$A:$D,2,TRUE),IF(B280=3,VLOOKUP($A280,'reference.non-recurrent delay'!$A:$D,3,TRUE),VLOOKUP($A280,'reference.non-recurrent delay'!$A:$D,4,TRUE)))</f>
        <v>9.5659999999999999E-3</v>
      </c>
      <c r="D280" t="str">
        <f t="shared" ref="D280:D281" si="192">+CONCATENATE("ELSEIF (([ft] &lt; 3 OR [ft] == 8) AND [vc] &gt; ",TEXT(A280,"0.00")," AND [vc] &lt;= ",TEXT(A283,"0.00")," AND lanes == ",B280,") THEN ",TEXT(C280,"0.000000000000")," * [VMT]")</f>
        <v>ELSEIF (([ft] &lt; 3 OR [ft] == 8) AND [vc] &gt; 0.92 AND [vc] &lt;= 0.93 AND lanes == 4) THEN 0.009566000000 * [VMT]</v>
      </c>
    </row>
    <row r="281" spans="1:4">
      <c r="A281" s="18">
        <f t="shared" si="178"/>
        <v>0.9300000000000006</v>
      </c>
      <c r="B281">
        <f t="shared" si="179"/>
        <v>2</v>
      </c>
      <c r="C281">
        <f>+IF(B281=2,VLOOKUP($A281,'reference.non-recurrent delay'!$A:$D,2,TRUE),IF(B281=3,VLOOKUP($A281,'reference.non-recurrent delay'!$A:$D,3,TRUE),VLOOKUP($A281,'reference.non-recurrent delay'!$A:$D,4,TRUE)))</f>
        <v>1.469E-2</v>
      </c>
      <c r="D281" t="str">
        <f t="shared" si="192"/>
        <v>ELSEIF (([ft] &lt; 3 OR [ft] == 8) AND [vc] &gt; 0.93 AND [vc] &lt;= 0.94 AND lanes == 2) THEN 0.014690000000 * [VMT]</v>
      </c>
    </row>
    <row r="282" spans="1:4">
      <c r="A282" s="18">
        <f t="shared" si="178"/>
        <v>0.9300000000000006</v>
      </c>
      <c r="B282">
        <f t="shared" si="179"/>
        <v>3</v>
      </c>
      <c r="C282">
        <f>+IF(B282=2,VLOOKUP($A282,'reference.non-recurrent delay'!$A:$D,2,TRUE),IF(B282=3,VLOOKUP($A282,'reference.non-recurrent delay'!$A:$D,3,TRUE),VLOOKUP($A282,'reference.non-recurrent delay'!$A:$D,4,TRUE)))</f>
        <v>1.281E-2</v>
      </c>
      <c r="D282" t="str">
        <f t="shared" ref="D282" si="193">+CONCATENATE("ELSEIF (([ft] &lt; 3 OR [ft] == 8) AND [vc] &gt; ",TEXT(A282,"0.00")," AND [vc] &lt;= ",TEXT(A284,"0.00")," AND lanes == ",B282,") THEN ",TEXT(C282,"0.000000000000")," * [VMT]")</f>
        <v>ELSEIF (([ft] &lt; 3 OR [ft] == 8) AND [vc] &gt; 0.93 AND [vc] &lt;= 0.94 AND lanes == 3) THEN 0.012810000000 * [VMT]</v>
      </c>
    </row>
    <row r="283" spans="1:4">
      <c r="A283" s="18">
        <f t="shared" si="178"/>
        <v>0.9300000000000006</v>
      </c>
      <c r="B283">
        <f t="shared" si="179"/>
        <v>4</v>
      </c>
      <c r="C283">
        <f>+IF(B283=2,VLOOKUP($A283,'reference.non-recurrent delay'!$A:$D,2,TRUE),IF(B283=3,VLOOKUP($A283,'reference.non-recurrent delay'!$A:$D,3,TRUE),VLOOKUP($A283,'reference.non-recurrent delay'!$A:$D,4,TRUE)))</f>
        <v>1.0070000000000001E-2</v>
      </c>
      <c r="D283" t="str">
        <f t="shared" ref="D283:D284" si="194">+CONCATENATE("ELSEIF (([ft] &lt; 3 OR [ft] == 8) AND [vc] &gt; ",TEXT(A283,"0.00")," AND [vc] &lt;= ",TEXT(A286,"0.00")," AND lanes == ",B283,") THEN ",TEXT(C283,"0.000000000000")," * [VMT]")</f>
        <v>ELSEIF (([ft] &lt; 3 OR [ft] == 8) AND [vc] &gt; 0.93 AND [vc] &lt;= 0.94 AND lanes == 4) THEN 0.010070000000 * [VMT]</v>
      </c>
    </row>
    <row r="284" spans="1:4">
      <c r="A284" s="18">
        <f t="shared" si="178"/>
        <v>0.94000000000000061</v>
      </c>
      <c r="B284">
        <f t="shared" si="179"/>
        <v>2</v>
      </c>
      <c r="C284">
        <f>+IF(B284=2,VLOOKUP($A284,'reference.non-recurrent delay'!$A:$D,2,TRUE),IF(B284=3,VLOOKUP($A284,'reference.non-recurrent delay'!$A:$D,3,TRUE),VLOOKUP($A284,'reference.non-recurrent delay'!$A:$D,4,TRUE)))</f>
        <v>1.541E-2</v>
      </c>
      <c r="D284" t="str">
        <f t="shared" si="194"/>
        <v>ELSEIF (([ft] &lt; 3 OR [ft] == 8) AND [vc] &gt; 0.94 AND [vc] &lt;= 0.95 AND lanes == 2) THEN 0.015410000000 * [VMT]</v>
      </c>
    </row>
    <row r="285" spans="1:4">
      <c r="A285" s="18">
        <f t="shared" si="178"/>
        <v>0.94000000000000061</v>
      </c>
      <c r="B285">
        <f t="shared" si="179"/>
        <v>3</v>
      </c>
      <c r="C285">
        <f>+IF(B285=2,VLOOKUP($A285,'reference.non-recurrent delay'!$A:$D,2,TRUE),IF(B285=3,VLOOKUP($A285,'reference.non-recurrent delay'!$A:$D,3,TRUE),VLOOKUP($A285,'reference.non-recurrent delay'!$A:$D,4,TRUE)))</f>
        <v>1.346E-2</v>
      </c>
      <c r="D285" t="str">
        <f t="shared" ref="D285" si="195">+CONCATENATE("ELSEIF (([ft] &lt; 3 OR [ft] == 8) AND [vc] &gt; ",TEXT(A285,"0.00")," AND [vc] &lt;= ",TEXT(A287,"0.00")," AND lanes == ",B285,") THEN ",TEXT(C285,"0.000000000000")," * [VMT]")</f>
        <v>ELSEIF (([ft] &lt; 3 OR [ft] == 8) AND [vc] &gt; 0.94 AND [vc] &lt;= 0.95 AND lanes == 3) THEN 0.013460000000 * [VMT]</v>
      </c>
    </row>
    <row r="286" spans="1:4">
      <c r="A286" s="18">
        <f t="shared" si="178"/>
        <v>0.94000000000000061</v>
      </c>
      <c r="B286">
        <f t="shared" si="179"/>
        <v>4</v>
      </c>
      <c r="C286">
        <f>+IF(B286=2,VLOOKUP($A286,'reference.non-recurrent delay'!$A:$D,2,TRUE),IF(B286=3,VLOOKUP($A286,'reference.non-recurrent delay'!$A:$D,3,TRUE),VLOOKUP($A286,'reference.non-recurrent delay'!$A:$D,4,TRUE)))</f>
        <v>1.0580000000000001E-2</v>
      </c>
      <c r="D286" t="str">
        <f t="shared" ref="D286:D287" si="196">+CONCATENATE("ELSEIF (([ft] &lt; 3 OR [ft] == 8) AND [vc] &gt; ",TEXT(A286,"0.00")," AND [vc] &lt;= ",TEXT(A289,"0.00")," AND lanes == ",B286,") THEN ",TEXT(C286,"0.000000000000")," * [VMT]")</f>
        <v>ELSEIF (([ft] &lt; 3 OR [ft] == 8) AND [vc] &gt; 0.94 AND [vc] &lt;= 0.95 AND lanes == 4) THEN 0.010580000000 * [VMT]</v>
      </c>
    </row>
    <row r="287" spans="1:4">
      <c r="A287" s="18">
        <f t="shared" si="178"/>
        <v>0.95000000000000062</v>
      </c>
      <c r="B287">
        <f t="shared" si="179"/>
        <v>2</v>
      </c>
      <c r="C287">
        <f>+IF(B287=2,VLOOKUP($A287,'reference.non-recurrent delay'!$A:$D,2,TRUE),IF(B287=3,VLOOKUP($A287,'reference.non-recurrent delay'!$A:$D,3,TRUE),VLOOKUP($A287,'reference.non-recurrent delay'!$A:$D,4,TRUE)))</f>
        <v>1.6119999999999999E-2</v>
      </c>
      <c r="D287" t="str">
        <f t="shared" si="196"/>
        <v>ELSEIF (([ft] &lt; 3 OR [ft] == 8) AND [vc] &gt; 0.95 AND [vc] &lt;= 0.96 AND lanes == 2) THEN 0.016120000000 * [VMT]</v>
      </c>
    </row>
    <row r="288" spans="1:4">
      <c r="A288" s="18">
        <f t="shared" si="178"/>
        <v>0.95000000000000062</v>
      </c>
      <c r="B288">
        <f t="shared" si="179"/>
        <v>3</v>
      </c>
      <c r="C288">
        <f>+IF(B288=2,VLOOKUP($A288,'reference.non-recurrent delay'!$A:$D,2,TRUE),IF(B288=3,VLOOKUP($A288,'reference.non-recurrent delay'!$A:$D,3,TRUE),VLOOKUP($A288,'reference.non-recurrent delay'!$A:$D,4,TRUE)))</f>
        <v>1.4109999999999999E-2</v>
      </c>
      <c r="D288" t="str">
        <f t="shared" ref="D288" si="197">+CONCATENATE("ELSEIF (([ft] &lt; 3 OR [ft] == 8) AND [vc] &gt; ",TEXT(A288,"0.00")," AND [vc] &lt;= ",TEXT(A290,"0.00")," AND lanes == ",B288,") THEN ",TEXT(C288,"0.000000000000")," * [VMT]")</f>
        <v>ELSEIF (([ft] &lt; 3 OR [ft] == 8) AND [vc] &gt; 0.95 AND [vc] &lt;= 0.96 AND lanes == 3) THEN 0.014110000000 * [VMT]</v>
      </c>
    </row>
    <row r="289" spans="1:4">
      <c r="A289" s="18">
        <f t="shared" si="178"/>
        <v>0.95000000000000062</v>
      </c>
      <c r="B289">
        <f t="shared" si="179"/>
        <v>4</v>
      </c>
      <c r="C289">
        <f>+IF(B289=2,VLOOKUP($A289,'reference.non-recurrent delay'!$A:$D,2,TRUE),IF(B289=3,VLOOKUP($A289,'reference.non-recurrent delay'!$A:$D,3,TRUE),VLOOKUP($A289,'reference.non-recurrent delay'!$A:$D,4,TRUE)))</f>
        <v>1.1089999999999999E-2</v>
      </c>
      <c r="D289" t="str">
        <f t="shared" ref="D289:D290" si="198">+CONCATENATE("ELSEIF (([ft] &lt; 3 OR [ft] == 8) AND [vc] &gt; ",TEXT(A289,"0.00")," AND [vc] &lt;= ",TEXT(A292,"0.00")," AND lanes == ",B289,") THEN ",TEXT(C289,"0.000000000000")," * [VMT]")</f>
        <v>ELSEIF (([ft] &lt; 3 OR [ft] == 8) AND [vc] &gt; 0.95 AND [vc] &lt;= 0.96 AND lanes == 4) THEN 0.011090000000 * [VMT]</v>
      </c>
    </row>
    <row r="290" spans="1:4">
      <c r="A290" s="18">
        <f t="shared" si="178"/>
        <v>0.96000000000000063</v>
      </c>
      <c r="B290">
        <f t="shared" si="179"/>
        <v>2</v>
      </c>
      <c r="C290">
        <f>+IF(B290=2,VLOOKUP($A290,'reference.non-recurrent delay'!$A:$D,2,TRUE),IF(B290=3,VLOOKUP($A290,'reference.non-recurrent delay'!$A:$D,3,TRUE),VLOOKUP($A290,'reference.non-recurrent delay'!$A:$D,4,TRUE)))</f>
        <v>1.687E-2</v>
      </c>
      <c r="D290" t="str">
        <f t="shared" si="198"/>
        <v>ELSEIF (([ft] &lt; 3 OR [ft] == 8) AND [vc] &gt; 0.96 AND [vc] &lt;= 0.97 AND lanes == 2) THEN 0.016870000000 * [VMT]</v>
      </c>
    </row>
    <row r="291" spans="1:4">
      <c r="A291" s="18">
        <f t="shared" si="178"/>
        <v>0.96000000000000063</v>
      </c>
      <c r="B291">
        <f t="shared" si="179"/>
        <v>3</v>
      </c>
      <c r="C291">
        <f>+IF(B291=2,VLOOKUP($A291,'reference.non-recurrent delay'!$A:$D,2,TRUE),IF(B291=3,VLOOKUP($A291,'reference.non-recurrent delay'!$A:$D,3,TRUE),VLOOKUP($A291,'reference.non-recurrent delay'!$A:$D,4,TRUE)))</f>
        <v>1.478E-2</v>
      </c>
      <c r="D291" t="str">
        <f t="shared" ref="D291" si="199">+CONCATENATE("ELSEIF (([ft] &lt; 3 OR [ft] == 8) AND [vc] &gt; ",TEXT(A291,"0.00")," AND [vc] &lt;= ",TEXT(A293,"0.00")," AND lanes == ",B291,") THEN ",TEXT(C291,"0.000000000000")," * [VMT]")</f>
        <v>ELSEIF (([ft] &lt; 3 OR [ft] == 8) AND [vc] &gt; 0.96 AND [vc] &lt;= 0.97 AND lanes == 3) THEN 0.014780000000 * [VMT]</v>
      </c>
    </row>
    <row r="292" spans="1:4">
      <c r="A292" s="18">
        <f t="shared" si="178"/>
        <v>0.96000000000000063</v>
      </c>
      <c r="B292">
        <f t="shared" si="179"/>
        <v>4</v>
      </c>
      <c r="C292">
        <f>+IF(B292=2,VLOOKUP($A292,'reference.non-recurrent delay'!$A:$D,2,TRUE),IF(B292=3,VLOOKUP($A292,'reference.non-recurrent delay'!$A:$D,3,TRUE),VLOOKUP($A292,'reference.non-recurrent delay'!$A:$D,4,TRUE)))</f>
        <v>1.1599999999999999E-2</v>
      </c>
      <c r="D292" t="str">
        <f t="shared" ref="D292:D293" si="200">+CONCATENATE("ELSEIF (([ft] &lt; 3 OR [ft] == 8) AND [vc] &gt; ",TEXT(A292,"0.00")," AND [vc] &lt;= ",TEXT(A295,"0.00")," AND lanes == ",B292,") THEN ",TEXT(C292,"0.000000000000")," * [VMT]")</f>
        <v>ELSEIF (([ft] &lt; 3 OR [ft] == 8) AND [vc] &gt; 0.96 AND [vc] &lt;= 0.97 AND lanes == 4) THEN 0.011600000000 * [VMT]</v>
      </c>
    </row>
    <row r="293" spans="1:4">
      <c r="A293" s="18">
        <f t="shared" si="178"/>
        <v>0.97000000000000064</v>
      </c>
      <c r="B293">
        <f t="shared" si="179"/>
        <v>2</v>
      </c>
      <c r="C293">
        <f>+IF(B293=2,VLOOKUP($A293,'reference.non-recurrent delay'!$A:$D,2,TRUE),IF(B293=3,VLOOKUP($A293,'reference.non-recurrent delay'!$A:$D,3,TRUE),VLOOKUP($A293,'reference.non-recurrent delay'!$A:$D,4,TRUE)))</f>
        <v>1.762E-2</v>
      </c>
      <c r="D293" t="str">
        <f t="shared" si="200"/>
        <v>ELSEIF (([ft] &lt; 3 OR [ft] == 8) AND [vc] &gt; 0.97 AND [vc] &lt;= 0.98 AND lanes == 2) THEN 0.017620000000 * [VMT]</v>
      </c>
    </row>
    <row r="294" spans="1:4">
      <c r="A294" s="18">
        <f t="shared" si="178"/>
        <v>0.97000000000000064</v>
      </c>
      <c r="B294">
        <f t="shared" si="179"/>
        <v>3</v>
      </c>
      <c r="C294">
        <f>+IF(B294=2,VLOOKUP($A294,'reference.non-recurrent delay'!$A:$D,2,TRUE),IF(B294=3,VLOOKUP($A294,'reference.non-recurrent delay'!$A:$D,3,TRUE),VLOOKUP($A294,'reference.non-recurrent delay'!$A:$D,4,TRUE)))</f>
        <v>1.5440000000000001E-2</v>
      </c>
      <c r="D294" t="str">
        <f t="shared" ref="D294" si="201">+CONCATENATE("ELSEIF (([ft] &lt; 3 OR [ft] == 8) AND [vc] &gt; ",TEXT(A294,"0.00")," AND [vc] &lt;= ",TEXT(A296,"0.00")," AND lanes == ",B294,") THEN ",TEXT(C294,"0.000000000000")," * [VMT]")</f>
        <v>ELSEIF (([ft] &lt; 3 OR [ft] == 8) AND [vc] &gt; 0.97 AND [vc] &lt;= 0.98 AND lanes == 3) THEN 0.015440000000 * [VMT]</v>
      </c>
    </row>
    <row r="295" spans="1:4">
      <c r="A295" s="18">
        <f t="shared" si="178"/>
        <v>0.97000000000000064</v>
      </c>
      <c r="B295">
        <f t="shared" si="179"/>
        <v>4</v>
      </c>
      <c r="C295">
        <f>+IF(B295=2,VLOOKUP($A295,'reference.non-recurrent delay'!$A:$D,2,TRUE),IF(B295=3,VLOOKUP($A295,'reference.non-recurrent delay'!$A:$D,3,TRUE),VLOOKUP($A295,'reference.non-recurrent delay'!$A:$D,4,TRUE)))</f>
        <v>1.2120000000000001E-2</v>
      </c>
      <c r="D295" t="str">
        <f t="shared" ref="D295:D296" si="202">+CONCATENATE("ELSEIF (([ft] &lt; 3 OR [ft] == 8) AND [vc] &gt; ",TEXT(A295,"0.00")," AND [vc] &lt;= ",TEXT(A298,"0.00")," AND lanes == ",B295,") THEN ",TEXT(C295,"0.000000000000")," * [VMT]")</f>
        <v>ELSEIF (([ft] &lt; 3 OR [ft] == 8) AND [vc] &gt; 0.97 AND [vc] &lt;= 0.98 AND lanes == 4) THEN 0.012120000000 * [VMT]</v>
      </c>
    </row>
    <row r="296" spans="1:4">
      <c r="A296" s="18">
        <f t="shared" si="178"/>
        <v>0.98000000000000065</v>
      </c>
      <c r="B296">
        <f t="shared" si="179"/>
        <v>2</v>
      </c>
      <c r="C296">
        <f>+IF(B296=2,VLOOKUP($A296,'reference.non-recurrent delay'!$A:$D,2,TRUE),IF(B296=3,VLOOKUP($A296,'reference.non-recurrent delay'!$A:$D,3,TRUE),VLOOKUP($A296,'reference.non-recurrent delay'!$A:$D,4,TRUE)))</f>
        <v>1.8360000000000001E-2</v>
      </c>
      <c r="D296" t="str">
        <f t="shared" si="202"/>
        <v>ELSEIF (([ft] &lt; 3 OR [ft] == 8) AND [vc] &gt; 0.98 AND [vc] &lt;= 0.99 AND lanes == 2) THEN 0.018360000000 * [VMT]</v>
      </c>
    </row>
    <row r="297" spans="1:4">
      <c r="A297" s="18">
        <f t="shared" si="178"/>
        <v>0.98000000000000065</v>
      </c>
      <c r="B297">
        <f t="shared" si="179"/>
        <v>3</v>
      </c>
      <c r="C297">
        <f>+IF(B297=2,VLOOKUP($A297,'reference.non-recurrent delay'!$A:$D,2,TRUE),IF(B297=3,VLOOKUP($A297,'reference.non-recurrent delay'!$A:$D,3,TRUE),VLOOKUP($A297,'reference.non-recurrent delay'!$A:$D,4,TRUE)))</f>
        <v>1.6109999999999999E-2</v>
      </c>
      <c r="D297" t="str">
        <f t="shared" ref="D297" si="203">+CONCATENATE("ELSEIF (([ft] &lt; 3 OR [ft] == 8) AND [vc] &gt; ",TEXT(A297,"0.00")," AND [vc] &lt;= ",TEXT(A299,"0.00")," AND lanes == ",B297,") THEN ",TEXT(C297,"0.000000000000")," * [VMT]")</f>
        <v>ELSEIF (([ft] &lt; 3 OR [ft] == 8) AND [vc] &gt; 0.98 AND [vc] &lt;= 0.99 AND lanes == 3) THEN 0.016110000000 * [VMT]</v>
      </c>
    </row>
    <row r="298" spans="1:4">
      <c r="A298" s="18">
        <f t="shared" si="178"/>
        <v>0.98000000000000065</v>
      </c>
      <c r="B298">
        <f t="shared" si="179"/>
        <v>4</v>
      </c>
      <c r="C298">
        <f>+IF(B298=2,VLOOKUP($A298,'reference.non-recurrent delay'!$A:$D,2,TRUE),IF(B298=3,VLOOKUP($A298,'reference.non-recurrent delay'!$A:$D,3,TRUE),VLOOKUP($A298,'reference.non-recurrent delay'!$A:$D,4,TRUE)))</f>
        <v>1.264E-2</v>
      </c>
      <c r="D298" t="str">
        <f t="shared" ref="D298:D299" si="204">+CONCATENATE("ELSEIF (([ft] &lt; 3 OR [ft] == 8) AND [vc] &gt; ",TEXT(A298,"0.00")," AND [vc] &lt;= ",TEXT(A301,"0.00")," AND lanes == ",B298,") THEN ",TEXT(C298,"0.000000000000")," * [VMT]")</f>
        <v>ELSEIF (([ft] &lt; 3 OR [ft] == 8) AND [vc] &gt; 0.98 AND [vc] &lt;= 0.99 AND lanes == 4) THEN 0.012640000000 * [VMT]</v>
      </c>
    </row>
    <row r="299" spans="1:4">
      <c r="A299" s="18">
        <f t="shared" si="178"/>
        <v>0.99000000000000066</v>
      </c>
      <c r="B299">
        <f t="shared" si="179"/>
        <v>2</v>
      </c>
      <c r="C299">
        <f>+IF(B299=2,VLOOKUP($A299,'reference.non-recurrent delay'!$A:$D,2,TRUE),IF(B299=3,VLOOKUP($A299,'reference.non-recurrent delay'!$A:$D,3,TRUE),VLOOKUP($A299,'reference.non-recurrent delay'!$A:$D,4,TRUE)))</f>
        <v>1.9109999999999999E-2</v>
      </c>
      <c r="D299" t="str">
        <f t="shared" si="204"/>
        <v>ELSEIF (([ft] &lt; 3 OR [ft] == 8) AND [vc] &gt; 0.99 AND [vc] &lt;= 1.00 AND lanes == 2) THEN 0.019110000000 * [VMT]</v>
      </c>
    </row>
    <row r="300" spans="1:4">
      <c r="A300" s="18">
        <f t="shared" si="178"/>
        <v>0.99000000000000066</v>
      </c>
      <c r="B300">
        <f t="shared" si="179"/>
        <v>3</v>
      </c>
      <c r="C300">
        <f>+IF(B300=2,VLOOKUP($A300,'reference.non-recurrent delay'!$A:$D,2,TRUE),IF(B300=3,VLOOKUP($A300,'reference.non-recurrent delay'!$A:$D,3,TRUE),VLOOKUP($A300,'reference.non-recurrent delay'!$A:$D,4,TRUE)))</f>
        <v>1.677E-2</v>
      </c>
      <c r="D300" t="str">
        <f t="shared" ref="D300" si="205">+CONCATENATE("ELSEIF (([ft] &lt; 3 OR [ft] == 8) AND [vc] &gt; ",TEXT(A300,"0.00")," AND [vc] &lt;= ",TEXT(A302,"0.00")," AND lanes == ",B300,") THEN ",TEXT(C300,"0.000000000000")," * [VMT]")</f>
        <v>ELSEIF (([ft] &lt; 3 OR [ft] == 8) AND [vc] &gt; 0.99 AND [vc] &lt;= 1.00 AND lanes == 3) THEN 0.016770000000 * [VMT]</v>
      </c>
    </row>
    <row r="301" spans="1:4">
      <c r="A301" s="18">
        <f t="shared" si="178"/>
        <v>0.99000000000000066</v>
      </c>
      <c r="B301">
        <f t="shared" si="179"/>
        <v>4</v>
      </c>
      <c r="C301">
        <f>+IF(B301=2,VLOOKUP($A301,'reference.non-recurrent delay'!$A:$D,2,TRUE),IF(B301=3,VLOOKUP($A301,'reference.non-recurrent delay'!$A:$D,3,TRUE),VLOOKUP($A301,'reference.non-recurrent delay'!$A:$D,4,TRUE)))</f>
        <v>1.316E-2</v>
      </c>
      <c r="D301" t="str">
        <f>+CONCATENATE("ELSEIF (([ft] &lt; 3 OR [ft] == 8) AND [vc] &gt; ",TEXT(A301,"0.00")," AND [vc] &lt;= ",TEXT(A304,"0.00")," AND lanes == ",B301,") THEN ",TEXT(C301,"0.000000000000")," * [VMT]")</f>
        <v>ELSEIF (([ft] &lt; 3 OR [ft] == 8) AND [vc] &gt; 0.99 AND [vc] &lt;= 1.00 AND lanes == 4) THEN 0.013160000000 * [VMT]</v>
      </c>
    </row>
    <row r="302" spans="1:4">
      <c r="A302" s="18">
        <f t="shared" si="178"/>
        <v>1.0000000000000007</v>
      </c>
      <c r="B302">
        <f t="shared" si="179"/>
        <v>2</v>
      </c>
      <c r="C302">
        <f>+IF(B302=2,VLOOKUP($A302,'reference.non-recurrent delay'!$A:$D,2,TRUE),IF(B302=3,VLOOKUP($A302,'reference.non-recurrent delay'!$A:$D,3,TRUE),VLOOKUP($A302,'reference.non-recurrent delay'!$A:$D,4,TRUE)))</f>
        <v>1.9859999999999999E-2</v>
      </c>
      <c r="D302" t="str">
        <f>+CONCATENATE("ELSEIF (([ft] &lt; 3 OR [ft] == 8) AND [vc] &gt; ",TEXT(A302,"0.00")," AND lanes == ",B302,") THEN ",TEXT(C302,"0.000000000000")," * [VMT]")</f>
        <v>ELSEIF (([ft] &lt; 3 OR [ft] == 8) AND [vc] &gt; 1.00 AND lanes == 2) THEN 0.019860000000 * [VMT]</v>
      </c>
    </row>
    <row r="303" spans="1:4">
      <c r="A303" s="18">
        <f t="shared" si="178"/>
        <v>1.0000000000000007</v>
      </c>
      <c r="B303">
        <f t="shared" si="179"/>
        <v>3</v>
      </c>
      <c r="C303">
        <f>+IF(B303=2,VLOOKUP($A303,'reference.non-recurrent delay'!$A:$D,2,TRUE),IF(B303=3,VLOOKUP($A303,'reference.non-recurrent delay'!$A:$D,3,TRUE),VLOOKUP($A303,'reference.non-recurrent delay'!$A:$D,4,TRUE)))</f>
        <v>1.7440000000000001E-2</v>
      </c>
      <c r="D303" t="str">
        <f>+CONCATENATE("ELSEIF (([ft] &lt; 3 OR [ft] == 8) [vc] &gt; ",TEXT(A303,"0.00")," AND lanes == ",B303,") THEN ",TEXT(C303,"0.000000000000")," * [VMT]")</f>
        <v>ELSEIF (([ft] &lt; 3 OR [ft] == 8) [vc] &gt; 1.00 AND lanes == 3) THEN 0.017440000000 * [VMT]</v>
      </c>
    </row>
    <row r="304" spans="1:4">
      <c r="A304" s="18">
        <f t="shared" si="178"/>
        <v>1.0000000000000007</v>
      </c>
      <c r="B304">
        <f t="shared" si="179"/>
        <v>4</v>
      </c>
      <c r="C304">
        <f>+IF(B304=2,VLOOKUP($A304,'reference.non-recurrent delay'!$A:$D,2,TRUE),IF(B304=3,VLOOKUP($A304,'reference.non-recurrent delay'!$A:$D,3,TRUE),VLOOKUP($A304,'reference.non-recurrent delay'!$A:$D,4,TRUE)))</f>
        <v>1.3679999999999999E-2</v>
      </c>
      <c r="D304" t="str">
        <f>+CONCATENATE("ELSEIF (([ft] &lt; 3 OR [ft] == 8) AND [vc] &gt; ",TEXT(A304,"0.00")," AND lanes == ",B304,") THEN ",TEXT(C304,"0.000000000000")," * [VMT]")</f>
        <v>ELSEIF (([ft] &lt; 3 OR [ft] == 8) AND [vc] &gt; 1.00 AND lanes == 4) THEN 0.013680000000 * [VMT]</v>
      </c>
    </row>
    <row r="305" spans="1:4">
      <c r="A305" s="18"/>
      <c r="D305" t="s">
        <v>11</v>
      </c>
    </row>
    <row r="306" spans="1:4">
      <c r="A306" s="18"/>
      <c r="D306" t="s">
        <v>6</v>
      </c>
    </row>
    <row r="307" spans="1:4">
      <c r="A307" s="18"/>
    </row>
    <row r="308" spans="1:4">
      <c r="A308" s="18"/>
    </row>
    <row r="309" spans="1:4">
      <c r="A309" s="18"/>
    </row>
    <row r="310" spans="1:4">
      <c r="A310" s="18"/>
    </row>
    <row r="311" spans="1:4">
      <c r="A311" s="18"/>
    </row>
    <row r="312" spans="1:4">
      <c r="A312" s="18"/>
    </row>
    <row r="313" spans="1:4">
      <c r="A313" s="18"/>
    </row>
    <row r="314" spans="1:4">
      <c r="A314" s="18"/>
    </row>
    <row r="315" spans="1:4">
      <c r="A315" s="18"/>
    </row>
    <row r="316" spans="1:4">
      <c r="A316" s="18"/>
    </row>
    <row r="317" spans="1:4">
      <c r="A317" s="18"/>
    </row>
    <row r="318" spans="1:4">
      <c r="A318" s="18"/>
    </row>
    <row r="319" spans="1:4">
      <c r="A319" s="18"/>
    </row>
    <row r="320" spans="1:4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reference.non-recurrent delay</vt:lpstr>
      <vt:lpstr>for tableau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Ory</dc:creator>
  <cp:lastModifiedBy>David Ory</cp:lastModifiedBy>
  <cp:lastPrinted>2011-03-25T18:03:58Z</cp:lastPrinted>
  <dcterms:created xsi:type="dcterms:W3CDTF">2010-11-02T15:47:03Z</dcterms:created>
  <dcterms:modified xsi:type="dcterms:W3CDTF">2016-12-12T22:02:40Z</dcterms:modified>
</cp:coreProperties>
</file>