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pplication\Model One\RTP2021\Blueprint\travel-model-overrides\Vision_Zero\"/>
    </mc:Choice>
  </mc:AlternateContent>
  <xr:revisionPtr revIDLastSave="0" documentId="13_ncr:1_{BC00D999-43A8-4017-93F6-C051D304985E}" xr6:coauthVersionLast="47" xr6:coauthVersionMax="47" xr10:uidLastSave="{00000000-0000-0000-0000-000000000000}"/>
  <bookViews>
    <workbookView xWindow="11145" yWindow="3960" windowWidth="22935" windowHeight="15570" xr2:uid="{00000000-000D-0000-FFFF-FFFF00000000}"/>
  </bookViews>
  <sheets>
    <sheet name="existing" sheetId="1" r:id="rId1"/>
    <sheet name="critspeed" sheetId="4" r:id="rId2"/>
    <sheet name="incl 280speedup" sheetId="5" r:id="rId3"/>
    <sheet name="BlueprintVisionZero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" i="8" l="1"/>
  <c r="J53" i="8"/>
  <c r="J44" i="8"/>
  <c r="G44" i="8"/>
  <c r="G52" i="8"/>
  <c r="J52" i="8"/>
  <c r="J43" i="8"/>
  <c r="G43" i="8"/>
  <c r="G50" i="8"/>
  <c r="G51" i="8"/>
  <c r="J51" i="8"/>
  <c r="J50" i="8"/>
  <c r="J41" i="8"/>
  <c r="J42" i="8"/>
  <c r="G42" i="8"/>
  <c r="G41" i="8"/>
  <c r="K42" i="8" l="1"/>
  <c r="K43" i="8"/>
  <c r="K44" i="8"/>
  <c r="K45" i="8"/>
  <c r="K46" i="8"/>
  <c r="K41" i="8"/>
  <c r="V41" i="8" s="1"/>
  <c r="D42" i="8"/>
  <c r="O60" i="8" s="1"/>
  <c r="D43" i="8"/>
  <c r="D44" i="8"/>
  <c r="O62" i="8" s="1"/>
  <c r="D45" i="8"/>
  <c r="O63" i="8" s="1"/>
  <c r="D46" i="8"/>
  <c r="O64" i="8" s="1"/>
  <c r="D47" i="8"/>
  <c r="O47" i="8" s="1"/>
  <c r="D41" i="8"/>
  <c r="O41" i="8" s="1"/>
  <c r="E47" i="8"/>
  <c r="P47" i="8" s="1"/>
  <c r="E42" i="8"/>
  <c r="P42" i="8" s="1"/>
  <c r="F42" i="8"/>
  <c r="E43" i="8"/>
  <c r="P43" i="8" s="1"/>
  <c r="F43" i="8"/>
  <c r="Q43" i="8" s="1"/>
  <c r="E44" i="8"/>
  <c r="F44" i="8"/>
  <c r="Q44" i="8" s="1"/>
  <c r="E45" i="8"/>
  <c r="F45" i="8"/>
  <c r="Q45" i="8" s="1"/>
  <c r="E46" i="8"/>
  <c r="P46" i="8" s="1"/>
  <c r="F46" i="8"/>
  <c r="Q46" i="8" s="1"/>
  <c r="F41" i="8"/>
  <c r="E41" i="8"/>
  <c r="S60" i="8"/>
  <c r="T60" i="8"/>
  <c r="O61" i="8"/>
  <c r="S61" i="8"/>
  <c r="T61" i="8"/>
  <c r="S62" i="8"/>
  <c r="T62" i="8"/>
  <c r="S63" i="8"/>
  <c r="T63" i="8"/>
  <c r="S64" i="8"/>
  <c r="T64" i="8"/>
  <c r="S59" i="8"/>
  <c r="T59" i="8"/>
  <c r="L42" i="8"/>
  <c r="W42" i="8" s="1"/>
  <c r="L43" i="8"/>
  <c r="W43" i="8" s="1"/>
  <c r="L44" i="8"/>
  <c r="W44" i="8" s="1"/>
  <c r="L45" i="8"/>
  <c r="W45" i="8" s="1"/>
  <c r="L46" i="8"/>
  <c r="L41" i="8"/>
  <c r="P45" i="8"/>
  <c r="W41" i="8"/>
  <c r="X41" i="8"/>
  <c r="X42" i="8"/>
  <c r="X43" i="8"/>
  <c r="X44" i="8"/>
  <c r="X45" i="8"/>
  <c r="W46" i="8"/>
  <c r="X46" i="8"/>
  <c r="R42" i="8"/>
  <c r="S42" i="8"/>
  <c r="T42" i="8"/>
  <c r="V42" i="8"/>
  <c r="S43" i="8"/>
  <c r="T43" i="8"/>
  <c r="V43" i="8"/>
  <c r="R44" i="8"/>
  <c r="S44" i="8"/>
  <c r="T44" i="8"/>
  <c r="R45" i="8"/>
  <c r="S45" i="8"/>
  <c r="T45" i="8"/>
  <c r="S46" i="8"/>
  <c r="T46" i="8"/>
  <c r="V46" i="8"/>
  <c r="Q41" i="8"/>
  <c r="S41" i="8"/>
  <c r="T41" i="8"/>
  <c r="U41" i="8"/>
  <c r="P41" i="8"/>
  <c r="O42" i="8"/>
  <c r="O43" i="8"/>
  <c r="J46" i="8"/>
  <c r="G46" i="8"/>
  <c r="R46" i="8" s="1"/>
  <c r="J45" i="8"/>
  <c r="U45" i="8" s="1"/>
  <c r="G45" i="8"/>
  <c r="U44" i="8"/>
  <c r="R43" i="8"/>
  <c r="U42" i="8"/>
  <c r="O44" i="8" l="1"/>
  <c r="Q42" i="8"/>
  <c r="O59" i="8"/>
  <c r="U43" i="8"/>
  <c r="O65" i="8"/>
  <c r="O46" i="8"/>
  <c r="R41" i="8"/>
  <c r="U46" i="8"/>
  <c r="V45" i="8"/>
  <c r="V44" i="8"/>
  <c r="O45" i="8"/>
  <c r="P44" i="8"/>
  <c r="P50" i="8"/>
  <c r="R50" i="8"/>
  <c r="S50" i="8"/>
  <c r="T50" i="8"/>
  <c r="W50" i="8"/>
  <c r="W59" i="8" s="1"/>
  <c r="X50" i="8"/>
  <c r="X59" i="8" s="1"/>
  <c r="S51" i="8"/>
  <c r="T51" i="8"/>
  <c r="W51" i="8"/>
  <c r="W60" i="8" s="1"/>
  <c r="X51" i="8"/>
  <c r="X60" i="8" s="1"/>
  <c r="S52" i="8"/>
  <c r="T52" i="8"/>
  <c r="V52" i="8"/>
  <c r="W52" i="8"/>
  <c r="W61" i="8" s="1"/>
  <c r="X52" i="8"/>
  <c r="X61" i="8" s="1"/>
  <c r="S53" i="8"/>
  <c r="T53" i="8"/>
  <c r="W53" i="8"/>
  <c r="W62" i="8" s="1"/>
  <c r="X53" i="8"/>
  <c r="X62" i="8" s="1"/>
  <c r="S54" i="8"/>
  <c r="T54" i="8"/>
  <c r="W54" i="8"/>
  <c r="W63" i="8" s="1"/>
  <c r="X54" i="8"/>
  <c r="X63" i="8" s="1"/>
  <c r="S55" i="8"/>
  <c r="T55" i="8"/>
  <c r="W55" i="8"/>
  <c r="W64" i="8" s="1"/>
  <c r="X55" i="8"/>
  <c r="X64" i="8" s="1"/>
  <c r="O51" i="8"/>
  <c r="O52" i="8"/>
  <c r="O53" i="8"/>
  <c r="O54" i="8"/>
  <c r="O55" i="8"/>
  <c r="O56" i="8"/>
  <c r="O50" i="8"/>
  <c r="J55" i="8"/>
  <c r="U64" i="8" s="1"/>
  <c r="G55" i="8"/>
  <c r="R64" i="8" s="1"/>
  <c r="U60" i="8"/>
  <c r="U59" i="8"/>
  <c r="R60" i="8"/>
  <c r="R59" i="8"/>
  <c r="J54" i="8"/>
  <c r="U63" i="8" s="1"/>
  <c r="U62" i="8"/>
  <c r="U61" i="8"/>
  <c r="G54" i="8"/>
  <c r="R63" i="8" s="1"/>
  <c r="R62" i="8"/>
  <c r="R52" i="8"/>
  <c r="K55" i="8"/>
  <c r="V64" i="8" s="1"/>
  <c r="K54" i="8"/>
  <c r="V54" i="8" s="1"/>
  <c r="K53" i="8"/>
  <c r="V53" i="8" s="1"/>
  <c r="K52" i="8"/>
  <c r="V61" i="8" s="1"/>
  <c r="K51" i="8"/>
  <c r="V60" i="8" s="1"/>
  <c r="K50" i="8"/>
  <c r="V59" i="8" s="1"/>
  <c r="F55" i="8"/>
  <c r="Q64" i="8" s="1"/>
  <c r="F54" i="8"/>
  <c r="F53" i="8"/>
  <c r="Q53" i="8" s="1"/>
  <c r="F52" i="8"/>
  <c r="F51" i="8"/>
  <c r="Q51" i="8" s="1"/>
  <c r="F50" i="8"/>
  <c r="Q59" i="8" s="1"/>
  <c r="E51" i="8"/>
  <c r="P51" i="8" s="1"/>
  <c r="E52" i="8"/>
  <c r="E53" i="8"/>
  <c r="P62" i="8" s="1"/>
  <c r="E54" i="8"/>
  <c r="E55" i="8"/>
  <c r="P55" i="8" s="1"/>
  <c r="E56" i="8"/>
  <c r="P56" i="8" s="1"/>
  <c r="E50" i="8"/>
  <c r="P59" i="8" s="1"/>
  <c r="P23" i="8"/>
  <c r="Q23" i="8"/>
  <c r="R23" i="8"/>
  <c r="S23" i="8"/>
  <c r="T23" i="8"/>
  <c r="U23" i="8"/>
  <c r="V23" i="8"/>
  <c r="W23" i="8"/>
  <c r="X23" i="8"/>
  <c r="P24" i="8"/>
  <c r="Q24" i="8"/>
  <c r="R24" i="8"/>
  <c r="S24" i="8"/>
  <c r="T24" i="8"/>
  <c r="U24" i="8"/>
  <c r="V24" i="8"/>
  <c r="W24" i="8"/>
  <c r="X24" i="8"/>
  <c r="P25" i="8"/>
  <c r="Q25" i="8"/>
  <c r="R25" i="8"/>
  <c r="S25" i="8"/>
  <c r="T25" i="8"/>
  <c r="U25" i="8"/>
  <c r="V25" i="8"/>
  <c r="W25" i="8"/>
  <c r="X25" i="8"/>
  <c r="P26" i="8"/>
  <c r="Q26" i="8"/>
  <c r="R26" i="8"/>
  <c r="S26" i="8"/>
  <c r="T26" i="8"/>
  <c r="U26" i="8"/>
  <c r="V26" i="8"/>
  <c r="W26" i="8"/>
  <c r="X26" i="8"/>
  <c r="P27" i="8"/>
  <c r="Q27" i="8"/>
  <c r="R27" i="8"/>
  <c r="S27" i="8"/>
  <c r="T27" i="8"/>
  <c r="U27" i="8"/>
  <c r="V27" i="8"/>
  <c r="W27" i="8"/>
  <c r="X27" i="8"/>
  <c r="P28" i="8"/>
  <c r="Q28" i="8"/>
  <c r="R28" i="8"/>
  <c r="S28" i="8"/>
  <c r="T28" i="8"/>
  <c r="U28" i="8"/>
  <c r="V28" i="8"/>
  <c r="W28" i="8"/>
  <c r="X28" i="8"/>
  <c r="P29" i="8"/>
  <c r="Q29" i="8"/>
  <c r="R29" i="8"/>
  <c r="S29" i="8"/>
  <c r="T29" i="8"/>
  <c r="U29" i="8"/>
  <c r="V29" i="8"/>
  <c r="W29" i="8"/>
  <c r="X29" i="8"/>
  <c r="O24" i="8"/>
  <c r="O25" i="8"/>
  <c r="O26" i="8"/>
  <c r="O27" i="8"/>
  <c r="O28" i="8"/>
  <c r="O29" i="8"/>
  <c r="O23" i="8"/>
  <c r="P14" i="8"/>
  <c r="Q14" i="8"/>
  <c r="R14" i="8"/>
  <c r="S14" i="8"/>
  <c r="T14" i="8"/>
  <c r="U14" i="8"/>
  <c r="V14" i="8"/>
  <c r="W14" i="8"/>
  <c r="X14" i="8"/>
  <c r="P15" i="8"/>
  <c r="Q15" i="8"/>
  <c r="R15" i="8"/>
  <c r="S15" i="8"/>
  <c r="T15" i="8"/>
  <c r="U15" i="8"/>
  <c r="V15" i="8"/>
  <c r="W15" i="8"/>
  <c r="X15" i="8"/>
  <c r="P16" i="8"/>
  <c r="Q16" i="8"/>
  <c r="R16" i="8"/>
  <c r="S16" i="8"/>
  <c r="T16" i="8"/>
  <c r="U16" i="8"/>
  <c r="V16" i="8"/>
  <c r="W16" i="8"/>
  <c r="X16" i="8"/>
  <c r="P17" i="8"/>
  <c r="Q17" i="8"/>
  <c r="R17" i="8"/>
  <c r="S17" i="8"/>
  <c r="T17" i="8"/>
  <c r="U17" i="8"/>
  <c r="V17" i="8"/>
  <c r="W17" i="8"/>
  <c r="X17" i="8"/>
  <c r="P18" i="8"/>
  <c r="Q18" i="8"/>
  <c r="R18" i="8"/>
  <c r="S18" i="8"/>
  <c r="T18" i="8"/>
  <c r="U18" i="8"/>
  <c r="V18" i="8"/>
  <c r="W18" i="8"/>
  <c r="X18" i="8"/>
  <c r="P19" i="8"/>
  <c r="Q19" i="8"/>
  <c r="R19" i="8"/>
  <c r="S19" i="8"/>
  <c r="T19" i="8"/>
  <c r="U19" i="8"/>
  <c r="V19" i="8"/>
  <c r="W19" i="8"/>
  <c r="X19" i="8"/>
  <c r="P20" i="8"/>
  <c r="Q20" i="8"/>
  <c r="R20" i="8"/>
  <c r="S20" i="8"/>
  <c r="T20" i="8"/>
  <c r="U20" i="8"/>
  <c r="V20" i="8"/>
  <c r="W20" i="8"/>
  <c r="X20" i="8"/>
  <c r="O15" i="8"/>
  <c r="O16" i="8"/>
  <c r="O17" i="8"/>
  <c r="O18" i="8"/>
  <c r="O19" i="8"/>
  <c r="O20" i="8"/>
  <c r="O14" i="8"/>
  <c r="R53" i="8" l="1"/>
  <c r="V62" i="8"/>
  <c r="V63" i="8"/>
  <c r="V55" i="8"/>
  <c r="V51" i="8"/>
  <c r="R55" i="8"/>
  <c r="R61" i="8"/>
  <c r="U55" i="8"/>
  <c r="U50" i="8"/>
  <c r="Q55" i="8"/>
  <c r="P53" i="8"/>
  <c r="P54" i="8"/>
  <c r="P63" i="8"/>
  <c r="Q50" i="8"/>
  <c r="P52" i="8"/>
  <c r="P61" i="8"/>
  <c r="P60" i="8"/>
  <c r="P64" i="8"/>
  <c r="U52" i="8"/>
  <c r="Q60" i="8"/>
  <c r="U54" i="8"/>
  <c r="Q54" i="8"/>
  <c r="Q63" i="8"/>
  <c r="U51" i="8"/>
  <c r="R54" i="8"/>
  <c r="Q52" i="8"/>
  <c r="Q61" i="8"/>
  <c r="R51" i="8"/>
  <c r="Q62" i="8"/>
  <c r="U53" i="8"/>
  <c r="P65" i="8"/>
  <c r="V50" i="8"/>
  <c r="P34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<sst xmlns="http://schemas.openxmlformats.org/spreadsheetml/2006/main" count="292" uniqueCount="67">
  <si>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</si>
  <si>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</si>
  <si>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</si>
  <si>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</si>
  <si>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</si>
  <si>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</si>
  <si>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</si>
  <si>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</si>
  <si>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</si>
  <si>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</si>
  <si>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</si>
  <si>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</si>
  <si>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</si>
  <si>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</si>
  <si>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</si>
  <si>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</si>
  <si>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</si>
  <si>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</si>
  <si>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</si>
  <si>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</si>
  <si>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</si>
  <si>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</si>
  <si>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</si>
  <si>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</si>
  <si>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</si>
  <si>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</si>
  <si>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</si>
  <si>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</si>
  <si>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</si>
  <si>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</si>
  <si>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</si>
  <si>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</si>
  <si>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</si>
  <si>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</si>
  <si>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</si>
  <si>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</si>
  <si>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</si>
  <si>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</si>
  <si>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</si>
  <si>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</si>
  <si>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</si>
  <si>
    <t>Max speed on freeways (AT all; FT 2, 3, 8) = 55 unless max speed is currently under 55</t>
  </si>
  <si>
    <t xml:space="preserve">SPDCAP SPEED[01] </t>
  </si>
  <si>
    <t xml:space="preserve">SPDCAP SPEED[11] </t>
  </si>
  <si>
    <t xml:space="preserve">SPDCAP SPEED[21] </t>
  </si>
  <si>
    <t xml:space="preserve">SPDCAP SPEED[31] </t>
  </si>
  <si>
    <t xml:space="preserve">SPDCAP SPEED[41] </t>
  </si>
  <si>
    <t xml:space="preserve">SPDCAP SPEED[51] </t>
  </si>
  <si>
    <t xml:space="preserve">SPDCAP SPEED[61] </t>
  </si>
  <si>
    <t>TM1.5.1</t>
  </si>
  <si>
    <t>TM1.5.2</t>
  </si>
  <si>
    <t>File: SpeedCapacity_1hour.block</t>
  </si>
  <si>
    <t>diff from TM1.5.1</t>
  </si>
  <si>
    <r>
      <t xml:space="preserve">TM1.5.1 with Vision Zero </t>
    </r>
    <r>
      <rPr>
        <i/>
        <sz val="11"/>
        <color theme="1"/>
        <rFont val="Calibri"/>
        <family val="2"/>
        <scheme val="minor"/>
      </rPr>
      <t>(M:\Application\Model One\RTP2021\Horizon_Round2\travel-model-overrides\SpeedCapacity_1hour.block)</t>
    </r>
  </si>
  <si>
    <t>Blueprint Vision Zero rules:</t>
  </si>
  <si>
    <t>color coding</t>
  </si>
  <si>
    <t>diff from TM1.5.2</t>
  </si>
  <si>
    <t>Special I280</t>
  </si>
  <si>
    <t xml:space="preserve"> (start year 2030)</t>
  </si>
  <si>
    <t>Capclass/Spdclass defined by not just area type and facility type</t>
  </si>
  <si>
    <t>TM1.5.2 with Vision Zero -2025</t>
  </si>
  <si>
    <t>TM1.5.2 with Vision Zero -2030</t>
  </si>
  <si>
    <t>diff between 2025 and 2035</t>
  </si>
  <si>
    <t>Max speed for suburban local streets (AT=4; FT 4, 7) = 30</t>
  </si>
  <si>
    <t>Max speed for rural local streets (AT=5; FT 4, 7) = 35</t>
  </si>
  <si>
    <t>Max speed for urban local streets (AT=3; FT 4, 7) = 25</t>
  </si>
  <si>
    <t>Max speed for CBD/urban biz local streets (AT=0, 1, or 2; FT 4,7)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</si>
</sst>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6" fillId="4" borderId="0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0" borderId="0" xfId="0" applyNumberFormat="1" applyFont="1"/>
    <xf numFmtId="164" fontId="1" fillId="5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8152"/>
        <c:axId val="203348936"/>
      </c:scatterChart>
      <c:valAx>
        <c:axId val="20334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8936"/>
        <c:crosses val="autoZero"/>
        <c:crossBetween val="midCat"/>
      </c:valAx>
      <c:valAx>
        <c:axId val="2033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9776"/>
        <c:axId val="206279384"/>
      </c:scatterChart>
      <c:valAx>
        <c:axId val="2062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9384"/>
        <c:crosses val="autoZero"/>
        <c:crossBetween val="midCat"/>
      </c:valAx>
      <c:valAx>
        <c:axId val="2062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AA25" sqref="AA25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85" t="s">
        <v>20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N2" s="85" t="s">
        <v>17</v>
      </c>
      <c r="O2" s="85"/>
      <c r="P2" s="85"/>
      <c r="Q2" s="85"/>
      <c r="R2" s="85"/>
      <c r="S2" s="85"/>
      <c r="T2" s="85"/>
      <c r="U2" s="85"/>
      <c r="V2" s="85"/>
      <c r="W2" s="85"/>
      <c r="X2" s="85"/>
      <c r="Y2" s="32"/>
    </row>
    <row r="3" spans="1:26" x14ac:dyDescent="0.2">
      <c r="C3" s="83" t="s">
        <v>6</v>
      </c>
      <c r="D3" s="83"/>
      <c r="E3" s="83"/>
      <c r="F3" s="83"/>
      <c r="G3" s="83"/>
      <c r="H3" s="83"/>
      <c r="I3" s="83"/>
      <c r="J3" s="83"/>
      <c r="K3" s="83"/>
      <c r="L3" s="83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84" t="s">
        <v>19</v>
      </c>
      <c r="B5" s="84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2" t="s">
        <v>2</v>
      </c>
      <c r="B7" s="3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2" t="s">
        <v>3</v>
      </c>
      <c r="B8" s="3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2" t="s">
        <v>4</v>
      </c>
      <c r="B9" s="3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2" t="s">
        <v>5</v>
      </c>
      <c r="B10" s="3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2" t="s">
        <v>26</v>
      </c>
      <c r="B11" s="3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3" spans="1:26" x14ac:dyDescent="0.2">
      <c r="A13" s="20" t="s">
        <v>21</v>
      </c>
      <c r="B13" s="20"/>
      <c r="C13" s="20"/>
      <c r="N13" s="85" t="s">
        <v>24</v>
      </c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6" x14ac:dyDescent="0.2">
      <c r="C14" s="83" t="s">
        <v>6</v>
      </c>
      <c r="D14" s="83"/>
      <c r="E14" s="83"/>
      <c r="F14" s="83"/>
      <c r="G14" s="83"/>
      <c r="H14" s="83"/>
      <c r="I14" s="83"/>
      <c r="J14" s="83"/>
      <c r="K14" s="83"/>
      <c r="L14" s="83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84" t="s">
        <v>0</v>
      </c>
      <c r="B16" s="84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5" x14ac:dyDescent="0.2">
      <c r="A17" s="2" t="s">
        <v>1</v>
      </c>
      <c r="B17" s="3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2" t="s">
        <v>2</v>
      </c>
      <c r="B18" s="3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2" t="s">
        <v>3</v>
      </c>
      <c r="B19" s="3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2" t="s">
        <v>4</v>
      </c>
      <c r="B20" s="3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2" t="s">
        <v>5</v>
      </c>
      <c r="B21" s="3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4" t="s">
        <v>26</v>
      </c>
      <c r="B22" s="3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3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85" t="s">
        <v>33</v>
      </c>
      <c r="O24" s="85"/>
      <c r="P24" s="85"/>
      <c r="Q24" s="85"/>
      <c r="R24" s="85"/>
      <c r="S24" s="85"/>
      <c r="T24" s="85"/>
      <c r="U24" s="85"/>
      <c r="V24" s="85"/>
      <c r="W24" s="85"/>
      <c r="X24" s="85"/>
    </row>
    <row r="25" spans="1:25" x14ac:dyDescent="0.2">
      <c r="C25" s="83" t="s">
        <v>6</v>
      </c>
      <c r="D25" s="83"/>
      <c r="E25" s="83"/>
      <c r="F25" s="83"/>
      <c r="G25" s="83"/>
      <c r="H25" s="83"/>
      <c r="I25" s="83"/>
      <c r="J25" s="83"/>
      <c r="K25" s="83"/>
      <c r="L25" s="83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84" t="s">
        <v>0</v>
      </c>
      <c r="B27" s="84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4">
        <v>1</v>
      </c>
      <c r="P27" s="34">
        <v>2</v>
      </c>
      <c r="Q27" s="34">
        <v>3</v>
      </c>
      <c r="R27" s="34">
        <v>4</v>
      </c>
      <c r="S27" s="34">
        <v>5</v>
      </c>
      <c r="T27" s="34">
        <v>6</v>
      </c>
      <c r="U27" s="34">
        <v>7</v>
      </c>
      <c r="V27" s="34">
        <v>8</v>
      </c>
      <c r="W27" s="34">
        <v>9</v>
      </c>
      <c r="X27" s="34">
        <v>0</v>
      </c>
      <c r="Y27" s="28"/>
    </row>
    <row r="28" spans="1:25" x14ac:dyDescent="0.2">
      <c r="A28" s="2" t="s">
        <v>1</v>
      </c>
      <c r="B28" s="3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2" t="s">
        <v>2</v>
      </c>
      <c r="B29" s="3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2" t="s">
        <v>3</v>
      </c>
      <c r="B30" s="3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2" t="s">
        <v>4</v>
      </c>
      <c r="B31" s="3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2" t="s">
        <v>5</v>
      </c>
      <c r="B32" s="3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4" t="s">
        <v>26</v>
      </c>
      <c r="B33" s="3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workbookViewId="0">
      <selection activeCell="N28" sqref="N28"/>
    </sheetView>
  </sheetViews>
  <sheetFormatPr defaultColWidth="14.5703125" defaultRowHeight="12.75" x14ac:dyDescent="0.2"/>
  <cols>
    <col min="1" max="1" width="14.5703125" style="1"/>
    <col min="2" max="2" width="3.5703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5703125" style="1" customWidth="1"/>
    <col min="26" max="16384" width="14.5703125" style="1"/>
  </cols>
  <sheetData>
    <row r="1" spans="1:26" x14ac:dyDescent="0.2">
      <c r="A1" s="33" t="s">
        <v>25</v>
      </c>
    </row>
    <row r="2" spans="1:26" x14ac:dyDescent="0.2">
      <c r="A2" s="85" t="s">
        <v>20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N2" s="85" t="s">
        <v>17</v>
      </c>
      <c r="O2" s="85"/>
      <c r="P2" s="85"/>
      <c r="Q2" s="85"/>
      <c r="R2" s="85"/>
      <c r="S2" s="85"/>
      <c r="T2" s="85"/>
      <c r="U2" s="85"/>
      <c r="V2" s="85"/>
      <c r="W2" s="85"/>
      <c r="X2" s="85"/>
      <c r="Y2" s="32"/>
    </row>
    <row r="3" spans="1:26" x14ac:dyDescent="0.2">
      <c r="C3" s="83" t="s">
        <v>6</v>
      </c>
      <c r="D3" s="83"/>
      <c r="E3" s="83"/>
      <c r="F3" s="83"/>
      <c r="G3" s="83"/>
      <c r="H3" s="83"/>
      <c r="I3" s="83"/>
      <c r="J3" s="83"/>
      <c r="K3" s="83"/>
      <c r="L3" s="83"/>
      <c r="N3" s="33" t="s">
        <v>23</v>
      </c>
    </row>
    <row r="4" spans="1:26" ht="38.25" x14ac:dyDescent="0.2">
      <c r="C4" s="27" t="s">
        <v>15</v>
      </c>
      <c r="D4" s="27" t="s">
        <v>7</v>
      </c>
      <c r="E4" s="27" t="s">
        <v>16</v>
      </c>
      <c r="F4" s="27" t="s">
        <v>8</v>
      </c>
      <c r="G4" s="27" t="s">
        <v>9</v>
      </c>
      <c r="H4" s="27" t="s">
        <v>10</v>
      </c>
      <c r="I4" s="27" t="s">
        <v>11</v>
      </c>
      <c r="J4" s="27" t="s">
        <v>12</v>
      </c>
      <c r="K4" s="27" t="s">
        <v>13</v>
      </c>
      <c r="L4" s="27" t="s">
        <v>14</v>
      </c>
      <c r="O4" s="1" t="s">
        <v>18</v>
      </c>
    </row>
    <row r="5" spans="1:26" ht="15" customHeight="1" x14ac:dyDescent="0.2">
      <c r="A5" s="84" t="s">
        <v>19</v>
      </c>
      <c r="B5" s="84"/>
      <c r="C5" s="58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8</v>
      </c>
      <c r="K5" s="58">
        <v>9</v>
      </c>
      <c r="L5" s="58">
        <v>10</v>
      </c>
      <c r="O5" s="58">
        <v>1</v>
      </c>
      <c r="P5" s="58">
        <v>2</v>
      </c>
      <c r="Q5" s="58">
        <v>3</v>
      </c>
      <c r="R5" s="58">
        <v>4</v>
      </c>
      <c r="S5" s="58">
        <v>5</v>
      </c>
      <c r="T5" s="58">
        <v>6</v>
      </c>
      <c r="U5" s="58">
        <v>7</v>
      </c>
      <c r="V5" s="58">
        <v>8</v>
      </c>
      <c r="W5" s="58">
        <v>9</v>
      </c>
      <c r="X5" s="58">
        <v>0</v>
      </c>
    </row>
    <row r="6" spans="1:26" x14ac:dyDescent="0.2">
      <c r="A6" s="57" t="s">
        <v>1</v>
      </c>
      <c r="B6" s="58">
        <v>0</v>
      </c>
      <c r="C6" s="5">
        <f>$B6*10 + C$5</f>
        <v>1</v>
      </c>
      <c r="D6" s="6">
        <f t="shared" ref="D6:L11" si="0">$B6*10 + D$5</f>
        <v>2</v>
      </c>
      <c r="E6" s="6">
        <f t="shared" si="0"/>
        <v>3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7</v>
      </c>
      <c r="J6" s="6">
        <f t="shared" si="0"/>
        <v>8</v>
      </c>
      <c r="K6" s="6">
        <f t="shared" si="0"/>
        <v>9</v>
      </c>
      <c r="L6" s="7">
        <f t="shared" si="0"/>
        <v>10</v>
      </c>
      <c r="N6" s="43" t="s">
        <v>27</v>
      </c>
      <c r="O6" s="29">
        <v>40</v>
      </c>
      <c r="P6" s="35">
        <v>55</v>
      </c>
      <c r="Q6" s="35">
        <v>40</v>
      </c>
      <c r="R6" s="39">
        <v>10</v>
      </c>
      <c r="S6" s="35">
        <v>30</v>
      </c>
      <c r="T6" s="35">
        <v>18</v>
      </c>
      <c r="U6" s="39">
        <v>20</v>
      </c>
      <c r="V6" s="35">
        <v>55</v>
      </c>
      <c r="W6" s="62">
        <v>55</v>
      </c>
      <c r="X6" s="63">
        <v>40</v>
      </c>
      <c r="Z6" s="59" t="s">
        <v>40</v>
      </c>
    </row>
    <row r="7" spans="1:26" x14ac:dyDescent="0.2">
      <c r="A7" s="57" t="s">
        <v>2</v>
      </c>
      <c r="B7" s="58">
        <v>1</v>
      </c>
      <c r="C7" s="8">
        <f t="shared" ref="C7:C11" si="1">$B7*10 + C$5</f>
        <v>11</v>
      </c>
      <c r="D7" s="9">
        <f t="shared" si="0"/>
        <v>12</v>
      </c>
      <c r="E7" s="9">
        <f t="shared" si="0"/>
        <v>13</v>
      </c>
      <c r="F7" s="9">
        <f t="shared" si="0"/>
        <v>14</v>
      </c>
      <c r="G7" s="9">
        <f t="shared" si="0"/>
        <v>15</v>
      </c>
      <c r="H7" s="9">
        <f t="shared" si="0"/>
        <v>16</v>
      </c>
      <c r="I7" s="9">
        <f t="shared" si="0"/>
        <v>17</v>
      </c>
      <c r="J7" s="9">
        <f t="shared" si="0"/>
        <v>18</v>
      </c>
      <c r="K7" s="9">
        <f t="shared" si="0"/>
        <v>19</v>
      </c>
      <c r="L7" s="10">
        <f t="shared" si="0"/>
        <v>20</v>
      </c>
      <c r="N7" s="43" t="s">
        <v>28</v>
      </c>
      <c r="O7" s="30">
        <v>40</v>
      </c>
      <c r="P7" s="36">
        <v>55</v>
      </c>
      <c r="Q7" s="36">
        <v>40</v>
      </c>
      <c r="R7" s="40">
        <v>15</v>
      </c>
      <c r="S7" s="36">
        <v>30</v>
      </c>
      <c r="T7" s="36">
        <v>18</v>
      </c>
      <c r="U7" s="40">
        <v>25</v>
      </c>
      <c r="V7" s="36">
        <v>55</v>
      </c>
      <c r="W7" s="60">
        <v>60</v>
      </c>
      <c r="X7" s="64">
        <v>45</v>
      </c>
    </row>
    <row r="8" spans="1:26" x14ac:dyDescent="0.2">
      <c r="A8" s="57" t="s">
        <v>3</v>
      </c>
      <c r="B8" s="58">
        <v>2</v>
      </c>
      <c r="C8" s="8">
        <f t="shared" si="1"/>
        <v>21</v>
      </c>
      <c r="D8" s="9">
        <f t="shared" si="0"/>
        <v>22</v>
      </c>
      <c r="E8" s="9">
        <f t="shared" si="0"/>
        <v>23</v>
      </c>
      <c r="F8" s="9">
        <f t="shared" si="0"/>
        <v>24</v>
      </c>
      <c r="G8" s="9">
        <f t="shared" si="0"/>
        <v>25</v>
      </c>
      <c r="H8" s="9">
        <f t="shared" si="0"/>
        <v>26</v>
      </c>
      <c r="I8" s="9">
        <f t="shared" si="0"/>
        <v>27</v>
      </c>
      <c r="J8" s="9">
        <f t="shared" si="0"/>
        <v>28</v>
      </c>
      <c r="K8" s="9">
        <f t="shared" si="0"/>
        <v>29</v>
      </c>
      <c r="L8" s="10">
        <f t="shared" si="0"/>
        <v>30</v>
      </c>
      <c r="N8" s="43" t="s">
        <v>29</v>
      </c>
      <c r="O8" s="30">
        <v>45</v>
      </c>
      <c r="P8" s="36">
        <v>60</v>
      </c>
      <c r="Q8" s="36">
        <v>45</v>
      </c>
      <c r="R8" s="40">
        <v>20</v>
      </c>
      <c r="S8" s="36">
        <v>35</v>
      </c>
      <c r="T8" s="36">
        <v>18</v>
      </c>
      <c r="U8" s="40">
        <v>30</v>
      </c>
      <c r="V8" s="36">
        <v>60</v>
      </c>
      <c r="W8" s="60">
        <v>65</v>
      </c>
      <c r="X8" s="64">
        <v>55</v>
      </c>
    </row>
    <row r="9" spans="1:26" x14ac:dyDescent="0.2">
      <c r="A9" s="57" t="s">
        <v>4</v>
      </c>
      <c r="B9" s="58">
        <v>3</v>
      </c>
      <c r="C9" s="8">
        <f t="shared" si="1"/>
        <v>31</v>
      </c>
      <c r="D9" s="9">
        <f t="shared" si="0"/>
        <v>32</v>
      </c>
      <c r="E9" s="9">
        <f t="shared" si="0"/>
        <v>33</v>
      </c>
      <c r="F9" s="9">
        <f t="shared" si="0"/>
        <v>34</v>
      </c>
      <c r="G9" s="9">
        <f t="shared" si="0"/>
        <v>35</v>
      </c>
      <c r="H9" s="9">
        <f t="shared" si="0"/>
        <v>36</v>
      </c>
      <c r="I9" s="9">
        <f t="shared" si="0"/>
        <v>37</v>
      </c>
      <c r="J9" s="9">
        <f t="shared" si="0"/>
        <v>38</v>
      </c>
      <c r="K9" s="9">
        <f t="shared" si="0"/>
        <v>39</v>
      </c>
      <c r="L9" s="10">
        <f t="shared" si="0"/>
        <v>40</v>
      </c>
      <c r="N9" s="43" t="s">
        <v>30</v>
      </c>
      <c r="O9" s="30">
        <v>45</v>
      </c>
      <c r="P9" s="36">
        <v>60</v>
      </c>
      <c r="Q9" s="36">
        <v>45</v>
      </c>
      <c r="R9" s="40">
        <v>25</v>
      </c>
      <c r="S9" s="36">
        <v>35</v>
      </c>
      <c r="T9" s="36">
        <v>18</v>
      </c>
      <c r="U9" s="40">
        <v>30</v>
      </c>
      <c r="V9" s="36">
        <v>60</v>
      </c>
      <c r="W9" s="36">
        <v>50</v>
      </c>
      <c r="X9" s="41">
        <v>25</v>
      </c>
    </row>
    <row r="10" spans="1:26" x14ac:dyDescent="0.2">
      <c r="A10" s="57" t="s">
        <v>5</v>
      </c>
      <c r="B10" s="58">
        <v>4</v>
      </c>
      <c r="C10" s="8">
        <f t="shared" si="1"/>
        <v>41</v>
      </c>
      <c r="D10" s="9">
        <f t="shared" si="0"/>
        <v>42</v>
      </c>
      <c r="E10" s="9">
        <f t="shared" si="0"/>
        <v>43</v>
      </c>
      <c r="F10" s="9">
        <f t="shared" si="0"/>
        <v>44</v>
      </c>
      <c r="G10" s="9">
        <f t="shared" si="0"/>
        <v>45</v>
      </c>
      <c r="H10" s="9">
        <f t="shared" si="0"/>
        <v>46</v>
      </c>
      <c r="I10" s="9">
        <f t="shared" si="0"/>
        <v>47</v>
      </c>
      <c r="J10" s="9">
        <f t="shared" si="0"/>
        <v>48</v>
      </c>
      <c r="K10" s="9">
        <f t="shared" si="0"/>
        <v>49</v>
      </c>
      <c r="L10" s="10">
        <f t="shared" si="0"/>
        <v>50</v>
      </c>
      <c r="N10" s="43" t="s">
        <v>31</v>
      </c>
      <c r="O10" s="30">
        <v>50</v>
      </c>
      <c r="P10" s="36">
        <v>65</v>
      </c>
      <c r="Q10" s="36">
        <v>50</v>
      </c>
      <c r="R10" s="40">
        <v>30</v>
      </c>
      <c r="S10" s="36">
        <v>40</v>
      </c>
      <c r="T10" s="36">
        <v>18</v>
      </c>
      <c r="U10" s="40">
        <v>35</v>
      </c>
      <c r="V10" s="36">
        <v>65</v>
      </c>
      <c r="W10" s="60">
        <v>45</v>
      </c>
      <c r="X10" s="41">
        <v>30</v>
      </c>
    </row>
    <row r="11" spans="1:26" x14ac:dyDescent="0.2">
      <c r="A11" s="57" t="s">
        <v>26</v>
      </c>
      <c r="B11" s="58">
        <v>5</v>
      </c>
      <c r="C11" s="11">
        <f t="shared" si="1"/>
        <v>51</v>
      </c>
      <c r="D11" s="12">
        <f t="shared" si="0"/>
        <v>52</v>
      </c>
      <c r="E11" s="12">
        <f t="shared" si="0"/>
        <v>53</v>
      </c>
      <c r="F11" s="12">
        <f t="shared" si="0"/>
        <v>54</v>
      </c>
      <c r="G11" s="12">
        <f t="shared" si="0"/>
        <v>55</v>
      </c>
      <c r="H11" s="12">
        <f t="shared" si="0"/>
        <v>56</v>
      </c>
      <c r="I11" s="12">
        <f t="shared" si="0"/>
        <v>57</v>
      </c>
      <c r="J11" s="12">
        <f t="shared" si="0"/>
        <v>58</v>
      </c>
      <c r="K11" s="12">
        <f t="shared" si="0"/>
        <v>59</v>
      </c>
      <c r="L11" s="13">
        <f t="shared" si="0"/>
        <v>60</v>
      </c>
      <c r="N11" s="43" t="s">
        <v>32</v>
      </c>
      <c r="O11" s="31">
        <v>50</v>
      </c>
      <c r="P11" s="42">
        <v>65</v>
      </c>
      <c r="Q11" s="42">
        <v>55</v>
      </c>
      <c r="R11" s="37">
        <v>35</v>
      </c>
      <c r="S11" s="42">
        <v>40</v>
      </c>
      <c r="T11" s="42">
        <v>18</v>
      </c>
      <c r="U11" s="37">
        <v>40</v>
      </c>
      <c r="V11" s="42">
        <v>65</v>
      </c>
      <c r="W11" s="61">
        <v>50</v>
      </c>
      <c r="X11" s="38">
        <v>40</v>
      </c>
    </row>
    <row r="12" spans="1:26" x14ac:dyDescent="0.2">
      <c r="D12" s="65">
        <v>62</v>
      </c>
      <c r="P12" s="65">
        <v>75</v>
      </c>
    </row>
    <row r="13" spans="1:26" x14ac:dyDescent="0.2">
      <c r="A13" s="20" t="s">
        <v>21</v>
      </c>
      <c r="B13" s="20"/>
      <c r="C13" s="20"/>
      <c r="N13" s="85" t="s">
        <v>24</v>
      </c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 spans="1:26" x14ac:dyDescent="0.2">
      <c r="C14" s="83" t="s">
        <v>6</v>
      </c>
      <c r="D14" s="83"/>
      <c r="E14" s="83"/>
      <c r="F14" s="83"/>
      <c r="G14" s="83"/>
      <c r="H14" s="83"/>
      <c r="I14" s="83"/>
      <c r="J14" s="83"/>
      <c r="K14" s="83"/>
      <c r="L14" s="83"/>
      <c r="N14" s="33" t="s">
        <v>23</v>
      </c>
    </row>
    <row r="15" spans="1:26" ht="38.25" x14ac:dyDescent="0.2">
      <c r="C15" s="27" t="s">
        <v>15</v>
      </c>
      <c r="D15" s="27" t="s">
        <v>7</v>
      </c>
      <c r="E15" s="27" t="s">
        <v>16</v>
      </c>
      <c r="F15" s="27" t="s">
        <v>8</v>
      </c>
      <c r="G15" s="27" t="s">
        <v>9</v>
      </c>
      <c r="H15" s="27" t="s">
        <v>10</v>
      </c>
      <c r="I15" s="27" t="s">
        <v>11</v>
      </c>
      <c r="J15" s="27" t="s">
        <v>12</v>
      </c>
      <c r="K15" s="27" t="s">
        <v>13</v>
      </c>
      <c r="L15" s="27" t="s">
        <v>14</v>
      </c>
      <c r="O15" s="1" t="s">
        <v>18</v>
      </c>
    </row>
    <row r="16" spans="1:26" x14ac:dyDescent="0.2">
      <c r="A16" s="84" t="s">
        <v>0</v>
      </c>
      <c r="B16" s="84"/>
      <c r="C16" s="58">
        <v>1</v>
      </c>
      <c r="D16" s="58">
        <v>2</v>
      </c>
      <c r="E16" s="58">
        <v>3</v>
      </c>
      <c r="F16" s="58">
        <v>4</v>
      </c>
      <c r="G16" s="58">
        <v>5</v>
      </c>
      <c r="H16" s="58">
        <v>6</v>
      </c>
      <c r="I16" s="58">
        <v>7</v>
      </c>
      <c r="J16" s="58">
        <v>8</v>
      </c>
      <c r="K16" s="58">
        <v>9</v>
      </c>
      <c r="L16" s="58">
        <v>10</v>
      </c>
      <c r="O16" s="58">
        <v>1</v>
      </c>
      <c r="P16" s="58">
        <v>2</v>
      </c>
      <c r="Q16" s="58">
        <v>3</v>
      </c>
      <c r="R16" s="58">
        <v>4</v>
      </c>
      <c r="S16" s="58">
        <v>5</v>
      </c>
      <c r="T16" s="58">
        <v>6</v>
      </c>
      <c r="U16" s="58">
        <v>7</v>
      </c>
      <c r="V16" s="58">
        <v>8</v>
      </c>
      <c r="W16" s="58">
        <v>9</v>
      </c>
      <c r="X16" s="58">
        <v>0</v>
      </c>
    </row>
    <row r="17" spans="1:25" x14ac:dyDescent="0.2">
      <c r="A17" s="57" t="s">
        <v>1</v>
      </c>
      <c r="B17" s="58">
        <v>0</v>
      </c>
      <c r="C17" s="17">
        <v>49</v>
      </c>
      <c r="D17" s="14">
        <v>9</v>
      </c>
      <c r="E17" s="14">
        <v>10</v>
      </c>
      <c r="F17" s="6"/>
      <c r="G17" s="6"/>
      <c r="H17" s="6"/>
      <c r="I17" s="6"/>
      <c r="J17" s="6"/>
      <c r="K17" s="6"/>
      <c r="L17" s="7"/>
      <c r="N17" s="43" t="s">
        <v>27</v>
      </c>
      <c r="O17" s="45">
        <v>1850</v>
      </c>
      <c r="P17" s="39">
        <v>2050</v>
      </c>
      <c r="Q17" s="39">
        <v>1450</v>
      </c>
      <c r="R17" s="39">
        <v>600</v>
      </c>
      <c r="S17" s="39">
        <v>1450</v>
      </c>
      <c r="T17" s="39">
        <v>0</v>
      </c>
      <c r="U17" s="39">
        <v>900</v>
      </c>
      <c r="V17" s="39">
        <v>2150</v>
      </c>
      <c r="W17" s="62">
        <v>2100</v>
      </c>
      <c r="X17" s="63">
        <v>1500</v>
      </c>
    </row>
    <row r="18" spans="1:25" x14ac:dyDescent="0.2">
      <c r="A18" s="57" t="s">
        <v>2</v>
      </c>
      <c r="B18" s="58">
        <v>1</v>
      </c>
      <c r="C18" s="18">
        <v>49</v>
      </c>
      <c r="D18" s="15">
        <v>9</v>
      </c>
      <c r="E18" s="15">
        <v>10</v>
      </c>
      <c r="F18" s="9"/>
      <c r="G18" s="9"/>
      <c r="H18" s="9"/>
      <c r="I18" s="9"/>
      <c r="J18" s="9"/>
      <c r="K18" s="9"/>
      <c r="L18" s="10"/>
      <c r="N18" s="43" t="s">
        <v>28</v>
      </c>
      <c r="O18" s="46">
        <v>1850</v>
      </c>
      <c r="P18" s="40">
        <v>2050</v>
      </c>
      <c r="Q18" s="40">
        <v>1450</v>
      </c>
      <c r="R18" s="40">
        <v>650</v>
      </c>
      <c r="S18" s="40">
        <v>1500</v>
      </c>
      <c r="T18" s="40">
        <v>0</v>
      </c>
      <c r="U18" s="40">
        <v>950</v>
      </c>
      <c r="V18" s="40">
        <v>2150</v>
      </c>
      <c r="W18" s="60">
        <v>2150</v>
      </c>
      <c r="X18" s="64">
        <v>1650</v>
      </c>
    </row>
    <row r="19" spans="1:25" x14ac:dyDescent="0.2">
      <c r="A19" s="57" t="s">
        <v>3</v>
      </c>
      <c r="B19" s="58">
        <v>2</v>
      </c>
      <c r="C19" s="18">
        <v>49</v>
      </c>
      <c r="D19" s="15">
        <v>19</v>
      </c>
      <c r="E19" s="15">
        <v>20</v>
      </c>
      <c r="F19" s="9"/>
      <c r="G19" s="9"/>
      <c r="H19" s="9"/>
      <c r="I19" s="9"/>
      <c r="J19" s="9"/>
      <c r="K19" s="9"/>
      <c r="L19" s="10"/>
      <c r="N19" s="43" t="s">
        <v>29</v>
      </c>
      <c r="O19" s="46">
        <v>1950</v>
      </c>
      <c r="P19" s="40">
        <v>2100</v>
      </c>
      <c r="Q19" s="40">
        <v>1600</v>
      </c>
      <c r="R19" s="40">
        <v>700</v>
      </c>
      <c r="S19" s="40">
        <v>1550</v>
      </c>
      <c r="T19" s="40">
        <v>0</v>
      </c>
      <c r="U19" s="40">
        <v>1000</v>
      </c>
      <c r="V19" s="40">
        <v>2200</v>
      </c>
      <c r="W19" s="60">
        <v>2200</v>
      </c>
      <c r="X19" s="64">
        <v>1700</v>
      </c>
    </row>
    <row r="20" spans="1:25" x14ac:dyDescent="0.2">
      <c r="A20" s="57" t="s">
        <v>4</v>
      </c>
      <c r="B20" s="58">
        <v>3</v>
      </c>
      <c r="C20" s="18">
        <v>49</v>
      </c>
      <c r="D20" s="15">
        <v>19</v>
      </c>
      <c r="E20" s="15">
        <v>20</v>
      </c>
      <c r="F20" s="9"/>
      <c r="G20" s="9"/>
      <c r="H20" s="9"/>
      <c r="I20" s="9"/>
      <c r="J20" s="9"/>
      <c r="K20" s="9"/>
      <c r="L20" s="10"/>
      <c r="N20" s="43" t="s">
        <v>30</v>
      </c>
      <c r="O20" s="46">
        <v>1950</v>
      </c>
      <c r="P20" s="40">
        <v>2100</v>
      </c>
      <c r="Q20" s="40">
        <v>1600</v>
      </c>
      <c r="R20" s="40">
        <v>700</v>
      </c>
      <c r="S20" s="40">
        <v>1550</v>
      </c>
      <c r="T20" s="40">
        <v>0</v>
      </c>
      <c r="U20" s="40">
        <v>1000</v>
      </c>
      <c r="V20" s="40">
        <v>2200</v>
      </c>
      <c r="W20" s="40">
        <v>1950</v>
      </c>
      <c r="X20" s="41">
        <v>1000</v>
      </c>
    </row>
    <row r="21" spans="1:25" x14ac:dyDescent="0.2">
      <c r="A21" s="57" t="s">
        <v>5</v>
      </c>
      <c r="B21" s="58">
        <v>4</v>
      </c>
      <c r="C21" s="18">
        <v>59</v>
      </c>
      <c r="D21" s="15">
        <v>29</v>
      </c>
      <c r="E21" s="15">
        <v>30</v>
      </c>
      <c r="F21" s="9"/>
      <c r="G21" s="9"/>
      <c r="H21" s="9"/>
      <c r="I21" s="9"/>
      <c r="J21" s="9"/>
      <c r="K21" s="9"/>
      <c r="L21" s="10"/>
      <c r="N21" s="43" t="s">
        <v>31</v>
      </c>
      <c r="O21" s="46">
        <v>2000</v>
      </c>
      <c r="P21" s="40">
        <v>2150</v>
      </c>
      <c r="Q21" s="40">
        <v>1650</v>
      </c>
      <c r="R21" s="40">
        <v>900</v>
      </c>
      <c r="S21" s="40">
        <v>1550</v>
      </c>
      <c r="T21" s="40">
        <v>0</v>
      </c>
      <c r="U21" s="40">
        <v>1050</v>
      </c>
      <c r="V21" s="40">
        <v>2250</v>
      </c>
      <c r="W21" s="60">
        <v>2000</v>
      </c>
      <c r="X21" s="41">
        <v>1050</v>
      </c>
    </row>
    <row r="22" spans="1:25" x14ac:dyDescent="0.2">
      <c r="A22" s="57" t="s">
        <v>26</v>
      </c>
      <c r="B22" s="58">
        <v>5</v>
      </c>
      <c r="C22" s="19">
        <v>59</v>
      </c>
      <c r="D22" s="16">
        <v>29</v>
      </c>
      <c r="E22" s="16">
        <v>30</v>
      </c>
      <c r="F22" s="12"/>
      <c r="G22" s="12"/>
      <c r="H22" s="12"/>
      <c r="I22" s="12"/>
      <c r="J22" s="12"/>
      <c r="K22" s="12"/>
      <c r="L22" s="13"/>
      <c r="N22" s="43" t="s">
        <v>32</v>
      </c>
      <c r="O22" s="47">
        <v>2000</v>
      </c>
      <c r="P22" s="37">
        <v>2150</v>
      </c>
      <c r="Q22" s="37">
        <v>1650</v>
      </c>
      <c r="R22" s="37">
        <v>950</v>
      </c>
      <c r="S22" s="37">
        <v>1550</v>
      </c>
      <c r="T22" s="37">
        <v>0</v>
      </c>
      <c r="U22" s="37">
        <v>1050</v>
      </c>
      <c r="V22" s="37">
        <v>2250</v>
      </c>
      <c r="W22" s="61">
        <v>2050</v>
      </c>
      <c r="X22" s="38">
        <v>1100</v>
      </c>
    </row>
    <row r="23" spans="1:25" x14ac:dyDescent="0.2">
      <c r="N23" s="58"/>
      <c r="O23" s="44"/>
      <c r="P23" s="66">
        <v>2150</v>
      </c>
      <c r="Q23" s="44"/>
      <c r="R23" s="44"/>
      <c r="S23" s="44"/>
      <c r="T23" s="44"/>
      <c r="U23" s="44"/>
      <c r="V23" s="44"/>
      <c r="W23" s="44"/>
      <c r="X23" s="44"/>
    </row>
    <row r="24" spans="1:25" x14ac:dyDescent="0.2">
      <c r="A24" s="20" t="s">
        <v>22</v>
      </c>
      <c r="B24" s="20"/>
      <c r="C24" s="20"/>
      <c r="N24" s="85" t="s">
        <v>33</v>
      </c>
      <c r="O24" s="85"/>
      <c r="P24" s="85"/>
      <c r="Q24" s="85"/>
      <c r="R24" s="85"/>
      <c r="S24" s="85"/>
      <c r="T24" s="85"/>
      <c r="U24" s="85"/>
      <c r="V24" s="85"/>
      <c r="W24" s="85"/>
      <c r="X24" s="85"/>
    </row>
    <row r="25" spans="1:25" x14ac:dyDescent="0.2">
      <c r="C25" s="83" t="s">
        <v>6</v>
      </c>
      <c r="D25" s="83"/>
      <c r="E25" s="83"/>
      <c r="F25" s="83"/>
      <c r="G25" s="83"/>
      <c r="H25" s="83"/>
      <c r="I25" s="83"/>
      <c r="J25" s="83"/>
      <c r="K25" s="83"/>
      <c r="L25" s="83"/>
      <c r="N25" s="33" t="s">
        <v>34</v>
      </c>
    </row>
    <row r="26" spans="1:25" ht="30" customHeight="1" x14ac:dyDescent="0.2">
      <c r="C26" s="27" t="s">
        <v>15</v>
      </c>
      <c r="D26" s="27" t="s">
        <v>7</v>
      </c>
      <c r="E26" s="27" t="s">
        <v>16</v>
      </c>
      <c r="F26" s="27" t="s">
        <v>8</v>
      </c>
      <c r="G26" s="27" t="s">
        <v>9</v>
      </c>
      <c r="H26" s="27" t="s">
        <v>10</v>
      </c>
      <c r="I26" s="27" t="s">
        <v>11</v>
      </c>
      <c r="J26" s="27" t="s">
        <v>12</v>
      </c>
      <c r="K26" s="27" t="s">
        <v>13</v>
      </c>
      <c r="L26" s="27" t="s">
        <v>14</v>
      </c>
      <c r="O26" s="1" t="s">
        <v>18</v>
      </c>
      <c r="Y26" s="28"/>
    </row>
    <row r="27" spans="1:25" x14ac:dyDescent="0.2">
      <c r="A27" s="84" t="s">
        <v>0</v>
      </c>
      <c r="B27" s="84"/>
      <c r="C27" s="58">
        <v>1</v>
      </c>
      <c r="D27" s="58">
        <v>2</v>
      </c>
      <c r="E27" s="58">
        <v>3</v>
      </c>
      <c r="F27" s="58">
        <v>4</v>
      </c>
      <c r="G27" s="58">
        <v>5</v>
      </c>
      <c r="H27" s="58">
        <v>6</v>
      </c>
      <c r="I27" s="58">
        <v>7</v>
      </c>
      <c r="J27" s="58">
        <v>8</v>
      </c>
      <c r="K27" s="58">
        <v>9</v>
      </c>
      <c r="L27" s="58">
        <v>10</v>
      </c>
      <c r="O27" s="58">
        <v>1</v>
      </c>
      <c r="P27" s="58">
        <v>2</v>
      </c>
      <c r="Q27" s="58">
        <v>3</v>
      </c>
      <c r="R27" s="58">
        <v>4</v>
      </c>
      <c r="S27" s="58">
        <v>5</v>
      </c>
      <c r="T27" s="58">
        <v>6</v>
      </c>
      <c r="U27" s="58">
        <v>7</v>
      </c>
      <c r="V27" s="58">
        <v>8</v>
      </c>
      <c r="W27" s="58">
        <v>9</v>
      </c>
      <c r="X27" s="58">
        <v>0</v>
      </c>
      <c r="Y27" s="28"/>
    </row>
    <row r="28" spans="1:25" x14ac:dyDescent="0.2">
      <c r="A28" s="57" t="s">
        <v>1</v>
      </c>
      <c r="B28" s="58">
        <v>0</v>
      </c>
      <c r="C28" s="21"/>
      <c r="D28" s="22"/>
      <c r="E28" s="14">
        <v>10</v>
      </c>
      <c r="F28" s="6"/>
      <c r="G28" s="6"/>
      <c r="H28" s="6"/>
      <c r="I28" s="14">
        <v>40</v>
      </c>
      <c r="J28" s="6"/>
      <c r="K28" s="6"/>
      <c r="L28" s="7"/>
      <c r="N28" s="43" t="s">
        <v>27</v>
      </c>
      <c r="O28" s="48">
        <v>18.835000000000001</v>
      </c>
      <c r="P28" s="49">
        <v>25.898</v>
      </c>
      <c r="Q28" s="49">
        <v>11.772</v>
      </c>
      <c r="R28" s="49">
        <v>4.7089999999999996</v>
      </c>
      <c r="S28" s="49">
        <v>11.772</v>
      </c>
      <c r="T28" s="49">
        <v>47.087000000000003</v>
      </c>
      <c r="U28" s="49">
        <v>7.0629999999999997</v>
      </c>
      <c r="V28" s="49">
        <v>25.898</v>
      </c>
      <c r="W28" s="49">
        <v>25.898</v>
      </c>
      <c r="X28" s="50">
        <v>14.125999999999999</v>
      </c>
      <c r="Y28" s="28"/>
    </row>
    <row r="29" spans="1:25" x14ac:dyDescent="0.2">
      <c r="A29" s="57" t="s">
        <v>2</v>
      </c>
      <c r="B29" s="58">
        <v>1</v>
      </c>
      <c r="C29" s="23"/>
      <c r="D29" s="24"/>
      <c r="E29" s="15">
        <v>10</v>
      </c>
      <c r="F29" s="9"/>
      <c r="G29" s="9"/>
      <c r="H29" s="9"/>
      <c r="I29" s="15">
        <v>40</v>
      </c>
      <c r="J29" s="9"/>
      <c r="K29" s="9"/>
      <c r="L29" s="10"/>
      <c r="N29" s="43" t="s">
        <v>28</v>
      </c>
      <c r="O29" s="51">
        <v>18.835000000000001</v>
      </c>
      <c r="P29" s="52">
        <v>25.898</v>
      </c>
      <c r="Q29" s="52">
        <v>11.772</v>
      </c>
      <c r="R29" s="52">
        <v>4.7089999999999996</v>
      </c>
      <c r="S29" s="52">
        <v>11.772</v>
      </c>
      <c r="T29" s="52">
        <v>47.087000000000003</v>
      </c>
      <c r="U29" s="52">
        <v>9.4169999999999998</v>
      </c>
      <c r="V29" s="52">
        <v>25.898</v>
      </c>
      <c r="W29" s="52">
        <v>28.251999999999999</v>
      </c>
      <c r="X29" s="53">
        <v>16.48</v>
      </c>
      <c r="Y29" s="28"/>
    </row>
    <row r="30" spans="1:25" x14ac:dyDescent="0.2">
      <c r="A30" s="57" t="s">
        <v>3</v>
      </c>
      <c r="B30" s="58">
        <v>2</v>
      </c>
      <c r="C30" s="23"/>
      <c r="D30" s="24"/>
      <c r="E30" s="15">
        <v>20</v>
      </c>
      <c r="F30" s="9"/>
      <c r="G30" s="9"/>
      <c r="H30" s="9"/>
      <c r="I30" s="15">
        <v>50</v>
      </c>
      <c r="J30" s="9"/>
      <c r="K30" s="9"/>
      <c r="L30" s="10"/>
      <c r="N30" s="43" t="s">
        <v>29</v>
      </c>
      <c r="O30" s="51">
        <v>21.189</v>
      </c>
      <c r="P30" s="52">
        <v>28.251999999999999</v>
      </c>
      <c r="Q30" s="52">
        <v>14.125999999999999</v>
      </c>
      <c r="R30" s="52">
        <v>7.0629999999999997</v>
      </c>
      <c r="S30" s="52">
        <v>14.125999999999999</v>
      </c>
      <c r="T30" s="52">
        <v>47.087000000000003</v>
      </c>
      <c r="U30" s="52">
        <v>11.772</v>
      </c>
      <c r="V30" s="52">
        <v>28.251999999999999</v>
      </c>
      <c r="W30" s="52">
        <v>30.606999999999999</v>
      </c>
      <c r="X30" s="53">
        <v>18.835000000000001</v>
      </c>
      <c r="Y30" s="28"/>
    </row>
    <row r="31" spans="1:25" x14ac:dyDescent="0.2">
      <c r="A31" s="57" t="s">
        <v>4</v>
      </c>
      <c r="B31" s="58">
        <v>3</v>
      </c>
      <c r="C31" s="23"/>
      <c r="D31" s="24"/>
      <c r="E31" s="15">
        <v>20</v>
      </c>
      <c r="F31" s="9"/>
      <c r="G31" s="9"/>
      <c r="H31" s="9"/>
      <c r="I31" s="15">
        <v>50</v>
      </c>
      <c r="J31" s="9"/>
      <c r="K31" s="9"/>
      <c r="L31" s="10"/>
      <c r="N31" s="43" t="s">
        <v>30</v>
      </c>
      <c r="O31" s="51">
        <v>21.189</v>
      </c>
      <c r="P31" s="52">
        <v>28.251999999999999</v>
      </c>
      <c r="Q31" s="52">
        <v>14.125999999999999</v>
      </c>
      <c r="R31" s="52">
        <v>9.4169999999999998</v>
      </c>
      <c r="S31" s="52">
        <v>14.125999999999999</v>
      </c>
      <c r="T31" s="52">
        <v>47.087000000000003</v>
      </c>
      <c r="U31" s="52">
        <v>11.772</v>
      </c>
      <c r="V31" s="52">
        <v>28.251999999999999</v>
      </c>
      <c r="W31" s="52">
        <v>23.542999999999999</v>
      </c>
      <c r="X31" s="53">
        <v>9.4169999999999998</v>
      </c>
      <c r="Y31" s="28"/>
    </row>
    <row r="32" spans="1:25" x14ac:dyDescent="0.2">
      <c r="A32" s="57" t="s">
        <v>5</v>
      </c>
      <c r="B32" s="58">
        <v>4</v>
      </c>
      <c r="C32" s="23"/>
      <c r="D32" s="24"/>
      <c r="E32" s="15">
        <v>30</v>
      </c>
      <c r="F32" s="9"/>
      <c r="G32" s="9"/>
      <c r="H32" s="9"/>
      <c r="I32" s="15">
        <v>60</v>
      </c>
      <c r="J32" s="9"/>
      <c r="K32" s="9"/>
      <c r="L32" s="10"/>
      <c r="N32" s="43" t="s">
        <v>31</v>
      </c>
      <c r="O32" s="51">
        <v>23.542999999999999</v>
      </c>
      <c r="P32" s="52">
        <v>30.606999999999999</v>
      </c>
      <c r="Q32" s="52">
        <v>16.48</v>
      </c>
      <c r="R32" s="52">
        <v>11.772</v>
      </c>
      <c r="S32" s="52">
        <v>16.48</v>
      </c>
      <c r="T32" s="52">
        <v>47.087000000000003</v>
      </c>
      <c r="U32" s="52">
        <v>14.125999999999999</v>
      </c>
      <c r="V32" s="52">
        <v>30.606999999999999</v>
      </c>
      <c r="W32" s="52">
        <v>21.189</v>
      </c>
      <c r="X32" s="53">
        <v>11.772</v>
      </c>
      <c r="Y32" s="28"/>
    </row>
    <row r="33" spans="1:25" x14ac:dyDescent="0.2">
      <c r="A33" s="57" t="s">
        <v>26</v>
      </c>
      <c r="B33" s="58">
        <v>5</v>
      </c>
      <c r="C33" s="25"/>
      <c r="D33" s="26"/>
      <c r="E33" s="16">
        <v>30</v>
      </c>
      <c r="F33" s="12"/>
      <c r="G33" s="12"/>
      <c r="H33" s="12"/>
      <c r="I33" s="16">
        <v>60</v>
      </c>
      <c r="J33" s="12"/>
      <c r="K33" s="12"/>
      <c r="L33" s="13"/>
      <c r="N33" s="43" t="s">
        <v>32</v>
      </c>
      <c r="O33" s="54">
        <v>23.542999999999999</v>
      </c>
      <c r="P33" s="55">
        <v>30.606999999999999</v>
      </c>
      <c r="Q33" s="55">
        <v>16.48</v>
      </c>
      <c r="R33" s="55">
        <v>14.125999999999999</v>
      </c>
      <c r="S33" s="55">
        <v>16.48</v>
      </c>
      <c r="T33" s="55">
        <v>47.087000000000003</v>
      </c>
      <c r="U33" s="55">
        <v>16.48</v>
      </c>
      <c r="V33" s="55">
        <v>30.606999999999999</v>
      </c>
      <c r="W33" s="55">
        <v>23.542999999999999</v>
      </c>
      <c r="X33" s="56">
        <v>16.48</v>
      </c>
      <c r="Y33" s="28"/>
    </row>
    <row r="34" spans="1:25" x14ac:dyDescent="0.2">
      <c r="N34" s="28"/>
      <c r="O34" s="28"/>
      <c r="P34" s="68">
        <f>P33+(P32-P31)</f>
        <v>32.962000000000003</v>
      </c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">
      <c r="P35" s="67"/>
    </row>
    <row r="36" spans="1:25" x14ac:dyDescent="0.2">
      <c r="P36" s="67"/>
    </row>
  </sheetData>
  <mergeCells count="10">
    <mergeCell ref="A16:B16"/>
    <mergeCell ref="N24:X24"/>
    <mergeCell ref="C25:L25"/>
    <mergeCell ref="A27:B27"/>
    <mergeCell ref="A2:L2"/>
    <mergeCell ref="N2:X2"/>
    <mergeCell ref="C3:L3"/>
    <mergeCell ref="A5:B5"/>
    <mergeCell ref="N13:X13"/>
    <mergeCell ref="C14:L1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64" sqref="N64"/>
    </sheetView>
  </sheetViews>
  <sheetFormatPr defaultRowHeight="15" outlineLevelRow="1" x14ac:dyDescent="0.25"/>
  <cols>
    <col min="1" max="1" width="12" bestFit="1" customWidth="1"/>
    <col min="3" max="3" width="24.140625" customWidth="1"/>
  </cols>
  <sheetData>
    <row r="1" spans="1:24" x14ac:dyDescent="0.25">
      <c r="A1" s="72" t="s">
        <v>51</v>
      </c>
      <c r="C1" s="72"/>
    </row>
    <row r="2" spans="1:24" ht="26.25" x14ac:dyDescent="0.25">
      <c r="D2" s="27" t="s">
        <v>15</v>
      </c>
      <c r="E2" s="27" t="s">
        <v>7</v>
      </c>
      <c r="F2" s="27" t="s">
        <v>16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O2" s="27" t="s">
        <v>15</v>
      </c>
      <c r="P2" s="27" t="s">
        <v>7</v>
      </c>
      <c r="Q2" s="27" t="s">
        <v>16</v>
      </c>
      <c r="R2" s="27" t="s">
        <v>8</v>
      </c>
      <c r="S2" s="27" t="s">
        <v>9</v>
      </c>
      <c r="T2" s="27" t="s">
        <v>10</v>
      </c>
      <c r="U2" s="27" t="s">
        <v>11</v>
      </c>
      <c r="V2" s="27" t="s">
        <v>12</v>
      </c>
      <c r="W2" s="27" t="s">
        <v>13</v>
      </c>
      <c r="X2" s="27" t="s">
        <v>14</v>
      </c>
    </row>
    <row r="3" spans="1:24" x14ac:dyDescent="0.25">
      <c r="D3" s="69">
        <v>1</v>
      </c>
      <c r="E3" s="69">
        <v>2</v>
      </c>
      <c r="F3" s="69">
        <v>3</v>
      </c>
      <c r="G3" s="69">
        <v>4</v>
      </c>
      <c r="H3" s="69">
        <v>5</v>
      </c>
      <c r="I3" s="69">
        <v>6</v>
      </c>
      <c r="J3" s="69">
        <v>7</v>
      </c>
      <c r="K3" s="69">
        <v>8</v>
      </c>
      <c r="L3" s="69">
        <v>9</v>
      </c>
      <c r="M3" s="69">
        <v>10</v>
      </c>
      <c r="O3" s="69">
        <v>1</v>
      </c>
      <c r="P3" s="69">
        <v>2</v>
      </c>
      <c r="Q3" s="69">
        <v>3</v>
      </c>
      <c r="R3" s="69">
        <v>4</v>
      </c>
      <c r="S3" s="69">
        <v>5</v>
      </c>
      <c r="T3" s="69">
        <v>6</v>
      </c>
      <c r="U3" s="69">
        <v>7</v>
      </c>
      <c r="V3" s="69">
        <v>8</v>
      </c>
      <c r="W3" s="69">
        <v>9</v>
      </c>
      <c r="X3" s="69">
        <v>10</v>
      </c>
    </row>
    <row r="4" spans="1:24" hidden="1" outlineLevel="1" x14ac:dyDescent="0.25">
      <c r="A4" s="84" t="s">
        <v>19</v>
      </c>
      <c r="B4" s="84"/>
      <c r="C4" s="72" t="s">
        <v>49</v>
      </c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24" hidden="1" outlineLevel="1" x14ac:dyDescent="0.25">
      <c r="A5" s="70" t="s">
        <v>1</v>
      </c>
      <c r="B5" s="69">
        <v>0</v>
      </c>
      <c r="C5" t="s">
        <v>42</v>
      </c>
      <c r="D5">
        <v>40</v>
      </c>
      <c r="E5">
        <v>55</v>
      </c>
      <c r="F5">
        <v>40</v>
      </c>
      <c r="G5">
        <v>10</v>
      </c>
      <c r="H5">
        <v>30</v>
      </c>
      <c r="I5">
        <v>18</v>
      </c>
      <c r="J5">
        <v>20</v>
      </c>
      <c r="K5">
        <v>55</v>
      </c>
      <c r="L5">
        <v>55</v>
      </c>
      <c r="M5">
        <v>40</v>
      </c>
    </row>
    <row r="6" spans="1:24" hidden="1" outlineLevel="1" x14ac:dyDescent="0.25">
      <c r="A6" s="70" t="s">
        <v>2</v>
      </c>
      <c r="B6" s="69">
        <v>1</v>
      </c>
      <c r="C6" t="s">
        <v>43</v>
      </c>
      <c r="D6">
        <v>40</v>
      </c>
      <c r="E6">
        <v>55</v>
      </c>
      <c r="F6">
        <v>40</v>
      </c>
      <c r="G6">
        <v>15</v>
      </c>
      <c r="H6">
        <v>30</v>
      </c>
      <c r="I6">
        <v>18</v>
      </c>
      <c r="J6">
        <v>25</v>
      </c>
      <c r="K6">
        <v>55</v>
      </c>
      <c r="L6">
        <v>60</v>
      </c>
      <c r="M6">
        <v>45</v>
      </c>
    </row>
    <row r="7" spans="1:24" hidden="1" outlineLevel="1" x14ac:dyDescent="0.25">
      <c r="A7" s="70" t="s">
        <v>3</v>
      </c>
      <c r="B7" s="69">
        <v>2</v>
      </c>
      <c r="C7" t="s">
        <v>44</v>
      </c>
      <c r="D7">
        <v>45</v>
      </c>
      <c r="E7">
        <v>60</v>
      </c>
      <c r="F7">
        <v>45</v>
      </c>
      <c r="G7">
        <v>20</v>
      </c>
      <c r="H7">
        <v>35</v>
      </c>
      <c r="I7">
        <v>18</v>
      </c>
      <c r="J7">
        <v>30</v>
      </c>
      <c r="K7">
        <v>60</v>
      </c>
      <c r="L7">
        <v>65</v>
      </c>
      <c r="M7">
        <v>55</v>
      </c>
    </row>
    <row r="8" spans="1:24" hidden="1" outlineLevel="1" x14ac:dyDescent="0.25">
      <c r="A8" s="70" t="s">
        <v>4</v>
      </c>
      <c r="B8" s="69">
        <v>3</v>
      </c>
      <c r="C8" t="s">
        <v>45</v>
      </c>
      <c r="D8">
        <v>45</v>
      </c>
      <c r="E8">
        <v>60</v>
      </c>
      <c r="F8">
        <v>45</v>
      </c>
      <c r="G8">
        <v>25</v>
      </c>
      <c r="H8">
        <v>35</v>
      </c>
      <c r="I8">
        <v>18</v>
      </c>
      <c r="J8">
        <v>30</v>
      </c>
      <c r="K8">
        <v>60</v>
      </c>
      <c r="L8">
        <v>50</v>
      </c>
      <c r="M8">
        <v>25</v>
      </c>
    </row>
    <row r="9" spans="1:24" hidden="1" outlineLevel="1" x14ac:dyDescent="0.25">
      <c r="A9" s="70" t="s">
        <v>5</v>
      </c>
      <c r="B9" s="69">
        <v>4</v>
      </c>
      <c r="C9" t="s">
        <v>46</v>
      </c>
      <c r="D9">
        <v>50</v>
      </c>
      <c r="E9">
        <v>65</v>
      </c>
      <c r="F9">
        <v>50</v>
      </c>
      <c r="G9">
        <v>30</v>
      </c>
      <c r="H9">
        <v>40</v>
      </c>
      <c r="I9">
        <v>18</v>
      </c>
      <c r="J9">
        <v>35</v>
      </c>
      <c r="K9">
        <v>65</v>
      </c>
      <c r="L9">
        <v>45</v>
      </c>
      <c r="M9">
        <v>30</v>
      </c>
    </row>
    <row r="10" spans="1:24" hidden="1" outlineLevel="1" x14ac:dyDescent="0.25">
      <c r="A10" s="70" t="s">
        <v>26</v>
      </c>
      <c r="B10" s="69">
        <v>5</v>
      </c>
      <c r="C10" t="s">
        <v>47</v>
      </c>
      <c r="D10">
        <v>50</v>
      </c>
      <c r="E10">
        <v>65</v>
      </c>
      <c r="F10">
        <v>55</v>
      </c>
      <c r="G10">
        <v>35</v>
      </c>
      <c r="H10">
        <v>40</v>
      </c>
      <c r="I10">
        <v>18</v>
      </c>
      <c r="J10">
        <v>40</v>
      </c>
      <c r="K10">
        <v>65</v>
      </c>
      <c r="L10">
        <v>50</v>
      </c>
      <c r="M10">
        <v>40</v>
      </c>
    </row>
    <row r="11" spans="1:24" hidden="1" outlineLevel="1" x14ac:dyDescent="0.25">
      <c r="A11" s="70" t="s">
        <v>57</v>
      </c>
      <c r="B11" s="69">
        <v>6</v>
      </c>
      <c r="C11" t="s">
        <v>48</v>
      </c>
      <c r="D11">
        <v>0</v>
      </c>
      <c r="E11">
        <v>0</v>
      </c>
      <c r="F11">
        <v>0</v>
      </c>
    </row>
    <row r="12" spans="1:24" hidden="1" outlineLevel="1" x14ac:dyDescent="0.25"/>
    <row r="13" spans="1:24" hidden="1" outlineLevel="1" x14ac:dyDescent="0.25">
      <c r="A13" s="84" t="s">
        <v>19</v>
      </c>
      <c r="B13" s="84"/>
      <c r="C13" s="72" t="s">
        <v>53</v>
      </c>
      <c r="O13" t="s">
        <v>52</v>
      </c>
    </row>
    <row r="14" spans="1:24" hidden="1" outlineLevel="1" x14ac:dyDescent="0.25">
      <c r="A14" s="70" t="s">
        <v>1</v>
      </c>
      <c r="B14" s="69">
        <v>0</v>
      </c>
      <c r="C14" t="s">
        <v>42</v>
      </c>
      <c r="D14">
        <v>40</v>
      </c>
      <c r="E14" s="75">
        <v>55</v>
      </c>
      <c r="F14" s="75">
        <v>40</v>
      </c>
      <c r="G14" s="74">
        <v>10</v>
      </c>
      <c r="H14">
        <v>30</v>
      </c>
      <c r="I14">
        <v>18</v>
      </c>
      <c r="J14" s="74">
        <v>20</v>
      </c>
      <c r="K14" s="75">
        <v>55</v>
      </c>
      <c r="L14">
        <v>55</v>
      </c>
      <c r="M14">
        <v>40</v>
      </c>
      <c r="O14">
        <f t="shared" ref="O14:X20" si="0">D14-D5</f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idden="1" outlineLevel="1" x14ac:dyDescent="0.25">
      <c r="A15" s="70" t="s">
        <v>2</v>
      </c>
      <c r="B15" s="69">
        <v>1</v>
      </c>
      <c r="C15" t="s">
        <v>43</v>
      </c>
      <c r="D15">
        <v>40</v>
      </c>
      <c r="E15" s="75">
        <v>55</v>
      </c>
      <c r="F15" s="75">
        <v>40</v>
      </c>
      <c r="G15" s="74">
        <v>15</v>
      </c>
      <c r="H15">
        <v>30</v>
      </c>
      <c r="I15">
        <v>18</v>
      </c>
      <c r="J15" s="74">
        <v>25</v>
      </c>
      <c r="K15" s="75">
        <v>55</v>
      </c>
      <c r="L15">
        <v>55</v>
      </c>
      <c r="M15">
        <v>45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-5</v>
      </c>
      <c r="X15">
        <f t="shared" si="0"/>
        <v>0</v>
      </c>
    </row>
    <row r="16" spans="1:24" hidden="1" outlineLevel="1" x14ac:dyDescent="0.25">
      <c r="A16" s="70" t="s">
        <v>3</v>
      </c>
      <c r="B16" s="69">
        <v>2</v>
      </c>
      <c r="C16" t="s">
        <v>44</v>
      </c>
      <c r="D16">
        <v>45</v>
      </c>
      <c r="E16" s="75">
        <v>55</v>
      </c>
      <c r="F16" s="75">
        <v>45</v>
      </c>
      <c r="G16" s="76">
        <v>20</v>
      </c>
      <c r="H16">
        <v>35</v>
      </c>
      <c r="I16">
        <v>18</v>
      </c>
      <c r="J16" s="76">
        <v>30</v>
      </c>
      <c r="K16" s="75">
        <v>55</v>
      </c>
      <c r="L16">
        <v>55</v>
      </c>
      <c r="M16">
        <v>55</v>
      </c>
      <c r="O16">
        <f t="shared" si="0"/>
        <v>0</v>
      </c>
      <c r="P16">
        <f t="shared" si="0"/>
        <v>-5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-5</v>
      </c>
      <c r="W16">
        <f t="shared" si="0"/>
        <v>-10</v>
      </c>
      <c r="X16">
        <f t="shared" si="0"/>
        <v>0</v>
      </c>
    </row>
    <row r="17" spans="1:24" hidden="1" outlineLevel="1" x14ac:dyDescent="0.25">
      <c r="A17" s="70" t="s">
        <v>4</v>
      </c>
      <c r="B17" s="69">
        <v>3</v>
      </c>
      <c r="C17" t="s">
        <v>45</v>
      </c>
      <c r="D17">
        <v>45</v>
      </c>
      <c r="E17" s="75">
        <v>55</v>
      </c>
      <c r="F17" s="75">
        <v>45</v>
      </c>
      <c r="G17" s="76">
        <v>25</v>
      </c>
      <c r="H17">
        <v>35</v>
      </c>
      <c r="I17">
        <v>18</v>
      </c>
      <c r="J17" s="76">
        <v>30</v>
      </c>
      <c r="K17" s="75">
        <v>55</v>
      </c>
      <c r="L17">
        <v>50</v>
      </c>
      <c r="M17">
        <v>25</v>
      </c>
      <c r="O17">
        <f t="shared" si="0"/>
        <v>0</v>
      </c>
      <c r="P17">
        <f t="shared" si="0"/>
        <v>-5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-5</v>
      </c>
      <c r="W17">
        <f t="shared" si="0"/>
        <v>0</v>
      </c>
      <c r="X17">
        <f t="shared" si="0"/>
        <v>0</v>
      </c>
    </row>
    <row r="18" spans="1:24" hidden="1" outlineLevel="1" x14ac:dyDescent="0.25">
      <c r="A18" s="70" t="s">
        <v>5</v>
      </c>
      <c r="B18" s="69">
        <v>4</v>
      </c>
      <c r="C18" t="s">
        <v>46</v>
      </c>
      <c r="D18">
        <v>50</v>
      </c>
      <c r="E18" s="75">
        <v>55</v>
      </c>
      <c r="F18" s="75">
        <v>50</v>
      </c>
      <c r="G18" s="76">
        <v>30</v>
      </c>
      <c r="H18">
        <v>40</v>
      </c>
      <c r="I18">
        <v>18</v>
      </c>
      <c r="J18" s="76">
        <v>35</v>
      </c>
      <c r="K18" s="75">
        <v>55</v>
      </c>
      <c r="L18">
        <v>45</v>
      </c>
      <c r="M18">
        <v>30</v>
      </c>
      <c r="O18">
        <f t="shared" si="0"/>
        <v>0</v>
      </c>
      <c r="P18">
        <f t="shared" si="0"/>
        <v>-10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-10</v>
      </c>
      <c r="W18">
        <f t="shared" si="0"/>
        <v>0</v>
      </c>
      <c r="X18">
        <f t="shared" si="0"/>
        <v>0</v>
      </c>
    </row>
    <row r="19" spans="1:24" hidden="1" outlineLevel="1" x14ac:dyDescent="0.25">
      <c r="A19" s="70" t="s">
        <v>26</v>
      </c>
      <c r="B19" s="69">
        <v>5</v>
      </c>
      <c r="C19" t="s">
        <v>47</v>
      </c>
      <c r="D19">
        <v>50</v>
      </c>
      <c r="E19" s="75">
        <v>55</v>
      </c>
      <c r="F19" s="75">
        <v>55</v>
      </c>
      <c r="G19" s="73">
        <v>35</v>
      </c>
      <c r="H19">
        <v>40</v>
      </c>
      <c r="I19">
        <v>18</v>
      </c>
      <c r="J19" s="73">
        <v>40</v>
      </c>
      <c r="K19" s="75">
        <v>55</v>
      </c>
      <c r="L19">
        <v>50</v>
      </c>
      <c r="M19">
        <v>40</v>
      </c>
      <c r="O19">
        <f t="shared" si="0"/>
        <v>0</v>
      </c>
      <c r="P19">
        <f t="shared" si="0"/>
        <v>-10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-10</v>
      </c>
      <c r="W19">
        <f t="shared" si="0"/>
        <v>0</v>
      </c>
      <c r="X19">
        <f t="shared" si="0"/>
        <v>0</v>
      </c>
    </row>
    <row r="20" spans="1:24" hidden="1" outlineLevel="1" x14ac:dyDescent="0.25">
      <c r="A20" s="71" t="s">
        <v>57</v>
      </c>
      <c r="B20" s="69">
        <v>6</v>
      </c>
      <c r="C20" t="s">
        <v>48</v>
      </c>
      <c r="D20">
        <v>25</v>
      </c>
      <c r="E20" s="75">
        <v>25</v>
      </c>
      <c r="F20" s="75">
        <v>25</v>
      </c>
      <c r="G20">
        <v>25</v>
      </c>
      <c r="H20">
        <v>0</v>
      </c>
      <c r="I20">
        <v>0</v>
      </c>
      <c r="J20">
        <v>0</v>
      </c>
      <c r="K20" s="75">
        <v>0</v>
      </c>
      <c r="L20">
        <v>0</v>
      </c>
      <c r="M20">
        <v>0</v>
      </c>
      <c r="O20">
        <f t="shared" si="0"/>
        <v>25</v>
      </c>
      <c r="P20">
        <f t="shared" si="0"/>
        <v>25</v>
      </c>
      <c r="Q20">
        <f t="shared" si="0"/>
        <v>25</v>
      </c>
      <c r="R20">
        <f t="shared" si="0"/>
        <v>25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</row>
    <row r="21" spans="1:24" hidden="1" outlineLevel="1" x14ac:dyDescent="0.25"/>
    <row r="22" spans="1:24" collapsed="1" x14ac:dyDescent="0.25">
      <c r="A22" s="84" t="s">
        <v>19</v>
      </c>
      <c r="B22" s="84"/>
      <c r="C22" s="72" t="s">
        <v>50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O22" t="s">
        <v>52</v>
      </c>
    </row>
    <row r="23" spans="1:24" x14ac:dyDescent="0.25">
      <c r="A23" s="70" t="s">
        <v>1</v>
      </c>
      <c r="B23" s="69">
        <v>0</v>
      </c>
      <c r="C23" t="s">
        <v>42</v>
      </c>
      <c r="D23" s="78">
        <v>40</v>
      </c>
      <c r="E23" s="78">
        <v>55</v>
      </c>
      <c r="F23" s="78">
        <v>40</v>
      </c>
      <c r="G23" s="78">
        <v>10</v>
      </c>
      <c r="H23" s="78">
        <v>30</v>
      </c>
      <c r="I23" s="78">
        <v>18</v>
      </c>
      <c r="J23" s="78">
        <v>20</v>
      </c>
      <c r="K23" s="78">
        <v>55</v>
      </c>
      <c r="L23" s="78">
        <v>55</v>
      </c>
      <c r="M23" s="78">
        <v>40</v>
      </c>
      <c r="O23">
        <f>D23-D5</f>
        <v>0</v>
      </c>
      <c r="P23">
        <f t="shared" ref="P23:X29" si="1">E23-E5</f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</row>
    <row r="24" spans="1:24" x14ac:dyDescent="0.25">
      <c r="A24" s="70" t="s">
        <v>2</v>
      </c>
      <c r="B24" s="69">
        <v>1</v>
      </c>
      <c r="C24" t="s">
        <v>43</v>
      </c>
      <c r="D24" s="78">
        <v>40</v>
      </c>
      <c r="E24" s="78">
        <v>55</v>
      </c>
      <c r="F24" s="78">
        <v>40</v>
      </c>
      <c r="G24" s="78">
        <v>15</v>
      </c>
      <c r="H24" s="78">
        <v>30</v>
      </c>
      <c r="I24" s="78">
        <v>18</v>
      </c>
      <c r="J24" s="78">
        <v>25</v>
      </c>
      <c r="K24" s="78">
        <v>55</v>
      </c>
      <c r="L24" s="78">
        <v>60</v>
      </c>
      <c r="M24" s="78">
        <v>45</v>
      </c>
      <c r="O24">
        <f t="shared" ref="O24:O29" si="2">D24-D6</f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0</v>
      </c>
    </row>
    <row r="25" spans="1:24" x14ac:dyDescent="0.25">
      <c r="A25" s="70" t="s">
        <v>3</v>
      </c>
      <c r="B25" s="69">
        <v>2</v>
      </c>
      <c r="C25" t="s">
        <v>44</v>
      </c>
      <c r="D25" s="78">
        <v>45</v>
      </c>
      <c r="E25" s="78">
        <v>60</v>
      </c>
      <c r="F25" s="78">
        <v>45</v>
      </c>
      <c r="G25" s="78">
        <v>20</v>
      </c>
      <c r="H25" s="78">
        <v>35</v>
      </c>
      <c r="I25" s="78">
        <v>18</v>
      </c>
      <c r="J25" s="78">
        <v>30</v>
      </c>
      <c r="K25" s="78">
        <v>60</v>
      </c>
      <c r="L25" s="78">
        <v>65</v>
      </c>
      <c r="M25" s="78">
        <v>55</v>
      </c>
      <c r="O25">
        <f t="shared" si="2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</row>
    <row r="26" spans="1:24" x14ac:dyDescent="0.25">
      <c r="A26" s="70" t="s">
        <v>4</v>
      </c>
      <c r="B26" s="69">
        <v>3</v>
      </c>
      <c r="C26" t="s">
        <v>45</v>
      </c>
      <c r="D26" s="78">
        <v>45</v>
      </c>
      <c r="E26" s="78">
        <v>60</v>
      </c>
      <c r="F26" s="78">
        <v>45</v>
      </c>
      <c r="G26" s="78">
        <v>25</v>
      </c>
      <c r="H26" s="78">
        <v>35</v>
      </c>
      <c r="I26" s="78">
        <v>18</v>
      </c>
      <c r="J26" s="78">
        <v>30</v>
      </c>
      <c r="K26" s="78">
        <v>60</v>
      </c>
      <c r="L26" s="78">
        <v>50</v>
      </c>
      <c r="M26" s="78">
        <v>25</v>
      </c>
      <c r="O26">
        <f t="shared" si="2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</row>
    <row r="27" spans="1:24" x14ac:dyDescent="0.25">
      <c r="A27" s="70" t="s">
        <v>5</v>
      </c>
      <c r="B27" s="69">
        <v>4</v>
      </c>
      <c r="C27" t="s">
        <v>46</v>
      </c>
      <c r="D27" s="78">
        <v>50</v>
      </c>
      <c r="E27" s="78">
        <v>65</v>
      </c>
      <c r="F27" s="78">
        <v>50</v>
      </c>
      <c r="G27" s="78">
        <v>30</v>
      </c>
      <c r="H27" s="78">
        <v>40</v>
      </c>
      <c r="I27" s="78">
        <v>18</v>
      </c>
      <c r="J27" s="78">
        <v>35</v>
      </c>
      <c r="K27" s="78">
        <v>65</v>
      </c>
      <c r="L27" s="78">
        <v>45</v>
      </c>
      <c r="M27" s="78">
        <v>30</v>
      </c>
      <c r="O27">
        <f t="shared" si="2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</row>
    <row r="28" spans="1:24" x14ac:dyDescent="0.25">
      <c r="A28" s="70" t="s">
        <v>26</v>
      </c>
      <c r="B28" s="69">
        <v>5</v>
      </c>
      <c r="C28" t="s">
        <v>47</v>
      </c>
      <c r="D28" s="78">
        <v>50</v>
      </c>
      <c r="E28" s="78">
        <v>65</v>
      </c>
      <c r="F28" s="78">
        <v>55</v>
      </c>
      <c r="G28" s="78">
        <v>35</v>
      </c>
      <c r="H28" s="78">
        <v>40</v>
      </c>
      <c r="I28" s="78">
        <v>18</v>
      </c>
      <c r="J28" s="78">
        <v>40</v>
      </c>
      <c r="K28" s="78">
        <v>65</v>
      </c>
      <c r="L28" s="78">
        <v>50</v>
      </c>
      <c r="M28" s="78">
        <v>40</v>
      </c>
      <c r="O28">
        <f t="shared" si="2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</row>
    <row r="29" spans="1:24" x14ac:dyDescent="0.25">
      <c r="A29" s="71" t="s">
        <v>57</v>
      </c>
      <c r="B29" s="69">
        <v>6</v>
      </c>
      <c r="C29" t="s">
        <v>48</v>
      </c>
      <c r="D29" s="78">
        <v>50</v>
      </c>
      <c r="E29" s="78">
        <v>75</v>
      </c>
      <c r="F29" s="78"/>
      <c r="G29" s="78"/>
      <c r="H29" s="78"/>
      <c r="I29" s="78"/>
      <c r="J29" s="78"/>
      <c r="K29" s="78"/>
      <c r="L29" s="78"/>
      <c r="M29" s="78"/>
      <c r="O29">
        <f t="shared" si="2"/>
        <v>50</v>
      </c>
      <c r="P29">
        <f t="shared" si="1"/>
        <v>75</v>
      </c>
      <c r="Q29">
        <f t="shared" si="1"/>
        <v>0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</row>
    <row r="30" spans="1:24" x14ac:dyDescent="0.25">
      <c r="A30" s="70"/>
      <c r="B30" s="69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24" x14ac:dyDescent="0.25">
      <c r="C31" s="72" t="s">
        <v>54</v>
      </c>
    </row>
    <row r="32" spans="1:24" x14ac:dyDescent="0.25">
      <c r="C32" s="72"/>
      <c r="J32" t="s">
        <v>55</v>
      </c>
    </row>
    <row r="33" spans="1:24" x14ac:dyDescent="0.25">
      <c r="C33" t="s">
        <v>41</v>
      </c>
      <c r="J33" s="75"/>
      <c r="K33" t="s">
        <v>58</v>
      </c>
    </row>
    <row r="34" spans="1:24" x14ac:dyDescent="0.25">
      <c r="C34" t="s">
        <v>66</v>
      </c>
      <c r="J34" s="74"/>
    </row>
    <row r="35" spans="1:24" x14ac:dyDescent="0.25">
      <c r="C35" t="s">
        <v>65</v>
      </c>
      <c r="J35" s="82"/>
    </row>
    <row r="36" spans="1:24" x14ac:dyDescent="0.25">
      <c r="C36" t="s">
        <v>63</v>
      </c>
      <c r="J36" s="76"/>
    </row>
    <row r="37" spans="1:24" x14ac:dyDescent="0.25">
      <c r="C37" t="s">
        <v>64</v>
      </c>
      <c r="J37" s="73"/>
    </row>
    <row r="38" spans="1:24" x14ac:dyDescent="0.25">
      <c r="C38" t="s">
        <v>59</v>
      </c>
      <c r="J38" s="81"/>
    </row>
    <row r="39" spans="1:24" x14ac:dyDescent="0.25">
      <c r="J39" s="78"/>
    </row>
    <row r="40" spans="1:24" x14ac:dyDescent="0.25">
      <c r="A40" s="84" t="s">
        <v>19</v>
      </c>
      <c r="B40" s="84"/>
      <c r="C40" s="72" t="s">
        <v>60</v>
      </c>
      <c r="O40" t="s">
        <v>56</v>
      </c>
    </row>
    <row r="41" spans="1:24" x14ac:dyDescent="0.25">
      <c r="A41" s="80" t="s">
        <v>1</v>
      </c>
      <c r="B41" s="79">
        <v>0</v>
      </c>
      <c r="C41" t="s">
        <v>42</v>
      </c>
      <c r="D41">
        <f t="shared" ref="D41:F46" si="3">D23</f>
        <v>40</v>
      </c>
      <c r="E41" s="75">
        <f t="shared" si="3"/>
        <v>55</v>
      </c>
      <c r="F41" s="75">
        <f t="shared" si="3"/>
        <v>40</v>
      </c>
      <c r="G41" s="74">
        <f>IF(G23&gt;20,20,G23)</f>
        <v>10</v>
      </c>
      <c r="H41">
        <v>30</v>
      </c>
      <c r="I41">
        <v>18</v>
      </c>
      <c r="J41" s="74">
        <f>IF(J23&gt;20,20,J23)</f>
        <v>20</v>
      </c>
      <c r="K41" s="75">
        <f t="shared" ref="K41:L46" si="4">K23</f>
        <v>55</v>
      </c>
      <c r="L41">
        <f t="shared" si="4"/>
        <v>55</v>
      </c>
      <c r="M41">
        <v>40</v>
      </c>
      <c r="O41">
        <f t="shared" ref="O41:X46" si="5">D41-D23</f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5"/>
        <v>0</v>
      </c>
      <c r="X41">
        <f t="shared" si="5"/>
        <v>0</v>
      </c>
    </row>
    <row r="42" spans="1:24" x14ac:dyDescent="0.25">
      <c r="A42" s="80" t="s">
        <v>2</v>
      </c>
      <c r="B42" s="79">
        <v>1</v>
      </c>
      <c r="C42" t="s">
        <v>43</v>
      </c>
      <c r="D42">
        <f t="shared" si="3"/>
        <v>40</v>
      </c>
      <c r="E42" s="75">
        <f t="shared" si="3"/>
        <v>55</v>
      </c>
      <c r="F42" s="75">
        <f t="shared" si="3"/>
        <v>40</v>
      </c>
      <c r="G42" s="74">
        <f>IF(G24&gt;20,20,G24)</f>
        <v>15</v>
      </c>
      <c r="H42">
        <v>30</v>
      </c>
      <c r="I42">
        <v>18</v>
      </c>
      <c r="J42" s="74">
        <f>IF(J24&gt;20,20,J24)</f>
        <v>20</v>
      </c>
      <c r="K42" s="75">
        <f t="shared" si="4"/>
        <v>55</v>
      </c>
      <c r="L42" s="81">
        <f t="shared" si="4"/>
        <v>60</v>
      </c>
      <c r="M42">
        <v>45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-5</v>
      </c>
      <c r="V42">
        <f t="shared" si="5"/>
        <v>0</v>
      </c>
      <c r="W42">
        <f t="shared" si="5"/>
        <v>0</v>
      </c>
      <c r="X42">
        <f t="shared" si="5"/>
        <v>0</v>
      </c>
    </row>
    <row r="43" spans="1:24" x14ac:dyDescent="0.25">
      <c r="A43" s="80" t="s">
        <v>3</v>
      </c>
      <c r="B43" s="79">
        <v>2</v>
      </c>
      <c r="C43" t="s">
        <v>44</v>
      </c>
      <c r="D43">
        <f t="shared" si="3"/>
        <v>45</v>
      </c>
      <c r="E43" s="75">
        <f t="shared" si="3"/>
        <v>60</v>
      </c>
      <c r="F43" s="75">
        <f t="shared" si="3"/>
        <v>45</v>
      </c>
      <c r="G43" s="74">
        <f>IF(G25&gt;20,20,G25)</f>
        <v>20</v>
      </c>
      <c r="H43">
        <v>35</v>
      </c>
      <c r="I43">
        <v>18</v>
      </c>
      <c r="J43" s="74">
        <f>IF(J25&gt;20,20,J25)</f>
        <v>20</v>
      </c>
      <c r="K43" s="75">
        <f t="shared" si="4"/>
        <v>60</v>
      </c>
      <c r="L43" s="81">
        <f t="shared" si="4"/>
        <v>65</v>
      </c>
      <c r="M43">
        <v>55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-10</v>
      </c>
      <c r="V43">
        <f t="shared" si="5"/>
        <v>0</v>
      </c>
      <c r="W43">
        <f t="shared" si="5"/>
        <v>0</v>
      </c>
      <c r="X43">
        <f t="shared" si="5"/>
        <v>0</v>
      </c>
    </row>
    <row r="44" spans="1:24" x14ac:dyDescent="0.25">
      <c r="A44" s="80" t="s">
        <v>4</v>
      </c>
      <c r="B44" s="79">
        <v>3</v>
      </c>
      <c r="C44" t="s">
        <v>45</v>
      </c>
      <c r="D44">
        <f t="shared" si="3"/>
        <v>45</v>
      </c>
      <c r="E44" s="75">
        <f t="shared" si="3"/>
        <v>60</v>
      </c>
      <c r="F44" s="75">
        <f t="shared" si="3"/>
        <v>45</v>
      </c>
      <c r="G44" s="82">
        <f>IF(G17&gt;25,25,G17)</f>
        <v>25</v>
      </c>
      <c r="H44">
        <v>35</v>
      </c>
      <c r="I44">
        <v>18</v>
      </c>
      <c r="J44" s="82">
        <f>IF(J17&gt;25,25,J17)</f>
        <v>25</v>
      </c>
      <c r="K44" s="75">
        <f t="shared" si="4"/>
        <v>60</v>
      </c>
      <c r="L44">
        <f t="shared" si="4"/>
        <v>50</v>
      </c>
      <c r="M44">
        <v>25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-5</v>
      </c>
      <c r="V44">
        <f t="shared" si="5"/>
        <v>0</v>
      </c>
      <c r="W44">
        <f t="shared" si="5"/>
        <v>0</v>
      </c>
      <c r="X44">
        <f t="shared" si="5"/>
        <v>0</v>
      </c>
    </row>
    <row r="45" spans="1:24" x14ac:dyDescent="0.25">
      <c r="A45" s="80" t="s">
        <v>5</v>
      </c>
      <c r="B45" s="79">
        <v>4</v>
      </c>
      <c r="C45" t="s">
        <v>46</v>
      </c>
      <c r="D45">
        <f t="shared" si="3"/>
        <v>50</v>
      </c>
      <c r="E45" s="75">
        <f t="shared" si="3"/>
        <v>65</v>
      </c>
      <c r="F45" s="75">
        <f t="shared" si="3"/>
        <v>50</v>
      </c>
      <c r="G45" s="76">
        <f>IF(G18&gt;30,30,G18)</f>
        <v>30</v>
      </c>
      <c r="H45">
        <v>40</v>
      </c>
      <c r="I45">
        <v>18</v>
      </c>
      <c r="J45" s="76">
        <f>IF(J18&gt;30,30,J18)</f>
        <v>30</v>
      </c>
      <c r="K45" s="75">
        <f t="shared" si="4"/>
        <v>65</v>
      </c>
      <c r="L45">
        <f t="shared" si="4"/>
        <v>45</v>
      </c>
      <c r="M45">
        <v>30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-5</v>
      </c>
      <c r="V45">
        <f t="shared" si="5"/>
        <v>0</v>
      </c>
      <c r="W45">
        <f t="shared" si="5"/>
        <v>0</v>
      </c>
      <c r="X45">
        <f t="shared" si="5"/>
        <v>0</v>
      </c>
    </row>
    <row r="46" spans="1:24" x14ac:dyDescent="0.25">
      <c r="A46" s="80" t="s">
        <v>26</v>
      </c>
      <c r="B46" s="79">
        <v>5</v>
      </c>
      <c r="C46" t="s">
        <v>47</v>
      </c>
      <c r="D46">
        <f t="shared" si="3"/>
        <v>50</v>
      </c>
      <c r="E46" s="75">
        <f t="shared" si="3"/>
        <v>65</v>
      </c>
      <c r="F46" s="75">
        <f t="shared" si="3"/>
        <v>55</v>
      </c>
      <c r="G46" s="73">
        <f>IF(G19&gt;35,35,G19)</f>
        <v>35</v>
      </c>
      <c r="H46">
        <v>40</v>
      </c>
      <c r="I46">
        <v>18</v>
      </c>
      <c r="J46" s="73">
        <f>IF(J19&gt;35,35,J19)</f>
        <v>35</v>
      </c>
      <c r="K46" s="75">
        <f t="shared" si="4"/>
        <v>65</v>
      </c>
      <c r="L46">
        <f t="shared" si="4"/>
        <v>50</v>
      </c>
      <c r="M46" s="81">
        <v>30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  <c r="U46">
        <f t="shared" si="5"/>
        <v>-5</v>
      </c>
      <c r="V46">
        <f t="shared" si="5"/>
        <v>0</v>
      </c>
      <c r="W46">
        <f t="shared" si="5"/>
        <v>0</v>
      </c>
      <c r="X46">
        <f t="shared" si="5"/>
        <v>-10</v>
      </c>
    </row>
    <row r="47" spans="1:24" x14ac:dyDescent="0.25">
      <c r="A47" s="80" t="s">
        <v>57</v>
      </c>
      <c r="B47" s="79">
        <v>6</v>
      </c>
      <c r="C47" t="s">
        <v>48</v>
      </c>
      <c r="D47">
        <f>D29</f>
        <v>50</v>
      </c>
      <c r="E47" s="75">
        <f>E29</f>
        <v>75</v>
      </c>
      <c r="F47" s="78"/>
      <c r="G47" s="78"/>
      <c r="H47" s="78"/>
      <c r="I47" s="78"/>
      <c r="J47" s="78"/>
      <c r="K47" s="78"/>
      <c r="O47">
        <f>D47-D29</f>
        <v>0</v>
      </c>
      <c r="P47">
        <f>E47-E29</f>
        <v>0</v>
      </c>
    </row>
    <row r="49" spans="1:24" x14ac:dyDescent="0.25">
      <c r="A49" s="84" t="s">
        <v>19</v>
      </c>
      <c r="B49" s="84"/>
      <c r="C49" s="72" t="s">
        <v>61</v>
      </c>
      <c r="O49" t="s">
        <v>56</v>
      </c>
    </row>
    <row r="50" spans="1:24" x14ac:dyDescent="0.25">
      <c r="A50" s="70" t="s">
        <v>1</v>
      </c>
      <c r="B50" s="69">
        <v>0</v>
      </c>
      <c r="C50" t="s">
        <v>42</v>
      </c>
      <c r="D50">
        <v>40</v>
      </c>
      <c r="E50" s="75">
        <f t="shared" ref="E50:F55" si="6">IF(E23&gt;55,55,E23)</f>
        <v>55</v>
      </c>
      <c r="F50" s="75">
        <f t="shared" si="6"/>
        <v>40</v>
      </c>
      <c r="G50" s="74">
        <f>IF(G23&gt;20,20,G23)</f>
        <v>10</v>
      </c>
      <c r="H50">
        <v>30</v>
      </c>
      <c r="I50">
        <v>18</v>
      </c>
      <c r="J50" s="74">
        <f>IF(J23&gt;20,20,J23)</f>
        <v>20</v>
      </c>
      <c r="K50" s="75">
        <f t="shared" ref="K50:K55" si="7">IF(K23&gt;55,55,K23)</f>
        <v>55</v>
      </c>
      <c r="L50">
        <v>55</v>
      </c>
      <c r="M50">
        <v>40</v>
      </c>
      <c r="O50">
        <f t="shared" ref="O50:X55" si="8">D50-D23</f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</row>
    <row r="51" spans="1:24" x14ac:dyDescent="0.25">
      <c r="A51" s="70" t="s">
        <v>2</v>
      </c>
      <c r="B51" s="69">
        <v>1</v>
      </c>
      <c r="C51" t="s">
        <v>43</v>
      </c>
      <c r="D51">
        <v>40</v>
      </c>
      <c r="E51" s="75">
        <f t="shared" si="6"/>
        <v>55</v>
      </c>
      <c r="F51" s="75">
        <f t="shared" si="6"/>
        <v>40</v>
      </c>
      <c r="G51" s="74">
        <f>IF(G24&gt;20,20,G24)</f>
        <v>15</v>
      </c>
      <c r="H51">
        <v>30</v>
      </c>
      <c r="I51">
        <v>18</v>
      </c>
      <c r="J51" s="74">
        <f>IF(J24&gt;20,20,J24)</f>
        <v>20</v>
      </c>
      <c r="K51" s="75">
        <f t="shared" si="7"/>
        <v>55</v>
      </c>
      <c r="L51" s="81">
        <v>55</v>
      </c>
      <c r="M51">
        <v>45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-5</v>
      </c>
      <c r="V51">
        <f t="shared" si="8"/>
        <v>0</v>
      </c>
      <c r="W51">
        <f t="shared" si="8"/>
        <v>-5</v>
      </c>
      <c r="X51">
        <f t="shared" si="8"/>
        <v>0</v>
      </c>
    </row>
    <row r="52" spans="1:24" x14ac:dyDescent="0.25">
      <c r="A52" s="70" t="s">
        <v>3</v>
      </c>
      <c r="B52" s="69">
        <v>2</v>
      </c>
      <c r="C52" t="s">
        <v>44</v>
      </c>
      <c r="D52">
        <v>45</v>
      </c>
      <c r="E52" s="75">
        <f t="shared" si="6"/>
        <v>55</v>
      </c>
      <c r="F52" s="75">
        <f t="shared" si="6"/>
        <v>45</v>
      </c>
      <c r="G52" s="74">
        <f>IF(G25&gt;20,20,G25)</f>
        <v>20</v>
      </c>
      <c r="H52">
        <v>35</v>
      </c>
      <c r="I52">
        <v>18</v>
      </c>
      <c r="J52" s="74">
        <f>IF(J25&gt;20,20,J25)</f>
        <v>20</v>
      </c>
      <c r="K52" s="75">
        <f t="shared" si="7"/>
        <v>55</v>
      </c>
      <c r="L52" s="81">
        <v>55</v>
      </c>
      <c r="M52">
        <v>55</v>
      </c>
      <c r="O52">
        <f t="shared" si="8"/>
        <v>0</v>
      </c>
      <c r="P52">
        <f t="shared" si="8"/>
        <v>-5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-10</v>
      </c>
      <c r="V52">
        <f t="shared" si="8"/>
        <v>-5</v>
      </c>
      <c r="W52">
        <f t="shared" si="8"/>
        <v>-10</v>
      </c>
      <c r="X52">
        <f t="shared" si="8"/>
        <v>0</v>
      </c>
    </row>
    <row r="53" spans="1:24" x14ac:dyDescent="0.25">
      <c r="A53" s="70" t="s">
        <v>4</v>
      </c>
      <c r="B53" s="69">
        <v>3</v>
      </c>
      <c r="C53" t="s">
        <v>45</v>
      </c>
      <c r="D53">
        <v>45</v>
      </c>
      <c r="E53" s="75">
        <f t="shared" si="6"/>
        <v>55</v>
      </c>
      <c r="F53" s="75">
        <f t="shared" si="6"/>
        <v>45</v>
      </c>
      <c r="G53" s="82">
        <f>IF(G26&gt;25,25,G26)</f>
        <v>25</v>
      </c>
      <c r="H53">
        <v>35</v>
      </c>
      <c r="I53">
        <v>18</v>
      </c>
      <c r="J53" s="82">
        <f>IF(J26&gt;25,25,J26)</f>
        <v>25</v>
      </c>
      <c r="K53" s="75">
        <f t="shared" si="7"/>
        <v>55</v>
      </c>
      <c r="L53">
        <v>50</v>
      </c>
      <c r="M53">
        <v>25</v>
      </c>
      <c r="O53">
        <f t="shared" si="8"/>
        <v>0</v>
      </c>
      <c r="P53">
        <f t="shared" si="8"/>
        <v>-5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-5</v>
      </c>
      <c r="V53">
        <f t="shared" si="8"/>
        <v>-5</v>
      </c>
      <c r="W53">
        <f t="shared" si="8"/>
        <v>0</v>
      </c>
      <c r="X53">
        <f t="shared" si="8"/>
        <v>0</v>
      </c>
    </row>
    <row r="54" spans="1:24" x14ac:dyDescent="0.25">
      <c r="A54" s="70" t="s">
        <v>5</v>
      </c>
      <c r="B54" s="69">
        <v>4</v>
      </c>
      <c r="C54" t="s">
        <v>46</v>
      </c>
      <c r="D54">
        <v>50</v>
      </c>
      <c r="E54" s="75">
        <f t="shared" si="6"/>
        <v>55</v>
      </c>
      <c r="F54" s="75">
        <f t="shared" si="6"/>
        <v>50</v>
      </c>
      <c r="G54" s="76">
        <f>IF(G27&gt;30,30,G27)</f>
        <v>30</v>
      </c>
      <c r="H54">
        <v>40</v>
      </c>
      <c r="I54">
        <v>18</v>
      </c>
      <c r="J54" s="76">
        <f>IF(J27&gt;30,30,J27)</f>
        <v>30</v>
      </c>
      <c r="K54" s="75">
        <f t="shared" si="7"/>
        <v>55</v>
      </c>
      <c r="L54">
        <v>45</v>
      </c>
      <c r="M54">
        <v>30</v>
      </c>
      <c r="O54">
        <f t="shared" si="8"/>
        <v>0</v>
      </c>
      <c r="P54">
        <f t="shared" si="8"/>
        <v>-10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-5</v>
      </c>
      <c r="V54">
        <f t="shared" si="8"/>
        <v>-10</v>
      </c>
      <c r="W54">
        <f t="shared" si="8"/>
        <v>0</v>
      </c>
      <c r="X54">
        <f t="shared" si="8"/>
        <v>0</v>
      </c>
    </row>
    <row r="55" spans="1:24" x14ac:dyDescent="0.25">
      <c r="A55" s="70" t="s">
        <v>26</v>
      </c>
      <c r="B55" s="69">
        <v>5</v>
      </c>
      <c r="C55" t="s">
        <v>47</v>
      </c>
      <c r="D55">
        <v>50</v>
      </c>
      <c r="E55" s="75">
        <f t="shared" si="6"/>
        <v>55</v>
      </c>
      <c r="F55" s="75">
        <f t="shared" si="6"/>
        <v>55</v>
      </c>
      <c r="G55" s="73">
        <f>IF(G28&gt;35,35,G28)</f>
        <v>35</v>
      </c>
      <c r="H55">
        <v>40</v>
      </c>
      <c r="I55">
        <v>18</v>
      </c>
      <c r="J55" s="73">
        <f>IF(J28&gt;35,35,J28)</f>
        <v>35</v>
      </c>
      <c r="K55" s="75">
        <f t="shared" si="7"/>
        <v>55</v>
      </c>
      <c r="L55">
        <v>50</v>
      </c>
      <c r="M55" s="81">
        <v>30</v>
      </c>
      <c r="O55">
        <f t="shared" si="8"/>
        <v>0</v>
      </c>
      <c r="P55">
        <f t="shared" si="8"/>
        <v>-10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-5</v>
      </c>
      <c r="V55">
        <f t="shared" si="8"/>
        <v>-10</v>
      </c>
      <c r="W55">
        <f t="shared" si="8"/>
        <v>0</v>
      </c>
      <c r="X55">
        <f t="shared" si="8"/>
        <v>-10</v>
      </c>
    </row>
    <row r="56" spans="1:24" x14ac:dyDescent="0.25">
      <c r="A56" s="71" t="s">
        <v>57</v>
      </c>
      <c r="B56" s="69">
        <v>6</v>
      </c>
      <c r="C56" t="s">
        <v>48</v>
      </c>
      <c r="D56" s="77">
        <v>50</v>
      </c>
      <c r="E56" s="77">
        <f>IF(E29&gt;55,55,E29)</f>
        <v>55</v>
      </c>
      <c r="F56" s="78"/>
      <c r="G56" s="78"/>
      <c r="H56" s="78"/>
      <c r="I56" s="78"/>
      <c r="J56" s="78"/>
      <c r="K56" s="78"/>
      <c r="O56">
        <f>D56-D29</f>
        <v>0</v>
      </c>
      <c r="P56">
        <f>E56-E29</f>
        <v>-20</v>
      </c>
    </row>
    <row r="58" spans="1:24" x14ac:dyDescent="0.25">
      <c r="O58" t="s">
        <v>62</v>
      </c>
    </row>
    <row r="59" spans="1:24" x14ac:dyDescent="0.25">
      <c r="O59">
        <f>D41-D50</f>
        <v>0</v>
      </c>
      <c r="P59">
        <f t="shared" ref="P59:V59" si="9">E41-E50</f>
        <v>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9"/>
        <v>0</v>
      </c>
      <c r="U59">
        <f t="shared" si="9"/>
        <v>0</v>
      </c>
      <c r="V59">
        <f t="shared" si="9"/>
        <v>0</v>
      </c>
      <c r="W59">
        <f t="shared" ref="W59:X59" si="10">W41-W50</f>
        <v>0</v>
      </c>
      <c r="X59">
        <f t="shared" si="10"/>
        <v>0</v>
      </c>
    </row>
    <row r="60" spans="1:24" x14ac:dyDescent="0.25">
      <c r="O60">
        <f t="shared" ref="O60:O64" si="11">D42-D51</f>
        <v>0</v>
      </c>
      <c r="P60">
        <f t="shared" ref="P60:P64" si="12">E42-E51</f>
        <v>0</v>
      </c>
      <c r="Q60">
        <f t="shared" ref="Q60:Q64" si="13">F42-F51</f>
        <v>0</v>
      </c>
      <c r="R60">
        <f t="shared" ref="R60:R64" si="14">G42-G51</f>
        <v>0</v>
      </c>
      <c r="S60">
        <f t="shared" ref="S60:S64" si="15">H42-H51</f>
        <v>0</v>
      </c>
      <c r="T60">
        <f t="shared" ref="T60:T64" si="16">I42-I51</f>
        <v>0</v>
      </c>
      <c r="U60">
        <f t="shared" ref="U60:U64" si="17">J42-J51</f>
        <v>0</v>
      </c>
      <c r="V60">
        <f t="shared" ref="V60:V64" si="18">K42-K51</f>
        <v>0</v>
      </c>
      <c r="W60">
        <f t="shared" ref="W60:X64" si="19">W42-W51</f>
        <v>5</v>
      </c>
      <c r="X60">
        <f t="shared" si="19"/>
        <v>0</v>
      </c>
    </row>
    <row r="61" spans="1:24" x14ac:dyDescent="0.25">
      <c r="O61">
        <f t="shared" si="11"/>
        <v>0</v>
      </c>
      <c r="P61">
        <f t="shared" si="12"/>
        <v>5</v>
      </c>
      <c r="Q61">
        <f t="shared" si="13"/>
        <v>0</v>
      </c>
      <c r="R61">
        <f t="shared" si="14"/>
        <v>0</v>
      </c>
      <c r="S61">
        <f t="shared" si="15"/>
        <v>0</v>
      </c>
      <c r="T61">
        <f t="shared" si="16"/>
        <v>0</v>
      </c>
      <c r="U61">
        <f t="shared" si="17"/>
        <v>0</v>
      </c>
      <c r="V61">
        <f t="shared" si="18"/>
        <v>5</v>
      </c>
      <c r="W61">
        <f t="shared" si="19"/>
        <v>10</v>
      </c>
      <c r="X61">
        <f t="shared" si="19"/>
        <v>0</v>
      </c>
    </row>
    <row r="62" spans="1:24" x14ac:dyDescent="0.25">
      <c r="O62">
        <f t="shared" si="11"/>
        <v>0</v>
      </c>
      <c r="P62">
        <f t="shared" si="12"/>
        <v>5</v>
      </c>
      <c r="Q62">
        <f t="shared" si="13"/>
        <v>0</v>
      </c>
      <c r="R62">
        <f t="shared" si="14"/>
        <v>0</v>
      </c>
      <c r="S62">
        <f t="shared" si="15"/>
        <v>0</v>
      </c>
      <c r="T62">
        <f t="shared" si="16"/>
        <v>0</v>
      </c>
      <c r="U62">
        <f t="shared" si="17"/>
        <v>0</v>
      </c>
      <c r="V62">
        <f t="shared" si="18"/>
        <v>5</v>
      </c>
      <c r="W62">
        <f t="shared" si="19"/>
        <v>0</v>
      </c>
      <c r="X62">
        <f t="shared" si="19"/>
        <v>0</v>
      </c>
    </row>
    <row r="63" spans="1:24" x14ac:dyDescent="0.25">
      <c r="O63">
        <f t="shared" si="11"/>
        <v>0</v>
      </c>
      <c r="P63">
        <f t="shared" si="12"/>
        <v>10</v>
      </c>
      <c r="Q63">
        <f t="shared" si="13"/>
        <v>0</v>
      </c>
      <c r="R63">
        <f t="shared" si="14"/>
        <v>0</v>
      </c>
      <c r="S63">
        <f t="shared" si="15"/>
        <v>0</v>
      </c>
      <c r="T63">
        <f t="shared" si="16"/>
        <v>0</v>
      </c>
      <c r="U63">
        <f t="shared" si="17"/>
        <v>0</v>
      </c>
      <c r="V63">
        <f t="shared" si="18"/>
        <v>10</v>
      </c>
      <c r="W63">
        <f t="shared" si="19"/>
        <v>0</v>
      </c>
      <c r="X63">
        <f t="shared" si="19"/>
        <v>0</v>
      </c>
    </row>
    <row r="64" spans="1:24" x14ac:dyDescent="0.25">
      <c r="O64">
        <f t="shared" si="11"/>
        <v>0</v>
      </c>
      <c r="P64">
        <f t="shared" si="12"/>
        <v>10</v>
      </c>
      <c r="Q64">
        <f t="shared" si="13"/>
        <v>0</v>
      </c>
      <c r="R64">
        <f t="shared" si="14"/>
        <v>0</v>
      </c>
      <c r="S64">
        <f t="shared" si="15"/>
        <v>0</v>
      </c>
      <c r="T64">
        <f t="shared" si="16"/>
        <v>0</v>
      </c>
      <c r="U64">
        <f t="shared" si="17"/>
        <v>0</v>
      </c>
      <c r="V64">
        <f t="shared" si="18"/>
        <v>10</v>
      </c>
      <c r="W64">
        <f t="shared" si="19"/>
        <v>0</v>
      </c>
      <c r="X64">
        <f t="shared" si="19"/>
        <v>0</v>
      </c>
    </row>
    <row r="65" spans="15:16" x14ac:dyDescent="0.25">
      <c r="O65">
        <f t="shared" ref="O65" si="20">D47-D56</f>
        <v>0</v>
      </c>
      <c r="P65">
        <f t="shared" ref="P65" si="21">E47-E56</f>
        <v>20</v>
      </c>
    </row>
  </sheetData>
  <mergeCells count="5">
    <mergeCell ref="A22:B22"/>
    <mergeCell ref="A49:B49"/>
    <mergeCell ref="A4:B4"/>
    <mergeCell ref="A13:B13"/>
    <mergeCell ref="A40:B40"/>
  </mergeCells>
  <conditionalFormatting sqref="O14:X20 P13:X13">
    <cfRule type="cellIs" dxfId="4" priority="6" operator="notEqual">
      <formula>0</formula>
    </cfRule>
  </conditionalFormatting>
  <conditionalFormatting sqref="O23:X29">
    <cfRule type="cellIs" dxfId="3" priority="4" operator="notEqual">
      <formula>0</formula>
    </cfRule>
  </conditionalFormatting>
  <conditionalFormatting sqref="O50:X56">
    <cfRule type="cellIs" dxfId="2" priority="3" operator="notEqual">
      <formula>0</formula>
    </cfRule>
  </conditionalFormatting>
  <conditionalFormatting sqref="O41:X47">
    <cfRule type="cellIs" dxfId="1" priority="2" operator="notEqual">
      <formula>0</formula>
    </cfRule>
  </conditionalFormatting>
  <conditionalFormatting sqref="O59:X65">
    <cfRule type="cellIs" dxfId="0" priority="1" operator="not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</vt:lpstr>
      <vt:lpstr>critspeed</vt:lpstr>
      <vt:lpstr>incl 280speedup</vt:lpstr>
      <vt:lpstr>BlueprintVisionZero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2019-07-12T23:25:10Z</dcterms:created>
  <dcterms:modified xsi:type="dcterms:W3CDTF">2022-04-28T19:19:12Z</dcterms:modified>
</cp:coreProperties>
</file>