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0" l="1"/>
  <c r="B13" i="30"/>
  <c r="C18" i="7"/>
  <c r="I46" i="20" l="1"/>
  <c r="C46" i="20"/>
  <c r="I45" i="20"/>
  <c r="C45" i="20"/>
  <c r="I44" i="20"/>
  <c r="C44" i="20"/>
  <c r="I43" i="20"/>
  <c r="C43" i="20"/>
  <c r="I42" i="20"/>
  <c r="C42" i="20"/>
  <c r="I41" i="20"/>
  <c r="C41" i="20"/>
  <c r="I7" i="20" l="1"/>
  <c r="C7" i="20"/>
  <c r="I6" i="20"/>
  <c r="C6" i="20"/>
  <c r="I5" i="20"/>
  <c r="C5" i="20"/>
  <c r="C20" i="7" l="1"/>
  <c r="C38" i="20" l="1"/>
  <c r="C39" i="20"/>
  <c r="C40" i="20"/>
  <c r="I40" i="20"/>
  <c r="I39" i="20"/>
  <c r="I38" i="20"/>
  <c r="C17" i="7" l="1"/>
  <c r="C37" i="20" l="1"/>
  <c r="C36" i="20"/>
  <c r="C35" i="20"/>
  <c r="C34" i="20"/>
  <c r="C33" i="20"/>
  <c r="C32" i="20"/>
  <c r="I37" i="20"/>
  <c r="I36" i="20"/>
  <c r="I35" i="20"/>
  <c r="I34" i="20"/>
  <c r="I33" i="20"/>
  <c r="I32" i="20"/>
  <c r="I31" i="20"/>
  <c r="I30" i="20"/>
  <c r="I29" i="20"/>
  <c r="C12" i="30"/>
  <c r="B12" i="30"/>
  <c r="C11" i="30"/>
  <c r="B11" i="30"/>
  <c r="F7" i="9"/>
  <c r="E7" i="9"/>
  <c r="F6" i="9"/>
  <c r="E6" i="9"/>
  <c r="B10" i="30" l="1"/>
  <c r="C10" i="30"/>
  <c r="C19" i="7"/>
  <c r="C29" i="20"/>
  <c r="H30" i="20"/>
  <c r="C30" i="20" s="1"/>
  <c r="H31" i="20"/>
  <c r="C31" i="20" s="1"/>
  <c r="H29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8" i="20"/>
  <c r="I27" i="20"/>
  <c r="I26" i="20"/>
  <c r="I25" i="20"/>
  <c r="I24" i="20"/>
  <c r="I23" i="20"/>
  <c r="I22" i="20"/>
  <c r="I21" i="20"/>
  <c r="I20" i="20"/>
  <c r="I19" i="20"/>
  <c r="I17" i="20"/>
  <c r="I16" i="20"/>
  <c r="I15" i="20"/>
  <c r="I14" i="20"/>
  <c r="I13" i="20"/>
  <c r="I12" i="20"/>
  <c r="I11" i="20"/>
  <c r="I9" i="20"/>
  <c r="I8" i="20"/>
  <c r="I4" i="20"/>
  <c r="I3" i="20"/>
  <c r="I2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<sst xmlns="http://schemas.openxmlformats.org/spreadsheetml/2006/main" count="4300" uniqueCount="584">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</sst>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"/>
  <sheetViews>
    <sheetView workbookViewId="0">
      <selection activeCell="F17" sqref="F17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2201</v>
      </c>
      <c r="B13" s="50" t="str">
        <f t="shared" ref="B13" si="6">(5-COUNTIF(D13:H13,0))&amp;"/5"</f>
        <v>5/5</v>
      </c>
      <c r="C13" s="50">
        <f t="shared" ref="C13" si="7">COUNTIF(D13:H13,0)</f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F33" sqref="F33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46"/>
  <sheetViews>
    <sheetView zoomScale="80" zoomScaleNormal="80" workbookViewId="0">
      <pane ySplit="1" topLeftCell="A2" activePane="bottomLeft" state="frozen"/>
      <selection activeCell="C39" sqref="C39"/>
      <selection pane="bottomLeft" activeCell="D51" sqref="D51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573</v>
      </c>
      <c r="C5" t="str">
        <f>VLOOKUP(D5,'PPA IDs'!$A$2:$B$94,2,0)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574</v>
      </c>
      <c r="C6" t="str">
        <f>VLOOKUP(D6,'PPA IDs'!$A$2:$B$94,2,0)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575</v>
      </c>
      <c r="C7" t="str">
        <f>VLOOKUP(D7,'PPA IDs'!$A$2:$B$94,2,0)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IDs'!$A$2:$B$94,2,0)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IDs'!$A$2:$B$94,2,0)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5" t="s">
        <v>311</v>
      </c>
      <c r="B10" s="75" t="s">
        <v>514</v>
      </c>
      <c r="C10" s="75" t="str">
        <f>VLOOKUP(D10,'PPA IDs'!$A$2:$B$94,2,0)   &amp;   "_"   &amp;   RIGHT(B10,2)   &amp;   "_"   &amp;   H10</f>
        <v>1006_01_BTTF</v>
      </c>
      <c r="D10" s="75" t="s">
        <v>265</v>
      </c>
      <c r="E10" s="75" t="s">
        <v>161</v>
      </c>
      <c r="F10" s="75" t="s">
        <v>170</v>
      </c>
      <c r="G10" s="75" t="s">
        <v>170</v>
      </c>
      <c r="H10" s="75" t="s">
        <v>139</v>
      </c>
      <c r="I10" s="78" t="str">
        <f t="shared" si="0"/>
        <v>2050_TM151_PPA_BF_01</v>
      </c>
      <c r="J10" s="75" t="s">
        <v>166</v>
      </c>
    </row>
    <row r="11" spans="1:10" x14ac:dyDescent="0.25">
      <c r="A11" t="s">
        <v>310</v>
      </c>
      <c r="B11" t="s">
        <v>518</v>
      </c>
      <c r="C11" t="str">
        <f>VLOOKUP(D11,'PPA IDs'!$A$2:$B$94,2,0)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IDs'!$A$2:$B$94,2,0)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IDs'!$A$2:$B$94,2,0)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534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309</v>
      </c>
      <c r="B17" t="s">
        <v>519</v>
      </c>
      <c r="C17" t="str">
        <f>VLOOKUP(D17,'PPA IDs'!$A$2:$B$94,2,0)   &amp;   "_"   &amp;   RIGHT(B17,2)   &amp;   "_"   &amp;   H17</f>
        <v>1003_01_RTFF</v>
      </c>
      <c r="D17" t="s">
        <v>263</v>
      </c>
      <c r="E17" t="s">
        <v>161</v>
      </c>
      <c r="F17" t="s">
        <v>91</v>
      </c>
      <c r="G17" t="s">
        <v>264</v>
      </c>
      <c r="H17" t="s">
        <v>137</v>
      </c>
      <c r="I17" t="str">
        <f t="shared" si="0"/>
        <v>2050_TM151_PPA_RT_02</v>
      </c>
      <c r="J17" t="s">
        <v>166</v>
      </c>
    </row>
    <row r="18" spans="1:10" x14ac:dyDescent="0.25">
      <c r="A18" t="s">
        <v>309</v>
      </c>
      <c r="B18" t="s">
        <v>538</v>
      </c>
      <c r="C18" t="str">
        <f>VLOOKUP(D18,'PPA IDs'!$A$2:$B$94,2,0)   &amp;   "_"   &amp;   RIGHT(B18,2)   &amp;   "_"   &amp;   H18</f>
        <v>1003_03_CAG</v>
      </c>
      <c r="D18" t="s">
        <v>263</v>
      </c>
      <c r="E18" t="s">
        <v>161</v>
      </c>
      <c r="F18" t="s">
        <v>91</v>
      </c>
      <c r="G18" t="s">
        <v>264</v>
      </c>
      <c r="H18" t="s">
        <v>138</v>
      </c>
      <c r="I18" s="74" t="s">
        <v>506</v>
      </c>
      <c r="J18" t="s">
        <v>166</v>
      </c>
    </row>
    <row r="19" spans="1:10" x14ac:dyDescent="0.25">
      <c r="A19" t="s">
        <v>309</v>
      </c>
      <c r="B19" t="s">
        <v>520</v>
      </c>
      <c r="C19" t="str">
        <f>VLOOKUP(D19,'PPA IDs'!$A$2:$B$94,2,0)   &amp;   "_"   &amp;   RIGHT(B19,2)   &amp;   "_"   &amp;   H19</f>
        <v>1003_02_BTTF</v>
      </c>
      <c r="D19" t="s">
        <v>263</v>
      </c>
      <c r="E19" t="s">
        <v>161</v>
      </c>
      <c r="F19" t="s">
        <v>91</v>
      </c>
      <c r="G19" t="s">
        <v>264</v>
      </c>
      <c r="H19" t="s">
        <v>139</v>
      </c>
      <c r="I19" s="74" t="str">
        <f t="shared" si="0"/>
        <v>2050_TM151_PPA_BF_02</v>
      </c>
      <c r="J19" t="s">
        <v>166</v>
      </c>
    </row>
    <row r="20" spans="1:10" x14ac:dyDescent="0.25">
      <c r="A20" t="s">
        <v>308</v>
      </c>
      <c r="B20" t="s">
        <v>521</v>
      </c>
      <c r="C20" t="str">
        <f>VLOOKUP(D20,'PPA IDs'!$A$2:$B$94,2,0)   &amp;   "_"   &amp;   RIGHT(B20,2)   &amp;   "_"   &amp;   H20</f>
        <v>1002_01_RTFF</v>
      </c>
      <c r="D20" t="s">
        <v>266</v>
      </c>
      <c r="E20" t="s">
        <v>161</v>
      </c>
      <c r="F20" t="s">
        <v>91</v>
      </c>
      <c r="G20" t="s">
        <v>264</v>
      </c>
      <c r="H20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308</v>
      </c>
      <c r="B21" t="s">
        <v>522</v>
      </c>
      <c r="C21" t="str">
        <f>VLOOKUP(D21,'PPA IDs'!$A$2:$B$94,2,0)   &amp;   "_"   &amp;   RIGHT(B21,2)   &amp;   "_"   &amp;   H21</f>
        <v>1002_00_CAG</v>
      </c>
      <c r="D21" t="s">
        <v>266</v>
      </c>
      <c r="E21" t="s">
        <v>161</v>
      </c>
      <c r="F21" t="s">
        <v>91</v>
      </c>
      <c r="G21" t="s">
        <v>264</v>
      </c>
      <c r="H21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t="s">
        <v>308</v>
      </c>
      <c r="B22" t="s">
        <v>523</v>
      </c>
      <c r="C22" t="str">
        <f>VLOOKUP(D22,'PPA IDs'!$A$2:$B$94,2,0)   &amp;   "_"   &amp;   RIGHT(B22,2)   &amp;   "_"   &amp;   H22</f>
        <v>1002_01_BTTF</v>
      </c>
      <c r="D22" t="s">
        <v>266</v>
      </c>
      <c r="E22" t="s">
        <v>161</v>
      </c>
      <c r="F22" t="s">
        <v>91</v>
      </c>
      <c r="G22" t="s">
        <v>264</v>
      </c>
      <c r="H22" t="s">
        <v>139</v>
      </c>
      <c r="I22" s="77" t="str">
        <f t="shared" si="0"/>
        <v>2050_TM151_PPA_BF_02</v>
      </c>
      <c r="J22" t="s">
        <v>166</v>
      </c>
    </row>
    <row r="23" spans="1:10" x14ac:dyDescent="0.25">
      <c r="A23" t="s">
        <v>307</v>
      </c>
      <c r="B23" t="s">
        <v>524</v>
      </c>
      <c r="C23" t="str">
        <f>VLOOKUP(D23,'PPA IDs'!$A$2:$B$94,2,0)   &amp;   "_"   &amp;   RIGHT(B23,2)   &amp;   "_"   &amp;   H23</f>
        <v>1001_03_RTFF</v>
      </c>
      <c r="D23" t="s">
        <v>268</v>
      </c>
      <c r="E23" t="s">
        <v>161</v>
      </c>
      <c r="F23" t="s">
        <v>91</v>
      </c>
      <c r="G23" t="s">
        <v>264</v>
      </c>
      <c r="H23" s="74" t="s">
        <v>137</v>
      </c>
      <c r="I23" s="76" t="str">
        <f t="shared" si="0"/>
        <v>2050_TM151_PPA_RT_02</v>
      </c>
      <c r="J23" t="s">
        <v>166</v>
      </c>
    </row>
    <row r="24" spans="1:10" x14ac:dyDescent="0.25">
      <c r="A24" t="s">
        <v>307</v>
      </c>
      <c r="B24" t="s">
        <v>525</v>
      </c>
      <c r="C24" t="str">
        <f>VLOOKUP(D24,'PPA IDs'!$A$2:$B$94,2,0)   &amp;   "_"   &amp;   RIGHT(B24,2)   &amp;   "_"   &amp;   H24</f>
        <v>1001_02_CAG</v>
      </c>
      <c r="D24" t="s">
        <v>268</v>
      </c>
      <c r="E24" t="s">
        <v>161</v>
      </c>
      <c r="F24" t="s">
        <v>91</v>
      </c>
      <c r="G24" t="s">
        <v>264</v>
      </c>
      <c r="H24" s="74" t="s">
        <v>138</v>
      </c>
      <c r="I24" s="74" t="str">
        <f t="shared" si="0"/>
        <v>2050_TM151_PPA_CG_02</v>
      </c>
      <c r="J24" t="s">
        <v>166</v>
      </c>
    </row>
    <row r="25" spans="1:10" x14ac:dyDescent="0.25">
      <c r="A25" s="74" t="s">
        <v>307</v>
      </c>
      <c r="B25" s="74" t="s">
        <v>526</v>
      </c>
      <c r="C25" s="74" t="str">
        <f>VLOOKUP(D25,'PPA IDs'!$A$2:$B$94,2,0)   &amp;   "_"   &amp;   RIGHT(B25,2)   &amp;   "_"   &amp;   H25</f>
        <v>1001_02_BTTF</v>
      </c>
      <c r="D25" s="74" t="s">
        <v>268</v>
      </c>
      <c r="E25" s="74" t="s">
        <v>161</v>
      </c>
      <c r="F25" s="74" t="s">
        <v>91</v>
      </c>
      <c r="G25" s="74" t="s">
        <v>264</v>
      </c>
      <c r="H25" s="74" t="s">
        <v>139</v>
      </c>
      <c r="I25" s="74" t="str">
        <f t="shared" si="0"/>
        <v>2050_TM151_PPA_BF_02</v>
      </c>
      <c r="J25" s="74" t="s">
        <v>166</v>
      </c>
    </row>
    <row r="26" spans="1:10" x14ac:dyDescent="0.25">
      <c r="A26" s="74" t="s">
        <v>312</v>
      </c>
      <c r="B26" s="74" t="s">
        <v>527</v>
      </c>
      <c r="C26" s="74" t="str">
        <f>VLOOKUP(D26,'PPA IDs'!$A$2:$B$94,2,0)   &amp;   "_"   &amp;   RIGHT(B26,2)   &amp;   "_"   &amp;   H26</f>
        <v>1007_01_RTFF</v>
      </c>
      <c r="D26" s="74" t="s">
        <v>269</v>
      </c>
      <c r="E26" s="74" t="s">
        <v>161</v>
      </c>
      <c r="F26" s="74" t="s">
        <v>91</v>
      </c>
      <c r="G26" s="74" t="s">
        <v>163</v>
      </c>
      <c r="H26" s="74" t="s">
        <v>137</v>
      </c>
      <c r="I26" s="74" t="str">
        <f t="shared" si="0"/>
        <v>2050_TM151_PPA_RT_02</v>
      </c>
      <c r="J26" s="74" t="s">
        <v>166</v>
      </c>
    </row>
    <row r="27" spans="1:10" x14ac:dyDescent="0.25">
      <c r="A27" s="74" t="s">
        <v>312</v>
      </c>
      <c r="B27" s="74" t="s">
        <v>528</v>
      </c>
      <c r="C27" s="74" t="str">
        <f>VLOOKUP(D27,'PPA IDs'!$A$2:$B$94,2,0)   &amp;   "_"   &amp;   RIGHT(B27,2)   &amp;   "_"   &amp;   H27</f>
        <v>1007_01_CAG</v>
      </c>
      <c r="D27" s="74" t="s">
        <v>269</v>
      </c>
      <c r="E27" s="74" t="s">
        <v>161</v>
      </c>
      <c r="F27" s="74" t="s">
        <v>91</v>
      </c>
      <c r="G27" s="74" t="s">
        <v>163</v>
      </c>
      <c r="H27" s="74" t="s">
        <v>138</v>
      </c>
      <c r="I27" s="74" t="str">
        <f t="shared" si="0"/>
        <v>2050_TM151_PPA_CG_02</v>
      </c>
      <c r="J27" s="74" t="s">
        <v>166</v>
      </c>
    </row>
    <row r="28" spans="1:10" x14ac:dyDescent="0.25">
      <c r="A28" s="75" t="s">
        <v>312</v>
      </c>
      <c r="B28" s="75" t="s">
        <v>529</v>
      </c>
      <c r="C28" s="75" t="str">
        <f>VLOOKUP(D28,'PPA IDs'!$A$2:$B$94,2,0)   &amp;   "_"   &amp;   RIGHT(B28,2)   &amp;   "_"   &amp;   H28</f>
        <v>1007_02_BTTF</v>
      </c>
      <c r="D28" s="75" t="s">
        <v>269</v>
      </c>
      <c r="E28" s="75" t="s">
        <v>161</v>
      </c>
      <c r="F28" s="75" t="s">
        <v>91</v>
      </c>
      <c r="G28" s="75" t="s">
        <v>163</v>
      </c>
      <c r="H28" s="75" t="s">
        <v>139</v>
      </c>
      <c r="I28" s="78" t="str">
        <f t="shared" si="0"/>
        <v>2050_TM151_PPA_BF_02</v>
      </c>
      <c r="J28" s="75" t="s">
        <v>166</v>
      </c>
    </row>
    <row r="29" spans="1:10" x14ac:dyDescent="0.25">
      <c r="A29" t="s">
        <v>547</v>
      </c>
      <c r="B29" s="77" t="s">
        <v>546</v>
      </c>
      <c r="C29" t="str">
        <f>MID(B29,22,4)&amp;"_"&amp;RIGHT(B29,2)&amp;"_"&amp;H29</f>
        <v>2102_00_RTFF</v>
      </c>
      <c r="D29" s="77" t="s">
        <v>361</v>
      </c>
      <c r="E29" s="74" t="s">
        <v>161</v>
      </c>
      <c r="F29" s="74" t="s">
        <v>91</v>
      </c>
      <c r="G29" s="74" t="s">
        <v>208</v>
      </c>
      <c r="H29" s="74" t="str">
        <f>IF(MID(B29,16,2)="RT","RTFF",IF(MID(B29,16,2)="CG","CAG","BTTF"))</f>
        <v>RTFF</v>
      </c>
      <c r="I29" s="76" t="str">
        <f t="shared" si="0"/>
        <v>2050_TM151_PPA_RT_02</v>
      </c>
      <c r="J29" s="74" t="s">
        <v>166</v>
      </c>
    </row>
    <row r="30" spans="1:10" x14ac:dyDescent="0.25">
      <c r="A30" t="s">
        <v>547</v>
      </c>
      <c r="B30" s="77" t="s">
        <v>548</v>
      </c>
      <c r="C30" t="str">
        <f t="shared" ref="C30:C36" si="2">MID(B30,22,4)&amp;"_"&amp;RIGHT(B30,2)&amp;"_"&amp;H30</f>
        <v>2102_00_CAG</v>
      </c>
      <c r="D30" s="77" t="s">
        <v>361</v>
      </c>
      <c r="E30" s="74" t="s">
        <v>161</v>
      </c>
      <c r="F30" s="74" t="s">
        <v>91</v>
      </c>
      <c r="G30" s="74" t="s">
        <v>208</v>
      </c>
      <c r="H30" s="74" t="str">
        <f t="shared" ref="H30:H31" si="3">IF(MID(B30,16,2)="RT","RTFF",IF(MID(B30,16,2)="CG","CAG","BTTF"))</f>
        <v>CAG</v>
      </c>
      <c r="I30" s="76" t="str">
        <f t="shared" si="0"/>
        <v>2050_TM151_PPA_CG_02</v>
      </c>
      <c r="J30" s="74" t="s">
        <v>166</v>
      </c>
    </row>
    <row r="31" spans="1:10" x14ac:dyDescent="0.25">
      <c r="A31" t="s">
        <v>547</v>
      </c>
      <c r="B31" s="77" t="s">
        <v>549</v>
      </c>
      <c r="C31" t="str">
        <f t="shared" si="2"/>
        <v>2102_00_BTTF</v>
      </c>
      <c r="D31" s="77" t="s">
        <v>361</v>
      </c>
      <c r="E31" s="74" t="s">
        <v>161</v>
      </c>
      <c r="F31" s="74" t="s">
        <v>91</v>
      </c>
      <c r="G31" s="74" t="s">
        <v>208</v>
      </c>
      <c r="H31" s="74" t="str">
        <f t="shared" si="3"/>
        <v>BTTF</v>
      </c>
      <c r="I31" s="76" t="str">
        <f t="shared" si="0"/>
        <v>2050_TM151_PPA_BF_02</v>
      </c>
      <c r="J31" s="74" t="s">
        <v>166</v>
      </c>
    </row>
    <row r="32" spans="1:10" x14ac:dyDescent="0.25">
      <c r="A32" t="s">
        <v>550</v>
      </c>
      <c r="B32" s="77" t="s">
        <v>554</v>
      </c>
      <c r="C32" t="str">
        <f t="shared" si="2"/>
        <v>2303_00_RTFF</v>
      </c>
      <c r="D32" s="77" t="s">
        <v>551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550</v>
      </c>
      <c r="B33" s="77" t="s">
        <v>555</v>
      </c>
      <c r="C33" t="str">
        <f t="shared" si="2"/>
        <v>2303_00_CAG</v>
      </c>
      <c r="D33" s="77" t="s">
        <v>551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550</v>
      </c>
      <c r="B34" s="77" t="s">
        <v>556</v>
      </c>
      <c r="C34" t="str">
        <f t="shared" si="2"/>
        <v>2303_00_BTTF</v>
      </c>
      <c r="D34" s="77" t="s">
        <v>551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  <row r="35" spans="1:10" x14ac:dyDescent="0.25">
      <c r="A35" t="s">
        <v>553</v>
      </c>
      <c r="B35" s="77" t="s">
        <v>557</v>
      </c>
      <c r="C35" t="str">
        <f t="shared" si="2"/>
        <v>2302_00_RTFF</v>
      </c>
      <c r="D35" s="77" t="s">
        <v>552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553</v>
      </c>
      <c r="B36" s="77" t="s">
        <v>558</v>
      </c>
      <c r="C36" t="str">
        <f t="shared" si="2"/>
        <v>2302_00_CAG</v>
      </c>
      <c r="D36" s="77" t="s">
        <v>552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553</v>
      </c>
      <c r="B37" s="77" t="s">
        <v>559</v>
      </c>
      <c r="C37" t="str">
        <f>MID(B37,22,4)&amp;"_"&amp;RIGHT(B37,2)&amp;"_"&amp;H37</f>
        <v>2302_00_BTTF</v>
      </c>
      <c r="D37" s="77" t="s">
        <v>552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567</v>
      </c>
      <c r="B38" s="77" t="s">
        <v>572</v>
      </c>
      <c r="C38" t="str">
        <f t="shared" ref="C38:C43" si="4">MID(B38,22,4)&amp;"_"&amp;RIGHT(B38,2)&amp;"_"&amp;H38</f>
        <v>2601_00_RTFF</v>
      </c>
      <c r="D38" s="77" t="s">
        <v>568</v>
      </c>
      <c r="E38" s="74" t="s">
        <v>161</v>
      </c>
      <c r="F38" s="74" t="s">
        <v>91</v>
      </c>
      <c r="G38" s="77" t="s">
        <v>569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567</v>
      </c>
      <c r="B39" s="77" t="s">
        <v>571</v>
      </c>
      <c r="C39" t="str">
        <f t="shared" si="4"/>
        <v>2601_00_CAG</v>
      </c>
      <c r="D39" s="77" t="s">
        <v>568</v>
      </c>
      <c r="E39" s="74" t="s">
        <v>161</v>
      </c>
      <c r="F39" s="74" t="s">
        <v>91</v>
      </c>
      <c r="G39" s="77" t="s">
        <v>569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567</v>
      </c>
      <c r="B40" s="77" t="s">
        <v>570</v>
      </c>
      <c r="C40" t="str">
        <f t="shared" si="4"/>
        <v>2601_00_BTTF</v>
      </c>
      <c r="D40" s="77" t="s">
        <v>568</v>
      </c>
      <c r="E40" s="74" t="s">
        <v>161</v>
      </c>
      <c r="F40" s="74" t="s">
        <v>91</v>
      </c>
      <c r="G40" s="77" t="s">
        <v>569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550</v>
      </c>
      <c r="B41" s="77" t="s">
        <v>576</v>
      </c>
      <c r="C41" t="str">
        <f t="shared" si="4"/>
        <v>2303_00_RTFF</v>
      </c>
      <c r="D41" s="77" t="s">
        <v>551</v>
      </c>
      <c r="E41" t="s">
        <v>161</v>
      </c>
      <c r="F41" t="s">
        <v>91</v>
      </c>
      <c r="G41" t="s">
        <v>163</v>
      </c>
      <c r="H41" t="s">
        <v>137</v>
      </c>
      <c r="I41" s="76" t="str">
        <f t="shared" ref="I41:I44" si="5">LEFT(B41,20)</f>
        <v>2050_TM151_PPA_RT_01</v>
      </c>
      <c r="J41" s="74" t="s">
        <v>166</v>
      </c>
    </row>
    <row r="42" spans="1:10" x14ac:dyDescent="0.25">
      <c r="A42" t="s">
        <v>550</v>
      </c>
      <c r="B42" s="77" t="s">
        <v>577</v>
      </c>
      <c r="C42" t="str">
        <f t="shared" si="4"/>
        <v>2303_00_CAG</v>
      </c>
      <c r="D42" s="77" t="s">
        <v>551</v>
      </c>
      <c r="E42" s="74" t="s">
        <v>161</v>
      </c>
      <c r="F42" s="74" t="s">
        <v>91</v>
      </c>
      <c r="G42" s="74" t="s">
        <v>163</v>
      </c>
      <c r="H42" s="74" t="s">
        <v>138</v>
      </c>
      <c r="I42" s="76" t="str">
        <f t="shared" si="5"/>
        <v>2050_TM151_PPA_CG_01</v>
      </c>
      <c r="J42" s="74" t="s">
        <v>166</v>
      </c>
    </row>
    <row r="43" spans="1:10" x14ac:dyDescent="0.25">
      <c r="A43" t="s">
        <v>550</v>
      </c>
      <c r="B43" s="77" t="s">
        <v>578</v>
      </c>
      <c r="C43" t="str">
        <f t="shared" si="4"/>
        <v>2303_00_BTTF</v>
      </c>
      <c r="D43" s="77" t="s">
        <v>551</v>
      </c>
      <c r="E43" s="74" t="s">
        <v>161</v>
      </c>
      <c r="F43" s="74" t="s">
        <v>91</v>
      </c>
      <c r="G43" s="74" t="s">
        <v>163</v>
      </c>
      <c r="H43" s="74" t="s">
        <v>139</v>
      </c>
      <c r="I43" s="76" t="str">
        <f t="shared" si="5"/>
        <v>2050_TM151_PPA_BF_01</v>
      </c>
      <c r="J43" s="74" t="s">
        <v>166</v>
      </c>
    </row>
    <row r="44" spans="1:10" x14ac:dyDescent="0.25">
      <c r="A44" t="s">
        <v>579</v>
      </c>
      <c r="B44" s="77" t="s">
        <v>582</v>
      </c>
      <c r="C44" t="str">
        <f t="shared" ref="C44:C46" si="6">MID(B44,22,4)&amp;"_"&amp;RIGHT(B44,2)&amp;"_"&amp;H44</f>
        <v>2201_00_RTFF</v>
      </c>
      <c r="D44" s="77" t="s">
        <v>583</v>
      </c>
      <c r="E44" t="s">
        <v>161</v>
      </c>
      <c r="F44" t="s">
        <v>91</v>
      </c>
      <c r="G44" t="s">
        <v>264</v>
      </c>
      <c r="H44" t="s">
        <v>137</v>
      </c>
      <c r="I44" s="76" t="str">
        <f t="shared" ref="I44:I46" si="7">LEFT(B44,20)</f>
        <v>2050_TM151_PPA_RT_02</v>
      </c>
      <c r="J44" s="74" t="s">
        <v>166</v>
      </c>
    </row>
    <row r="45" spans="1:10" x14ac:dyDescent="0.25">
      <c r="A45" t="s">
        <v>579</v>
      </c>
      <c r="B45" s="77" t="s">
        <v>580</v>
      </c>
      <c r="C45" t="str">
        <f t="shared" si="6"/>
        <v>2201_00_CAG</v>
      </c>
      <c r="D45" s="77" t="s">
        <v>583</v>
      </c>
      <c r="E45" s="74" t="s">
        <v>161</v>
      </c>
      <c r="F45" s="74" t="s">
        <v>91</v>
      </c>
      <c r="G45" t="s">
        <v>264</v>
      </c>
      <c r="H45" s="74" t="s">
        <v>138</v>
      </c>
      <c r="I45" s="76" t="str">
        <f t="shared" si="7"/>
        <v>2050_TM151_PPA_CG_02</v>
      </c>
      <c r="J45" s="74" t="s">
        <v>166</v>
      </c>
    </row>
    <row r="46" spans="1:10" x14ac:dyDescent="0.25">
      <c r="A46" t="s">
        <v>579</v>
      </c>
      <c r="B46" s="77" t="s">
        <v>581</v>
      </c>
      <c r="C46" t="str">
        <f t="shared" si="6"/>
        <v>2201_00_BTTF</v>
      </c>
      <c r="D46" s="77" t="s">
        <v>583</v>
      </c>
      <c r="E46" s="74" t="s">
        <v>161</v>
      </c>
      <c r="F46" s="74" t="s">
        <v>91</v>
      </c>
      <c r="G46" t="s">
        <v>264</v>
      </c>
      <c r="H46" s="74" t="s">
        <v>139</v>
      </c>
      <c r="I46" s="76" t="str">
        <f t="shared" si="7"/>
        <v>2050_TM151_PPA_BF_02</v>
      </c>
      <c r="J46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B22" sqref="B22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45951313500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82107203200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1980279000</v>
      </c>
      <c r="L16" s="22">
        <v>43695579400</v>
      </c>
      <c r="M16" s="22">
        <v>11676330800</v>
      </c>
      <c r="N16" s="22">
        <v>4642456000</v>
      </c>
      <c r="O16" s="22">
        <v>6975248000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2303</v>
      </c>
      <c r="B17" s="47">
        <v>8</v>
      </c>
      <c r="C17" s="49">
        <f t="shared" ref="C17:C20" si="2">SUM(D17:W17)</f>
        <v>25953447300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4692144000</v>
      </c>
      <c r="L17" s="22">
        <v>11123176100</v>
      </c>
      <c r="M17" s="22">
        <v>878300200</v>
      </c>
      <c r="N17" s="22">
        <v>4846286000</v>
      </c>
      <c r="O17" s="22">
        <v>696916000</v>
      </c>
      <c r="P17" s="22">
        <v>1019575000</v>
      </c>
      <c r="Q17" s="22">
        <v>979400000</v>
      </c>
      <c r="R17" s="22">
        <v>0</v>
      </c>
      <c r="S17" s="22">
        <v>0</v>
      </c>
      <c r="T17" s="22">
        <v>0</v>
      </c>
      <c r="U17" s="22">
        <v>1717650000</v>
      </c>
      <c r="V17" s="22">
        <v>0</v>
      </c>
      <c r="W17" s="22">
        <v>0</v>
      </c>
      <c r="X17" s="49">
        <v>290076764.11657035</v>
      </c>
    </row>
    <row r="18" spans="1:24" x14ac:dyDescent="0.25">
      <c r="A18" s="50">
        <v>2201</v>
      </c>
      <c r="B18" s="47">
        <v>9</v>
      </c>
      <c r="C18" s="49">
        <f t="shared" si="2"/>
        <v>3510400000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1892000000</v>
      </c>
      <c r="Q18" s="22">
        <v>0</v>
      </c>
      <c r="R18" s="22">
        <v>0</v>
      </c>
      <c r="S18" s="22">
        <v>0</v>
      </c>
      <c r="T18" s="22">
        <v>0</v>
      </c>
      <c r="U18" s="22">
        <v>1618400000</v>
      </c>
      <c r="V18" s="22">
        <v>0</v>
      </c>
      <c r="W18" s="22">
        <v>0</v>
      </c>
      <c r="X18" s="49">
        <v>75000000</v>
      </c>
    </row>
    <row r="19" spans="1:24" x14ac:dyDescent="0.25">
      <c r="A19" s="50">
        <v>2102</v>
      </c>
      <c r="B19" s="47">
        <v>3</v>
      </c>
      <c r="C19" s="49">
        <f>SUM(D19:W19)</f>
        <v>233000000</v>
      </c>
      <c r="D19" s="22">
        <v>20000000</v>
      </c>
      <c r="E19" s="22">
        <v>0</v>
      </c>
      <c r="F19" s="22">
        <v>50000000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25000000</v>
      </c>
      <c r="N19" s="22">
        <v>25000000</v>
      </c>
      <c r="O19" s="22">
        <v>33000000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80000000</v>
      </c>
      <c r="W19" s="22">
        <v>0</v>
      </c>
      <c r="X19" s="49">
        <v>-8000000</v>
      </c>
    </row>
    <row r="20" spans="1:24" x14ac:dyDescent="0.25">
      <c r="A20" s="50">
        <v>2601</v>
      </c>
      <c r="B20" s="47">
        <v>9</v>
      </c>
      <c r="C20" s="49">
        <f t="shared" si="2"/>
        <v>217000000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87000000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130000000</v>
      </c>
      <c r="X20" s="49">
        <v>28000000</v>
      </c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2019-05-20T18:00:01Z</dcterms:modified>
</cp:coreProperties>
</file>