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6" i="20" l="1"/>
  <c r="P85" i="20"/>
  <c r="P8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P87" i="20"/>
  <c r="N87" i="20"/>
  <c r="M87" i="20"/>
  <c r="G87" i="20"/>
  <c r="O87" i="20" s="1"/>
  <c r="F87" i="20"/>
  <c r="K87" i="20" l="1"/>
  <c r="H87" i="20"/>
  <c r="L87" i="20"/>
  <c r="I87" i="20"/>
  <c r="J87" i="20"/>
  <c r="D30" i="7" l="1"/>
  <c r="C28" i="7"/>
  <c r="C29" i="7"/>
  <c r="C30" i="7"/>
  <c r="D29" i="7"/>
  <c r="D28" i="7"/>
  <c r="A28" i="7"/>
  <c r="A29" i="7"/>
  <c r="A30" i="7"/>
  <c r="F83" i="20"/>
  <c r="G83" i="20"/>
  <c r="J83" i="20" s="1"/>
  <c r="I83" i="20"/>
  <c r="K83" i="20"/>
  <c r="M83" i="20"/>
  <c r="N83" i="20"/>
  <c r="O83" i="20"/>
  <c r="F84" i="20"/>
  <c r="G84" i="20"/>
  <c r="H84" i="20" s="1"/>
  <c r="M84" i="20"/>
  <c r="N84" i="20"/>
  <c r="F85" i="20"/>
  <c r="G85" i="20"/>
  <c r="J85" i="20" s="1"/>
  <c r="I85" i="20"/>
  <c r="K85" i="20"/>
  <c r="M85" i="20"/>
  <c r="N85" i="20"/>
  <c r="O85" i="20"/>
  <c r="F86" i="20"/>
  <c r="G86" i="20"/>
  <c r="H86" i="20" s="1"/>
  <c r="M86" i="20"/>
  <c r="N86" i="20"/>
  <c r="J86" i="20" l="1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H71" i="20"/>
  <c r="H67" i="20"/>
  <c r="H51" i="20"/>
  <c r="N69" i="20"/>
  <c r="M69" i="20"/>
  <c r="G69" i="20"/>
  <c r="O69" i="20" s="1"/>
  <c r="F69" i="20"/>
  <c r="N68" i="20"/>
  <c r="M68" i="20"/>
  <c r="J68" i="20"/>
  <c r="G68" i="20"/>
  <c r="I68" i="20" s="1"/>
  <c r="F68" i="20"/>
  <c r="N67" i="20"/>
  <c r="M67" i="20"/>
  <c r="L67" i="20"/>
  <c r="I67" i="20"/>
  <c r="G67" i="20"/>
  <c r="O67" i="20" s="1"/>
  <c r="F67" i="20"/>
  <c r="N66" i="20"/>
  <c r="M66" i="20"/>
  <c r="G66" i="20"/>
  <c r="I66" i="20" s="1"/>
  <c r="F66" i="20"/>
  <c r="N65" i="20"/>
  <c r="M65" i="20"/>
  <c r="G65" i="20"/>
  <c r="O65" i="20" s="1"/>
  <c r="F65" i="20"/>
  <c r="N64" i="20"/>
  <c r="M64" i="20"/>
  <c r="J64" i="20"/>
  <c r="G64" i="20"/>
  <c r="I64" i="20" s="1"/>
  <c r="F64" i="20"/>
  <c r="N63" i="20"/>
  <c r="M63" i="20"/>
  <c r="G63" i="20"/>
  <c r="O63" i="20" s="1"/>
  <c r="F63" i="20"/>
  <c r="N62" i="20"/>
  <c r="M62" i="20"/>
  <c r="J62" i="20"/>
  <c r="G62" i="20"/>
  <c r="I62" i="20" s="1"/>
  <c r="F62" i="20"/>
  <c r="N61" i="20"/>
  <c r="M61" i="20"/>
  <c r="G61" i="20"/>
  <c r="O61" i="20" s="1"/>
  <c r="F61" i="20"/>
  <c r="N60" i="20"/>
  <c r="M60" i="20"/>
  <c r="J60" i="20"/>
  <c r="G60" i="20"/>
  <c r="I60" i="20" s="1"/>
  <c r="F60" i="20"/>
  <c r="N59" i="20"/>
  <c r="M59" i="20"/>
  <c r="G59" i="20"/>
  <c r="O59" i="20" s="1"/>
  <c r="F59" i="20"/>
  <c r="N58" i="20"/>
  <c r="M58" i="20"/>
  <c r="J58" i="20"/>
  <c r="G58" i="20"/>
  <c r="I58" i="20" s="1"/>
  <c r="F58" i="20"/>
  <c r="N57" i="20"/>
  <c r="M57" i="20"/>
  <c r="G57" i="20"/>
  <c r="O57" i="20" s="1"/>
  <c r="F57" i="20"/>
  <c r="N56" i="20"/>
  <c r="M56" i="20"/>
  <c r="J56" i="20"/>
  <c r="G56" i="20"/>
  <c r="I56" i="20" s="1"/>
  <c r="F56" i="20"/>
  <c r="N55" i="20"/>
  <c r="M55" i="20"/>
  <c r="G55" i="20"/>
  <c r="O55" i="20" s="1"/>
  <c r="F55" i="20"/>
  <c r="N54" i="20"/>
  <c r="M54" i="20"/>
  <c r="J54" i="20"/>
  <c r="G54" i="20"/>
  <c r="I54" i="20" s="1"/>
  <c r="F54" i="20"/>
  <c r="N53" i="20"/>
  <c r="M53" i="20"/>
  <c r="G53" i="20"/>
  <c r="O53" i="20" s="1"/>
  <c r="F53" i="20"/>
  <c r="N52" i="20"/>
  <c r="M52" i="20"/>
  <c r="L52" i="20"/>
  <c r="J52" i="20"/>
  <c r="G52" i="20"/>
  <c r="I52" i="20" s="1"/>
  <c r="F52" i="20"/>
  <c r="N51" i="20"/>
  <c r="M51" i="20"/>
  <c r="I51" i="20"/>
  <c r="G51" i="20"/>
  <c r="O51" i="20" s="1"/>
  <c r="F51" i="20"/>
  <c r="N50" i="20"/>
  <c r="M50" i="20"/>
  <c r="L50" i="20"/>
  <c r="J50" i="20"/>
  <c r="G50" i="20"/>
  <c r="I50" i="20" s="1"/>
  <c r="F50" i="20"/>
  <c r="N49" i="20"/>
  <c r="M49" i="20"/>
  <c r="J49" i="20"/>
  <c r="I49" i="20"/>
  <c r="G49" i="20"/>
  <c r="O49" i="20" s="1"/>
  <c r="F49" i="20"/>
  <c r="N72" i="20"/>
  <c r="M72" i="20"/>
  <c r="G72" i="20"/>
  <c r="O72" i="20" s="1"/>
  <c r="F72" i="20"/>
  <c r="N71" i="20"/>
  <c r="M71" i="20"/>
  <c r="G71" i="20"/>
  <c r="I71" i="20" s="1"/>
  <c r="F71" i="20"/>
  <c r="N70" i="20"/>
  <c r="M70" i="20"/>
  <c r="J70" i="20"/>
  <c r="G70" i="20"/>
  <c r="O70" i="20" s="1"/>
  <c r="F70" i="20"/>
  <c r="N73" i="20"/>
  <c r="M73" i="20"/>
  <c r="G73" i="20"/>
  <c r="O73" i="20" s="1"/>
  <c r="F73" i="20"/>
  <c r="N74" i="20"/>
  <c r="M74" i="20"/>
  <c r="G74" i="20"/>
  <c r="O74" i="20" s="1"/>
  <c r="F74" i="20"/>
  <c r="N75" i="20"/>
  <c r="M75" i="20"/>
  <c r="G75" i="20"/>
  <c r="O75" i="20" s="1"/>
  <c r="F75" i="20"/>
  <c r="N76" i="20"/>
  <c r="M76" i="20"/>
  <c r="G76" i="20"/>
  <c r="O76" i="20" s="1"/>
  <c r="F76" i="20"/>
  <c r="N77" i="20"/>
  <c r="M77" i="20"/>
  <c r="G77" i="20"/>
  <c r="O77" i="20" s="1"/>
  <c r="F77" i="20"/>
  <c r="N78" i="20"/>
  <c r="M78" i="20"/>
  <c r="G78" i="20"/>
  <c r="I78" i="20" s="1"/>
  <c r="F78" i="20"/>
  <c r="N79" i="20"/>
  <c r="M79" i="20"/>
  <c r="G79" i="20"/>
  <c r="O79" i="20" s="1"/>
  <c r="F79" i="20"/>
  <c r="F81" i="20"/>
  <c r="G81" i="20"/>
  <c r="J81" i="20" s="1"/>
  <c r="I81" i="20"/>
  <c r="M81" i="20"/>
  <c r="N81" i="20"/>
  <c r="O81" i="20"/>
  <c r="F82" i="20"/>
  <c r="G82" i="20"/>
  <c r="L82" i="20" s="1"/>
  <c r="M82" i="20"/>
  <c r="N82" i="20"/>
  <c r="N80" i="20"/>
  <c r="M80" i="20"/>
  <c r="G80" i="20"/>
  <c r="I80" i="20" s="1"/>
  <c r="F80" i="20"/>
  <c r="H79" i="20" l="1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<sst xmlns="http://schemas.openxmlformats.org/spreadsheetml/2006/main" count="4978" uniqueCount="638">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</sst>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C30" sqref="C30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C12" sqref="C1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87"/>
  <sheetViews>
    <sheetView tabSelected="1" zoomScale="70" zoomScaleNormal="70" workbookViewId="0">
      <pane ySplit="1" topLeftCell="A38" activePane="bottomLeft" state="frozen"/>
      <selection activeCell="C39" sqref="C39"/>
      <selection pane="bottomLeft" activeCell="A96" sqref="A96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5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1">IF(D39="RT","RTFF",IF(D39="CG","CAG","BTTF"))</f>
        <v>CAG</v>
      </c>
      <c r="N39" s="23" t="str">
        <f t="shared" ref="N39:N82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3">A49&amp;"_"&amp;D49&amp;"_"&amp;B49&amp;"_"&amp;C49&amp;"_"&amp;E49</f>
        <v>2050_TM151_PPA_RT_02_21021_El_Camino_Real_BRT_test_00</v>
      </c>
      <c r="G49" s="84">
        <f t="shared" ref="G49:G69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2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3"/>
        <v>2050_TM151_PPA_RT_02_2201_BART_CoreCap_TEST_00</v>
      </c>
      <c r="G55" s="84">
        <f t="shared" si="14"/>
        <v>2201</v>
      </c>
      <c r="H55" s="23" t="str">
        <f t="shared" si="15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1"/>
        <v>RTFF</v>
      </c>
      <c r="N55" s="23" t="str">
        <f t="shared" si="12"/>
        <v>2050_TM151_PPA_RT_02</v>
      </c>
      <c r="O55" s="23" t="str">
        <f>VLOOKUP($G55,'PPA IDs'!$A$2:$M$95,12,0)</f>
        <v>scenario-baseline</v>
      </c>
      <c r="P55" s="23" t="str">
        <f t="shared" si="3"/>
        <v>2201_BART_CoreCap_TEST\2050_TM151_PPA_RT_02_2201_BART_CoreCap_TEST_00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3"/>
        <v>2050_TM151_PPA_CG_02_2201_BART_CoreCap_TEST_00</v>
      </c>
      <c r="G56" s="84">
        <f t="shared" si="14"/>
        <v>2201</v>
      </c>
      <c r="H56" s="23" t="str">
        <f t="shared" si="15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CAG</v>
      </c>
      <c r="N56" s="23" t="str">
        <f t="shared" si="12"/>
        <v>2050_TM151_PPA_CG_02</v>
      </c>
      <c r="O56" s="23" t="str">
        <f>VLOOKUP($G56,'PPA IDs'!$A$2:$M$95,12,0)</f>
        <v>scenario-baseline</v>
      </c>
      <c r="P56" s="23" t="str">
        <f t="shared" si="3"/>
        <v>2201_BART_CoreCap_TEST\2050_TM151_PPA_CG_02_2201_BART_CoreCap_TEST_00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3"/>
        <v>2050_TM151_PPA_BF_02_2201_BART_CoreCap_TEST_00</v>
      </c>
      <c r="G57" s="84">
        <f t="shared" si="14"/>
        <v>2201</v>
      </c>
      <c r="H57" s="23" t="str">
        <f t="shared" si="15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BTTF</v>
      </c>
      <c r="N57" s="23" t="str">
        <f t="shared" si="12"/>
        <v>2050_TM151_PPA_BF_02</v>
      </c>
      <c r="O57" s="23" t="str">
        <f>VLOOKUP($G57,'PPA IDs'!$A$2:$M$95,12,0)</f>
        <v>scenario-baseline</v>
      </c>
      <c r="P57" s="23" t="str">
        <f t="shared" si="3"/>
        <v>2201_BART_CoreCap_TEST\2050_TM151_PPA_BF_02_2201_BART_CoreCap_TEST_00</v>
      </c>
    </row>
    <row r="58" spans="1:16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3"/>
        <v>2050_TM151_PPA_RT_04_2301_Caltrain_10tph_00</v>
      </c>
      <c r="G58" s="84">
        <f t="shared" si="14"/>
        <v>2301</v>
      </c>
      <c r="H58" s="23" t="str">
        <f t="shared" si="15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1"/>
        <v>RTFF</v>
      </c>
      <c r="N58" s="23" t="str">
        <f t="shared" si="12"/>
        <v>2050_TM151_PPA_RT_04</v>
      </c>
      <c r="O58" s="23" t="str">
        <f>VLOOKUP($G58,'PPA IDs'!$A$2:$M$95,12,0)</f>
        <v>scenario-baseline</v>
      </c>
      <c r="P58" s="23" t="str">
        <f t="shared" si="3"/>
        <v>2301_Caltrain_10tph\2050_TM151_PPA_RT_04_2301_Caltrain_10tph_00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3"/>
        <v>2050_TM151_PPA_CG_04_2301_Caltrain_10tph_00</v>
      </c>
      <c r="G59" s="84">
        <f t="shared" si="14"/>
        <v>2301</v>
      </c>
      <c r="H59" s="23" t="str">
        <f t="shared" si="15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CAG</v>
      </c>
      <c r="N59" s="23" t="str">
        <f t="shared" si="12"/>
        <v>2050_TM151_PPA_CG_04</v>
      </c>
      <c r="O59" s="23" t="str">
        <f>VLOOKUP($G59,'PPA IDs'!$A$2:$M$95,12,0)</f>
        <v>scenario-baseline</v>
      </c>
      <c r="P59" s="23" t="str">
        <f t="shared" si="3"/>
        <v>2301_Caltrain_10tph\2050_TM151_PPA_CG_04_2301_Caltrain_10tph_00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3"/>
        <v>2050_TM151_PPA_BF_04_2301_Caltrain_10tph_00</v>
      </c>
      <c r="G60" s="84">
        <f t="shared" si="14"/>
        <v>2301</v>
      </c>
      <c r="H60" s="23" t="str">
        <f t="shared" si="15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BTTF</v>
      </c>
      <c r="N60" s="23" t="str">
        <f t="shared" si="12"/>
        <v>2050_TM151_PPA_BF_04</v>
      </c>
      <c r="O60" s="23" t="str">
        <f>VLOOKUP($G60,'PPA IDs'!$A$2:$M$95,12,0)</f>
        <v>scenario-baseline</v>
      </c>
      <c r="P60" s="23" t="str">
        <f t="shared" si="3"/>
        <v>2301_Caltrain_10tph\2050_TM151_PPA_BF_04_2301_Caltrain_10tph_00</v>
      </c>
    </row>
    <row r="61" spans="1:16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3"/>
        <v>2050_TM151_PPA_RT_04_2302_Caltrain_12tph_00</v>
      </c>
      <c r="G61" s="84">
        <f t="shared" si="14"/>
        <v>2302</v>
      </c>
      <c r="H61" s="23" t="str">
        <f t="shared" si="15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RTFF</v>
      </c>
      <c r="N61" s="23" t="str">
        <f t="shared" si="12"/>
        <v>2050_TM151_PPA_RT_04</v>
      </c>
      <c r="O61" s="23" t="str">
        <f>VLOOKUP($G61,'PPA IDs'!$A$2:$M$95,12,0)</f>
        <v>scenario-baseline</v>
      </c>
      <c r="P61" s="23" t="str">
        <f t="shared" si="3"/>
        <v>2302_Caltrain_12tph\2050_TM151_PPA_RT_04_2302_Caltrain_12tph_00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3"/>
        <v>2050_TM151_PPA_CG_04_2302_Caltrain_12tph_00</v>
      </c>
      <c r="G62" s="84">
        <f t="shared" si="14"/>
        <v>2302</v>
      </c>
      <c r="H62" s="23" t="str">
        <f t="shared" si="15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CAG</v>
      </c>
      <c r="N62" s="23" t="str">
        <f t="shared" si="12"/>
        <v>2050_TM151_PPA_CG_04</v>
      </c>
      <c r="O62" s="23" t="str">
        <f>VLOOKUP($G62,'PPA IDs'!$A$2:$M$95,12,0)</f>
        <v>scenario-baseline</v>
      </c>
      <c r="P62" s="23" t="str">
        <f t="shared" si="3"/>
        <v>2302_Caltrain_12tph\2050_TM151_PPA_CG_04_2302_Caltrain_12tph_00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3"/>
        <v>2050_TM151_PPA_BF_04_2302_Caltrain_12tph_00</v>
      </c>
      <c r="G63" s="84">
        <f t="shared" si="14"/>
        <v>2302</v>
      </c>
      <c r="H63" s="23" t="str">
        <f t="shared" si="15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BTTF</v>
      </c>
      <c r="N63" s="23" t="str">
        <f t="shared" si="12"/>
        <v>2050_TM151_PPA_BF_04</v>
      </c>
      <c r="O63" s="23" t="str">
        <f>VLOOKUP($G63,'PPA IDs'!$A$2:$M$95,12,0)</f>
        <v>scenario-baseline</v>
      </c>
      <c r="P63" s="23" t="str">
        <f t="shared" si="3"/>
        <v>2302_Caltrain_12tph\2050_TM151_PPA_BF_04_2302_Caltrain_12tph_00</v>
      </c>
    </row>
    <row r="64" spans="1:16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3"/>
        <v>2050_TM151_PPA_RT_04_2303_Caltrain_16tph_00</v>
      </c>
      <c r="G64" s="84">
        <f t="shared" si="14"/>
        <v>2303</v>
      </c>
      <c r="H64" s="23" t="str">
        <f t="shared" si="15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RTFF</v>
      </c>
      <c r="N64" s="23" t="str">
        <f t="shared" si="12"/>
        <v>2050_TM151_PPA_RT_04</v>
      </c>
      <c r="O64" s="23" t="str">
        <f>VLOOKUP($G64,'PPA IDs'!$A$2:$M$95,12,0)</f>
        <v>scenario-baseline</v>
      </c>
      <c r="P64" s="23" t="str">
        <f t="shared" si="3"/>
        <v>2303_Caltrain_16tph\2050_TM151_PPA_RT_04_2303_Caltrain_16tph_00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3"/>
        <v>2050_TM151_PPA_CG_04_2303_Caltrain_16tph_00</v>
      </c>
      <c r="G65" s="84">
        <f t="shared" si="14"/>
        <v>2303</v>
      </c>
      <c r="H65" s="23" t="str">
        <f t="shared" si="15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CAG</v>
      </c>
      <c r="N65" s="23" t="str">
        <f t="shared" si="12"/>
        <v>2050_TM151_PPA_CG_04</v>
      </c>
      <c r="O65" s="23" t="str">
        <f>VLOOKUP($G65,'PPA IDs'!$A$2:$M$95,12,0)</f>
        <v>scenario-baseline</v>
      </c>
      <c r="P65" s="23" t="str">
        <f t="shared" si="3"/>
        <v>2303_Caltrain_16tph\2050_TM151_PPA_CG_04_2303_Caltrain_16tph_00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3"/>
        <v>2050_TM151_PPA_BF_04_2303_Caltrain_16tph_00</v>
      </c>
      <c r="G66" s="84">
        <f t="shared" si="14"/>
        <v>2303</v>
      </c>
      <c r="H66" s="23" t="str">
        <f t="shared" si="15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BTTF</v>
      </c>
      <c r="N66" s="23" t="str">
        <f t="shared" si="12"/>
        <v>2050_TM151_PPA_BF_04</v>
      </c>
      <c r="O66" s="23" t="str">
        <f>VLOOKUP($G66,'PPA IDs'!$A$2:$M$95,12,0)</f>
        <v>scenario-baseline</v>
      </c>
      <c r="P66" s="23" t="str">
        <f t="shared" ref="P66:P87" si="16">C66&amp;"\"&amp;F66</f>
        <v>2303_Caltrain_16tph\2050_TM151_PPA_BF_04_2303_Caltrain_16tph_00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3"/>
        <v>2050_TM151_PPA_RT_04_2601_WETA_NetExpansion_00</v>
      </c>
      <c r="G67" s="84">
        <f t="shared" si="14"/>
        <v>2601</v>
      </c>
      <c r="H67" s="23" t="str">
        <f t="shared" si="15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1"/>
        <v>RTFF</v>
      </c>
      <c r="N67" s="23" t="str">
        <f t="shared" si="12"/>
        <v>2050_TM151_PPA_RT_04</v>
      </c>
      <c r="O67" s="23" t="str">
        <f>VLOOKUP($G67,'PPA IDs'!$A$2:$M$95,12,0)</f>
        <v>scenario-baseline</v>
      </c>
      <c r="P67" s="23" t="str">
        <f t="shared" si="16"/>
        <v>2601_WETA_NetExpansion\2050_TM151_PPA_RT_04_2601_WETA_NetExpansion_00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3"/>
        <v>2050_TM151_PPA_CG_04_2601_WETA_NetExpansion_00</v>
      </c>
      <c r="G68" s="84">
        <f t="shared" si="14"/>
        <v>2601</v>
      </c>
      <c r="H68" s="23" t="str">
        <f t="shared" si="15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CAG</v>
      </c>
      <c r="N68" s="23" t="str">
        <f t="shared" si="12"/>
        <v>2050_TM151_PPA_CG_04</v>
      </c>
      <c r="O68" s="23" t="str">
        <f>VLOOKUP($G68,'PPA IDs'!$A$2:$M$95,12,0)</f>
        <v>scenario-baseline</v>
      </c>
      <c r="P68" s="23" t="str">
        <f t="shared" si="16"/>
        <v>2601_WETA_NetExpansion\2050_TM151_PPA_CG_04_2601_WETA_NetExpansion_00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3"/>
        <v>2050_TM151_PPA_BF_04_2601_WETA_NetExpansion_00</v>
      </c>
      <c r="G69" s="91">
        <f t="shared" si="14"/>
        <v>2601</v>
      </c>
      <c r="H69" s="90" t="str">
        <f t="shared" si="15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1"/>
        <v>BTTF</v>
      </c>
      <c r="N69" s="90" t="str">
        <f t="shared" si="12"/>
        <v>2050_TM151_PPA_BF_04</v>
      </c>
      <c r="O69" s="90" t="str">
        <f>VLOOKUP($G69,'PPA IDs'!$A$2:$M$95,12,0)</f>
        <v>scenario-baseline</v>
      </c>
      <c r="P69" s="90" t="str">
        <f t="shared" si="16"/>
        <v>2601_WETA_NetExpansion\2050_TM151_PPA_BF_04_2601_WETA_NetExpansion_00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3"/>
        <v>2050_TM151_PPA_RT_05_2205_BARTtoSV_Phase2_00</v>
      </c>
      <c r="G70" s="84">
        <f t="shared" ref="G70:G72" si="17">_xlfn.NUMBERVALUE(LEFT(C70,4))</f>
        <v>2205</v>
      </c>
      <c r="H70" s="23" t="str">
        <f t="shared" si="15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RTFF</v>
      </c>
      <c r="N70" s="23" t="str">
        <f t="shared" si="12"/>
        <v>2050_TM151_PPA_RT_05</v>
      </c>
      <c r="O70" s="23" t="str">
        <f>VLOOKUP($G70,'PPA IDs'!$A$2:$M$95,12,0)</f>
        <v>scenario-baseline</v>
      </c>
      <c r="P70" s="23" t="str">
        <f t="shared" si="16"/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3"/>
        <v>2050_TM151_PPA_CG_05_2205_BARTtoSV_Phase2_00</v>
      </c>
      <c r="G71" s="84">
        <f t="shared" si="17"/>
        <v>2205</v>
      </c>
      <c r="H71" s="23" t="str">
        <f t="shared" si="15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CAG</v>
      </c>
      <c r="N71" s="23" t="str">
        <f t="shared" si="12"/>
        <v>2050_TM151_PPA_CG_05</v>
      </c>
      <c r="O71" s="23" t="str">
        <f>VLOOKUP($G71,'PPA IDs'!$A$2:$M$95,12,0)</f>
        <v>scenario-baseline</v>
      </c>
      <c r="P71" s="23" t="str">
        <f t="shared" si="16"/>
        <v>2205_BARTtoSV_Phase2\2050_TM151_PPA_CG_05_2205_BARTtoSV_Phase2_00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3"/>
        <v>2050_TM151_PPA_BF_05_2205_BARTtoSV_Phase2_00</v>
      </c>
      <c r="G72" s="84">
        <f t="shared" si="17"/>
        <v>2205</v>
      </c>
      <c r="H72" s="23" t="str">
        <f t="shared" si="15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BTTF</v>
      </c>
      <c r="N72" s="23" t="str">
        <f t="shared" si="12"/>
        <v>2050_TM151_PPA_BF_05</v>
      </c>
      <c r="O72" s="23" t="str">
        <f>VLOOKUP($G72,'PPA IDs'!$A$2:$M$95,12,0)</f>
        <v>scenario-baseline</v>
      </c>
      <c r="P72" s="23" t="str">
        <f t="shared" si="16"/>
        <v>2205_BARTtoSV_Phase2\2050_TM151_PPA_BF_05_2205_BARTtoSV_Phase2_00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3"/>
        <v>2050_TM151_PPA_CG_04_3103_SR4_Widen_00</v>
      </c>
      <c r="G73" s="84">
        <f t="shared" ref="G73:G80" si="18">_xlfn.NUMBERVALUE(LEFT(C73,4))</f>
        <v>3103</v>
      </c>
      <c r="H73" s="23" t="str">
        <f t="shared" si="15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1"/>
        <v>CAG</v>
      </c>
      <c r="N73" s="23" t="str">
        <f t="shared" si="12"/>
        <v>2050_TM151_PPA_CG_04</v>
      </c>
      <c r="O73" s="23" t="str">
        <f>VLOOKUP($G73,'PPA IDs'!$A$2:$M$95,12,0)</f>
        <v>scenario-baseline</v>
      </c>
      <c r="P73" s="23" t="str">
        <f t="shared" si="16"/>
        <v>3103_SR4_Widen\2050_TM151_PPA_CG_04_3103_SR4_Widen_00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3"/>
        <v>2050_TM151_PPA_CG_04_3102_SR4_Op_00</v>
      </c>
      <c r="G74" s="84">
        <f t="shared" si="18"/>
        <v>3102</v>
      </c>
      <c r="H74" s="23" t="str">
        <f t="shared" si="15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3102_SR4_Op\2050_TM151_PPA_CG_04_3102_SR4_Op_00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3"/>
        <v>2050_TM151_PPA_BF_04_3102_SR4_Op_00</v>
      </c>
      <c r="G75" s="84">
        <f t="shared" si="18"/>
        <v>3102</v>
      </c>
      <c r="H75" s="23" t="str">
        <f t="shared" si="15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BTTF</v>
      </c>
      <c r="N75" s="23" t="str">
        <f t="shared" si="12"/>
        <v>2050_TM151_PPA_BF_04</v>
      </c>
      <c r="O75" s="23" t="str">
        <f>VLOOKUP($G75,'PPA IDs'!$A$2:$M$95,12,0)</f>
        <v>scenario-baseline</v>
      </c>
      <c r="P75" s="23" t="str">
        <f t="shared" si="16"/>
        <v>3102_SR4_Op\2050_TM151_PPA_BF_04_3102_SR4_Op_00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3"/>
        <v>2050_TM151_PPA_CG_04_2202_BART_DMU_Brentwood_00</v>
      </c>
      <c r="G76" s="84">
        <f t="shared" si="18"/>
        <v>2202</v>
      </c>
      <c r="H76" s="23" t="str">
        <f t="shared" si="15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16"/>
        <v>2202_BART_DMU_Brentwood\2050_TM151_PPA_CG_04_2202_BART_DMU_Brentwood_00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3"/>
        <v>2050_TM151_PPA_BF_04_2202_BART_DMU_Brentwood_00</v>
      </c>
      <c r="G77" s="84">
        <f t="shared" si="18"/>
        <v>2202</v>
      </c>
      <c r="H77" s="23" t="str">
        <f t="shared" si="15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16"/>
        <v>2202_BART_DMU_Brentwood\2050_TM151_PPA_BF_04_2202_BART_DMU_Brentwood_00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3"/>
        <v>2050_TM151_PPA_RT_04_2201_BART_CoreCap_TEST_00</v>
      </c>
      <c r="G78" s="84">
        <f t="shared" si="18"/>
        <v>2201</v>
      </c>
      <c r="H78" s="23" t="str">
        <f t="shared" si="15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16"/>
        <v>2201_BART_CoreCap_TEST\2050_TM151_PPA_RT_04_2201_BART_CoreCap_TEST_00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3"/>
        <v>2050_TM151_PPA_RT_05_2201_BART_CoreCap_TEST_00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2050_TM151_PPA_RT_05</v>
      </c>
      <c r="O80" s="23" t="str">
        <f>VLOOKUP($G80,'PPA IDs'!$A$2:$M$95,12,0)</f>
        <v>scenario-baseline</v>
      </c>
      <c r="P80" s="23" t="str">
        <f t="shared" si="16"/>
        <v>2201_BART_CoreCap_TEST\2050_TM151_PPA_RT_05_2201_BART_CoreCap_TEST_00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3"/>
        <v>2050_TM151_PPA_CG_05_2201_BART_CoreCap_TEST_00</v>
      </c>
      <c r="G81" s="84">
        <f t="shared" ref="G81:G82" si="19">_xlfn.NUMBERVALUE(LEFT(C81,4))</f>
        <v>2201</v>
      </c>
      <c r="H81" s="23" t="str">
        <f t="shared" si="15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CAG</v>
      </c>
      <c r="N81" s="23" t="str">
        <f t="shared" si="12"/>
        <v>2050_TM151_PPA_CG_05</v>
      </c>
      <c r="O81" s="23" t="str">
        <f>VLOOKUP($G81,'PPA IDs'!$A$2:$M$95,12,0)</f>
        <v>scenario-baseline</v>
      </c>
      <c r="P81" s="23" t="str">
        <f t="shared" si="16"/>
        <v>2201_BART_CoreCap_TEST\2050_TM151_PPA_CG_05_2201_BART_CoreCap_TEST_00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3"/>
        <v>2050_TM151_PPA_BF_05_2201_BART_CoreCap_TEST_00</v>
      </c>
      <c r="G82" s="84">
        <f t="shared" si="19"/>
        <v>2201</v>
      </c>
      <c r="H82" s="23" t="str">
        <f t="shared" si="15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BTTF</v>
      </c>
      <c r="N82" s="23" t="str">
        <f t="shared" si="12"/>
        <v>2050_TM151_PPA_BF_05</v>
      </c>
      <c r="O82" s="23" t="str">
        <f>VLOOKUP($G82,'PPA IDs'!$A$2:$M$95,12,0)</f>
        <v>scenario-baseline</v>
      </c>
      <c r="P82" s="23" t="str">
        <f t="shared" si="16"/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20">A83&amp;"_"&amp;D83&amp;"_"&amp;B83&amp;"_"&amp;C83&amp;"_"&amp;E83</f>
        <v>2050_TM151_PPA_RT_05_2101_Geary_BRT_Phase2_00</v>
      </c>
      <c r="G83" s="84">
        <f t="shared" ref="G83:G86" si="21">_xlfn.NUMBERVALUE(LEFT(C83,4))</f>
        <v>2101</v>
      </c>
      <c r="H83" s="23" t="str">
        <f t="shared" ref="H83:H86" si="22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3">IF(D83="RT","RTFF",IF(D83="CG","CAG","BTTF"))</f>
        <v>RTFF</v>
      </c>
      <c r="N83" s="23" t="str">
        <f t="shared" ref="N83:N86" si="24">A83&amp;"_"&amp;D83&amp;"_"&amp;B83</f>
        <v>2050_TM151_PPA_RT_05</v>
      </c>
      <c r="O83" s="23" t="str">
        <f>VLOOKUP($G83,'PPA IDs'!$A$2:$M$95,12,0)</f>
        <v>scenario-baseline</v>
      </c>
      <c r="P83" s="23" t="str">
        <f t="shared" si="16"/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20"/>
        <v>2050_TM151_PPA_RT_05_2102_ElCaminoReal_BRT_00</v>
      </c>
      <c r="G84" s="84">
        <f t="shared" si="21"/>
        <v>2102</v>
      </c>
      <c r="H84" s="23" t="str">
        <f t="shared" si="22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3"/>
        <v>RTFF</v>
      </c>
      <c r="N84" s="23" t="str">
        <f t="shared" si="24"/>
        <v>2050_TM151_PPA_RT_05</v>
      </c>
      <c r="O84" s="23" t="str">
        <f>VLOOKUP($G84,'PPA IDs'!$A$2:$M$95,12,0)</f>
        <v>scenario-baseline</v>
      </c>
      <c r="P84" s="23" t="str">
        <f t="shared" si="16"/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597</v>
      </c>
      <c r="F85" s="23" t="str">
        <f t="shared" si="20"/>
        <v>2050_TM151_PPA_RT_05_2402_SJC_People_Mover_00</v>
      </c>
      <c r="G85" s="84">
        <f t="shared" si="21"/>
        <v>2402</v>
      </c>
      <c r="H85" s="23" t="str">
        <f t="shared" si="22"/>
        <v>2402_00_RT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2402_SJC_People_Mover\2050_TM151_PPA_RT_05_2402_SJC_People_Mover_00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20"/>
        <v>2050_TM151_PPA_RT_05_2403_Vasona_LRT_Phase2_00</v>
      </c>
      <c r="G86" s="84">
        <f t="shared" si="21"/>
        <v>2403</v>
      </c>
      <c r="H86" s="23" t="str">
        <f t="shared" si="22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2403_Vasona_LRT_Phase2\2050_TM151_PPA_RT_05_2403_Vasona_LRT_Phase2_00</v>
      </c>
    </row>
    <row r="87" spans="1:16" x14ac:dyDescent="0.25">
      <c r="A87" s="88" t="s">
        <v>598</v>
      </c>
      <c r="B87" s="88" t="s">
        <v>596</v>
      </c>
      <c r="C87" s="85" t="s">
        <v>636</v>
      </c>
      <c r="D87" s="88" t="s">
        <v>250</v>
      </c>
      <c r="E87" s="88" t="s">
        <v>597</v>
      </c>
      <c r="F87" s="23" t="str">
        <f t="shared" ref="F87:F88" si="25">A87&amp;"_"&amp;D87&amp;"_"&amp;B87&amp;"_"&amp;C87&amp;"_"&amp;E87</f>
        <v>2050_TM151_PPA_RT_05_2201_BART_CoreCap_00</v>
      </c>
      <c r="G87" s="84">
        <f t="shared" ref="G87:G88" si="26">_xlfn.NUMBERVALUE(LEFT(C87,4))</f>
        <v>2201</v>
      </c>
      <c r="H87" s="23" t="str">
        <f t="shared" ref="H87:H88" si="27">G87&amp;"_"&amp;E87&amp;"_"&amp;D87</f>
        <v>2201_00_RT</v>
      </c>
      <c r="I87" s="23" t="str">
        <f>VLOOKUP(G87,'PPA IDs'!$A$2:$B$150,2,0)</f>
        <v>BART Core Capacity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hvy</v>
      </c>
      <c r="M87" s="23" t="str">
        <f t="shared" ref="M87:M88" si="28">IF(D87="RT","RTFF",IF(D87="CG","CAG","BTTF"))</f>
        <v>RTFF</v>
      </c>
      <c r="N87" s="23" t="str">
        <f t="shared" ref="N87:N88" si="29">A87&amp;"_"&amp;D87&amp;"_"&amp;B87</f>
        <v>2050_TM151_PPA_RT_05</v>
      </c>
      <c r="O87" s="23" t="str">
        <f>VLOOKUP($G87,'PPA IDs'!$A$2:$M$95,12,0)</f>
        <v>scenario-baseline</v>
      </c>
      <c r="P87" s="23" t="str">
        <f t="shared" ref="P87:P88" si="30">C87&amp;"\"&amp;F87</f>
        <v>2201_BART_CoreCap\2050_TM151_PPA_RT_05_2201_BART_CoreCap_00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2" activePane="bottomRight" state="frozen"/>
      <selection pane="topRight"/>
      <selection pane="bottomLeft"/>
      <selection pane="bottomRight" activeCell="A13" sqref="A1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0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B31" s="49"/>
      <c r="C31" s="46"/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2019-06-11T20:49:49Z</dcterms:modified>
</cp:coreProperties>
</file>