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pplication\Model One\RTP2021\ProjectPerformanceAssessment\Projects\"/>
    </mc:Choice>
  </mc:AlternateContent>
  <bookViews>
    <workbookView xWindow="0" yWindow="0" windowWidth="15000" windowHeight="10935" tabRatio="926" firstSheet="3" activeTab="3"/>
  </bookViews>
  <sheets>
    <sheet name="read by cobra--&gt;" sheetId="19" r:id="rId1"/>
    <sheet name="configs_base" sheetId="21" r:id="rId2"/>
    <sheet name="configs_projects" sheetId="20" r:id="rId3"/>
    <sheet name="project_costs" sheetId="7" r:id="rId4"/>
    <sheet name="asset_life" sheetId="8" r:id="rId5"/>
    <sheet name="valuations" sheetId="12" r:id="rId6"/>
    <sheet name="stream_proxies" sheetId="16" r:id="rId7"/>
    <sheet name="proxies" sheetId="2" state="hidden" r:id="rId8"/>
    <sheet name="natural_land" sheetId="17" r:id="rId9"/>
    <sheet name="collisions_switrs" sheetId="9" r:id="rId10"/>
    <sheet name="not read by cobra--&gt;" sheetId="18" r:id="rId11"/>
    <sheet name="valuations-input" sheetId="3" r:id="rId12"/>
    <sheet name="Project costs" sheetId="26" r:id="rId13"/>
    <sheet name="crfs-input" sheetId="10" r:id="rId14"/>
    <sheet name="Paste from cobra outputs" sheetId="23" r:id="rId15"/>
    <sheet name="Proxy inputs" sheetId="24" r:id="rId16"/>
    <sheet name="Proxy inputs - accessibility" sheetId="27" r:id="rId17"/>
  </sheets>
  <definedNames>
    <definedName name="_xlnm._FilterDatabase" localSheetId="6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1" i="7"/>
  <c r="C12" i="7"/>
  <c r="C13" i="7"/>
  <c r="C14" i="7"/>
  <c r="C15" i="7"/>
  <c r="C16" i="7"/>
  <c r="C10" i="7"/>
  <c r="E8" i="7" l="1"/>
  <c r="O8" i="7"/>
  <c r="X241" i="16" l="1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<sst xmlns="http://schemas.openxmlformats.org/spreadsheetml/2006/main" count="3504" uniqueCount="354">
  <si>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</si>
  <si>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</si>
  <si>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</si>
  <si>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</si>
  <si>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</si>
  <si>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</si>
  <si>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</si>
  <si>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</si>
  <si>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</si>
  <si>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</si>
  <si>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</si>
  <si>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</si>
  <si>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</si>
  <si>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</si>
  <si>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</si>
  <si>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</si>
  <si>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</si>
  <si>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</si>
  <si>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</si>
  <si>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</si>
  <si>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</si>
  <si>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</si>
  <si>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</si>
  <si>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</si>
  <si>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</si>
  <si>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</si>
  <si>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</si>
  <si>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</si>
  <si>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</si>
  <si>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</si>
  <si>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</si>
  <si>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</si>
  <si>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</si>
  <si>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</si>
  <si>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</si>
  <si>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</si>
  <si>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</si>
  <si>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</si>
  <si>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</si>
  <si>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</si>
  <si>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</si>
  <si>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</si>
  <si>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</si>
  <si>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</si>
  <si>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</si>
  <si>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</si>
  <si>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</si>
  <si>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</si>
  <si>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</si>
  <si>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</si>
  <si>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</si>
  <si>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</si>
  <si>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</si>
  <si>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</si>
  <si>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</si>
  <si>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</si>
  <si>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</si>
  <si>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</si>
  <si>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</si>
  <si>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</si>
  <si>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</si>
  <si>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</si>
  <si>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</si>
  <si>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</si>
  <si>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</si>
  <si>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</si>
  <si>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</si>
  <si>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</si>
  <si>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</si>
  <si>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</si>
  <si>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</si>
  <si>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</si>
  <si>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</si>
  <si>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</si>
  <si>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</si>
  <si>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</si>
  <si>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</si>
  <si>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</si>
  <si>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</si>
  <si>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</si>
  <si>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</si>
  <si>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</si>
  <si>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</si>
  <si>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</si>
  <si>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</si>
  <si>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</si>
  <si>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</si>
  <si>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</si>
  <si>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</si>
  <si>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</si>
  <si>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</si>
  <si>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</si>
  <si>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</si>
  <si>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</si>
  <si>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</si>
  <si>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</si>
  <si>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</si>
  <si>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</si>
  <si>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</si>
  <si>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</si>
  <si>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</si>
  <si>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</si>
  <si>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</si>
  <si>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</si>
  <si>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</si>
  <si>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</si>
  <si>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</si>
  <si>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</si>
  <si>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</si>
  <si>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</si>
  <si>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</si>
  <si>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</si>
  <si>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</si>
  <si>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</si>
  <si>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</si>
  <si>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</si>
  <si>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</si>
  <si>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</si>
  <si>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</si>
  <si>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</si>
  <si>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</si>
  <si>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</si>
  <si>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</si>
  <si>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</si>
  <si>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</si>
  <si>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</si>
  <si>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</si>
  <si>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</si>
  <si>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</si>
  <si>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</si>
  <si>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</si>
  <si>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</si>
  <si>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</si>
  <si>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</si>
  <si>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</si>
  <si>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</si>
  <si>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</si>
  <si>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</si>
  <si>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</si>
  <si>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</si>
  <si>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</si>
  <si>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</si>
  <si>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</si>
  <si>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</si>
  <si>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</si>
  <si>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</si>
  <si>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</si>
  <si>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</si>
  <si>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</si>
  <si>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</si>
  <si>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Inflation rate 2000 - 2018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</si>
  <si>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</si>
  <si>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</si>
  <si>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</si>
  <si>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</si>
  <si>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</si>
  <si>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</si>
  <si>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</si>
  <si>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</si>
  <si>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</si>
  <si>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</si>
  <si>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</si>
  <si>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</si>
  <si>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</si>
  <si>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</si>
  <si>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</si>
  <si>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</si>
  <si>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</si>
  <si>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</si>
  <si>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</si>
  <si>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</si>
  <si>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</si>
  <si>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</si>
  <si>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</si>
  <si>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</si>
  <si>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</si>
  <si>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</si>
  <si>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</si>
  <si>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</si>
  <si>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</si>
  <si>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</si>
  <si>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</si>
  <si>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</si>
  <si>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</si>
  <si>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</si>
  <si>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</si>
  <si>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</si>
  <si>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</si>
  <si>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</si>
  <si>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</si>
  <si>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</si>
  <si>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</si>
  <si>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</si>
  <si>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</si>
  <si>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</si>
  <si>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</si>
  <si>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</si>
  <si>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</si>
  <si>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</si>
  <si>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</si>
  <si>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</si>
  <si>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</si>
  <si>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</si>
  <si>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</si>
  <si>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</si>
  <si>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</si>
  <si>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</si>
  <si>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</si>
  <si>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</si>
  <si>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</si>
  <si>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</si>
  <si>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</si>
  <si>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</si>
  <si>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</si>
  <si>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</si>
  <si>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</si>
  <si>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</si>
  <si>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</si>
  <si>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</si>
  <si>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</si>
  <si>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</si>
  <si>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</si>
  <si>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</si>
  <si>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</si>
  <si>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</si>
  <si>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</si>
  <si>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</si>
  <si>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</si>
  <si>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</si>
  <si>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</si>
  <si>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</si>
  <si>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</si>
  <si>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</si>
  <si>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</si>
  <si>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</si>
  <si>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</si>
  <si>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</si>
  <si>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</si>
  <si>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</si>
  <si>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</si>
  <si>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</si>
  <si>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</si>
  <si>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</si>
  <si>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</si>
  <si>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</si>
  <si>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</si>
  <si>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</si>
  <si>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</si>
  <si>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</si>
  <si>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</si>
  <si>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</si>
  <si>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</si>
  <si>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</si>
  <si>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</si>
  <si>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</si>
  <si>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</si>
  <si>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</si>
  <si>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</si>
  <si>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</si>
  <si>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</si>
  <si>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</si>
  <si>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</si>
  <si>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</si>
  <si>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</si>
  <si>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No-Project Baseline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</si>
  <si>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</si>
  <si>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</si>
  <si>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</si>
  <si>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</si>
  <si>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</si>
  <si>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</si>
  <si>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</si>
  <si>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</si>
  <si>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</si>
  <si>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</si>
  <si>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</si>
  <si>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1002_CAG</t>
  </si>
  <si>
    <t>1002_BTTF</t>
  </si>
  <si>
    <t>1003_RTFF</t>
  </si>
  <si>
    <t>1003_CAG</t>
  </si>
  <si>
    <t>1003_BTTF</t>
  </si>
  <si>
    <t>1004_RTFF</t>
  </si>
  <si>
    <t>1004_CAG</t>
  </si>
  <si>
    <t>1004_BTTF</t>
  </si>
  <si>
    <t>1005_RTFF</t>
  </si>
  <si>
    <t>1005_CAG</t>
  </si>
  <si>
    <t>1005_BTTF</t>
  </si>
  <si>
    <t>1006_RTFF</t>
  </si>
  <si>
    <t>1006_CAG</t>
  </si>
  <si>
    <t>1006_BTTF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</si>
  <si>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</si>
  <si>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</si>
  <si>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</si>
  <si>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</si>
  <si>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</si>
  <si>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</si>
  <si>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</si>
  <si>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</si>
  <si>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</si>
  <si>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</si>
  <si>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2050_TM151_PPA_CG_00_1_Crossings2</t>
  </si>
  <si>
    <t>2050_TM151_PPA_BF_00_1_Crossings2</t>
  </si>
  <si>
    <t>2050_TM151_PPA_RT_00_1_Crossings3</t>
  </si>
  <si>
    <t>2050_TM151_PPA_RT_00_1_Crossings4</t>
  </si>
  <si>
    <t>2050_TM151_PPA_CG_00_1_Crossings4</t>
  </si>
  <si>
    <t>2050_TM151_PPA_BF_00_1_Crossings4</t>
  </si>
  <si>
    <t>2050_TM151_PPA_RT_00_1_Crossings5</t>
  </si>
  <si>
    <t>2050_TM151_PPA_CG_00_1_Crossings5</t>
  </si>
  <si>
    <t>2050_TM151_PPA_BF_00_1_Crossings5</t>
  </si>
  <si>
    <t>2050_TM151_PPA_RT_00_1_Crossings6</t>
  </si>
  <si>
    <t>2050_TM151_PPA_CG_00_1_Crossings6</t>
  </si>
  <si>
    <t>2050_TM151_PPA_BF_00_1_Crossings6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</si>
  <si>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</si>
  <si>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</si>
  <si>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</si>
  <si>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</si>
  <si>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</si>
  <si>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</si>
  <si>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</si>
  <si>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</si>
  <si>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</si>
  <si>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</si>
  <si>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</si>
  <si>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</si>
  <si>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</si>
  <si>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</si>
  <si>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</si>
  <si>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</si>
  <si>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</si>
  <si>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</si>
  <si>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</si>
  <si>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</si>
  <si>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</si>
  <si>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</si>
  <si>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</si>
  <si>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</si>
  <si>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</si>
  <si>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</si>
  <si>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</si>
  <si>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</si>
  <si>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</si>
  <si>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</si>
  <si>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</si>
  <si>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</si>
  <si>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2050_TM151_PPA_BF_01_1_Crossings3</t>
  </si>
  <si>
    <t>2050_TM151_PPA_CG_01_1_Crossings3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</si>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</sst>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69"/>
  <sheetViews>
    <sheetView workbookViewId="0">
      <pane ySplit="2" topLeftCell="A3" activePane="bottomLeft" state="frozen"/>
      <selection pane="bottomLeft" activeCell="C31" sqref="C31"/>
    </sheetView>
  </sheetViews>
  <sheetFormatPr defaultRowHeight="15" x14ac:dyDescent="0.25"/>
  <cols>
    <col min="1" max="1" width="11.42578125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152</v>
      </c>
      <c r="B1" s="34"/>
      <c r="C1" s="34"/>
      <c r="D1" s="34"/>
      <c r="E1" s="30" t="s">
        <v>153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210</v>
      </c>
      <c r="C3">
        <v>0</v>
      </c>
      <c r="D3">
        <v>0</v>
      </c>
      <c r="E3" s="31">
        <f>IFERROR(C3*VLOOKUP($B3,'crfs-input'!$A$2:$B$18,2,0),0)</f>
        <v>0</v>
      </c>
      <c r="F3" s="31">
        <f>IFERROR(D3*VLOOKUP($B3,'crfs-input'!$A$2:$B$18,2,0),0)</f>
        <v>0</v>
      </c>
    </row>
    <row r="4" spans="1:6" x14ac:dyDescent="0.25">
      <c r="A4" s="50">
        <v>1101</v>
      </c>
      <c r="B4" s="48"/>
      <c r="D4">
        <v>0</v>
      </c>
      <c r="E4" s="31">
        <f>IFERROR(C4*VLOOKUP($B4,'crfs-input'!$A$2:$B$18,2,0),0)</f>
        <v>0</v>
      </c>
      <c r="F4" s="31">
        <f>IFERROR(D4*VLOOKUP($B4,'crfs-input'!$A$2:$B$18,2,0),0)</f>
        <v>0</v>
      </c>
    </row>
    <row r="5" spans="1:6" x14ac:dyDescent="0.25">
      <c r="A5" s="47"/>
      <c r="B5" s="47"/>
    </row>
    <row r="6" spans="1:6" x14ac:dyDescent="0.25">
      <c r="A6" s="47"/>
      <c r="B6" s="47"/>
    </row>
    <row r="7" spans="1:6" x14ac:dyDescent="0.25">
      <c r="A7" s="47"/>
      <c r="B7" s="47"/>
    </row>
    <row r="8" spans="1:6" x14ac:dyDescent="0.25">
      <c r="A8" s="47"/>
      <c r="B8" s="47"/>
    </row>
    <row r="9" spans="1:6" x14ac:dyDescent="0.25">
      <c r="A9" s="47"/>
      <c r="B9" s="47"/>
    </row>
    <row r="10" spans="1:6" x14ac:dyDescent="0.25">
      <c r="A10" s="47"/>
      <c r="B10" s="47"/>
    </row>
    <row r="11" spans="1:6" x14ac:dyDescent="0.25">
      <c r="A11" s="47"/>
      <c r="B11" s="47"/>
    </row>
    <row r="12" spans="1:6" x14ac:dyDescent="0.25">
      <c r="A12" s="47"/>
      <c r="B12" s="47"/>
    </row>
    <row r="13" spans="1:6" x14ac:dyDescent="0.25">
      <c r="A13" s="47"/>
      <c r="B13" s="47"/>
    </row>
    <row r="14" spans="1:6" x14ac:dyDescent="0.25">
      <c r="A14" s="47"/>
      <c r="B14" s="47"/>
    </row>
    <row r="15" spans="1:6" x14ac:dyDescent="0.25">
      <c r="A15" s="47"/>
      <c r="B15" s="47"/>
    </row>
    <row r="16" spans="1:6" x14ac:dyDescent="0.25">
      <c r="A16" s="47"/>
      <c r="B16" s="47"/>
    </row>
    <row r="17" spans="1:2" x14ac:dyDescent="0.25">
      <c r="A17" s="47"/>
      <c r="B17" s="47"/>
    </row>
    <row r="18" spans="1:2" x14ac:dyDescent="0.25">
      <c r="A18" s="47"/>
      <c r="B18" s="47"/>
    </row>
    <row r="19" spans="1:2" x14ac:dyDescent="0.25">
      <c r="A19" s="47"/>
      <c r="B19" s="47"/>
    </row>
    <row r="20" spans="1:2" x14ac:dyDescent="0.25">
      <c r="A20" s="47"/>
      <c r="B20" s="47"/>
    </row>
    <row r="21" spans="1:2" x14ac:dyDescent="0.25">
      <c r="A21" s="47"/>
      <c r="B21" s="47"/>
    </row>
    <row r="22" spans="1:2" x14ac:dyDescent="0.25">
      <c r="A22" s="47"/>
      <c r="B22" s="47"/>
    </row>
    <row r="23" spans="1:2" x14ac:dyDescent="0.25">
      <c r="A23" s="47"/>
      <c r="B23" s="47"/>
    </row>
    <row r="24" spans="1:2" x14ac:dyDescent="0.25">
      <c r="A24" s="47"/>
      <c r="B24" s="47"/>
    </row>
    <row r="25" spans="1:2" x14ac:dyDescent="0.25">
      <c r="A25" s="47"/>
      <c r="B25" s="47"/>
    </row>
    <row r="26" spans="1:2" x14ac:dyDescent="0.25">
      <c r="A26" s="47"/>
      <c r="B26" s="47"/>
    </row>
    <row r="27" spans="1:2" x14ac:dyDescent="0.25">
      <c r="A27" s="47"/>
      <c r="B27" s="47"/>
    </row>
    <row r="28" spans="1:2" x14ac:dyDescent="0.25">
      <c r="A28" s="47"/>
      <c r="B28" s="47"/>
    </row>
    <row r="29" spans="1:2" x14ac:dyDescent="0.25">
      <c r="A29" s="47"/>
      <c r="B29" s="47"/>
    </row>
    <row r="30" spans="1:2" x14ac:dyDescent="0.25">
      <c r="A30" s="47"/>
      <c r="B30" s="47"/>
    </row>
    <row r="31" spans="1:2" x14ac:dyDescent="0.25">
      <c r="A31" s="47"/>
      <c r="B31" s="47"/>
    </row>
    <row r="32" spans="1:2" x14ac:dyDescent="0.25">
      <c r="A32" s="47"/>
      <c r="B32" s="47"/>
    </row>
    <row r="33" spans="1:2" x14ac:dyDescent="0.25">
      <c r="A33" s="47"/>
      <c r="B33" s="47"/>
    </row>
    <row r="34" spans="1:2" x14ac:dyDescent="0.25">
      <c r="A34" s="47"/>
      <c r="B34" s="47"/>
    </row>
    <row r="35" spans="1:2" x14ac:dyDescent="0.25">
      <c r="A35" s="47"/>
      <c r="B35" s="47"/>
    </row>
    <row r="36" spans="1:2" x14ac:dyDescent="0.25">
      <c r="A36" s="47"/>
      <c r="B36" s="47"/>
    </row>
    <row r="37" spans="1:2" x14ac:dyDescent="0.25">
      <c r="A37" s="47"/>
      <c r="B37" s="47"/>
    </row>
    <row r="38" spans="1:2" x14ac:dyDescent="0.25">
      <c r="A38" s="47"/>
      <c r="B38" s="47"/>
    </row>
    <row r="39" spans="1:2" x14ac:dyDescent="0.25">
      <c r="A39" s="47"/>
      <c r="B39" s="47"/>
    </row>
    <row r="40" spans="1:2" x14ac:dyDescent="0.25">
      <c r="A40" s="47"/>
      <c r="B40" s="47"/>
    </row>
    <row r="41" spans="1:2" x14ac:dyDescent="0.25">
      <c r="A41" s="47"/>
      <c r="B41" s="47"/>
    </row>
    <row r="42" spans="1:2" x14ac:dyDescent="0.25">
      <c r="A42" s="47"/>
      <c r="B42" s="47"/>
    </row>
    <row r="43" spans="1:2" x14ac:dyDescent="0.25">
      <c r="A43" s="47"/>
      <c r="B43" s="47"/>
    </row>
    <row r="44" spans="1:2" x14ac:dyDescent="0.25">
      <c r="A44" s="47"/>
      <c r="B44" s="47"/>
    </row>
    <row r="45" spans="1:2" x14ac:dyDescent="0.25">
      <c r="A45" s="47"/>
      <c r="B45" s="47"/>
    </row>
    <row r="46" spans="1:2" x14ac:dyDescent="0.25">
      <c r="A46" s="47"/>
      <c r="B46" s="47"/>
    </row>
    <row r="47" spans="1:2" x14ac:dyDescent="0.25">
      <c r="A47" s="47"/>
      <c r="B47" s="47"/>
    </row>
    <row r="48" spans="1:2" x14ac:dyDescent="0.25">
      <c r="A48" s="47"/>
      <c r="B48" s="47"/>
    </row>
    <row r="49" spans="1:2" x14ac:dyDescent="0.25">
      <c r="A49" s="47"/>
      <c r="B49" s="47"/>
    </row>
    <row r="50" spans="1:2" x14ac:dyDescent="0.25">
      <c r="A50" s="47"/>
      <c r="B50" s="47"/>
    </row>
    <row r="51" spans="1:2" x14ac:dyDescent="0.25">
      <c r="A51" s="47"/>
      <c r="B51" s="47"/>
    </row>
    <row r="52" spans="1:2" x14ac:dyDescent="0.25">
      <c r="A52" s="47"/>
      <c r="B52" s="47"/>
    </row>
    <row r="53" spans="1:2" x14ac:dyDescent="0.25">
      <c r="A53" s="47"/>
      <c r="B53" s="47"/>
    </row>
    <row r="54" spans="1:2" x14ac:dyDescent="0.25">
      <c r="A54" s="47"/>
      <c r="B54" s="47"/>
    </row>
    <row r="55" spans="1:2" x14ac:dyDescent="0.25">
      <c r="A55" s="47"/>
      <c r="B55" s="47"/>
    </row>
    <row r="56" spans="1:2" x14ac:dyDescent="0.25">
      <c r="A56" s="47"/>
      <c r="B56" s="47"/>
    </row>
    <row r="57" spans="1:2" x14ac:dyDescent="0.25">
      <c r="A57" s="47"/>
      <c r="B57" s="47"/>
    </row>
    <row r="58" spans="1:2" x14ac:dyDescent="0.25">
      <c r="A58" s="47"/>
      <c r="B58" s="47"/>
    </row>
    <row r="59" spans="1:2" x14ac:dyDescent="0.25">
      <c r="A59" s="47"/>
      <c r="B59" s="47"/>
    </row>
    <row r="60" spans="1:2" x14ac:dyDescent="0.25">
      <c r="A60" s="47"/>
      <c r="B60" s="47"/>
    </row>
    <row r="61" spans="1:2" x14ac:dyDescent="0.25">
      <c r="A61" s="47"/>
      <c r="B61" s="47"/>
    </row>
    <row r="62" spans="1:2" x14ac:dyDescent="0.25">
      <c r="A62" s="47"/>
      <c r="B62" s="47"/>
    </row>
    <row r="63" spans="1:2" x14ac:dyDescent="0.25">
      <c r="A63" s="47"/>
      <c r="B63" s="47"/>
    </row>
    <row r="64" spans="1:2" x14ac:dyDescent="0.25">
      <c r="A64" s="47"/>
      <c r="B64" s="47"/>
    </row>
    <row r="65" spans="1:2" x14ac:dyDescent="0.25">
      <c r="A65" s="47"/>
      <c r="B65" s="47"/>
    </row>
    <row r="66" spans="1:2" x14ac:dyDescent="0.25">
      <c r="A66" s="47"/>
      <c r="B66" s="47"/>
    </row>
    <row r="67" spans="1:2" x14ac:dyDescent="0.25">
      <c r="A67" s="47"/>
      <c r="B67" s="47"/>
    </row>
    <row r="68" spans="1:2" x14ac:dyDescent="0.25">
      <c r="A68" s="47"/>
      <c r="B68" s="47"/>
    </row>
    <row r="69" spans="1:2" x14ac:dyDescent="0.25">
      <c r="A69" s="47"/>
      <c r="B69" s="4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32" sqref="F3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151</v>
      </c>
    </row>
    <row r="3" spans="1:6" x14ac:dyDescent="0.25">
      <c r="A3" t="s">
        <v>237</v>
      </c>
    </row>
    <row r="4" spans="1:6" x14ac:dyDescent="0.25">
      <c r="A4" t="s">
        <v>238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2018</v>
      </c>
      <c r="C6">
        <v>285.55</v>
      </c>
    </row>
    <row r="7" spans="1:6" x14ac:dyDescent="0.25">
      <c r="B7" s="4" t="s">
        <v>150</v>
      </c>
      <c r="C7" s="12">
        <f>C6/C5</f>
        <v>1.5846281908990012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>
        <v>12.71</v>
      </c>
      <c r="D10">
        <v>17.899999999999999</v>
      </c>
      <c r="E10">
        <v>12.1</v>
      </c>
      <c r="F10">
        <v>17.5</v>
      </c>
    </row>
    <row r="11" spans="1:6" x14ac:dyDescent="0.25">
      <c r="A11" s="2" t="s">
        <v>11</v>
      </c>
      <c r="B11" s="4" t="s">
        <v>52</v>
      </c>
      <c r="C11">
        <v>31.18</v>
      </c>
      <c r="D11">
        <v>43.8</v>
      </c>
      <c r="E11">
        <v>29.6</v>
      </c>
      <c r="F11">
        <v>43</v>
      </c>
    </row>
    <row r="12" spans="1:6" x14ac:dyDescent="0.25">
      <c r="A12" s="2" t="s">
        <v>129</v>
      </c>
      <c r="B12" s="4" t="s">
        <v>53</v>
      </c>
      <c r="C12">
        <v>10.17</v>
      </c>
      <c r="D12">
        <v>14.3</v>
      </c>
      <c r="E12">
        <v>9.6999999999999993</v>
      </c>
      <c r="F12">
        <v>14</v>
      </c>
    </row>
    <row r="13" spans="1:6" x14ac:dyDescent="0.25">
      <c r="A13" s="2" t="s">
        <v>129</v>
      </c>
      <c r="B13" s="4" t="s">
        <v>54</v>
      </c>
      <c r="C13">
        <v>46.77</v>
      </c>
      <c r="D13">
        <v>65.7</v>
      </c>
      <c r="E13">
        <v>44.5</v>
      </c>
      <c r="F13">
        <v>64.5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126</v>
      </c>
    </row>
    <row r="20" spans="1:3" x14ac:dyDescent="0.25">
      <c r="A20" s="2" t="s">
        <v>130</v>
      </c>
      <c r="B20" s="4" t="s">
        <v>121</v>
      </c>
      <c r="C20" s="22">
        <v>36615</v>
      </c>
    </row>
    <row r="21" spans="1:3" x14ac:dyDescent="0.25">
      <c r="A21" s="2" t="s">
        <v>130</v>
      </c>
      <c r="B21" s="4" t="s">
        <v>122</v>
      </c>
      <c r="C21" s="22">
        <v>5716</v>
      </c>
    </row>
    <row r="22" spans="1:3" x14ac:dyDescent="0.25">
      <c r="A22" s="2" t="s">
        <v>130</v>
      </c>
      <c r="B22" s="4" t="s">
        <v>123</v>
      </c>
      <c r="C22" s="22">
        <v>5112</v>
      </c>
    </row>
    <row r="23" spans="1:3" x14ac:dyDescent="0.25">
      <c r="A23" s="2" t="s">
        <v>130</v>
      </c>
      <c r="B23" s="4" t="s">
        <v>124</v>
      </c>
      <c r="C23" s="22">
        <v>1572</v>
      </c>
    </row>
    <row r="24" spans="1:3" x14ac:dyDescent="0.25">
      <c r="A24" s="2" t="s">
        <v>23</v>
      </c>
      <c r="B24" s="4" t="s">
        <v>78</v>
      </c>
      <c r="C24" s="22">
        <v>684864.31377195392</v>
      </c>
    </row>
    <row r="25" spans="1:3" x14ac:dyDescent="0.25">
      <c r="A25" s="2" t="s">
        <v>23</v>
      </c>
      <c r="B25" s="4" t="s">
        <v>79</v>
      </c>
      <c r="C25" s="22">
        <v>679751.56916149845</v>
      </c>
    </row>
    <row r="26" spans="1:3" x14ac:dyDescent="0.25">
      <c r="A26" s="2" t="s">
        <v>131</v>
      </c>
      <c r="B26" s="4" t="s">
        <v>80</v>
      </c>
      <c r="C26" s="22">
        <v>7303.9208720791385</v>
      </c>
    </row>
    <row r="27" spans="1:3" x14ac:dyDescent="0.25">
      <c r="A27" s="2" t="s">
        <v>131</v>
      </c>
      <c r="B27" s="4" t="s">
        <v>73</v>
      </c>
      <c r="C27" s="22">
        <v>4869.2805813860923</v>
      </c>
    </row>
    <row r="28" spans="1:3" x14ac:dyDescent="0.25">
      <c r="A28" s="2" t="s">
        <v>131</v>
      </c>
      <c r="B28" s="4" t="s">
        <v>74</v>
      </c>
      <c r="C28" s="22">
        <v>15338.233831366189</v>
      </c>
    </row>
    <row r="29" spans="1:3" x14ac:dyDescent="0.25">
      <c r="A29" s="2" t="s">
        <v>131</v>
      </c>
      <c r="B29" s="4" t="s">
        <v>75</v>
      </c>
      <c r="C29" s="22">
        <v>43458.329188870877</v>
      </c>
    </row>
    <row r="30" spans="1:3" x14ac:dyDescent="0.25">
      <c r="A30" s="2" t="s">
        <v>131</v>
      </c>
      <c r="B30" s="4" t="s">
        <v>76</v>
      </c>
      <c r="C30" s="22">
        <v>5721.4046831286587</v>
      </c>
    </row>
    <row r="31" spans="1:3" x14ac:dyDescent="0.25">
      <c r="A31" s="2" t="s">
        <v>131</v>
      </c>
      <c r="B31" s="4" t="s">
        <v>77</v>
      </c>
      <c r="C31" s="22">
        <v>4138.888494178178</v>
      </c>
    </row>
    <row r="32" spans="1:3" x14ac:dyDescent="0.25">
      <c r="A32" s="2" t="s">
        <v>131</v>
      </c>
      <c r="B32" s="4" t="s">
        <v>81</v>
      </c>
      <c r="C32" s="22">
        <v>22763.886717979982</v>
      </c>
    </row>
    <row r="33" spans="1:3" x14ac:dyDescent="0.25">
      <c r="A33" s="2" t="s">
        <v>38</v>
      </c>
      <c r="B33" s="4" t="s">
        <v>82</v>
      </c>
      <c r="C33" s="22">
        <v>10292253.626888536</v>
      </c>
    </row>
    <row r="34" spans="1:3" x14ac:dyDescent="0.25">
      <c r="A34" s="2" t="s">
        <v>40</v>
      </c>
      <c r="B34" s="4" t="s">
        <v>83</v>
      </c>
      <c r="C34" s="22">
        <v>111498.50286123272</v>
      </c>
    </row>
    <row r="35" spans="1:3" x14ac:dyDescent="0.25">
      <c r="A35" s="2" t="s">
        <v>41</v>
      </c>
      <c r="B35" s="4" t="s">
        <v>84</v>
      </c>
      <c r="C35" s="22">
        <v>3431</v>
      </c>
    </row>
    <row r="36" spans="1:3" x14ac:dyDescent="0.25">
      <c r="A36" s="2" t="s">
        <v>46</v>
      </c>
      <c r="B36" s="4" t="s">
        <v>85</v>
      </c>
      <c r="C36" s="22">
        <v>1393</v>
      </c>
    </row>
    <row r="37" spans="1:3" x14ac:dyDescent="0.25">
      <c r="A37" s="2" t="s">
        <v>48</v>
      </c>
      <c r="B37" s="4" t="s">
        <v>86</v>
      </c>
      <c r="C37" s="22">
        <v>1.6999999999999999E-3</v>
      </c>
    </row>
    <row r="38" spans="1:3" x14ac:dyDescent="0.25">
      <c r="A38" s="2" t="s">
        <v>48</v>
      </c>
      <c r="B38" s="4" t="s">
        <v>87</v>
      </c>
      <c r="C38" s="22">
        <v>3.9E-2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18" sqref="E18"/>
    </sheetView>
  </sheetViews>
  <sheetFormatPr defaultRowHeight="15" x14ac:dyDescent="0.25"/>
  <sheetData>
    <row r="13" spans="5:7" x14ac:dyDescent="0.25">
      <c r="E13" t="s">
        <v>231</v>
      </c>
    </row>
    <row r="15" spans="5:7" x14ac:dyDescent="0.25">
      <c r="E15" t="s">
        <v>232</v>
      </c>
      <c r="F15" t="s">
        <v>233</v>
      </c>
      <c r="G15">
        <v>12.1</v>
      </c>
    </row>
    <row r="16" spans="5:7" x14ac:dyDescent="0.25">
      <c r="E16" t="s">
        <v>234</v>
      </c>
      <c r="F16" t="s">
        <v>235</v>
      </c>
      <c r="G16">
        <v>10.199999999999999</v>
      </c>
    </row>
    <row r="17" spans="5:7" x14ac:dyDescent="0.25">
      <c r="E17" t="s">
        <v>234</v>
      </c>
      <c r="F17" t="s">
        <v>233</v>
      </c>
      <c r="G17">
        <v>6</v>
      </c>
    </row>
    <row r="18" spans="5:7" x14ac:dyDescent="0.25">
      <c r="E18" t="s">
        <v>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108</v>
      </c>
      <c r="B2">
        <v>0.2</v>
      </c>
    </row>
    <row r="3" spans="1:2" x14ac:dyDescent="0.25">
      <c r="A3" t="s">
        <v>110</v>
      </c>
      <c r="B3">
        <v>0.1</v>
      </c>
    </row>
    <row r="4" spans="1:2" x14ac:dyDescent="0.25">
      <c r="A4" t="s">
        <v>111</v>
      </c>
      <c r="B4">
        <v>0.1</v>
      </c>
    </row>
    <row r="5" spans="1:2" x14ac:dyDescent="0.25">
      <c r="A5" t="s">
        <v>112</v>
      </c>
      <c r="B5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177</v>
      </c>
      <c r="D2" s="40" t="s">
        <v>187</v>
      </c>
      <c r="E2" s="40" t="s">
        <v>176</v>
      </c>
      <c r="F2" s="40" t="s">
        <v>188</v>
      </c>
      <c r="G2" s="39" t="s">
        <v>184</v>
      </c>
      <c r="H2" s="39" t="s">
        <v>172</v>
      </c>
      <c r="I2" s="39" t="s">
        <v>173</v>
      </c>
    </row>
    <row r="3" spans="2:9" ht="34.5" customHeight="1" x14ac:dyDescent="0.25">
      <c r="B3" s="1" t="s">
        <v>127</v>
      </c>
      <c r="C3" s="1" t="s">
        <v>181</v>
      </c>
      <c r="D3" s="1" t="s">
        <v>193</v>
      </c>
      <c r="E3" s="1" t="s">
        <v>192</v>
      </c>
      <c r="F3" s="1" t="s">
        <v>191</v>
      </c>
      <c r="G3" s="1" t="s">
        <v>186</v>
      </c>
      <c r="H3" s="1" t="s">
        <v>182</v>
      </c>
      <c r="I3" s="1" t="s">
        <v>183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201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202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230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179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180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203</v>
      </c>
      <c r="I2" s="4" t="s">
        <v>194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202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202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230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202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230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252</v>
      </c>
    </row>
    <row r="9" spans="3:9" x14ac:dyDescent="0.25">
      <c r="F9" t="s">
        <v>253</v>
      </c>
    </row>
    <row r="10" spans="3:9" x14ac:dyDescent="0.25">
      <c r="F10" t="s">
        <v>254</v>
      </c>
    </row>
    <row r="11" spans="3:9" x14ac:dyDescent="0.25">
      <c r="C11" s="25" t="s">
        <v>60</v>
      </c>
      <c r="F11" t="s">
        <v>252</v>
      </c>
    </row>
    <row r="12" spans="3:9" x14ac:dyDescent="0.25">
      <c r="F12" t="s">
        <v>253</v>
      </c>
    </row>
    <row r="13" spans="3:9" x14ac:dyDescent="0.25">
      <c r="F13" t="s">
        <v>254</v>
      </c>
    </row>
    <row r="14" spans="3:9" x14ac:dyDescent="0.25">
      <c r="C14" s="24" t="s">
        <v>91</v>
      </c>
      <c r="E14" t="s">
        <v>255</v>
      </c>
      <c r="F14" t="s">
        <v>252</v>
      </c>
    </row>
    <row r="15" spans="3:9" x14ac:dyDescent="0.25">
      <c r="F15" t="s">
        <v>253</v>
      </c>
    </row>
    <row r="16" spans="3:9" x14ac:dyDescent="0.25">
      <c r="F16" t="s">
        <v>254</v>
      </c>
    </row>
    <row r="17" spans="3:6" x14ac:dyDescent="0.25">
      <c r="C17" s="25" t="s">
        <v>61</v>
      </c>
      <c r="F17" t="s">
        <v>252</v>
      </c>
    </row>
    <row r="18" spans="3:6" x14ac:dyDescent="0.25">
      <c r="F18" t="s">
        <v>253</v>
      </c>
    </row>
    <row r="19" spans="3:6" x14ac:dyDescent="0.25">
      <c r="F19" t="s">
        <v>254</v>
      </c>
    </row>
    <row r="20" spans="3:6" x14ac:dyDescent="0.25">
      <c r="C20" s="24" t="s">
        <v>62</v>
      </c>
      <c r="F20" t="s">
        <v>252</v>
      </c>
    </row>
    <row r="21" spans="3:6" x14ac:dyDescent="0.25">
      <c r="F21" t="s">
        <v>253</v>
      </c>
    </row>
    <row r="22" spans="3:6" x14ac:dyDescent="0.25">
      <c r="F22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21"/>
  <sheetViews>
    <sheetView workbookViewId="0">
      <selection activeCell="B19" sqref="B19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168</v>
      </c>
      <c r="B1" s="23" t="s">
        <v>158</v>
      </c>
      <c r="C1" s="23" t="s">
        <v>159</v>
      </c>
      <c r="D1" s="23" t="s">
        <v>161</v>
      </c>
      <c r="E1" s="23" t="s">
        <v>136</v>
      </c>
      <c r="F1" s="23" t="s">
        <v>163</v>
      </c>
      <c r="G1" s="23" t="s">
        <v>72</v>
      </c>
      <c r="H1" s="23" t="s">
        <v>166</v>
      </c>
    </row>
    <row r="2" spans="1:8" x14ac:dyDescent="0.25">
      <c r="A2" t="s">
        <v>177</v>
      </c>
      <c r="B2" t="s">
        <v>178</v>
      </c>
      <c r="C2" t="s">
        <v>170</v>
      </c>
      <c r="D2" t="s">
        <v>162</v>
      </c>
      <c r="E2" t="s">
        <v>170</v>
      </c>
      <c r="F2" t="s">
        <v>171</v>
      </c>
      <c r="G2" t="s">
        <v>149</v>
      </c>
      <c r="H2" t="s">
        <v>170</v>
      </c>
    </row>
    <row r="3" spans="1:8" x14ac:dyDescent="0.25">
      <c r="A3" t="s">
        <v>200</v>
      </c>
      <c r="B3" t="s">
        <v>199</v>
      </c>
      <c r="C3" t="s">
        <v>170</v>
      </c>
      <c r="D3" t="s">
        <v>162</v>
      </c>
      <c r="E3" t="s">
        <v>170</v>
      </c>
      <c r="F3" t="s">
        <v>171</v>
      </c>
      <c r="G3" t="s">
        <v>149</v>
      </c>
      <c r="H3" t="s">
        <v>170</v>
      </c>
    </row>
    <row r="4" spans="1:8" x14ac:dyDescent="0.25">
      <c r="A4" t="s">
        <v>176</v>
      </c>
      <c r="B4" t="s">
        <v>175</v>
      </c>
      <c r="C4" t="s">
        <v>170</v>
      </c>
      <c r="D4" t="s">
        <v>162</v>
      </c>
      <c r="E4" t="s">
        <v>170</v>
      </c>
      <c r="F4" t="s">
        <v>171</v>
      </c>
      <c r="G4" t="s">
        <v>138</v>
      </c>
      <c r="H4" t="s">
        <v>170</v>
      </c>
    </row>
    <row r="5" spans="1:8" x14ac:dyDescent="0.25">
      <c r="A5" t="s">
        <v>187</v>
      </c>
      <c r="B5" t="s">
        <v>189</v>
      </c>
      <c r="C5" t="s">
        <v>170</v>
      </c>
      <c r="D5" t="s">
        <v>162</v>
      </c>
      <c r="E5" t="s">
        <v>170</v>
      </c>
      <c r="F5" t="s">
        <v>171</v>
      </c>
      <c r="G5" t="s">
        <v>137</v>
      </c>
      <c r="H5" t="s">
        <v>170</v>
      </c>
    </row>
    <row r="6" spans="1:8" x14ac:dyDescent="0.25">
      <c r="A6" t="s">
        <v>188</v>
      </c>
      <c r="B6" t="s">
        <v>190</v>
      </c>
      <c r="C6" t="s">
        <v>170</v>
      </c>
      <c r="D6" t="s">
        <v>162</v>
      </c>
      <c r="E6" t="s">
        <v>170</v>
      </c>
      <c r="F6" t="s">
        <v>171</v>
      </c>
      <c r="G6" t="s">
        <v>139</v>
      </c>
      <c r="H6" t="s">
        <v>170</v>
      </c>
    </row>
    <row r="7" spans="1:8" x14ac:dyDescent="0.25">
      <c r="A7" t="s">
        <v>172</v>
      </c>
      <c r="B7" t="s">
        <v>221</v>
      </c>
      <c r="C7" t="s">
        <v>169</v>
      </c>
      <c r="D7" t="s">
        <v>162</v>
      </c>
      <c r="E7" t="s">
        <v>170</v>
      </c>
      <c r="F7" t="s">
        <v>171</v>
      </c>
      <c r="G7" t="s">
        <v>138</v>
      </c>
      <c r="H7" t="s">
        <v>170</v>
      </c>
    </row>
    <row r="8" spans="1:8" x14ac:dyDescent="0.25">
      <c r="A8" t="s">
        <v>173</v>
      </c>
      <c r="B8" t="s">
        <v>220</v>
      </c>
      <c r="C8" t="s">
        <v>174</v>
      </c>
      <c r="D8" t="s">
        <v>162</v>
      </c>
      <c r="E8" t="s">
        <v>170</v>
      </c>
      <c r="F8" t="s">
        <v>171</v>
      </c>
      <c r="G8" t="s">
        <v>139</v>
      </c>
      <c r="H8" t="s">
        <v>170</v>
      </c>
    </row>
    <row r="9" spans="1:8" x14ac:dyDescent="0.25">
      <c r="A9" t="s">
        <v>184</v>
      </c>
      <c r="B9" t="s">
        <v>219</v>
      </c>
      <c r="C9" t="s">
        <v>185</v>
      </c>
      <c r="D9" t="s">
        <v>162</v>
      </c>
      <c r="E9" t="s">
        <v>170</v>
      </c>
      <c r="F9" t="s">
        <v>171</v>
      </c>
      <c r="G9" t="s">
        <v>137</v>
      </c>
      <c r="H9" t="s">
        <v>170</v>
      </c>
    </row>
    <row r="10" spans="1:8" x14ac:dyDescent="0.25">
      <c r="A10" t="s">
        <v>213</v>
      </c>
      <c r="B10" t="s">
        <v>216</v>
      </c>
      <c r="C10" t="s">
        <v>222</v>
      </c>
      <c r="D10" t="s">
        <v>162</v>
      </c>
      <c r="E10" t="s">
        <v>170</v>
      </c>
      <c r="F10" t="s">
        <v>171</v>
      </c>
      <c r="G10" t="s">
        <v>138</v>
      </c>
      <c r="H10" t="s">
        <v>170</v>
      </c>
    </row>
    <row r="11" spans="1:8" x14ac:dyDescent="0.25">
      <c r="A11" t="s">
        <v>214</v>
      </c>
      <c r="B11" t="s">
        <v>217</v>
      </c>
      <c r="C11" t="s">
        <v>223</v>
      </c>
      <c r="D11" t="s">
        <v>162</v>
      </c>
      <c r="E11" t="s">
        <v>170</v>
      </c>
      <c r="F11" t="s">
        <v>171</v>
      </c>
      <c r="G11" t="s">
        <v>139</v>
      </c>
      <c r="H11" t="s">
        <v>170</v>
      </c>
    </row>
    <row r="12" spans="1:8" x14ac:dyDescent="0.25">
      <c r="A12" t="s">
        <v>215</v>
      </c>
      <c r="B12" t="s">
        <v>218</v>
      </c>
      <c r="C12" t="s">
        <v>224</v>
      </c>
      <c r="D12" t="s">
        <v>162</v>
      </c>
      <c r="E12" t="s">
        <v>170</v>
      </c>
      <c r="F12" t="s">
        <v>171</v>
      </c>
      <c r="G12" t="s">
        <v>137</v>
      </c>
      <c r="H12" t="s">
        <v>170</v>
      </c>
    </row>
    <row r="13" spans="1:8" x14ac:dyDescent="0.25">
      <c r="A13" t="s">
        <v>242</v>
      </c>
      <c r="B13" t="s">
        <v>219</v>
      </c>
      <c r="C13" t="s">
        <v>185</v>
      </c>
      <c r="D13" t="s">
        <v>162</v>
      </c>
      <c r="E13" t="s">
        <v>170</v>
      </c>
      <c r="F13" t="s">
        <v>171</v>
      </c>
      <c r="G13" t="s">
        <v>137</v>
      </c>
      <c r="H13" t="s">
        <v>170</v>
      </c>
    </row>
    <row r="14" spans="1:8" x14ac:dyDescent="0.25">
      <c r="A14" t="s">
        <v>240</v>
      </c>
      <c r="B14" t="s">
        <v>221</v>
      </c>
      <c r="C14" t="s">
        <v>169</v>
      </c>
      <c r="D14" t="s">
        <v>162</v>
      </c>
      <c r="E14" t="s">
        <v>170</v>
      </c>
      <c r="F14" t="s">
        <v>171</v>
      </c>
      <c r="G14" t="s">
        <v>138</v>
      </c>
      <c r="H14" t="s">
        <v>170</v>
      </c>
    </row>
    <row r="15" spans="1:8" x14ac:dyDescent="0.25">
      <c r="A15" t="s">
        <v>241</v>
      </c>
      <c r="B15" t="s">
        <v>220</v>
      </c>
      <c r="C15" t="s">
        <v>174</v>
      </c>
      <c r="D15" t="s">
        <v>162</v>
      </c>
      <c r="E15" t="s">
        <v>170</v>
      </c>
      <c r="F15" t="s">
        <v>171</v>
      </c>
      <c r="G15" t="s">
        <v>139</v>
      </c>
      <c r="H15" t="s">
        <v>170</v>
      </c>
    </row>
    <row r="16" spans="1:8" x14ac:dyDescent="0.25">
      <c r="A16" t="s">
        <v>244</v>
      </c>
      <c r="B16" t="s">
        <v>246</v>
      </c>
      <c r="C16" t="s">
        <v>249</v>
      </c>
      <c r="D16" t="s">
        <v>162</v>
      </c>
      <c r="E16" t="s">
        <v>170</v>
      </c>
      <c r="F16" t="s">
        <v>171</v>
      </c>
      <c r="G16" t="s">
        <v>137</v>
      </c>
      <c r="H16" t="s">
        <v>170</v>
      </c>
    </row>
    <row r="17" spans="1:8" x14ac:dyDescent="0.25">
      <c r="A17" t="s">
        <v>243</v>
      </c>
      <c r="B17" t="s">
        <v>247</v>
      </c>
      <c r="C17" t="s">
        <v>251</v>
      </c>
      <c r="D17" t="s">
        <v>162</v>
      </c>
      <c r="E17" t="s">
        <v>170</v>
      </c>
      <c r="F17" t="s">
        <v>171</v>
      </c>
      <c r="G17" t="s">
        <v>137</v>
      </c>
      <c r="H17" t="s">
        <v>170</v>
      </c>
    </row>
    <row r="18" spans="1:8" x14ac:dyDescent="0.25">
      <c r="A18" t="s">
        <v>245</v>
      </c>
      <c r="B18" t="s">
        <v>248</v>
      </c>
      <c r="C18" t="s">
        <v>250</v>
      </c>
      <c r="D18" t="s">
        <v>162</v>
      </c>
      <c r="E18" t="s">
        <v>170</v>
      </c>
      <c r="F18" t="s">
        <v>171</v>
      </c>
      <c r="G18" t="s">
        <v>137</v>
      </c>
      <c r="H18" t="s">
        <v>170</v>
      </c>
    </row>
    <row r="19" spans="1:8" x14ac:dyDescent="0.25">
      <c r="A19" t="s">
        <v>258</v>
      </c>
      <c r="B19" t="s">
        <v>261</v>
      </c>
      <c r="C19" t="s">
        <v>264</v>
      </c>
      <c r="D19" t="s">
        <v>162</v>
      </c>
      <c r="E19" t="s">
        <v>170</v>
      </c>
      <c r="F19" t="s">
        <v>171</v>
      </c>
      <c r="G19" t="s">
        <v>137</v>
      </c>
      <c r="H19" t="s">
        <v>170</v>
      </c>
    </row>
    <row r="20" spans="1:8" x14ac:dyDescent="0.25">
      <c r="A20" t="s">
        <v>259</v>
      </c>
      <c r="B20" t="s">
        <v>262</v>
      </c>
      <c r="C20" t="s">
        <v>264</v>
      </c>
      <c r="D20" t="s">
        <v>162</v>
      </c>
      <c r="E20" t="s">
        <v>170</v>
      </c>
      <c r="F20" t="s">
        <v>171</v>
      </c>
      <c r="G20" t="s">
        <v>138</v>
      </c>
      <c r="H20" t="s">
        <v>170</v>
      </c>
    </row>
    <row r="21" spans="1:8" x14ac:dyDescent="0.25">
      <c r="A21" t="s">
        <v>260</v>
      </c>
      <c r="B21" t="s">
        <v>263</v>
      </c>
      <c r="C21" t="s">
        <v>264</v>
      </c>
      <c r="D21" t="s">
        <v>162</v>
      </c>
      <c r="E21" t="s">
        <v>170</v>
      </c>
      <c r="F21" t="s">
        <v>171</v>
      </c>
      <c r="G21" t="s">
        <v>139</v>
      </c>
      <c r="H21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J36"/>
  <sheetViews>
    <sheetView zoomScale="80" zoomScaleNormal="80" workbookViewId="0">
      <selection activeCell="F27" sqref="F27"/>
    </sheetView>
  </sheetViews>
  <sheetFormatPr defaultRowHeight="15" x14ac:dyDescent="0.25"/>
  <cols>
    <col min="1" max="1" width="19.28515625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335</v>
      </c>
      <c r="B1" s="23" t="s">
        <v>336</v>
      </c>
      <c r="C1" s="23" t="s">
        <v>158</v>
      </c>
      <c r="D1" s="23" t="s">
        <v>159</v>
      </c>
      <c r="E1" s="23" t="s">
        <v>161</v>
      </c>
      <c r="F1" s="23" t="s">
        <v>136</v>
      </c>
      <c r="G1" s="23" t="s">
        <v>163</v>
      </c>
      <c r="H1" s="23" t="s">
        <v>72</v>
      </c>
      <c r="I1" s="23" t="s">
        <v>165</v>
      </c>
      <c r="J1" s="23" t="s">
        <v>166</v>
      </c>
    </row>
    <row r="2" spans="1:10" x14ac:dyDescent="0.25">
      <c r="A2" t="s">
        <v>315</v>
      </c>
      <c r="B2" t="s">
        <v>316</v>
      </c>
      <c r="C2" t="s">
        <v>341</v>
      </c>
      <c r="D2" t="s">
        <v>160</v>
      </c>
      <c r="E2" t="s">
        <v>162</v>
      </c>
      <c r="F2" t="s">
        <v>91</v>
      </c>
      <c r="G2" t="s">
        <v>164</v>
      </c>
      <c r="H2" t="s">
        <v>137</v>
      </c>
      <c r="I2" t="s">
        <v>184</v>
      </c>
      <c r="J2" t="s">
        <v>167</v>
      </c>
    </row>
    <row r="3" spans="1:10" x14ac:dyDescent="0.25">
      <c r="A3" t="s">
        <v>315</v>
      </c>
      <c r="B3" t="s">
        <v>317</v>
      </c>
      <c r="C3" t="s">
        <v>340</v>
      </c>
      <c r="D3" t="s">
        <v>160</v>
      </c>
      <c r="E3" t="s">
        <v>162</v>
      </c>
      <c r="F3" t="s">
        <v>91</v>
      </c>
      <c r="G3" t="s">
        <v>164</v>
      </c>
      <c r="H3" t="s">
        <v>138</v>
      </c>
      <c r="I3" t="s">
        <v>172</v>
      </c>
      <c r="J3" t="s">
        <v>167</v>
      </c>
    </row>
    <row r="4" spans="1:10" x14ac:dyDescent="0.25">
      <c r="A4" t="s">
        <v>315</v>
      </c>
      <c r="B4" t="s">
        <v>318</v>
      </c>
      <c r="C4" t="s">
        <v>342</v>
      </c>
      <c r="D4" t="s">
        <v>160</v>
      </c>
      <c r="E4" t="s">
        <v>162</v>
      </c>
      <c r="F4" t="s">
        <v>91</v>
      </c>
      <c r="G4" t="s">
        <v>164</v>
      </c>
      <c r="H4" t="s">
        <v>139</v>
      </c>
      <c r="I4" t="s">
        <v>173</v>
      </c>
      <c r="J4" t="s">
        <v>167</v>
      </c>
    </row>
    <row r="5" spans="1:10" x14ac:dyDescent="0.25">
      <c r="A5" t="s">
        <v>319</v>
      </c>
      <c r="B5" t="s">
        <v>320</v>
      </c>
      <c r="C5" t="s">
        <v>206</v>
      </c>
      <c r="D5" t="s">
        <v>207</v>
      </c>
      <c r="E5" t="s">
        <v>208</v>
      </c>
      <c r="F5" t="s">
        <v>91</v>
      </c>
      <c r="G5" t="s">
        <v>209</v>
      </c>
      <c r="H5" t="s">
        <v>137</v>
      </c>
      <c r="I5" t="s">
        <v>215</v>
      </c>
      <c r="J5" t="s">
        <v>167</v>
      </c>
    </row>
    <row r="6" spans="1:10" x14ac:dyDescent="0.25">
      <c r="A6" t="s">
        <v>319</v>
      </c>
      <c r="B6" t="s">
        <v>321</v>
      </c>
      <c r="C6" t="s">
        <v>204</v>
      </c>
      <c r="D6" t="s">
        <v>207</v>
      </c>
      <c r="E6" t="s">
        <v>208</v>
      </c>
      <c r="F6" t="s">
        <v>91</v>
      </c>
      <c r="G6" t="s">
        <v>209</v>
      </c>
      <c r="H6" t="s">
        <v>138</v>
      </c>
      <c r="I6" t="s">
        <v>213</v>
      </c>
      <c r="J6" t="s">
        <v>167</v>
      </c>
    </row>
    <row r="7" spans="1:10" x14ac:dyDescent="0.25">
      <c r="A7" t="s">
        <v>319</v>
      </c>
      <c r="B7" t="s">
        <v>322</v>
      </c>
      <c r="C7" t="s">
        <v>205</v>
      </c>
      <c r="D7" t="s">
        <v>207</v>
      </c>
      <c r="E7" t="s">
        <v>208</v>
      </c>
      <c r="F7" t="s">
        <v>91</v>
      </c>
      <c r="G7" t="s">
        <v>209</v>
      </c>
      <c r="H7" t="s">
        <v>139</v>
      </c>
      <c r="I7" t="s">
        <v>214</v>
      </c>
      <c r="J7" t="s">
        <v>167</v>
      </c>
    </row>
    <row r="8" spans="1:10" x14ac:dyDescent="0.25">
      <c r="A8" t="s">
        <v>323</v>
      </c>
      <c r="B8" t="s">
        <v>324</v>
      </c>
      <c r="C8" t="s">
        <v>227</v>
      </c>
      <c r="D8" t="s">
        <v>229</v>
      </c>
      <c r="E8" t="s">
        <v>208</v>
      </c>
      <c r="F8" t="s">
        <v>228</v>
      </c>
      <c r="G8" t="s">
        <v>171</v>
      </c>
      <c r="H8" t="s">
        <v>137</v>
      </c>
      <c r="I8" t="s">
        <v>215</v>
      </c>
      <c r="J8" t="s">
        <v>167</v>
      </c>
    </row>
    <row r="9" spans="1:10" x14ac:dyDescent="0.25">
      <c r="A9" t="s">
        <v>323</v>
      </c>
      <c r="B9" t="s">
        <v>325</v>
      </c>
      <c r="C9" t="s">
        <v>225</v>
      </c>
      <c r="D9" t="s">
        <v>229</v>
      </c>
      <c r="E9" t="s">
        <v>208</v>
      </c>
      <c r="F9" t="s">
        <v>228</v>
      </c>
      <c r="G9" t="s">
        <v>171</v>
      </c>
      <c r="H9" t="s">
        <v>138</v>
      </c>
      <c r="I9" t="s">
        <v>213</v>
      </c>
      <c r="J9" t="s">
        <v>167</v>
      </c>
    </row>
    <row r="10" spans="1:10" x14ac:dyDescent="0.25">
      <c r="A10" t="s">
        <v>323</v>
      </c>
      <c r="B10" t="s">
        <v>326</v>
      </c>
      <c r="C10" t="s">
        <v>226</v>
      </c>
      <c r="D10" t="s">
        <v>229</v>
      </c>
      <c r="E10" t="s">
        <v>208</v>
      </c>
      <c r="F10" t="s">
        <v>228</v>
      </c>
      <c r="G10" t="s">
        <v>171</v>
      </c>
      <c r="H10" t="s">
        <v>139</v>
      </c>
      <c r="I10" t="s">
        <v>214</v>
      </c>
      <c r="J10" t="s">
        <v>167</v>
      </c>
    </row>
    <row r="11" spans="1:10" x14ac:dyDescent="0.25">
      <c r="A11" t="s">
        <v>315</v>
      </c>
      <c r="B11" t="s">
        <v>327</v>
      </c>
      <c r="C11" t="s">
        <v>198</v>
      </c>
      <c r="D11" t="s">
        <v>160</v>
      </c>
      <c r="E11" t="s">
        <v>162</v>
      </c>
      <c r="F11" t="s">
        <v>91</v>
      </c>
      <c r="G11" t="s">
        <v>164</v>
      </c>
      <c r="H11" t="s">
        <v>137</v>
      </c>
      <c r="I11" t="s">
        <v>184</v>
      </c>
      <c r="J11" t="s">
        <v>167</v>
      </c>
    </row>
    <row r="12" spans="1:10" x14ac:dyDescent="0.25">
      <c r="A12" t="s">
        <v>328</v>
      </c>
      <c r="B12" t="s">
        <v>293</v>
      </c>
      <c r="C12" t="s">
        <v>337</v>
      </c>
      <c r="D12" t="s">
        <v>256</v>
      </c>
      <c r="E12" t="s">
        <v>162</v>
      </c>
      <c r="F12" t="s">
        <v>171</v>
      </c>
      <c r="G12" t="s">
        <v>171</v>
      </c>
      <c r="H12" t="s">
        <v>137</v>
      </c>
      <c r="I12" t="s">
        <v>242</v>
      </c>
      <c r="J12" t="s">
        <v>167</v>
      </c>
    </row>
    <row r="13" spans="1:10" x14ac:dyDescent="0.25">
      <c r="A13" t="s">
        <v>328</v>
      </c>
      <c r="B13" t="s">
        <v>294</v>
      </c>
      <c r="C13" t="s">
        <v>338</v>
      </c>
      <c r="D13" t="s">
        <v>256</v>
      </c>
      <c r="E13" t="s">
        <v>162</v>
      </c>
      <c r="F13" t="s">
        <v>171</v>
      </c>
      <c r="G13" t="s">
        <v>171</v>
      </c>
      <c r="H13" t="s">
        <v>138</v>
      </c>
      <c r="I13" t="s">
        <v>240</v>
      </c>
      <c r="J13" t="s">
        <v>167</v>
      </c>
    </row>
    <row r="14" spans="1:10" x14ac:dyDescent="0.25">
      <c r="A14" t="s">
        <v>328</v>
      </c>
      <c r="B14" t="s">
        <v>295</v>
      </c>
      <c r="C14" t="s">
        <v>339</v>
      </c>
      <c r="D14" t="s">
        <v>256</v>
      </c>
      <c r="E14" t="s">
        <v>162</v>
      </c>
      <c r="F14" t="s">
        <v>171</v>
      </c>
      <c r="G14" t="s">
        <v>171</v>
      </c>
      <c r="H14" t="s">
        <v>139</v>
      </c>
      <c r="I14" t="s">
        <v>241</v>
      </c>
      <c r="J14" t="s">
        <v>167</v>
      </c>
    </row>
    <row r="15" spans="1:10" x14ac:dyDescent="0.25">
      <c r="A15" t="s">
        <v>329</v>
      </c>
      <c r="B15" t="s">
        <v>296</v>
      </c>
      <c r="C15" t="s">
        <v>272</v>
      </c>
      <c r="D15" t="s">
        <v>270</v>
      </c>
      <c r="E15" t="s">
        <v>162</v>
      </c>
      <c r="F15" t="s">
        <v>91</v>
      </c>
      <c r="G15" t="s">
        <v>171</v>
      </c>
      <c r="H15" t="s">
        <v>137</v>
      </c>
      <c r="I15" t="s">
        <v>258</v>
      </c>
      <c r="J15" t="s">
        <v>167</v>
      </c>
    </row>
    <row r="16" spans="1:10" x14ac:dyDescent="0.25">
      <c r="A16" t="s">
        <v>329</v>
      </c>
      <c r="B16" t="s">
        <v>297</v>
      </c>
      <c r="C16" t="s">
        <v>273</v>
      </c>
      <c r="D16" t="s">
        <v>270</v>
      </c>
      <c r="E16" t="s">
        <v>162</v>
      </c>
      <c r="F16" t="s">
        <v>91</v>
      </c>
      <c r="G16" t="s">
        <v>171</v>
      </c>
      <c r="H16" t="s">
        <v>138</v>
      </c>
      <c r="I16" t="s">
        <v>259</v>
      </c>
      <c r="J16" t="s">
        <v>167</v>
      </c>
    </row>
    <row r="17" spans="1:10" x14ac:dyDescent="0.25">
      <c r="A17" t="s">
        <v>329</v>
      </c>
      <c r="B17" t="s">
        <v>298</v>
      </c>
      <c r="C17" t="s">
        <v>274</v>
      </c>
      <c r="D17" t="s">
        <v>270</v>
      </c>
      <c r="E17" t="s">
        <v>162</v>
      </c>
      <c r="F17" t="s">
        <v>91</v>
      </c>
      <c r="G17" t="s">
        <v>171</v>
      </c>
      <c r="H17" t="s">
        <v>139</v>
      </c>
      <c r="I17" t="s">
        <v>260</v>
      </c>
      <c r="J17" t="s">
        <v>167</v>
      </c>
    </row>
    <row r="18" spans="1:10" x14ac:dyDescent="0.25">
      <c r="A18" t="s">
        <v>330</v>
      </c>
      <c r="B18" t="s">
        <v>299</v>
      </c>
      <c r="C18" t="s">
        <v>275</v>
      </c>
      <c r="D18" t="s">
        <v>268</v>
      </c>
      <c r="E18" t="s">
        <v>162</v>
      </c>
      <c r="F18" t="s">
        <v>91</v>
      </c>
      <c r="G18" t="s">
        <v>266</v>
      </c>
      <c r="H18" t="s">
        <v>137</v>
      </c>
      <c r="I18" t="s">
        <v>258</v>
      </c>
      <c r="J18" t="s">
        <v>167</v>
      </c>
    </row>
    <row r="19" spans="1:10" x14ac:dyDescent="0.25">
      <c r="A19" t="s">
        <v>330</v>
      </c>
      <c r="B19" t="s">
        <v>300</v>
      </c>
      <c r="C19" t="s">
        <v>276</v>
      </c>
      <c r="D19" t="s">
        <v>268</v>
      </c>
      <c r="E19" t="s">
        <v>162</v>
      </c>
      <c r="F19" t="s">
        <v>91</v>
      </c>
      <c r="G19" t="s">
        <v>266</v>
      </c>
      <c r="H19" t="s">
        <v>138</v>
      </c>
      <c r="I19" t="s">
        <v>259</v>
      </c>
      <c r="J19" t="s">
        <v>167</v>
      </c>
    </row>
    <row r="20" spans="1:10" x14ac:dyDescent="0.25">
      <c r="A20" t="s">
        <v>330</v>
      </c>
      <c r="B20" t="s">
        <v>301</v>
      </c>
      <c r="C20" t="s">
        <v>277</v>
      </c>
      <c r="D20" t="s">
        <v>268</v>
      </c>
      <c r="E20" t="s">
        <v>162</v>
      </c>
      <c r="F20" t="s">
        <v>91</v>
      </c>
      <c r="G20" t="s">
        <v>266</v>
      </c>
      <c r="H20" t="s">
        <v>139</v>
      </c>
      <c r="I20" t="s">
        <v>260</v>
      </c>
      <c r="J20" t="s">
        <v>167</v>
      </c>
    </row>
    <row r="21" spans="1:10" x14ac:dyDescent="0.25">
      <c r="A21" t="s">
        <v>331</v>
      </c>
      <c r="B21" t="s">
        <v>302</v>
      </c>
      <c r="C21" t="s">
        <v>278</v>
      </c>
      <c r="D21" t="s">
        <v>265</v>
      </c>
      <c r="E21" t="s">
        <v>162</v>
      </c>
      <c r="F21" t="s">
        <v>91</v>
      </c>
      <c r="G21" t="s">
        <v>266</v>
      </c>
      <c r="H21" t="s">
        <v>137</v>
      </c>
      <c r="I21" t="s">
        <v>258</v>
      </c>
      <c r="J21" t="s">
        <v>167</v>
      </c>
    </row>
    <row r="22" spans="1:10" x14ac:dyDescent="0.25">
      <c r="A22" t="s">
        <v>331</v>
      </c>
      <c r="B22" t="s">
        <v>343</v>
      </c>
      <c r="C22" t="s">
        <v>278</v>
      </c>
      <c r="D22" t="s">
        <v>265</v>
      </c>
      <c r="E22" t="s">
        <v>162</v>
      </c>
      <c r="F22" t="s">
        <v>91</v>
      </c>
      <c r="G22" t="s">
        <v>266</v>
      </c>
      <c r="H22" t="s">
        <v>137</v>
      </c>
      <c r="I22" t="s">
        <v>258</v>
      </c>
      <c r="J22" t="s">
        <v>167</v>
      </c>
    </row>
    <row r="23" spans="1:10" x14ac:dyDescent="0.25">
      <c r="A23" t="s">
        <v>331</v>
      </c>
      <c r="B23" t="s">
        <v>345</v>
      </c>
      <c r="C23" t="s">
        <v>279</v>
      </c>
      <c r="D23" t="s">
        <v>265</v>
      </c>
      <c r="E23" t="s">
        <v>162</v>
      </c>
      <c r="F23" t="s">
        <v>91</v>
      </c>
      <c r="G23" t="s">
        <v>266</v>
      </c>
      <c r="H23" t="s">
        <v>138</v>
      </c>
      <c r="I23" t="s">
        <v>259</v>
      </c>
      <c r="J23" t="s">
        <v>167</v>
      </c>
    </row>
    <row r="24" spans="1:10" x14ac:dyDescent="0.25">
      <c r="A24" t="s">
        <v>331</v>
      </c>
      <c r="B24" t="s">
        <v>344</v>
      </c>
      <c r="C24" t="s">
        <v>280</v>
      </c>
      <c r="D24" t="s">
        <v>265</v>
      </c>
      <c r="E24" t="s">
        <v>162</v>
      </c>
      <c r="F24" t="s">
        <v>91</v>
      </c>
      <c r="G24" t="s">
        <v>266</v>
      </c>
      <c r="H24" t="s">
        <v>139</v>
      </c>
      <c r="I24" t="s">
        <v>260</v>
      </c>
      <c r="J24" t="s">
        <v>167</v>
      </c>
    </row>
    <row r="25" spans="1:10" x14ac:dyDescent="0.25">
      <c r="A25" t="s">
        <v>332</v>
      </c>
      <c r="B25" t="s">
        <v>303</v>
      </c>
      <c r="C25" t="s">
        <v>281</v>
      </c>
      <c r="D25" t="s">
        <v>269</v>
      </c>
      <c r="E25" t="s">
        <v>162</v>
      </c>
      <c r="F25" t="s">
        <v>171</v>
      </c>
      <c r="G25" t="s">
        <v>164</v>
      </c>
      <c r="H25" t="s">
        <v>137</v>
      </c>
      <c r="I25" t="s">
        <v>258</v>
      </c>
      <c r="J25" t="s">
        <v>167</v>
      </c>
    </row>
    <row r="26" spans="1:10" x14ac:dyDescent="0.25">
      <c r="A26" t="s">
        <v>332</v>
      </c>
      <c r="B26" t="s">
        <v>304</v>
      </c>
      <c r="C26" t="s">
        <v>282</v>
      </c>
      <c r="D26" t="s">
        <v>269</v>
      </c>
      <c r="E26" t="s">
        <v>162</v>
      </c>
      <c r="F26" t="s">
        <v>171</v>
      </c>
      <c r="G26" t="s">
        <v>164</v>
      </c>
      <c r="H26" t="s">
        <v>138</v>
      </c>
      <c r="I26" t="s">
        <v>259</v>
      </c>
      <c r="J26" t="s">
        <v>167</v>
      </c>
    </row>
    <row r="27" spans="1:10" x14ac:dyDescent="0.25">
      <c r="A27" t="s">
        <v>332</v>
      </c>
      <c r="B27" t="s">
        <v>305</v>
      </c>
      <c r="C27" t="s">
        <v>283</v>
      </c>
      <c r="D27" t="s">
        <v>269</v>
      </c>
      <c r="E27" t="s">
        <v>162</v>
      </c>
      <c r="F27" t="s">
        <v>171</v>
      </c>
      <c r="G27" t="s">
        <v>164</v>
      </c>
      <c r="H27" t="s">
        <v>139</v>
      </c>
      <c r="I27" t="s">
        <v>260</v>
      </c>
      <c r="J27" t="s">
        <v>167</v>
      </c>
    </row>
    <row r="28" spans="1:10" x14ac:dyDescent="0.25">
      <c r="A28" t="s">
        <v>328</v>
      </c>
      <c r="B28" t="s">
        <v>306</v>
      </c>
      <c r="C28" t="s">
        <v>284</v>
      </c>
      <c r="D28" t="s">
        <v>256</v>
      </c>
      <c r="E28" t="s">
        <v>162</v>
      </c>
      <c r="F28" t="s">
        <v>171</v>
      </c>
      <c r="G28" t="s">
        <v>171</v>
      </c>
      <c r="H28" t="s">
        <v>137</v>
      </c>
      <c r="I28" t="s">
        <v>258</v>
      </c>
      <c r="J28" t="s">
        <v>167</v>
      </c>
    </row>
    <row r="29" spans="1:10" x14ac:dyDescent="0.25">
      <c r="A29" t="s">
        <v>328</v>
      </c>
      <c r="B29" t="s">
        <v>307</v>
      </c>
      <c r="C29" t="s">
        <v>285</v>
      </c>
      <c r="D29" t="s">
        <v>256</v>
      </c>
      <c r="E29" t="s">
        <v>162</v>
      </c>
      <c r="F29" t="s">
        <v>171</v>
      </c>
      <c r="G29" t="s">
        <v>171</v>
      </c>
      <c r="H29" t="s">
        <v>138</v>
      </c>
      <c r="I29" t="s">
        <v>259</v>
      </c>
      <c r="J29" t="s">
        <v>167</v>
      </c>
    </row>
    <row r="30" spans="1:10" x14ac:dyDescent="0.25">
      <c r="A30" t="s">
        <v>328</v>
      </c>
      <c r="B30" t="s">
        <v>308</v>
      </c>
      <c r="C30" t="s">
        <v>286</v>
      </c>
      <c r="D30" t="s">
        <v>256</v>
      </c>
      <c r="E30" t="s">
        <v>162</v>
      </c>
      <c r="F30" t="s">
        <v>171</v>
      </c>
      <c r="G30" t="s">
        <v>171</v>
      </c>
      <c r="H30" t="s">
        <v>139</v>
      </c>
      <c r="I30" t="s">
        <v>260</v>
      </c>
      <c r="J30" t="s">
        <v>167</v>
      </c>
    </row>
    <row r="31" spans="1:10" x14ac:dyDescent="0.25">
      <c r="A31" t="s">
        <v>333</v>
      </c>
      <c r="B31" t="s">
        <v>309</v>
      </c>
      <c r="C31" t="s">
        <v>287</v>
      </c>
      <c r="D31" t="s">
        <v>267</v>
      </c>
      <c r="E31" t="s">
        <v>162</v>
      </c>
      <c r="F31" t="s">
        <v>171</v>
      </c>
      <c r="G31" t="s">
        <v>171</v>
      </c>
      <c r="H31" t="s">
        <v>137</v>
      </c>
      <c r="I31" t="s">
        <v>258</v>
      </c>
      <c r="J31" t="s">
        <v>167</v>
      </c>
    </row>
    <row r="32" spans="1:10" x14ac:dyDescent="0.25">
      <c r="A32" t="s">
        <v>333</v>
      </c>
      <c r="B32" t="s">
        <v>310</v>
      </c>
      <c r="C32" t="s">
        <v>288</v>
      </c>
      <c r="D32" t="s">
        <v>267</v>
      </c>
      <c r="E32" t="s">
        <v>162</v>
      </c>
      <c r="F32" t="s">
        <v>171</v>
      </c>
      <c r="G32" t="s">
        <v>171</v>
      </c>
      <c r="H32" t="s">
        <v>138</v>
      </c>
      <c r="I32" t="s">
        <v>259</v>
      </c>
      <c r="J32" t="s">
        <v>167</v>
      </c>
    </row>
    <row r="33" spans="1:10" x14ac:dyDescent="0.25">
      <c r="A33" t="s">
        <v>333</v>
      </c>
      <c r="B33" t="s">
        <v>311</v>
      </c>
      <c r="C33" t="s">
        <v>289</v>
      </c>
      <c r="D33" t="s">
        <v>267</v>
      </c>
      <c r="E33" t="s">
        <v>162</v>
      </c>
      <c r="F33" t="s">
        <v>171</v>
      </c>
      <c r="G33" t="s">
        <v>171</v>
      </c>
      <c r="H33" t="s">
        <v>139</v>
      </c>
      <c r="I33" t="s">
        <v>260</v>
      </c>
      <c r="J33" t="s">
        <v>167</v>
      </c>
    </row>
    <row r="34" spans="1:10" x14ac:dyDescent="0.25">
      <c r="A34" t="s">
        <v>334</v>
      </c>
      <c r="B34" t="s">
        <v>312</v>
      </c>
      <c r="C34" t="s">
        <v>290</v>
      </c>
      <c r="D34" t="s">
        <v>271</v>
      </c>
      <c r="E34" t="s">
        <v>162</v>
      </c>
      <c r="F34" t="s">
        <v>171</v>
      </c>
      <c r="G34" t="s">
        <v>164</v>
      </c>
      <c r="H34" t="s">
        <v>137</v>
      </c>
      <c r="I34" t="s">
        <v>258</v>
      </c>
      <c r="J34" t="s">
        <v>167</v>
      </c>
    </row>
    <row r="35" spans="1:10" x14ac:dyDescent="0.25">
      <c r="A35" t="s">
        <v>334</v>
      </c>
      <c r="B35" t="s">
        <v>313</v>
      </c>
      <c r="C35" t="s">
        <v>291</v>
      </c>
      <c r="D35" t="s">
        <v>271</v>
      </c>
      <c r="E35" t="s">
        <v>162</v>
      </c>
      <c r="F35" t="s">
        <v>171</v>
      </c>
      <c r="G35" t="s">
        <v>164</v>
      </c>
      <c r="H35" t="s">
        <v>138</v>
      </c>
      <c r="I35" t="s">
        <v>259</v>
      </c>
      <c r="J35" t="s">
        <v>167</v>
      </c>
    </row>
    <row r="36" spans="1:10" x14ac:dyDescent="0.25">
      <c r="A36" t="s">
        <v>334</v>
      </c>
      <c r="B36" t="s">
        <v>314</v>
      </c>
      <c r="C36" t="s">
        <v>292</v>
      </c>
      <c r="D36" t="s">
        <v>271</v>
      </c>
      <c r="E36" t="s">
        <v>162</v>
      </c>
      <c r="F36" t="s">
        <v>171</v>
      </c>
      <c r="G36" t="s">
        <v>164</v>
      </c>
      <c r="H36" t="s">
        <v>139</v>
      </c>
      <c r="I36" t="s">
        <v>260</v>
      </c>
      <c r="J3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X100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U36" sqref="U36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155</v>
      </c>
      <c r="C1" s="23" t="s">
        <v>93</v>
      </c>
      <c r="D1" s="23" t="s">
        <v>97</v>
      </c>
      <c r="E1" s="23" t="s">
        <v>96</v>
      </c>
      <c r="F1" s="23" t="s">
        <v>352</v>
      </c>
      <c r="G1" s="23" t="s">
        <v>95</v>
      </c>
      <c r="H1" s="23" t="s">
        <v>350</v>
      </c>
      <c r="I1" s="23" t="s">
        <v>353</v>
      </c>
      <c r="J1" s="23" t="s">
        <v>348</v>
      </c>
      <c r="K1" s="23" t="s">
        <v>346</v>
      </c>
      <c r="L1" s="23" t="s">
        <v>347</v>
      </c>
      <c r="M1" s="23" t="s">
        <v>349</v>
      </c>
      <c r="N1" s="23" t="s">
        <v>98</v>
      </c>
      <c r="O1" s="23" t="s">
        <v>99</v>
      </c>
      <c r="P1" s="23" t="s">
        <v>351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46137682700</v>
      </c>
      <c r="D10" s="22">
        <v>1004695660</v>
      </c>
      <c r="E10" s="22">
        <v>277977040</v>
      </c>
      <c r="F10" s="22">
        <v>3740805600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26256834400</v>
      </c>
      <c r="M10" s="22">
        <v>0</v>
      </c>
      <c r="N10" s="22">
        <v>217000000</v>
      </c>
      <c r="O10" s="22">
        <v>7473480000</v>
      </c>
      <c r="P10" s="22">
        <v>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299633700</v>
      </c>
    </row>
    <row r="11" spans="1:24" x14ac:dyDescent="0.25">
      <c r="A11" s="50">
        <v>1002</v>
      </c>
      <c r="B11" s="47">
        <v>10</v>
      </c>
      <c r="C11" s="49">
        <f t="shared" ref="C11:C16" si="1">SUM(D11:W11)</f>
        <v>36152294900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22482188900</v>
      </c>
      <c r="M11" s="22">
        <v>0</v>
      </c>
      <c r="N11" s="22">
        <v>217000000</v>
      </c>
      <c r="O11" s="22">
        <v>6477016000</v>
      </c>
      <c r="P11" s="22">
        <v>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258330300</v>
      </c>
    </row>
    <row r="12" spans="1:24" x14ac:dyDescent="0.25">
      <c r="A12" s="50">
        <v>1003</v>
      </c>
      <c r="B12" s="47">
        <v>10</v>
      </c>
      <c r="C12" s="49">
        <f t="shared" si="1"/>
        <v>37441505700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23209567700</v>
      </c>
      <c r="M12" s="22">
        <v>0</v>
      </c>
      <c r="N12" s="22">
        <v>217000000</v>
      </c>
      <c r="O12" s="22">
        <v>6975248000</v>
      </c>
      <c r="P12" s="22">
        <v>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267999600</v>
      </c>
    </row>
    <row r="13" spans="1:24" x14ac:dyDescent="0.25">
      <c r="A13" s="50">
        <v>1004</v>
      </c>
      <c r="B13" s="47">
        <v>10</v>
      </c>
      <c r="C13" s="49">
        <f t="shared" si="1"/>
        <v>32547887000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7410715500</v>
      </c>
      <c r="L13" s="22">
        <v>25129576500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49">
        <v>172659600</v>
      </c>
    </row>
    <row r="14" spans="1:24" x14ac:dyDescent="0.25">
      <c r="A14" s="50">
        <v>1005</v>
      </c>
      <c r="B14" s="47">
        <v>10</v>
      </c>
      <c r="C14" s="49">
        <f t="shared" si="1"/>
        <v>15890432600</v>
      </c>
      <c r="D14" s="22">
        <v>3154029900</v>
      </c>
      <c r="E14" s="22">
        <v>12616119600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41044200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2656600800</v>
      </c>
      <c r="E15" s="22">
        <v>10626403200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34603200</v>
      </c>
    </row>
    <row r="16" spans="1:24" x14ac:dyDescent="0.25">
      <c r="A16" s="50">
        <v>1007</v>
      </c>
      <c r="B16" s="47">
        <v>10</v>
      </c>
      <c r="C16" s="49">
        <f t="shared" si="1"/>
        <v>69989392700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8018315500</v>
      </c>
      <c r="L16" s="22">
        <v>48339144200</v>
      </c>
      <c r="M16" s="22">
        <v>0</v>
      </c>
      <c r="N16" s="22">
        <v>217000000</v>
      </c>
      <c r="O16" s="22">
        <v>6975248000</v>
      </c>
      <c r="P16" s="22">
        <v>0</v>
      </c>
      <c r="Q16" s="22">
        <v>629300000</v>
      </c>
      <c r="R16" s="22">
        <v>0</v>
      </c>
      <c r="S16" s="22">
        <v>0</v>
      </c>
      <c r="T16" s="22">
        <v>5787600000</v>
      </c>
      <c r="U16" s="22">
        <v>0</v>
      </c>
      <c r="V16" s="22">
        <v>0</v>
      </c>
      <c r="W16" s="22">
        <v>0</v>
      </c>
      <c r="X16" s="49">
        <v>440659200</v>
      </c>
    </row>
    <row r="17" spans="1:14" x14ac:dyDescent="0.25">
      <c r="A17" s="50"/>
      <c r="B17" s="47"/>
    </row>
    <row r="18" spans="1:14" x14ac:dyDescent="0.25">
      <c r="A18" s="50"/>
      <c r="B18" s="47"/>
    </row>
    <row r="19" spans="1:14" x14ac:dyDescent="0.25">
      <c r="A19" s="50"/>
      <c r="B19" s="47"/>
    </row>
    <row r="20" spans="1:14" x14ac:dyDescent="0.25">
      <c r="A20" s="50"/>
      <c r="B20" s="47"/>
    </row>
    <row r="21" spans="1:14" x14ac:dyDescent="0.25">
      <c r="A21" s="50"/>
      <c r="B21" s="47"/>
      <c r="C21" s="60"/>
    </row>
    <row r="22" spans="1:14" x14ac:dyDescent="0.25">
      <c r="A22" s="50"/>
      <c r="B22" s="47"/>
    </row>
    <row r="23" spans="1:14" x14ac:dyDescent="0.25">
      <c r="A23" s="50"/>
      <c r="B23" s="47"/>
    </row>
    <row r="24" spans="1:14" x14ac:dyDescent="0.25">
      <c r="A24" s="50"/>
      <c r="B24" s="47"/>
    </row>
    <row r="25" spans="1:14" x14ac:dyDescent="0.25">
      <c r="A25" s="50"/>
      <c r="B25" s="47"/>
    </row>
    <row r="26" spans="1:14" x14ac:dyDescent="0.25">
      <c r="A26" s="50"/>
      <c r="B26" s="47"/>
    </row>
    <row r="27" spans="1:14" x14ac:dyDescent="0.25">
      <c r="A27" s="50"/>
      <c r="B27" s="47"/>
      <c r="D27" s="19"/>
      <c r="E27" s="19"/>
      <c r="L27" s="19"/>
      <c r="M27" s="19"/>
      <c r="N27" s="19"/>
    </row>
    <row r="28" spans="1:14" x14ac:dyDescent="0.25">
      <c r="A28" s="50"/>
      <c r="B28" s="47"/>
    </row>
    <row r="29" spans="1:14" x14ac:dyDescent="0.25">
      <c r="A29" s="50"/>
      <c r="B29" s="47"/>
    </row>
    <row r="30" spans="1:14" x14ac:dyDescent="0.25">
      <c r="A30" s="50"/>
      <c r="B30" s="47"/>
    </row>
    <row r="31" spans="1:14" x14ac:dyDescent="0.25">
      <c r="A31" s="50"/>
      <c r="B31" s="47"/>
    </row>
    <row r="32" spans="1:1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156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352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350</v>
      </c>
      <c r="B6">
        <v>20</v>
      </c>
    </row>
    <row r="7" spans="1:6" x14ac:dyDescent="0.25">
      <c r="A7" s="21" t="s">
        <v>353</v>
      </c>
      <c r="B7" s="21">
        <v>125</v>
      </c>
      <c r="D7" s="21"/>
      <c r="E7" s="21"/>
      <c r="F7" s="21"/>
    </row>
    <row r="8" spans="1:6" x14ac:dyDescent="0.25">
      <c r="A8" s="21" t="s">
        <v>348</v>
      </c>
      <c r="B8" s="21">
        <v>125</v>
      </c>
      <c r="D8" s="21"/>
      <c r="E8" s="21"/>
      <c r="F8" s="21"/>
    </row>
    <row r="9" spans="1:6" x14ac:dyDescent="0.25">
      <c r="A9" s="21" t="s">
        <v>346</v>
      </c>
      <c r="B9" s="21">
        <v>80</v>
      </c>
      <c r="D9" s="21"/>
      <c r="E9" s="21"/>
      <c r="F9" s="21"/>
    </row>
    <row r="10" spans="1:6" x14ac:dyDescent="0.25">
      <c r="A10" s="21" t="s">
        <v>347</v>
      </c>
      <c r="B10" s="21">
        <v>125</v>
      </c>
      <c r="D10" s="21"/>
      <c r="E10" s="21"/>
      <c r="F10" s="21"/>
    </row>
    <row r="11" spans="1:6" x14ac:dyDescent="0.25">
      <c r="A11" s="21" t="s">
        <v>349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351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18" activePane="bottomLeft" state="frozen"/>
      <selection activeCell="A3" sqref="A3"/>
      <selection pane="bottomLeft" activeCell="D60" sqref="D60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12.71</v>
      </c>
      <c r="E2" s="12">
        <f>'valuations-input'!D$10</f>
        <v>17.899999999999999</v>
      </c>
      <c r="F2" s="12">
        <f>'valuations-input'!E$10</f>
        <v>12.1</v>
      </c>
      <c r="G2" s="12">
        <f>'valuations-input'!F$10</f>
        <v>17.5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12.71</v>
      </c>
      <c r="E3" s="12">
        <f>'valuations-input'!D$10</f>
        <v>17.899999999999999</v>
      </c>
      <c r="F3" s="12">
        <f>'valuations-input'!E$10</f>
        <v>12.1</v>
      </c>
      <c r="G3" s="12">
        <f>'valuations-input'!F$10</f>
        <v>17.5</v>
      </c>
    </row>
    <row r="4" spans="1:7" x14ac:dyDescent="0.25">
      <c r="A4" s="1" t="s">
        <v>126</v>
      </c>
      <c r="B4" s="2" t="s">
        <v>0</v>
      </c>
      <c r="D4" s="12">
        <f>'valuations-input'!C$10</f>
        <v>12.71</v>
      </c>
      <c r="E4" s="12">
        <f>'valuations-input'!D$10</f>
        <v>17.899999999999999</v>
      </c>
      <c r="F4" s="12">
        <f>'valuations-input'!E$10</f>
        <v>12.1</v>
      </c>
      <c r="G4" s="12">
        <f>'valuations-input'!F$10</f>
        <v>17.5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12.71</v>
      </c>
      <c r="E5" s="12">
        <f>'valuations-input'!D$10</f>
        <v>17.899999999999999</v>
      </c>
      <c r="F5" s="12">
        <f>'valuations-input'!E$10</f>
        <v>12.1</v>
      </c>
      <c r="G5" s="12">
        <f>'valuations-input'!F$10</f>
        <v>17.5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-31.18</v>
      </c>
      <c r="E6" s="12">
        <f>-'valuations-input'!D$11</f>
        <v>-43.8</v>
      </c>
      <c r="F6" s="12">
        <f>-'valuations-input'!E$11</f>
        <v>-29.6</v>
      </c>
      <c r="G6" s="12">
        <f>-'valuations-input'!F$11</f>
        <v>-43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-1.5846281908990012</v>
      </c>
      <c r="E7" s="12">
        <f>-'valuations-input'!$C$7</f>
        <v>-1.5846281908990012</v>
      </c>
      <c r="F7" s="12">
        <f>-'valuations-input'!$C$7</f>
        <v>-1.5846281908990012</v>
      </c>
      <c r="G7" s="12">
        <f>-'valuations-input'!$C$7</f>
        <v>-1.5846281908990012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-1.5846281908990012</v>
      </c>
      <c r="E8" s="12">
        <f>-'valuations-input'!$C$7</f>
        <v>-1.5846281908990012</v>
      </c>
      <c r="F8" s="12">
        <f>-'valuations-input'!$C$7</f>
        <v>-1.5846281908990012</v>
      </c>
      <c r="G8" s="12">
        <f>-'valuations-input'!$C$7</f>
        <v>-1.5846281908990012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-1.5846281908990012</v>
      </c>
      <c r="E9" s="12">
        <f>-'valuations-input'!$C$7</f>
        <v>-1.5846281908990012</v>
      </c>
      <c r="F9" s="12">
        <f>-'valuations-input'!$C$7</f>
        <v>-1.5846281908990012</v>
      </c>
      <c r="G9" s="12">
        <f>-'valuations-input'!$C$7</f>
        <v>-1.5846281908990012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-12.71</v>
      </c>
      <c r="E10" s="12">
        <f>-'valuations-input'!D$10</f>
        <v>-17.899999999999999</v>
      </c>
      <c r="F10" s="12">
        <f>-'valuations-input'!E$10</f>
        <v>-12.1</v>
      </c>
      <c r="G10" s="12">
        <f>-'valuations-input'!F$10</f>
        <v>-17.5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-12.71</v>
      </c>
      <c r="E11" s="12">
        <f>-'valuations-input'!D$10</f>
        <v>-17.899999999999999</v>
      </c>
      <c r="F11" s="12">
        <f>-'valuations-input'!E$10</f>
        <v>-12.1</v>
      </c>
      <c r="G11" s="12">
        <f>-'valuations-input'!F$10</f>
        <v>-17.5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1.5846281908990012</v>
      </c>
      <c r="E12" s="12">
        <f>'valuations-input'!$C$7</f>
        <v>1.5846281908990012</v>
      </c>
      <c r="F12" s="12">
        <f>'valuations-input'!$C$7</f>
        <v>1.5846281908990012</v>
      </c>
      <c r="G12" s="12">
        <f>'valuations-input'!$C$7</f>
        <v>1.5846281908990012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1.5846281908990012</v>
      </c>
      <c r="E13" s="12">
        <f>'valuations-input'!$C$7</f>
        <v>1.5846281908990012</v>
      </c>
      <c r="F13" s="12">
        <f>'valuations-input'!$C$7</f>
        <v>1.5846281908990012</v>
      </c>
      <c r="G13" s="12">
        <f>'valuations-input'!$C$7</f>
        <v>1.5846281908990012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1.5846281908990012</v>
      </c>
      <c r="E14" s="12">
        <f>'valuations-input'!$C$7</f>
        <v>1.5846281908990012</v>
      </c>
      <c r="F14" s="12">
        <f>'valuations-input'!$C$7</f>
        <v>1.5846281908990012</v>
      </c>
      <c r="G14" s="12">
        <f>'valuations-input'!$C$7</f>
        <v>1.5846281908990012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-10.17</v>
      </c>
      <c r="E15" s="12">
        <f>-'valuations-input'!D$12</f>
        <v>-14.3</v>
      </c>
      <c r="F15" s="12">
        <f>-'valuations-input'!E$12</f>
        <v>-9.6999999999999993</v>
      </c>
      <c r="G15" s="12">
        <f>-'valuations-input'!F$12</f>
        <v>-14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-46.77</v>
      </c>
      <c r="E16" s="12">
        <f>-'valuations-input'!D$13</f>
        <v>-65.7</v>
      </c>
      <c r="F16" s="12">
        <f>-'valuations-input'!E$13</f>
        <v>-44.5</v>
      </c>
      <c r="G16" s="12">
        <f>-'valuations-input'!F$13</f>
        <v>-64.5</v>
      </c>
    </row>
    <row r="17" spans="1:7" x14ac:dyDescent="0.25">
      <c r="A17" s="1" t="s">
        <v>132</v>
      </c>
      <c r="B17" s="2" t="s">
        <v>201</v>
      </c>
      <c r="C17" s="3"/>
      <c r="D17" s="12">
        <f>-'valuations-input'!C$10</f>
        <v>-12.71</v>
      </c>
      <c r="E17" s="12">
        <f>-'valuations-input'!D$10</f>
        <v>-17.899999999999999</v>
      </c>
      <c r="F17" s="12">
        <f>-'valuations-input'!E$10</f>
        <v>-12.1</v>
      </c>
      <c r="G17" s="12">
        <f>-'valuations-input'!F$10</f>
        <v>-17.5</v>
      </c>
    </row>
    <row r="18" spans="1:7" x14ac:dyDescent="0.25">
      <c r="A18" s="1" t="s">
        <v>132</v>
      </c>
      <c r="B18" s="2" t="s">
        <v>239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-126</v>
      </c>
      <c r="E19" s="12">
        <f>-'valuations-input'!$C$19</f>
        <v>-126</v>
      </c>
      <c r="F19" s="12">
        <f>-'valuations-input'!$C$19</f>
        <v>-126</v>
      </c>
      <c r="G19" s="12">
        <f>-'valuations-input'!$C$19</f>
        <v>-126</v>
      </c>
    </row>
    <row r="20" spans="1:7" x14ac:dyDescent="0.25">
      <c r="A20" s="1" t="s">
        <v>133</v>
      </c>
      <c r="B20" s="2" t="s">
        <v>157</v>
      </c>
      <c r="C20" s="3" t="s">
        <v>121</v>
      </c>
      <c r="D20">
        <f>-'valuations-input'!$C$20</f>
        <v>-36615</v>
      </c>
      <c r="E20">
        <f>-'valuations-input'!$C$20</f>
        <v>-36615</v>
      </c>
      <c r="F20">
        <f>-'valuations-input'!$C$20</f>
        <v>-36615</v>
      </c>
      <c r="G20">
        <f>-'valuations-input'!$C$20</f>
        <v>-36615</v>
      </c>
    </row>
    <row r="21" spans="1:7" x14ac:dyDescent="0.25">
      <c r="A21" s="1" t="s">
        <v>133</v>
      </c>
      <c r="B21" s="2" t="s">
        <v>157</v>
      </c>
      <c r="C21" s="3" t="s">
        <v>122</v>
      </c>
      <c r="D21">
        <f>-'valuations-input'!$C$21</f>
        <v>-5716</v>
      </c>
      <c r="E21">
        <f>-'valuations-input'!$C$21</f>
        <v>-5716</v>
      </c>
      <c r="F21">
        <f>-'valuations-input'!$C$21</f>
        <v>-5716</v>
      </c>
      <c r="G21">
        <f>-'valuations-input'!$C$21</f>
        <v>-5716</v>
      </c>
    </row>
    <row r="22" spans="1:7" x14ac:dyDescent="0.25">
      <c r="A22" s="1" t="s">
        <v>133</v>
      </c>
      <c r="B22" s="2" t="s">
        <v>157</v>
      </c>
      <c r="C22" s="3" t="s">
        <v>148</v>
      </c>
      <c r="D22">
        <f>-'valuations-input'!$C$22</f>
        <v>-5112</v>
      </c>
      <c r="E22">
        <f>-'valuations-input'!$C$22</f>
        <v>-5112</v>
      </c>
      <c r="F22">
        <f>-'valuations-input'!$C$22</f>
        <v>-5112</v>
      </c>
      <c r="G22">
        <f>-'valuations-input'!$C$22</f>
        <v>-5112</v>
      </c>
    </row>
    <row r="23" spans="1:7" x14ac:dyDescent="0.25">
      <c r="A23" s="1" t="s">
        <v>133</v>
      </c>
      <c r="B23" s="2" t="s">
        <v>157</v>
      </c>
      <c r="C23" s="3" t="s">
        <v>124</v>
      </c>
      <c r="D23">
        <f>-'valuations-input'!$C$23</f>
        <v>-1572</v>
      </c>
      <c r="E23">
        <f>-'valuations-input'!$C$23</f>
        <v>-1572</v>
      </c>
      <c r="F23">
        <f>-'valuations-input'!$C$23</f>
        <v>-1572</v>
      </c>
      <c r="G23">
        <f>-'valuations-input'!$C$23</f>
        <v>-1572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-10292253.626888536</v>
      </c>
      <c r="E24" s="12">
        <f>-'valuations-input'!$C$33</f>
        <v>-10292253.626888536</v>
      </c>
      <c r="F24" s="12">
        <f>-'valuations-input'!$C$33</f>
        <v>-10292253.626888536</v>
      </c>
      <c r="G24" s="12">
        <f>-'valuations-input'!$C$33</f>
        <v>-10292253.626888536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-111498.50286123272</v>
      </c>
      <c r="E25" s="12">
        <f>-'valuations-input'!$C$34</f>
        <v>-111498.50286123272</v>
      </c>
      <c r="F25" s="12">
        <f>-'valuations-input'!$C$34</f>
        <v>-111498.50286123272</v>
      </c>
      <c r="G25" s="12">
        <f>-'valuations-input'!$C$34</f>
        <v>-111498.50286123272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-3431</v>
      </c>
      <c r="E26" s="12">
        <f>-'valuations-input'!$C$35</f>
        <v>-3431</v>
      </c>
      <c r="F26" s="12">
        <f>-'valuations-input'!$C$35</f>
        <v>-3431</v>
      </c>
      <c r="G26" s="12">
        <f>-'valuations-input'!$C$35</f>
        <v>-3431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-10292253.626888536</v>
      </c>
      <c r="E27" s="12">
        <f>-'valuations-input'!$C$33</f>
        <v>-10292253.626888536</v>
      </c>
      <c r="F27" s="12">
        <f>-'valuations-input'!$C$33</f>
        <v>-10292253.626888536</v>
      </c>
      <c r="G27" s="12">
        <f>-'valuations-input'!$C$33</f>
        <v>-10292253.626888536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-111498.50286123272</v>
      </c>
      <c r="E28" s="12">
        <f>-'valuations-input'!$C$34</f>
        <v>-111498.50286123272</v>
      </c>
      <c r="F28" s="12">
        <f>-'valuations-input'!$C$34</f>
        <v>-111498.50286123272</v>
      </c>
      <c r="G28" s="12">
        <f>-'valuations-input'!$C$34</f>
        <v>-111498.50286123272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-679751.56916149845</v>
      </c>
      <c r="E29" s="12">
        <f>-'valuations-input'!$C$25</f>
        <v>-679751.56916149845</v>
      </c>
      <c r="F29" s="12">
        <f>-'valuations-input'!$C$25</f>
        <v>-679751.56916149845</v>
      </c>
      <c r="G29" s="12">
        <f>-'valuations-input'!$C$25</f>
        <v>-679751.56916149845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-684864.31377195392</v>
      </c>
      <c r="E30" s="12">
        <f>-'valuations-input'!$C$24</f>
        <v>-684864.31377195392</v>
      </c>
      <c r="F30" s="12">
        <f>-'valuations-input'!$C$24</f>
        <v>-684864.31377195392</v>
      </c>
      <c r="G30" s="12">
        <f>-'valuations-input'!$C$24</f>
        <v>-684864.31377195392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-679751.56916149845</v>
      </c>
      <c r="E31" s="12">
        <f>-'valuations-input'!$C$25</f>
        <v>-679751.56916149845</v>
      </c>
      <c r="F31" s="12">
        <f>-'valuations-input'!$C$25</f>
        <v>-679751.56916149845</v>
      </c>
      <c r="G31" s="12">
        <f>-'valuations-input'!$C$25</f>
        <v>-679751.56916149845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-679751.56916149845</v>
      </c>
      <c r="E32" s="12">
        <f>-'valuations-input'!$C$25</f>
        <v>-679751.56916149845</v>
      </c>
      <c r="F32" s="12">
        <f>-'valuations-input'!$C$25</f>
        <v>-679751.56916149845</v>
      </c>
      <c r="G32" s="12">
        <f>-'valuations-input'!$C$25</f>
        <v>-679751.56916149845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-7303.9208720791385</v>
      </c>
      <c r="E33" s="12">
        <f>-'valuations-input'!$C$26</f>
        <v>-7303.9208720791385</v>
      </c>
      <c r="F33" s="12">
        <f>-'valuations-input'!$C$26</f>
        <v>-7303.9208720791385</v>
      </c>
      <c r="G33" s="12">
        <f>-'valuations-input'!$C$26</f>
        <v>-7303.9208720791385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-4869.2805813860923</v>
      </c>
      <c r="E34" s="12">
        <f>-'valuations-input'!$C$27</f>
        <v>-4869.2805813860923</v>
      </c>
      <c r="F34" s="12">
        <f>-'valuations-input'!$C$27</f>
        <v>-4869.2805813860923</v>
      </c>
      <c r="G34" s="12">
        <f>-'valuations-input'!$C$27</f>
        <v>-4869.2805813860923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-15338.233831366189</v>
      </c>
      <c r="E35" s="12">
        <f>-'valuations-input'!$C$28</f>
        <v>-15338.233831366189</v>
      </c>
      <c r="F35" s="12">
        <f>-'valuations-input'!$C$28</f>
        <v>-15338.233831366189</v>
      </c>
      <c r="G35" s="12">
        <f>-'valuations-input'!$C$28</f>
        <v>-15338.233831366189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-43458.329188870877</v>
      </c>
      <c r="E36" s="12">
        <f>-'valuations-input'!$C$29</f>
        <v>-43458.329188870877</v>
      </c>
      <c r="F36" s="12">
        <f>-'valuations-input'!$C$29</f>
        <v>-43458.329188870877</v>
      </c>
      <c r="G36" s="12">
        <f>-'valuations-input'!$C$29</f>
        <v>-43458.329188870877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-5721.4046831286587</v>
      </c>
      <c r="E37" s="12">
        <f>-'valuations-input'!$C$30</f>
        <v>-5721.4046831286587</v>
      </c>
      <c r="F37" s="12">
        <f>-'valuations-input'!$C$30</f>
        <v>-5721.4046831286587</v>
      </c>
      <c r="G37" s="12">
        <f>-'valuations-input'!$C$30</f>
        <v>-5721.4046831286587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-4138.888494178178</v>
      </c>
      <c r="E38" s="12">
        <f>-'valuations-input'!$C$31</f>
        <v>-4138.888494178178</v>
      </c>
      <c r="F38" s="12">
        <f>-'valuations-input'!$C$31</f>
        <v>-4138.888494178178</v>
      </c>
      <c r="G38" s="12">
        <f>-'valuations-input'!$C$31</f>
        <v>-4138.888494178178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-22763.886717979982</v>
      </c>
      <c r="E39" s="12">
        <f>-'valuations-input'!$C$32</f>
        <v>-22763.886717979982</v>
      </c>
      <c r="F39" s="12">
        <f>-'valuations-input'!$C$32</f>
        <v>-22763.886717979982</v>
      </c>
      <c r="G39" s="12">
        <f>-'valuations-input'!$C$32</f>
        <v>-22763.886717979982</v>
      </c>
    </row>
    <row r="40" spans="1:7" x14ac:dyDescent="0.25">
      <c r="A40" s="1" t="s">
        <v>135</v>
      </c>
      <c r="B40" s="2" t="s">
        <v>46</v>
      </c>
      <c r="D40" s="12">
        <f>'valuations-input'!$C$36</f>
        <v>1393</v>
      </c>
      <c r="E40" s="12">
        <f>'valuations-input'!$C$36</f>
        <v>1393</v>
      </c>
      <c r="F40" s="12">
        <f>'valuations-input'!$C$36</f>
        <v>1393</v>
      </c>
      <c r="G40" s="12">
        <f>'valuations-input'!$C$36</f>
        <v>1393</v>
      </c>
    </row>
    <row r="41" spans="1:7" x14ac:dyDescent="0.25">
      <c r="A41" s="1" t="s">
        <v>135</v>
      </c>
      <c r="B41" s="2" t="s">
        <v>47</v>
      </c>
      <c r="D41" s="12">
        <f>'valuations-input'!$C$33</f>
        <v>10292253.626888536</v>
      </c>
      <c r="E41" s="12">
        <f>'valuations-input'!$C$33</f>
        <v>10292253.626888536</v>
      </c>
      <c r="F41" s="12">
        <f>'valuations-input'!$C$33</f>
        <v>10292253.626888536</v>
      </c>
      <c r="G41" s="12">
        <f>'valuations-input'!$C$33</f>
        <v>10292253.626888536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-1.6999999999999999E-3</v>
      </c>
      <c r="E42" s="12">
        <f>-'valuations-input'!$C$37</f>
        <v>-1.6999999999999999E-3</v>
      </c>
      <c r="F42" s="12">
        <f>-'valuations-input'!$C$37</f>
        <v>-1.6999999999999999E-3</v>
      </c>
      <c r="G42" s="12">
        <f>-'valuations-input'!$C$37</f>
        <v>-1.6999999999999999E-3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-3.9E-2</v>
      </c>
      <c r="E43" s="12">
        <f>-'valuations-input'!$C$38</f>
        <v>-3.9E-2</v>
      </c>
      <c r="F43" s="12">
        <f>-'valuations-input'!$C$38</f>
        <v>-3.9E-2</v>
      </c>
      <c r="G43" s="12">
        <f>-'valuations-input'!$C$38</f>
        <v>-3.9E-2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191" activePane="bottomRight" state="frozen"/>
      <selection activeCell="A3" sqref="A3"/>
      <selection pane="topRight" activeCell="A3" sqref="A3"/>
      <selection pane="bottomLeft" activeCell="A3" sqref="A3"/>
      <selection pane="bottomRight" activeCell="F208" sqref="F208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195</v>
      </c>
      <c r="G1" s="23" t="s">
        <v>196</v>
      </c>
      <c r="H1" s="23" t="s">
        <v>197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171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171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171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171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171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171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171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171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171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171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171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171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171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171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171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171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257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257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257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257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257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257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257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257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257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257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257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257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257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257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257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257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171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171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171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171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171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171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171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171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171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171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171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171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171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171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171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171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257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257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257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257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257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257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257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257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257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257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257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257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257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257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257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257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171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171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171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171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171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171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171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171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171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171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171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171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171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171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171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171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257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257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257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257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257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257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257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257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257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257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257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257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257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257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257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257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201</v>
      </c>
      <c r="E253" s="3" t="s">
        <v>202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201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201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201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201</v>
      </c>
      <c r="E257" s="3" t="s">
        <v>230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201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201</v>
      </c>
      <c r="E302" s="3" t="s">
        <v>202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201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201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201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201</v>
      </c>
      <c r="E306" s="3" t="s">
        <v>230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201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201</v>
      </c>
      <c r="E351" s="3" t="s">
        <v>202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201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201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201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201</v>
      </c>
      <c r="E355" s="3" t="s">
        <v>230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201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43"/>
  <sheetViews>
    <sheetView workbookViewId="0">
      <pane ySplit="1" topLeftCell="A2" activePane="bottomLeft" state="frozen"/>
      <selection pane="bottomLeft" activeCell="K40" sqref="K40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212</v>
      </c>
      <c r="C1" s="23" t="s">
        <v>147</v>
      </c>
      <c r="D1" s="23" t="s">
        <v>145</v>
      </c>
      <c r="E1" s="23" t="s">
        <v>146</v>
      </c>
      <c r="F1" s="23" t="s">
        <v>154</v>
      </c>
    </row>
    <row r="2" spans="1:6" x14ac:dyDescent="0.25">
      <c r="A2" s="50">
        <v>0</v>
      </c>
      <c r="B2" s="50" t="s">
        <v>210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211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by cobra--&gt;</vt:lpstr>
      <vt:lpstr>configs_base</vt:lpstr>
      <vt:lpstr>configs_projects</vt:lpstr>
      <vt:lpstr>project_costs</vt:lpstr>
      <vt:lpstr>asset_life</vt:lpstr>
      <vt:lpstr>valuations</vt:lpstr>
      <vt:lpstr>stream_proxies</vt:lpstr>
      <vt:lpstr>proxies</vt:lpstr>
      <vt:lpstr>natural_land</vt:lpstr>
      <vt:lpstr>collisions_switrs</vt:lpstr>
      <vt:lpstr>not read by cobra--&gt;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2019-04-04T22:02:18Z</dcterms:modified>
</cp:coreProperties>
</file>