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04"/>
  <workbookPr/>
  <mc:AlternateContent xmlns:mc="http://schemas.openxmlformats.org/markup-compatibility/2006">
    <mc:Choice Requires="x15">
      <x15ac:absPath xmlns:x15ac="http://schemas.microsoft.com/office/spreadsheetml/2010/11/ac" url="C:\Users\61406\Box\ICF PBA50+ Off-Model_EXT shared\Scripting\MTC Manual Process\IPA_TM2\PBA50+ Off-Model Calculators\"/>
    </mc:Choice>
  </mc:AlternateContent>
  <xr:revisionPtr revIDLastSave="0" documentId="13_ncr:1_{CFA299C1-5594-4015-86E1-F86BE9DC627F}" xr6:coauthVersionLast="47" xr6:coauthVersionMax="47" xr10:uidLastSave="{00000000-0000-0000-0000-000000000000}"/>
  <bookViews>
    <workbookView xWindow="-120" yWindow="-120" windowWidth="29040" windowHeight="15720" firstSheet="4" activeTab="4" xr2:uid="{00000000-000D-0000-FFFF-FFFF00000000}"/>
  </bookViews>
  <sheets>
    <sheet name="Main Sheet" sheetId="1" r:id="rId1"/>
    <sheet name="Calculations" sheetId="8" r:id="rId2"/>
    <sheet name="Emission Factors" sheetId="5" r:id="rId3"/>
    <sheet name="SB 375 Calcs" sheetId="10" r:id="rId4"/>
    <sheet name="Output" sheetId="1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0" i="1" l="1"/>
  <c r="C4" i="8" l="1"/>
  <c r="C5" i="8"/>
  <c r="C3" i="8"/>
  <c r="B3" i="8"/>
  <c r="B4" i="8"/>
  <c r="B5" i="8"/>
  <c r="B8" i="1"/>
  <c r="B13" i="8"/>
  <c r="B15" i="8"/>
  <c r="B18" i="8"/>
  <c r="D35" i="1"/>
  <c r="B26" i="1"/>
  <c r="B27" i="1"/>
  <c r="B28" i="1"/>
  <c r="B29" i="1"/>
  <c r="B25" i="1"/>
  <c r="S74" i="5"/>
  <c r="S73" i="5"/>
  <c r="T73" i="5" s="1"/>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37" i="5"/>
  <c r="J37" i="8" s="1"/>
  <c r="S3" i="5"/>
  <c r="T3" i="5" s="1"/>
  <c r="S4" i="5"/>
  <c r="T4" i="5" s="1"/>
  <c r="Z8" i="5"/>
  <c r="Q1397" i="5"/>
  <c r="P1397" i="5"/>
  <c r="O1397" i="5"/>
  <c r="N1397" i="5"/>
  <c r="L1397" i="5"/>
  <c r="A1397" i="5"/>
  <c r="Q1396" i="5"/>
  <c r="P1396" i="5"/>
  <c r="O1396" i="5"/>
  <c r="N1396" i="5"/>
  <c r="L1396" i="5"/>
  <c r="A1396" i="5"/>
  <c r="Q1395" i="5"/>
  <c r="P1395" i="5"/>
  <c r="O1395" i="5"/>
  <c r="N1395" i="5"/>
  <c r="L1395" i="5"/>
  <c r="A1395" i="5"/>
  <c r="Q1394" i="5"/>
  <c r="P1394" i="5"/>
  <c r="O1394" i="5"/>
  <c r="N1394" i="5"/>
  <c r="L1394" i="5"/>
  <c r="A1394" i="5"/>
  <c r="Q1393" i="5"/>
  <c r="P1393" i="5"/>
  <c r="O1393" i="5"/>
  <c r="N1393" i="5"/>
  <c r="L1393" i="5"/>
  <c r="A1393" i="5"/>
  <c r="Q1392" i="5"/>
  <c r="P1392" i="5"/>
  <c r="O1392" i="5"/>
  <c r="N1392" i="5"/>
  <c r="L1392" i="5"/>
  <c r="A1392" i="5"/>
  <c r="Q1391" i="5"/>
  <c r="P1391" i="5"/>
  <c r="O1391" i="5"/>
  <c r="N1391" i="5"/>
  <c r="L1391" i="5"/>
  <c r="A1391" i="5"/>
  <c r="Q1390" i="5"/>
  <c r="P1390" i="5"/>
  <c r="O1390" i="5"/>
  <c r="N1390" i="5"/>
  <c r="L1390" i="5"/>
  <c r="A1390" i="5"/>
  <c r="Q1389" i="5"/>
  <c r="P1389" i="5"/>
  <c r="O1389" i="5"/>
  <c r="N1389" i="5"/>
  <c r="L1389" i="5"/>
  <c r="A1389" i="5"/>
  <c r="Q1388" i="5"/>
  <c r="P1388" i="5"/>
  <c r="O1388" i="5"/>
  <c r="N1388" i="5"/>
  <c r="L1388" i="5"/>
  <c r="A1388" i="5"/>
  <c r="Q1387" i="5"/>
  <c r="P1387" i="5"/>
  <c r="O1387" i="5"/>
  <c r="N1387" i="5"/>
  <c r="L1387" i="5"/>
  <c r="A1387" i="5"/>
  <c r="Q1386" i="5"/>
  <c r="P1386" i="5"/>
  <c r="O1386" i="5"/>
  <c r="N1386" i="5"/>
  <c r="L1386" i="5"/>
  <c r="A1386" i="5"/>
  <c r="Q1385" i="5"/>
  <c r="P1385" i="5"/>
  <c r="O1385" i="5"/>
  <c r="N1385" i="5"/>
  <c r="L1385" i="5"/>
  <c r="A1385" i="5"/>
  <c r="Q1384" i="5"/>
  <c r="P1384" i="5"/>
  <c r="O1384" i="5"/>
  <c r="N1384" i="5"/>
  <c r="L1384" i="5"/>
  <c r="A1384" i="5"/>
  <c r="Q1383" i="5"/>
  <c r="P1383" i="5"/>
  <c r="O1383" i="5"/>
  <c r="N1383" i="5"/>
  <c r="L1383" i="5"/>
  <c r="A1383" i="5"/>
  <c r="Q1382" i="5"/>
  <c r="P1382" i="5"/>
  <c r="O1382" i="5"/>
  <c r="N1382" i="5"/>
  <c r="L1382" i="5"/>
  <c r="A1382" i="5"/>
  <c r="Q1381" i="5"/>
  <c r="P1381" i="5"/>
  <c r="O1381" i="5"/>
  <c r="N1381" i="5"/>
  <c r="L1381" i="5"/>
  <c r="A1381" i="5"/>
  <c r="Q1380" i="5"/>
  <c r="P1380" i="5"/>
  <c r="O1380" i="5"/>
  <c r="N1380" i="5"/>
  <c r="L1380" i="5"/>
  <c r="A1380" i="5"/>
  <c r="Q1379" i="5"/>
  <c r="P1379" i="5"/>
  <c r="O1379" i="5"/>
  <c r="N1379" i="5"/>
  <c r="L1379" i="5"/>
  <c r="A1379" i="5"/>
  <c r="Q1378" i="5"/>
  <c r="P1378" i="5"/>
  <c r="O1378" i="5"/>
  <c r="N1378" i="5"/>
  <c r="L1378" i="5"/>
  <c r="A1378" i="5"/>
  <c r="Q1377" i="5"/>
  <c r="P1377" i="5"/>
  <c r="O1377" i="5"/>
  <c r="N1377" i="5"/>
  <c r="L1377" i="5"/>
  <c r="A1377" i="5"/>
  <c r="Q1376" i="5"/>
  <c r="P1376" i="5"/>
  <c r="O1376" i="5"/>
  <c r="N1376" i="5"/>
  <c r="L1376" i="5"/>
  <c r="A1376" i="5"/>
  <c r="Q1375" i="5"/>
  <c r="P1375" i="5"/>
  <c r="O1375" i="5"/>
  <c r="N1375" i="5"/>
  <c r="L1375" i="5"/>
  <c r="A1375" i="5"/>
  <c r="Q1374" i="5"/>
  <c r="P1374" i="5"/>
  <c r="O1374" i="5"/>
  <c r="N1374" i="5"/>
  <c r="L1374" i="5"/>
  <c r="A1374" i="5"/>
  <c r="Q1373" i="5"/>
  <c r="P1373" i="5"/>
  <c r="O1373" i="5"/>
  <c r="N1373" i="5"/>
  <c r="L1373" i="5"/>
  <c r="A1373" i="5"/>
  <c r="Q1372" i="5"/>
  <c r="P1372" i="5"/>
  <c r="O1372" i="5"/>
  <c r="N1372" i="5"/>
  <c r="L1372" i="5"/>
  <c r="A1372" i="5"/>
  <c r="Q1371" i="5"/>
  <c r="P1371" i="5"/>
  <c r="O1371" i="5"/>
  <c r="N1371" i="5"/>
  <c r="L1371" i="5"/>
  <c r="A1371" i="5"/>
  <c r="Q1370" i="5"/>
  <c r="P1370" i="5"/>
  <c r="O1370" i="5"/>
  <c r="N1370" i="5"/>
  <c r="L1370" i="5"/>
  <c r="A1370" i="5"/>
  <c r="Q1369" i="5"/>
  <c r="P1369" i="5"/>
  <c r="O1369" i="5"/>
  <c r="N1369" i="5"/>
  <c r="L1369" i="5"/>
  <c r="A1369" i="5"/>
  <c r="Q1368" i="5"/>
  <c r="P1368" i="5"/>
  <c r="O1368" i="5"/>
  <c r="N1368" i="5"/>
  <c r="L1368" i="5"/>
  <c r="A1368" i="5"/>
  <c r="Q1367" i="5"/>
  <c r="P1367" i="5"/>
  <c r="O1367" i="5"/>
  <c r="N1367" i="5"/>
  <c r="L1367" i="5"/>
  <c r="A1367" i="5"/>
  <c r="Q1366" i="5"/>
  <c r="P1366" i="5"/>
  <c r="O1366" i="5"/>
  <c r="N1366" i="5"/>
  <c r="L1366" i="5"/>
  <c r="A1366" i="5"/>
  <c r="Q1365" i="5"/>
  <c r="P1365" i="5"/>
  <c r="O1365" i="5"/>
  <c r="N1365" i="5"/>
  <c r="L1365" i="5"/>
  <c r="A1365" i="5"/>
  <c r="Q1364" i="5"/>
  <c r="P1364" i="5"/>
  <c r="O1364" i="5"/>
  <c r="N1364" i="5"/>
  <c r="L1364" i="5"/>
  <c r="A1364" i="5"/>
  <c r="Q1363" i="5"/>
  <c r="P1363" i="5"/>
  <c r="O1363" i="5"/>
  <c r="N1363" i="5"/>
  <c r="L1363" i="5"/>
  <c r="A1363" i="5"/>
  <c r="Q1362" i="5"/>
  <c r="P1362" i="5"/>
  <c r="O1362" i="5"/>
  <c r="N1362" i="5"/>
  <c r="L1362" i="5"/>
  <c r="A1362" i="5"/>
  <c r="Q1361" i="5"/>
  <c r="P1361" i="5"/>
  <c r="O1361" i="5"/>
  <c r="N1361" i="5"/>
  <c r="L1361" i="5"/>
  <c r="A1361" i="5"/>
  <c r="Q1360" i="5"/>
  <c r="P1360" i="5"/>
  <c r="O1360" i="5"/>
  <c r="N1360" i="5"/>
  <c r="L1360" i="5"/>
  <c r="A1360" i="5"/>
  <c r="Q1359" i="5"/>
  <c r="P1359" i="5"/>
  <c r="O1359" i="5"/>
  <c r="N1359" i="5"/>
  <c r="L1359" i="5"/>
  <c r="A1359" i="5"/>
  <c r="Q1358" i="5"/>
  <c r="P1358" i="5"/>
  <c r="O1358" i="5"/>
  <c r="N1358" i="5"/>
  <c r="L1358" i="5"/>
  <c r="A1358" i="5"/>
  <c r="Q1357" i="5"/>
  <c r="P1357" i="5"/>
  <c r="O1357" i="5"/>
  <c r="N1357" i="5"/>
  <c r="L1357" i="5"/>
  <c r="A1357" i="5"/>
  <c r="Q1356" i="5"/>
  <c r="P1356" i="5"/>
  <c r="O1356" i="5"/>
  <c r="N1356" i="5"/>
  <c r="L1356" i="5"/>
  <c r="A1356" i="5"/>
  <c r="Q1355" i="5"/>
  <c r="P1355" i="5"/>
  <c r="O1355" i="5"/>
  <c r="N1355" i="5"/>
  <c r="L1355" i="5"/>
  <c r="A1355" i="5"/>
  <c r="Q1354" i="5"/>
  <c r="P1354" i="5"/>
  <c r="O1354" i="5"/>
  <c r="N1354" i="5"/>
  <c r="L1354" i="5"/>
  <c r="A1354" i="5"/>
  <c r="Q1353" i="5"/>
  <c r="P1353" i="5"/>
  <c r="O1353" i="5"/>
  <c r="N1353" i="5"/>
  <c r="L1353" i="5"/>
  <c r="A1353" i="5"/>
  <c r="Q1352" i="5"/>
  <c r="P1352" i="5"/>
  <c r="O1352" i="5"/>
  <c r="N1352" i="5"/>
  <c r="L1352" i="5"/>
  <c r="A1352" i="5"/>
  <c r="Q1351" i="5"/>
  <c r="P1351" i="5"/>
  <c r="O1351" i="5"/>
  <c r="N1351" i="5"/>
  <c r="L1351" i="5"/>
  <c r="A1351" i="5"/>
  <c r="Q1350" i="5"/>
  <c r="P1350" i="5"/>
  <c r="O1350" i="5"/>
  <c r="N1350" i="5"/>
  <c r="L1350" i="5"/>
  <c r="A1350" i="5"/>
  <c r="Q1349" i="5"/>
  <c r="P1349" i="5"/>
  <c r="O1349" i="5"/>
  <c r="N1349" i="5"/>
  <c r="L1349" i="5"/>
  <c r="A1349" i="5"/>
  <c r="Q1348" i="5"/>
  <c r="P1348" i="5"/>
  <c r="O1348" i="5"/>
  <c r="N1348" i="5"/>
  <c r="L1348" i="5"/>
  <c r="A1348" i="5"/>
  <c r="Q1347" i="5"/>
  <c r="P1347" i="5"/>
  <c r="O1347" i="5"/>
  <c r="N1347" i="5"/>
  <c r="L1347" i="5"/>
  <c r="A1347" i="5"/>
  <c r="Q1346" i="5"/>
  <c r="P1346" i="5"/>
  <c r="O1346" i="5"/>
  <c r="N1346" i="5"/>
  <c r="L1346" i="5"/>
  <c r="A1346" i="5"/>
  <c r="Q1345" i="5"/>
  <c r="P1345" i="5"/>
  <c r="O1345" i="5"/>
  <c r="N1345" i="5"/>
  <c r="L1345" i="5"/>
  <c r="A1345" i="5"/>
  <c r="Q1344" i="5"/>
  <c r="P1344" i="5"/>
  <c r="O1344" i="5"/>
  <c r="N1344" i="5"/>
  <c r="L1344" i="5"/>
  <c r="A1344" i="5"/>
  <c r="Q1343" i="5"/>
  <c r="P1343" i="5"/>
  <c r="O1343" i="5"/>
  <c r="N1343" i="5"/>
  <c r="L1343" i="5"/>
  <c r="A1343" i="5"/>
  <c r="Q1342" i="5"/>
  <c r="P1342" i="5"/>
  <c r="O1342" i="5"/>
  <c r="N1342" i="5"/>
  <c r="L1342" i="5"/>
  <c r="A1342" i="5"/>
  <c r="Q1341" i="5"/>
  <c r="P1341" i="5"/>
  <c r="O1341" i="5"/>
  <c r="N1341" i="5"/>
  <c r="L1341" i="5"/>
  <c r="A1341" i="5"/>
  <c r="Q1340" i="5"/>
  <c r="P1340" i="5"/>
  <c r="O1340" i="5"/>
  <c r="N1340" i="5"/>
  <c r="L1340" i="5"/>
  <c r="A1340" i="5"/>
  <c r="Q1339" i="5"/>
  <c r="P1339" i="5"/>
  <c r="O1339" i="5"/>
  <c r="N1339" i="5"/>
  <c r="L1339" i="5"/>
  <c r="A1339" i="5"/>
  <c r="Q1338" i="5"/>
  <c r="P1338" i="5"/>
  <c r="O1338" i="5"/>
  <c r="N1338" i="5"/>
  <c r="L1338" i="5"/>
  <c r="A1338" i="5"/>
  <c r="Q1337" i="5"/>
  <c r="P1337" i="5"/>
  <c r="O1337" i="5"/>
  <c r="N1337" i="5"/>
  <c r="L1337" i="5"/>
  <c r="A1337" i="5"/>
  <c r="Q1336" i="5"/>
  <c r="P1336" i="5"/>
  <c r="O1336" i="5"/>
  <c r="N1336" i="5"/>
  <c r="L1336" i="5"/>
  <c r="A1336" i="5"/>
  <c r="Q1335" i="5"/>
  <c r="P1335" i="5"/>
  <c r="O1335" i="5"/>
  <c r="N1335" i="5"/>
  <c r="L1335" i="5"/>
  <c r="A1335" i="5"/>
  <c r="Q1334" i="5"/>
  <c r="P1334" i="5"/>
  <c r="O1334" i="5"/>
  <c r="N1334" i="5"/>
  <c r="L1334" i="5"/>
  <c r="A1334" i="5"/>
  <c r="Q1333" i="5"/>
  <c r="P1333" i="5"/>
  <c r="O1333" i="5"/>
  <c r="N1333" i="5"/>
  <c r="L1333" i="5"/>
  <c r="A1333" i="5"/>
  <c r="Q1332" i="5"/>
  <c r="P1332" i="5"/>
  <c r="O1332" i="5"/>
  <c r="N1332" i="5"/>
  <c r="L1332" i="5"/>
  <c r="A1332" i="5"/>
  <c r="Q1331" i="5"/>
  <c r="P1331" i="5"/>
  <c r="O1331" i="5"/>
  <c r="N1331" i="5"/>
  <c r="L1331" i="5"/>
  <c r="A1331" i="5"/>
  <c r="Q1330" i="5"/>
  <c r="P1330" i="5"/>
  <c r="O1330" i="5"/>
  <c r="N1330" i="5"/>
  <c r="L1330" i="5"/>
  <c r="A1330" i="5"/>
  <c r="Q1329" i="5"/>
  <c r="P1329" i="5"/>
  <c r="O1329" i="5"/>
  <c r="N1329" i="5"/>
  <c r="L1329" i="5"/>
  <c r="A1329" i="5"/>
  <c r="Q1328" i="5"/>
  <c r="P1328" i="5"/>
  <c r="O1328" i="5"/>
  <c r="N1328" i="5"/>
  <c r="L1328" i="5"/>
  <c r="A1328" i="5"/>
  <c r="Q1327" i="5"/>
  <c r="P1327" i="5"/>
  <c r="O1327" i="5"/>
  <c r="N1327" i="5"/>
  <c r="L1327" i="5"/>
  <c r="A1327" i="5"/>
  <c r="Q1326" i="5"/>
  <c r="P1326" i="5"/>
  <c r="O1326" i="5"/>
  <c r="N1326" i="5"/>
  <c r="L1326" i="5"/>
  <c r="A1326" i="5"/>
  <c r="Q1325" i="5"/>
  <c r="P1325" i="5"/>
  <c r="O1325" i="5"/>
  <c r="N1325" i="5"/>
  <c r="L1325" i="5"/>
  <c r="A1325" i="5"/>
  <c r="Q1324" i="5"/>
  <c r="P1324" i="5"/>
  <c r="O1324" i="5"/>
  <c r="N1324" i="5"/>
  <c r="L1324" i="5"/>
  <c r="A1324" i="5"/>
  <c r="Q1323" i="5"/>
  <c r="P1323" i="5"/>
  <c r="O1323" i="5"/>
  <c r="N1323" i="5"/>
  <c r="L1323" i="5"/>
  <c r="A1323" i="5"/>
  <c r="Q1322" i="5"/>
  <c r="P1322" i="5"/>
  <c r="O1322" i="5"/>
  <c r="N1322" i="5"/>
  <c r="L1322" i="5"/>
  <c r="A1322" i="5"/>
  <c r="Q1321" i="5"/>
  <c r="P1321" i="5"/>
  <c r="O1321" i="5"/>
  <c r="N1321" i="5"/>
  <c r="L1321" i="5"/>
  <c r="A1321" i="5"/>
  <c r="Q1320" i="5"/>
  <c r="P1320" i="5"/>
  <c r="O1320" i="5"/>
  <c r="N1320" i="5"/>
  <c r="L1320" i="5"/>
  <c r="A1320" i="5"/>
  <c r="Q1319" i="5"/>
  <c r="P1319" i="5"/>
  <c r="O1319" i="5"/>
  <c r="N1319" i="5"/>
  <c r="L1319" i="5"/>
  <c r="A1319" i="5"/>
  <c r="Q1318" i="5"/>
  <c r="P1318" i="5"/>
  <c r="O1318" i="5"/>
  <c r="N1318" i="5"/>
  <c r="L1318" i="5"/>
  <c r="A1318" i="5"/>
  <c r="Q1317" i="5"/>
  <c r="P1317" i="5"/>
  <c r="O1317" i="5"/>
  <c r="N1317" i="5"/>
  <c r="L1317" i="5"/>
  <c r="A1317" i="5"/>
  <c r="Q1316" i="5"/>
  <c r="P1316" i="5"/>
  <c r="O1316" i="5"/>
  <c r="N1316" i="5"/>
  <c r="L1316" i="5"/>
  <c r="A1316" i="5"/>
  <c r="Q1315" i="5"/>
  <c r="P1315" i="5"/>
  <c r="O1315" i="5"/>
  <c r="N1315" i="5"/>
  <c r="L1315" i="5"/>
  <c r="A1315" i="5"/>
  <c r="Q1314" i="5"/>
  <c r="P1314" i="5"/>
  <c r="O1314" i="5"/>
  <c r="N1314" i="5"/>
  <c r="L1314" i="5"/>
  <c r="A1314" i="5"/>
  <c r="Q1313" i="5"/>
  <c r="P1313" i="5"/>
  <c r="O1313" i="5"/>
  <c r="N1313" i="5"/>
  <c r="L1313" i="5"/>
  <c r="A1313" i="5"/>
  <c r="Q1312" i="5"/>
  <c r="P1312" i="5"/>
  <c r="O1312" i="5"/>
  <c r="N1312" i="5"/>
  <c r="L1312" i="5"/>
  <c r="A1312" i="5"/>
  <c r="Q1311" i="5"/>
  <c r="P1311" i="5"/>
  <c r="O1311" i="5"/>
  <c r="N1311" i="5"/>
  <c r="L1311" i="5"/>
  <c r="A1311" i="5"/>
  <c r="Q1310" i="5"/>
  <c r="P1310" i="5"/>
  <c r="O1310" i="5"/>
  <c r="N1310" i="5"/>
  <c r="L1310" i="5"/>
  <c r="A1310" i="5"/>
  <c r="Q1309" i="5"/>
  <c r="P1309" i="5"/>
  <c r="O1309" i="5"/>
  <c r="N1309" i="5"/>
  <c r="L1309" i="5"/>
  <c r="A1309" i="5"/>
  <c r="Q1308" i="5"/>
  <c r="P1308" i="5"/>
  <c r="O1308" i="5"/>
  <c r="N1308" i="5"/>
  <c r="L1308" i="5"/>
  <c r="A1308" i="5"/>
  <c r="Q1307" i="5"/>
  <c r="P1307" i="5"/>
  <c r="O1307" i="5"/>
  <c r="N1307" i="5"/>
  <c r="L1307" i="5"/>
  <c r="A1307" i="5"/>
  <c r="Q1306" i="5"/>
  <c r="P1306" i="5"/>
  <c r="O1306" i="5"/>
  <c r="N1306" i="5"/>
  <c r="L1306" i="5"/>
  <c r="A1306" i="5"/>
  <c r="Q1305" i="5"/>
  <c r="P1305" i="5"/>
  <c r="O1305" i="5"/>
  <c r="N1305" i="5"/>
  <c r="L1305" i="5"/>
  <c r="A1305" i="5"/>
  <c r="Q1304" i="5"/>
  <c r="P1304" i="5"/>
  <c r="O1304" i="5"/>
  <c r="N1304" i="5"/>
  <c r="L1304" i="5"/>
  <c r="A1304" i="5"/>
  <c r="Q1303" i="5"/>
  <c r="P1303" i="5"/>
  <c r="O1303" i="5"/>
  <c r="N1303" i="5"/>
  <c r="L1303" i="5"/>
  <c r="A1303" i="5"/>
  <c r="Q1302" i="5"/>
  <c r="P1302" i="5"/>
  <c r="O1302" i="5"/>
  <c r="N1302" i="5"/>
  <c r="L1302" i="5"/>
  <c r="A1302" i="5"/>
  <c r="Q1301" i="5"/>
  <c r="P1301" i="5"/>
  <c r="O1301" i="5"/>
  <c r="N1301" i="5"/>
  <c r="L1301" i="5"/>
  <c r="A1301" i="5"/>
  <c r="Q1300" i="5"/>
  <c r="P1300" i="5"/>
  <c r="O1300" i="5"/>
  <c r="N1300" i="5"/>
  <c r="L1300" i="5"/>
  <c r="A1300" i="5"/>
  <c r="Q1299" i="5"/>
  <c r="P1299" i="5"/>
  <c r="O1299" i="5"/>
  <c r="N1299" i="5"/>
  <c r="L1299" i="5"/>
  <c r="A1299" i="5"/>
  <c r="Q1298" i="5"/>
  <c r="P1298" i="5"/>
  <c r="O1298" i="5"/>
  <c r="N1298" i="5"/>
  <c r="L1298" i="5"/>
  <c r="A1298" i="5"/>
  <c r="Q1297" i="5"/>
  <c r="P1297" i="5"/>
  <c r="O1297" i="5"/>
  <c r="N1297" i="5"/>
  <c r="L1297" i="5"/>
  <c r="A1297" i="5"/>
  <c r="Q1296" i="5"/>
  <c r="P1296" i="5"/>
  <c r="O1296" i="5"/>
  <c r="N1296" i="5"/>
  <c r="L1296" i="5"/>
  <c r="A1296" i="5"/>
  <c r="Q1295" i="5"/>
  <c r="P1295" i="5"/>
  <c r="O1295" i="5"/>
  <c r="N1295" i="5"/>
  <c r="L1295" i="5"/>
  <c r="A1295" i="5"/>
  <c r="Q1294" i="5"/>
  <c r="P1294" i="5"/>
  <c r="O1294" i="5"/>
  <c r="N1294" i="5"/>
  <c r="L1294" i="5"/>
  <c r="A1294" i="5"/>
  <c r="Q1293" i="5"/>
  <c r="P1293" i="5"/>
  <c r="O1293" i="5"/>
  <c r="N1293" i="5"/>
  <c r="L1293" i="5"/>
  <c r="A1293" i="5"/>
  <c r="Q1292" i="5"/>
  <c r="P1292" i="5"/>
  <c r="O1292" i="5"/>
  <c r="N1292" i="5"/>
  <c r="L1292" i="5"/>
  <c r="A1292" i="5"/>
  <c r="Q1291" i="5"/>
  <c r="P1291" i="5"/>
  <c r="O1291" i="5"/>
  <c r="N1291" i="5"/>
  <c r="L1291" i="5"/>
  <c r="A1291" i="5"/>
  <c r="Q1290" i="5"/>
  <c r="P1290" i="5"/>
  <c r="O1290" i="5"/>
  <c r="N1290" i="5"/>
  <c r="L1290" i="5"/>
  <c r="A1290" i="5"/>
  <c r="Q1289" i="5"/>
  <c r="P1289" i="5"/>
  <c r="O1289" i="5"/>
  <c r="N1289" i="5"/>
  <c r="L1289" i="5"/>
  <c r="A1289" i="5"/>
  <c r="Q1288" i="5"/>
  <c r="P1288" i="5"/>
  <c r="O1288" i="5"/>
  <c r="N1288" i="5"/>
  <c r="L1288" i="5"/>
  <c r="A1288" i="5"/>
  <c r="Q1287" i="5"/>
  <c r="P1287" i="5"/>
  <c r="O1287" i="5"/>
  <c r="N1287" i="5"/>
  <c r="L1287" i="5"/>
  <c r="A1287" i="5"/>
  <c r="Q1286" i="5"/>
  <c r="P1286" i="5"/>
  <c r="O1286" i="5"/>
  <c r="N1286" i="5"/>
  <c r="L1286" i="5"/>
  <c r="A1286" i="5"/>
  <c r="Q1285" i="5"/>
  <c r="P1285" i="5"/>
  <c r="O1285" i="5"/>
  <c r="N1285" i="5"/>
  <c r="L1285" i="5"/>
  <c r="A1285" i="5"/>
  <c r="Q1284" i="5"/>
  <c r="P1284" i="5"/>
  <c r="O1284" i="5"/>
  <c r="N1284" i="5"/>
  <c r="L1284" i="5"/>
  <c r="A1284" i="5"/>
  <c r="Q1283" i="5"/>
  <c r="P1283" i="5"/>
  <c r="O1283" i="5"/>
  <c r="N1283" i="5"/>
  <c r="L1283" i="5"/>
  <c r="A1283" i="5"/>
  <c r="Q1282" i="5"/>
  <c r="P1282" i="5"/>
  <c r="O1282" i="5"/>
  <c r="N1282" i="5"/>
  <c r="L1282" i="5"/>
  <c r="A1282" i="5"/>
  <c r="Q1281" i="5"/>
  <c r="P1281" i="5"/>
  <c r="O1281" i="5"/>
  <c r="N1281" i="5"/>
  <c r="L1281" i="5"/>
  <c r="A1281" i="5"/>
  <c r="Q1280" i="5"/>
  <c r="P1280" i="5"/>
  <c r="O1280" i="5"/>
  <c r="N1280" i="5"/>
  <c r="L1280" i="5"/>
  <c r="A1280" i="5"/>
  <c r="Q1279" i="5"/>
  <c r="P1279" i="5"/>
  <c r="O1279" i="5"/>
  <c r="N1279" i="5"/>
  <c r="L1279" i="5"/>
  <c r="A1279" i="5"/>
  <c r="Q1278" i="5"/>
  <c r="P1278" i="5"/>
  <c r="O1278" i="5"/>
  <c r="N1278" i="5"/>
  <c r="L1278" i="5"/>
  <c r="A1278" i="5"/>
  <c r="Q1277" i="5"/>
  <c r="P1277" i="5"/>
  <c r="O1277" i="5"/>
  <c r="N1277" i="5"/>
  <c r="L1277" i="5"/>
  <c r="A1277" i="5"/>
  <c r="Q1276" i="5"/>
  <c r="P1276" i="5"/>
  <c r="O1276" i="5"/>
  <c r="N1276" i="5"/>
  <c r="L1276" i="5"/>
  <c r="A1276" i="5"/>
  <c r="Q1275" i="5"/>
  <c r="P1275" i="5"/>
  <c r="O1275" i="5"/>
  <c r="N1275" i="5"/>
  <c r="L1275" i="5"/>
  <c r="A1275" i="5"/>
  <c r="Q1274" i="5"/>
  <c r="P1274" i="5"/>
  <c r="O1274" i="5"/>
  <c r="N1274" i="5"/>
  <c r="L1274" i="5"/>
  <c r="A1274" i="5"/>
  <c r="Q1273" i="5"/>
  <c r="P1273" i="5"/>
  <c r="O1273" i="5"/>
  <c r="N1273" i="5"/>
  <c r="L1273" i="5"/>
  <c r="A1273" i="5"/>
  <c r="Q1272" i="5"/>
  <c r="P1272" i="5"/>
  <c r="O1272" i="5"/>
  <c r="N1272" i="5"/>
  <c r="L1272" i="5"/>
  <c r="A1272" i="5"/>
  <c r="Q1271" i="5"/>
  <c r="P1271" i="5"/>
  <c r="O1271" i="5"/>
  <c r="N1271" i="5"/>
  <c r="L1271" i="5"/>
  <c r="A1271" i="5"/>
  <c r="Q1270" i="5"/>
  <c r="P1270" i="5"/>
  <c r="O1270" i="5"/>
  <c r="N1270" i="5"/>
  <c r="L1270" i="5"/>
  <c r="A1270" i="5"/>
  <c r="Q1269" i="5"/>
  <c r="P1269" i="5"/>
  <c r="O1269" i="5"/>
  <c r="N1269" i="5"/>
  <c r="L1269" i="5"/>
  <c r="A1269" i="5"/>
  <c r="Q1268" i="5"/>
  <c r="P1268" i="5"/>
  <c r="O1268" i="5"/>
  <c r="N1268" i="5"/>
  <c r="L1268" i="5"/>
  <c r="A1268" i="5"/>
  <c r="Q1267" i="5"/>
  <c r="P1267" i="5"/>
  <c r="O1267" i="5"/>
  <c r="N1267" i="5"/>
  <c r="L1267" i="5"/>
  <c r="A1267" i="5"/>
  <c r="Q1266" i="5"/>
  <c r="P1266" i="5"/>
  <c r="O1266" i="5"/>
  <c r="N1266" i="5"/>
  <c r="L1266" i="5"/>
  <c r="A1266" i="5"/>
  <c r="Q1265" i="5"/>
  <c r="P1265" i="5"/>
  <c r="O1265" i="5"/>
  <c r="N1265" i="5"/>
  <c r="L1265" i="5"/>
  <c r="A1265" i="5"/>
  <c r="Q1264" i="5"/>
  <c r="P1264" i="5"/>
  <c r="O1264" i="5"/>
  <c r="N1264" i="5"/>
  <c r="L1264" i="5"/>
  <c r="A1264" i="5"/>
  <c r="Q1263" i="5"/>
  <c r="P1263" i="5"/>
  <c r="O1263" i="5"/>
  <c r="N1263" i="5"/>
  <c r="L1263" i="5"/>
  <c r="A1263" i="5"/>
  <c r="Q1262" i="5"/>
  <c r="P1262" i="5"/>
  <c r="O1262" i="5"/>
  <c r="N1262" i="5"/>
  <c r="L1262" i="5"/>
  <c r="A1262" i="5"/>
  <c r="Q1261" i="5"/>
  <c r="P1261" i="5"/>
  <c r="O1261" i="5"/>
  <c r="N1261" i="5"/>
  <c r="L1261" i="5"/>
  <c r="A1261" i="5"/>
  <c r="Q1260" i="5"/>
  <c r="P1260" i="5"/>
  <c r="O1260" i="5"/>
  <c r="N1260" i="5"/>
  <c r="L1260" i="5"/>
  <c r="A1260" i="5"/>
  <c r="Q1259" i="5"/>
  <c r="P1259" i="5"/>
  <c r="O1259" i="5"/>
  <c r="N1259" i="5"/>
  <c r="L1259" i="5"/>
  <c r="A1259" i="5"/>
  <c r="Q1258" i="5"/>
  <c r="P1258" i="5"/>
  <c r="O1258" i="5"/>
  <c r="N1258" i="5"/>
  <c r="L1258" i="5"/>
  <c r="A1258" i="5"/>
  <c r="Q1257" i="5"/>
  <c r="P1257" i="5"/>
  <c r="O1257" i="5"/>
  <c r="N1257" i="5"/>
  <c r="L1257" i="5"/>
  <c r="A1257" i="5"/>
  <c r="Q1256" i="5"/>
  <c r="P1256" i="5"/>
  <c r="O1256" i="5"/>
  <c r="N1256" i="5"/>
  <c r="L1256" i="5"/>
  <c r="A1256" i="5"/>
  <c r="Q1255" i="5"/>
  <c r="P1255" i="5"/>
  <c r="O1255" i="5"/>
  <c r="N1255" i="5"/>
  <c r="L1255" i="5"/>
  <c r="A1255" i="5"/>
  <c r="Q1254" i="5"/>
  <c r="P1254" i="5"/>
  <c r="O1254" i="5"/>
  <c r="N1254" i="5"/>
  <c r="L1254" i="5"/>
  <c r="A1254" i="5"/>
  <c r="Q1253" i="5"/>
  <c r="P1253" i="5"/>
  <c r="O1253" i="5"/>
  <c r="N1253" i="5"/>
  <c r="L1253" i="5"/>
  <c r="A1253" i="5"/>
  <c r="Q1252" i="5"/>
  <c r="P1252" i="5"/>
  <c r="O1252" i="5"/>
  <c r="N1252" i="5"/>
  <c r="L1252" i="5"/>
  <c r="A1252" i="5"/>
  <c r="Q1251" i="5"/>
  <c r="P1251" i="5"/>
  <c r="O1251" i="5"/>
  <c r="N1251" i="5"/>
  <c r="L1251" i="5"/>
  <c r="A1251" i="5"/>
  <c r="Q1250" i="5"/>
  <c r="P1250" i="5"/>
  <c r="O1250" i="5"/>
  <c r="N1250" i="5"/>
  <c r="L1250" i="5"/>
  <c r="A1250" i="5"/>
  <c r="Q1249" i="5"/>
  <c r="P1249" i="5"/>
  <c r="O1249" i="5"/>
  <c r="N1249" i="5"/>
  <c r="L1249" i="5"/>
  <c r="A1249" i="5"/>
  <c r="Q1248" i="5"/>
  <c r="P1248" i="5"/>
  <c r="O1248" i="5"/>
  <c r="N1248" i="5"/>
  <c r="L1248" i="5"/>
  <c r="A1248" i="5"/>
  <c r="Q1247" i="5"/>
  <c r="P1247" i="5"/>
  <c r="O1247" i="5"/>
  <c r="N1247" i="5"/>
  <c r="L1247" i="5"/>
  <c r="A1247" i="5"/>
  <c r="Q1246" i="5"/>
  <c r="P1246" i="5"/>
  <c r="O1246" i="5"/>
  <c r="N1246" i="5"/>
  <c r="L1246" i="5"/>
  <c r="A1246" i="5"/>
  <c r="Q1245" i="5"/>
  <c r="P1245" i="5"/>
  <c r="O1245" i="5"/>
  <c r="N1245" i="5"/>
  <c r="L1245" i="5"/>
  <c r="A1245" i="5"/>
  <c r="Q1244" i="5"/>
  <c r="P1244" i="5"/>
  <c r="O1244" i="5"/>
  <c r="N1244" i="5"/>
  <c r="L1244" i="5"/>
  <c r="A1244" i="5"/>
  <c r="Q1243" i="5"/>
  <c r="P1243" i="5"/>
  <c r="O1243" i="5"/>
  <c r="N1243" i="5"/>
  <c r="L1243" i="5"/>
  <c r="A1243" i="5"/>
  <c r="Q1242" i="5"/>
  <c r="P1242" i="5"/>
  <c r="O1242" i="5"/>
  <c r="N1242" i="5"/>
  <c r="L1242" i="5"/>
  <c r="A1242" i="5"/>
  <c r="Q1241" i="5"/>
  <c r="P1241" i="5"/>
  <c r="O1241" i="5"/>
  <c r="N1241" i="5"/>
  <c r="L1241" i="5"/>
  <c r="A1241" i="5"/>
  <c r="Q1240" i="5"/>
  <c r="P1240" i="5"/>
  <c r="O1240" i="5"/>
  <c r="N1240" i="5"/>
  <c r="L1240" i="5"/>
  <c r="A1240" i="5"/>
  <c r="Q1239" i="5"/>
  <c r="P1239" i="5"/>
  <c r="O1239" i="5"/>
  <c r="N1239" i="5"/>
  <c r="L1239" i="5"/>
  <c r="A1239" i="5"/>
  <c r="Q1238" i="5"/>
  <c r="P1238" i="5"/>
  <c r="O1238" i="5"/>
  <c r="N1238" i="5"/>
  <c r="L1238" i="5"/>
  <c r="A1238" i="5"/>
  <c r="Q1237" i="5"/>
  <c r="P1237" i="5"/>
  <c r="O1237" i="5"/>
  <c r="N1237" i="5"/>
  <c r="L1237" i="5"/>
  <c r="A1237" i="5"/>
  <c r="Q1236" i="5"/>
  <c r="P1236" i="5"/>
  <c r="O1236" i="5"/>
  <c r="N1236" i="5"/>
  <c r="L1236" i="5"/>
  <c r="A1236" i="5"/>
  <c r="Q1235" i="5"/>
  <c r="P1235" i="5"/>
  <c r="O1235" i="5"/>
  <c r="N1235" i="5"/>
  <c r="L1235" i="5"/>
  <c r="A1235" i="5"/>
  <c r="Q1234" i="5"/>
  <c r="P1234" i="5"/>
  <c r="O1234" i="5"/>
  <c r="N1234" i="5"/>
  <c r="L1234" i="5"/>
  <c r="A1234" i="5"/>
  <c r="Q1233" i="5"/>
  <c r="P1233" i="5"/>
  <c r="O1233" i="5"/>
  <c r="N1233" i="5"/>
  <c r="L1233" i="5"/>
  <c r="A1233" i="5"/>
  <c r="Q1232" i="5"/>
  <c r="P1232" i="5"/>
  <c r="O1232" i="5"/>
  <c r="N1232" i="5"/>
  <c r="L1232" i="5"/>
  <c r="A1232" i="5"/>
  <c r="Q1231" i="5"/>
  <c r="P1231" i="5"/>
  <c r="O1231" i="5"/>
  <c r="N1231" i="5"/>
  <c r="L1231" i="5"/>
  <c r="A1231" i="5"/>
  <c r="Q1230" i="5"/>
  <c r="P1230" i="5"/>
  <c r="O1230" i="5"/>
  <c r="N1230" i="5"/>
  <c r="L1230" i="5"/>
  <c r="A1230" i="5"/>
  <c r="Q1229" i="5"/>
  <c r="P1229" i="5"/>
  <c r="O1229" i="5"/>
  <c r="N1229" i="5"/>
  <c r="L1229" i="5"/>
  <c r="A1229" i="5"/>
  <c r="Q1228" i="5"/>
  <c r="P1228" i="5"/>
  <c r="O1228" i="5"/>
  <c r="N1228" i="5"/>
  <c r="L1228" i="5"/>
  <c r="A1228" i="5"/>
  <c r="Q1227" i="5"/>
  <c r="P1227" i="5"/>
  <c r="O1227" i="5"/>
  <c r="N1227" i="5"/>
  <c r="L1227" i="5"/>
  <c r="A1227" i="5"/>
  <c r="Q1226" i="5"/>
  <c r="P1226" i="5"/>
  <c r="O1226" i="5"/>
  <c r="N1226" i="5"/>
  <c r="L1226" i="5"/>
  <c r="A1226" i="5"/>
  <c r="Q1225" i="5"/>
  <c r="P1225" i="5"/>
  <c r="O1225" i="5"/>
  <c r="N1225" i="5"/>
  <c r="L1225" i="5"/>
  <c r="A1225" i="5"/>
  <c r="Q1224" i="5"/>
  <c r="P1224" i="5"/>
  <c r="O1224" i="5"/>
  <c r="N1224" i="5"/>
  <c r="L1224" i="5"/>
  <c r="A1224" i="5"/>
  <c r="Q1223" i="5"/>
  <c r="P1223" i="5"/>
  <c r="O1223" i="5"/>
  <c r="N1223" i="5"/>
  <c r="L1223" i="5"/>
  <c r="A1223" i="5"/>
  <c r="Q1222" i="5"/>
  <c r="P1222" i="5"/>
  <c r="O1222" i="5"/>
  <c r="N1222" i="5"/>
  <c r="L1222" i="5"/>
  <c r="A1222" i="5"/>
  <c r="Q1221" i="5"/>
  <c r="P1221" i="5"/>
  <c r="O1221" i="5"/>
  <c r="N1221" i="5"/>
  <c r="L1221" i="5"/>
  <c r="A1221" i="5"/>
  <c r="Q1220" i="5"/>
  <c r="P1220" i="5"/>
  <c r="O1220" i="5"/>
  <c r="N1220" i="5"/>
  <c r="L1220" i="5"/>
  <c r="A1220" i="5"/>
  <c r="Q1219" i="5"/>
  <c r="P1219" i="5"/>
  <c r="O1219" i="5"/>
  <c r="N1219" i="5"/>
  <c r="L1219" i="5"/>
  <c r="A1219" i="5"/>
  <c r="Q1218" i="5"/>
  <c r="P1218" i="5"/>
  <c r="O1218" i="5"/>
  <c r="N1218" i="5"/>
  <c r="L1218" i="5"/>
  <c r="A1218" i="5"/>
  <c r="Q1217" i="5"/>
  <c r="P1217" i="5"/>
  <c r="O1217" i="5"/>
  <c r="N1217" i="5"/>
  <c r="L1217" i="5"/>
  <c r="A1217" i="5"/>
  <c r="Q1216" i="5"/>
  <c r="P1216" i="5"/>
  <c r="O1216" i="5"/>
  <c r="N1216" i="5"/>
  <c r="L1216" i="5"/>
  <c r="A1216" i="5"/>
  <c r="Q1215" i="5"/>
  <c r="P1215" i="5"/>
  <c r="O1215" i="5"/>
  <c r="N1215" i="5"/>
  <c r="L1215" i="5"/>
  <c r="A1215" i="5"/>
  <c r="Q1214" i="5"/>
  <c r="P1214" i="5"/>
  <c r="O1214" i="5"/>
  <c r="N1214" i="5"/>
  <c r="L1214" i="5"/>
  <c r="A1214" i="5"/>
  <c r="Q1213" i="5"/>
  <c r="P1213" i="5"/>
  <c r="O1213" i="5"/>
  <c r="N1213" i="5"/>
  <c r="L1213" i="5"/>
  <c r="A1213" i="5"/>
  <c r="Q1212" i="5"/>
  <c r="P1212" i="5"/>
  <c r="O1212" i="5"/>
  <c r="N1212" i="5"/>
  <c r="L1212" i="5"/>
  <c r="A1212" i="5"/>
  <c r="Q1211" i="5"/>
  <c r="P1211" i="5"/>
  <c r="O1211" i="5"/>
  <c r="N1211" i="5"/>
  <c r="L1211" i="5"/>
  <c r="A1211" i="5"/>
  <c r="Q1210" i="5"/>
  <c r="P1210" i="5"/>
  <c r="O1210" i="5"/>
  <c r="N1210" i="5"/>
  <c r="L1210" i="5"/>
  <c r="A1210" i="5"/>
  <c r="Q1209" i="5"/>
  <c r="P1209" i="5"/>
  <c r="O1209" i="5"/>
  <c r="N1209" i="5"/>
  <c r="L1209" i="5"/>
  <c r="A1209" i="5"/>
  <c r="Q1208" i="5"/>
  <c r="P1208" i="5"/>
  <c r="O1208" i="5"/>
  <c r="N1208" i="5"/>
  <c r="L1208" i="5"/>
  <c r="A1208" i="5"/>
  <c r="Q1207" i="5"/>
  <c r="P1207" i="5"/>
  <c r="O1207" i="5"/>
  <c r="N1207" i="5"/>
  <c r="L1207" i="5"/>
  <c r="A1207" i="5"/>
  <c r="Q1206" i="5"/>
  <c r="P1206" i="5"/>
  <c r="O1206" i="5"/>
  <c r="N1206" i="5"/>
  <c r="L1206" i="5"/>
  <c r="A1206" i="5"/>
  <c r="Q1205" i="5"/>
  <c r="P1205" i="5"/>
  <c r="O1205" i="5"/>
  <c r="N1205" i="5"/>
  <c r="L1205" i="5"/>
  <c r="A1205" i="5"/>
  <c r="Q1204" i="5"/>
  <c r="P1204" i="5"/>
  <c r="O1204" i="5"/>
  <c r="N1204" i="5"/>
  <c r="L1204" i="5"/>
  <c r="A1204" i="5"/>
  <c r="Q1203" i="5"/>
  <c r="P1203" i="5"/>
  <c r="O1203" i="5"/>
  <c r="N1203" i="5"/>
  <c r="L1203" i="5"/>
  <c r="A1203" i="5"/>
  <c r="Q1202" i="5"/>
  <c r="P1202" i="5"/>
  <c r="O1202" i="5"/>
  <c r="N1202" i="5"/>
  <c r="L1202" i="5"/>
  <c r="A1202" i="5"/>
  <c r="Q1201" i="5"/>
  <c r="P1201" i="5"/>
  <c r="O1201" i="5"/>
  <c r="N1201" i="5"/>
  <c r="L1201" i="5"/>
  <c r="A1201" i="5"/>
  <c r="Q1200" i="5"/>
  <c r="P1200" i="5"/>
  <c r="O1200" i="5"/>
  <c r="N1200" i="5"/>
  <c r="L1200" i="5"/>
  <c r="A1200" i="5"/>
  <c r="Q1199" i="5"/>
  <c r="P1199" i="5"/>
  <c r="O1199" i="5"/>
  <c r="N1199" i="5"/>
  <c r="L1199" i="5"/>
  <c r="A1199" i="5"/>
  <c r="Q1198" i="5"/>
  <c r="P1198" i="5"/>
  <c r="O1198" i="5"/>
  <c r="N1198" i="5"/>
  <c r="L1198" i="5"/>
  <c r="A1198" i="5"/>
  <c r="Q1197" i="5"/>
  <c r="P1197" i="5"/>
  <c r="O1197" i="5"/>
  <c r="N1197" i="5"/>
  <c r="L1197" i="5"/>
  <c r="A1197" i="5"/>
  <c r="Q1196" i="5"/>
  <c r="P1196" i="5"/>
  <c r="O1196" i="5"/>
  <c r="N1196" i="5"/>
  <c r="L1196" i="5"/>
  <c r="A1196" i="5"/>
  <c r="Q1195" i="5"/>
  <c r="P1195" i="5"/>
  <c r="O1195" i="5"/>
  <c r="N1195" i="5"/>
  <c r="L1195" i="5"/>
  <c r="A1195" i="5"/>
  <c r="Q1194" i="5"/>
  <c r="P1194" i="5"/>
  <c r="O1194" i="5"/>
  <c r="N1194" i="5"/>
  <c r="L1194" i="5"/>
  <c r="A1194" i="5"/>
  <c r="Q1193" i="5"/>
  <c r="P1193" i="5"/>
  <c r="O1193" i="5"/>
  <c r="N1193" i="5"/>
  <c r="L1193" i="5"/>
  <c r="A1193" i="5"/>
  <c r="Q1192" i="5"/>
  <c r="P1192" i="5"/>
  <c r="O1192" i="5"/>
  <c r="N1192" i="5"/>
  <c r="L1192" i="5"/>
  <c r="A1192" i="5"/>
  <c r="Q1191" i="5"/>
  <c r="P1191" i="5"/>
  <c r="O1191" i="5"/>
  <c r="N1191" i="5"/>
  <c r="L1191" i="5"/>
  <c r="A1191" i="5"/>
  <c r="Q1190" i="5"/>
  <c r="P1190" i="5"/>
  <c r="O1190" i="5"/>
  <c r="N1190" i="5"/>
  <c r="L1190" i="5"/>
  <c r="A1190" i="5"/>
  <c r="Q1189" i="5"/>
  <c r="P1189" i="5"/>
  <c r="O1189" i="5"/>
  <c r="N1189" i="5"/>
  <c r="L1189" i="5"/>
  <c r="A1189" i="5"/>
  <c r="Q1188" i="5"/>
  <c r="P1188" i="5"/>
  <c r="O1188" i="5"/>
  <c r="N1188" i="5"/>
  <c r="L1188" i="5"/>
  <c r="A1188" i="5"/>
  <c r="Q1187" i="5"/>
  <c r="P1187" i="5"/>
  <c r="O1187" i="5"/>
  <c r="N1187" i="5"/>
  <c r="L1187" i="5"/>
  <c r="A1187" i="5"/>
  <c r="Q1186" i="5"/>
  <c r="P1186" i="5"/>
  <c r="O1186" i="5"/>
  <c r="N1186" i="5"/>
  <c r="L1186" i="5"/>
  <c r="A1186" i="5"/>
  <c r="Q1185" i="5"/>
  <c r="P1185" i="5"/>
  <c r="O1185" i="5"/>
  <c r="N1185" i="5"/>
  <c r="L1185" i="5"/>
  <c r="A1185" i="5"/>
  <c r="Q1184" i="5"/>
  <c r="P1184" i="5"/>
  <c r="O1184" i="5"/>
  <c r="N1184" i="5"/>
  <c r="L1184" i="5"/>
  <c r="A1184" i="5"/>
  <c r="Q1183" i="5"/>
  <c r="P1183" i="5"/>
  <c r="O1183" i="5"/>
  <c r="N1183" i="5"/>
  <c r="L1183" i="5"/>
  <c r="A1183" i="5"/>
  <c r="Q1182" i="5"/>
  <c r="P1182" i="5"/>
  <c r="O1182" i="5"/>
  <c r="N1182" i="5"/>
  <c r="L1182" i="5"/>
  <c r="A1182" i="5"/>
  <c r="Q1181" i="5"/>
  <c r="P1181" i="5"/>
  <c r="O1181" i="5"/>
  <c r="N1181" i="5"/>
  <c r="L1181" i="5"/>
  <c r="A1181" i="5"/>
  <c r="Q1180" i="5"/>
  <c r="P1180" i="5"/>
  <c r="O1180" i="5"/>
  <c r="N1180" i="5"/>
  <c r="L1180" i="5"/>
  <c r="A1180" i="5"/>
  <c r="Q1179" i="5"/>
  <c r="P1179" i="5"/>
  <c r="O1179" i="5"/>
  <c r="N1179" i="5"/>
  <c r="L1179" i="5"/>
  <c r="A1179" i="5"/>
  <c r="Q1178" i="5"/>
  <c r="P1178" i="5"/>
  <c r="O1178" i="5"/>
  <c r="N1178" i="5"/>
  <c r="L1178" i="5"/>
  <c r="A1178" i="5"/>
  <c r="Q1177" i="5"/>
  <c r="P1177" i="5"/>
  <c r="O1177" i="5"/>
  <c r="N1177" i="5"/>
  <c r="L1177" i="5"/>
  <c r="A1177" i="5"/>
  <c r="Q1176" i="5"/>
  <c r="P1176" i="5"/>
  <c r="O1176" i="5"/>
  <c r="N1176" i="5"/>
  <c r="L1176" i="5"/>
  <c r="A1176" i="5"/>
  <c r="Q1175" i="5"/>
  <c r="P1175" i="5"/>
  <c r="O1175" i="5"/>
  <c r="N1175" i="5"/>
  <c r="L1175" i="5"/>
  <c r="A1175" i="5"/>
  <c r="Q1174" i="5"/>
  <c r="P1174" i="5"/>
  <c r="O1174" i="5"/>
  <c r="N1174" i="5"/>
  <c r="L1174" i="5"/>
  <c r="A1174" i="5"/>
  <c r="Q1173" i="5"/>
  <c r="P1173" i="5"/>
  <c r="O1173" i="5"/>
  <c r="N1173" i="5"/>
  <c r="L1173" i="5"/>
  <c r="A1173" i="5"/>
  <c r="Q1172" i="5"/>
  <c r="P1172" i="5"/>
  <c r="O1172" i="5"/>
  <c r="N1172" i="5"/>
  <c r="L1172" i="5"/>
  <c r="A1172" i="5"/>
  <c r="Q1171" i="5"/>
  <c r="P1171" i="5"/>
  <c r="O1171" i="5"/>
  <c r="N1171" i="5"/>
  <c r="L1171" i="5"/>
  <c r="A1171" i="5"/>
  <c r="Q1170" i="5"/>
  <c r="P1170" i="5"/>
  <c r="O1170" i="5"/>
  <c r="N1170" i="5"/>
  <c r="L1170" i="5"/>
  <c r="A1170" i="5"/>
  <c r="Q1169" i="5"/>
  <c r="P1169" i="5"/>
  <c r="O1169" i="5"/>
  <c r="N1169" i="5"/>
  <c r="L1169" i="5"/>
  <c r="A1169" i="5"/>
  <c r="Q1168" i="5"/>
  <c r="P1168" i="5"/>
  <c r="O1168" i="5"/>
  <c r="N1168" i="5"/>
  <c r="L1168" i="5"/>
  <c r="A1168" i="5"/>
  <c r="Q1167" i="5"/>
  <c r="P1167" i="5"/>
  <c r="O1167" i="5"/>
  <c r="N1167" i="5"/>
  <c r="L1167" i="5"/>
  <c r="A1167" i="5"/>
  <c r="Q1166" i="5"/>
  <c r="P1166" i="5"/>
  <c r="O1166" i="5"/>
  <c r="N1166" i="5"/>
  <c r="L1166" i="5"/>
  <c r="A1166" i="5"/>
  <c r="Q1165" i="5"/>
  <c r="P1165" i="5"/>
  <c r="O1165" i="5"/>
  <c r="N1165" i="5"/>
  <c r="L1165" i="5"/>
  <c r="A1165" i="5"/>
  <c r="Q1164" i="5"/>
  <c r="P1164" i="5"/>
  <c r="O1164" i="5"/>
  <c r="N1164" i="5"/>
  <c r="L1164" i="5"/>
  <c r="A1164" i="5"/>
  <c r="Q1163" i="5"/>
  <c r="P1163" i="5"/>
  <c r="O1163" i="5"/>
  <c r="N1163" i="5"/>
  <c r="L1163" i="5"/>
  <c r="A1163" i="5"/>
  <c r="Q1162" i="5"/>
  <c r="P1162" i="5"/>
  <c r="O1162" i="5"/>
  <c r="N1162" i="5"/>
  <c r="L1162" i="5"/>
  <c r="A1162" i="5"/>
  <c r="Q1161" i="5"/>
  <c r="P1161" i="5"/>
  <c r="O1161" i="5"/>
  <c r="N1161" i="5"/>
  <c r="L1161" i="5"/>
  <c r="A1161" i="5"/>
  <c r="Q1160" i="5"/>
  <c r="P1160" i="5"/>
  <c r="O1160" i="5"/>
  <c r="N1160" i="5"/>
  <c r="L1160" i="5"/>
  <c r="A1160" i="5"/>
  <c r="Q1159" i="5"/>
  <c r="P1159" i="5"/>
  <c r="O1159" i="5"/>
  <c r="N1159" i="5"/>
  <c r="L1159" i="5"/>
  <c r="A1159" i="5"/>
  <c r="Q1158" i="5"/>
  <c r="P1158" i="5"/>
  <c r="O1158" i="5"/>
  <c r="N1158" i="5"/>
  <c r="L1158" i="5"/>
  <c r="A1158" i="5"/>
  <c r="Q1157" i="5"/>
  <c r="P1157" i="5"/>
  <c r="O1157" i="5"/>
  <c r="N1157" i="5"/>
  <c r="L1157" i="5"/>
  <c r="A1157" i="5"/>
  <c r="Q1156" i="5"/>
  <c r="P1156" i="5"/>
  <c r="O1156" i="5"/>
  <c r="N1156" i="5"/>
  <c r="L1156" i="5"/>
  <c r="A1156" i="5"/>
  <c r="Q1155" i="5"/>
  <c r="P1155" i="5"/>
  <c r="O1155" i="5"/>
  <c r="N1155" i="5"/>
  <c r="L1155" i="5"/>
  <c r="A1155" i="5"/>
  <c r="Q1154" i="5"/>
  <c r="P1154" i="5"/>
  <c r="O1154" i="5"/>
  <c r="N1154" i="5"/>
  <c r="L1154" i="5"/>
  <c r="A1154" i="5"/>
  <c r="Q1153" i="5"/>
  <c r="P1153" i="5"/>
  <c r="O1153" i="5"/>
  <c r="N1153" i="5"/>
  <c r="L1153" i="5"/>
  <c r="A1153" i="5"/>
  <c r="Q1152" i="5"/>
  <c r="P1152" i="5"/>
  <c r="O1152" i="5"/>
  <c r="N1152" i="5"/>
  <c r="L1152" i="5"/>
  <c r="A1152" i="5"/>
  <c r="Q1151" i="5"/>
  <c r="P1151" i="5"/>
  <c r="O1151" i="5"/>
  <c r="N1151" i="5"/>
  <c r="L1151" i="5"/>
  <c r="A1151" i="5"/>
  <c r="Q1150" i="5"/>
  <c r="P1150" i="5"/>
  <c r="O1150" i="5"/>
  <c r="N1150" i="5"/>
  <c r="L1150" i="5"/>
  <c r="A1150" i="5"/>
  <c r="Q1149" i="5"/>
  <c r="P1149" i="5"/>
  <c r="O1149" i="5"/>
  <c r="N1149" i="5"/>
  <c r="L1149" i="5"/>
  <c r="A1149" i="5"/>
  <c r="Q1148" i="5"/>
  <c r="P1148" i="5"/>
  <c r="O1148" i="5"/>
  <c r="N1148" i="5"/>
  <c r="L1148" i="5"/>
  <c r="A1148" i="5"/>
  <c r="Q1147" i="5"/>
  <c r="P1147" i="5"/>
  <c r="O1147" i="5"/>
  <c r="N1147" i="5"/>
  <c r="L1147" i="5"/>
  <c r="A1147" i="5"/>
  <c r="Q1146" i="5"/>
  <c r="P1146" i="5"/>
  <c r="O1146" i="5"/>
  <c r="N1146" i="5"/>
  <c r="L1146" i="5"/>
  <c r="A1146" i="5"/>
  <c r="Q1145" i="5"/>
  <c r="P1145" i="5"/>
  <c r="O1145" i="5"/>
  <c r="N1145" i="5"/>
  <c r="L1145" i="5"/>
  <c r="A1145" i="5"/>
  <c r="Q1144" i="5"/>
  <c r="P1144" i="5"/>
  <c r="O1144" i="5"/>
  <c r="N1144" i="5"/>
  <c r="L1144" i="5"/>
  <c r="A1144" i="5"/>
  <c r="Q1143" i="5"/>
  <c r="P1143" i="5"/>
  <c r="O1143" i="5"/>
  <c r="N1143" i="5"/>
  <c r="L1143" i="5"/>
  <c r="A1143" i="5"/>
  <c r="Q1142" i="5"/>
  <c r="P1142" i="5"/>
  <c r="O1142" i="5"/>
  <c r="N1142" i="5"/>
  <c r="L1142" i="5"/>
  <c r="A1142" i="5"/>
  <c r="Q1141" i="5"/>
  <c r="P1141" i="5"/>
  <c r="O1141" i="5"/>
  <c r="N1141" i="5"/>
  <c r="L1141" i="5"/>
  <c r="A1141" i="5"/>
  <c r="Q1140" i="5"/>
  <c r="P1140" i="5"/>
  <c r="O1140" i="5"/>
  <c r="N1140" i="5"/>
  <c r="L1140" i="5"/>
  <c r="A1140" i="5"/>
  <c r="Q1139" i="5"/>
  <c r="P1139" i="5"/>
  <c r="O1139" i="5"/>
  <c r="N1139" i="5"/>
  <c r="L1139" i="5"/>
  <c r="A1139" i="5"/>
  <c r="Q1138" i="5"/>
  <c r="P1138" i="5"/>
  <c r="O1138" i="5"/>
  <c r="N1138" i="5"/>
  <c r="L1138" i="5"/>
  <c r="A1138" i="5"/>
  <c r="Q1137" i="5"/>
  <c r="P1137" i="5"/>
  <c r="O1137" i="5"/>
  <c r="N1137" i="5"/>
  <c r="L1137" i="5"/>
  <c r="A1137" i="5"/>
  <c r="Q1136" i="5"/>
  <c r="P1136" i="5"/>
  <c r="O1136" i="5"/>
  <c r="N1136" i="5"/>
  <c r="L1136" i="5"/>
  <c r="A1136" i="5"/>
  <c r="Q1135" i="5"/>
  <c r="P1135" i="5"/>
  <c r="O1135" i="5"/>
  <c r="N1135" i="5"/>
  <c r="L1135" i="5"/>
  <c r="A1135" i="5"/>
  <c r="Q1134" i="5"/>
  <c r="P1134" i="5"/>
  <c r="O1134" i="5"/>
  <c r="N1134" i="5"/>
  <c r="L1134" i="5"/>
  <c r="A1134" i="5"/>
  <c r="Q1133" i="5"/>
  <c r="P1133" i="5"/>
  <c r="O1133" i="5"/>
  <c r="N1133" i="5"/>
  <c r="L1133" i="5"/>
  <c r="A1133" i="5"/>
  <c r="Q1132" i="5"/>
  <c r="P1132" i="5"/>
  <c r="O1132" i="5"/>
  <c r="N1132" i="5"/>
  <c r="L1132" i="5"/>
  <c r="A1132" i="5"/>
  <c r="Q1131" i="5"/>
  <c r="P1131" i="5"/>
  <c r="O1131" i="5"/>
  <c r="N1131" i="5"/>
  <c r="L1131" i="5"/>
  <c r="A1131" i="5"/>
  <c r="Q1130" i="5"/>
  <c r="P1130" i="5"/>
  <c r="O1130" i="5"/>
  <c r="N1130" i="5"/>
  <c r="L1130" i="5"/>
  <c r="A1130" i="5"/>
  <c r="Q1129" i="5"/>
  <c r="P1129" i="5"/>
  <c r="O1129" i="5"/>
  <c r="N1129" i="5"/>
  <c r="L1129" i="5"/>
  <c r="A1129" i="5"/>
  <c r="Q1128" i="5"/>
  <c r="P1128" i="5"/>
  <c r="O1128" i="5"/>
  <c r="N1128" i="5"/>
  <c r="L1128" i="5"/>
  <c r="A1128" i="5"/>
  <c r="Q1127" i="5"/>
  <c r="P1127" i="5"/>
  <c r="O1127" i="5"/>
  <c r="N1127" i="5"/>
  <c r="L1127" i="5"/>
  <c r="A1127" i="5"/>
  <c r="Q1126" i="5"/>
  <c r="P1126" i="5"/>
  <c r="O1126" i="5"/>
  <c r="N1126" i="5"/>
  <c r="L1126" i="5"/>
  <c r="A1126" i="5"/>
  <c r="Q1125" i="5"/>
  <c r="P1125" i="5"/>
  <c r="O1125" i="5"/>
  <c r="N1125" i="5"/>
  <c r="L1125" i="5"/>
  <c r="A1125" i="5"/>
  <c r="Q1124" i="5"/>
  <c r="P1124" i="5"/>
  <c r="O1124" i="5"/>
  <c r="N1124" i="5"/>
  <c r="L1124" i="5"/>
  <c r="A1124" i="5"/>
  <c r="Q1123" i="5"/>
  <c r="P1123" i="5"/>
  <c r="O1123" i="5"/>
  <c r="N1123" i="5"/>
  <c r="L1123" i="5"/>
  <c r="A1123" i="5"/>
  <c r="Q1122" i="5"/>
  <c r="P1122" i="5"/>
  <c r="O1122" i="5"/>
  <c r="N1122" i="5"/>
  <c r="L1122" i="5"/>
  <c r="A1122" i="5"/>
  <c r="Q1121" i="5"/>
  <c r="P1121" i="5"/>
  <c r="O1121" i="5"/>
  <c r="N1121" i="5"/>
  <c r="L1121" i="5"/>
  <c r="A1121" i="5"/>
  <c r="Q1120" i="5"/>
  <c r="P1120" i="5"/>
  <c r="O1120" i="5"/>
  <c r="N1120" i="5"/>
  <c r="L1120" i="5"/>
  <c r="A1120" i="5"/>
  <c r="Q1119" i="5"/>
  <c r="P1119" i="5"/>
  <c r="O1119" i="5"/>
  <c r="N1119" i="5"/>
  <c r="L1119" i="5"/>
  <c r="A1119" i="5"/>
  <c r="Q1118" i="5"/>
  <c r="P1118" i="5"/>
  <c r="O1118" i="5"/>
  <c r="N1118" i="5"/>
  <c r="L1118" i="5"/>
  <c r="A1118" i="5"/>
  <c r="Q1117" i="5"/>
  <c r="P1117" i="5"/>
  <c r="O1117" i="5"/>
  <c r="N1117" i="5"/>
  <c r="L1117" i="5"/>
  <c r="A1117" i="5"/>
  <c r="Q1116" i="5"/>
  <c r="P1116" i="5"/>
  <c r="O1116" i="5"/>
  <c r="N1116" i="5"/>
  <c r="L1116" i="5"/>
  <c r="A1116" i="5"/>
  <c r="Q1115" i="5"/>
  <c r="P1115" i="5"/>
  <c r="O1115" i="5"/>
  <c r="N1115" i="5"/>
  <c r="L1115" i="5"/>
  <c r="A1115" i="5"/>
  <c r="Q1114" i="5"/>
  <c r="P1114" i="5"/>
  <c r="O1114" i="5"/>
  <c r="N1114" i="5"/>
  <c r="L1114" i="5"/>
  <c r="A1114" i="5"/>
  <c r="Q1113" i="5"/>
  <c r="P1113" i="5"/>
  <c r="O1113" i="5"/>
  <c r="N1113" i="5"/>
  <c r="L1113" i="5"/>
  <c r="A1113" i="5"/>
  <c r="Q1112" i="5"/>
  <c r="P1112" i="5"/>
  <c r="O1112" i="5"/>
  <c r="N1112" i="5"/>
  <c r="L1112" i="5"/>
  <c r="A1112" i="5"/>
  <c r="Q1111" i="5"/>
  <c r="P1111" i="5"/>
  <c r="O1111" i="5"/>
  <c r="N1111" i="5"/>
  <c r="L1111" i="5"/>
  <c r="A1111" i="5"/>
  <c r="Q1110" i="5"/>
  <c r="P1110" i="5"/>
  <c r="O1110" i="5"/>
  <c r="N1110" i="5"/>
  <c r="L1110" i="5"/>
  <c r="A1110" i="5"/>
  <c r="Q1109" i="5"/>
  <c r="P1109" i="5"/>
  <c r="O1109" i="5"/>
  <c r="N1109" i="5"/>
  <c r="L1109" i="5"/>
  <c r="A1109" i="5"/>
  <c r="Q1108" i="5"/>
  <c r="P1108" i="5"/>
  <c r="O1108" i="5"/>
  <c r="N1108" i="5"/>
  <c r="L1108" i="5"/>
  <c r="A1108" i="5"/>
  <c r="Q1107" i="5"/>
  <c r="P1107" i="5"/>
  <c r="O1107" i="5"/>
  <c r="N1107" i="5"/>
  <c r="L1107" i="5"/>
  <c r="A1107" i="5"/>
  <c r="Q1106" i="5"/>
  <c r="P1106" i="5"/>
  <c r="O1106" i="5"/>
  <c r="N1106" i="5"/>
  <c r="L1106" i="5"/>
  <c r="A1106" i="5"/>
  <c r="Q1105" i="5"/>
  <c r="P1105" i="5"/>
  <c r="O1105" i="5"/>
  <c r="N1105" i="5"/>
  <c r="L1105" i="5"/>
  <c r="A1105" i="5"/>
  <c r="Q1104" i="5"/>
  <c r="P1104" i="5"/>
  <c r="O1104" i="5"/>
  <c r="N1104" i="5"/>
  <c r="L1104" i="5"/>
  <c r="A1104" i="5"/>
  <c r="Q1103" i="5"/>
  <c r="P1103" i="5"/>
  <c r="O1103" i="5"/>
  <c r="N1103" i="5"/>
  <c r="L1103" i="5"/>
  <c r="A1103" i="5"/>
  <c r="Q1102" i="5"/>
  <c r="P1102" i="5"/>
  <c r="O1102" i="5"/>
  <c r="N1102" i="5"/>
  <c r="L1102" i="5"/>
  <c r="A1102" i="5"/>
  <c r="Q1101" i="5"/>
  <c r="P1101" i="5"/>
  <c r="O1101" i="5"/>
  <c r="N1101" i="5"/>
  <c r="L1101" i="5"/>
  <c r="A1101" i="5"/>
  <c r="Q1100" i="5"/>
  <c r="P1100" i="5"/>
  <c r="O1100" i="5"/>
  <c r="N1100" i="5"/>
  <c r="L1100" i="5"/>
  <c r="A1100" i="5"/>
  <c r="Q1099" i="5"/>
  <c r="P1099" i="5"/>
  <c r="O1099" i="5"/>
  <c r="N1099" i="5"/>
  <c r="L1099" i="5"/>
  <c r="A1099" i="5"/>
  <c r="Q1098" i="5"/>
  <c r="P1098" i="5"/>
  <c r="O1098" i="5"/>
  <c r="N1098" i="5"/>
  <c r="L1098" i="5"/>
  <c r="A1098" i="5"/>
  <c r="Q1097" i="5"/>
  <c r="P1097" i="5"/>
  <c r="O1097" i="5"/>
  <c r="N1097" i="5"/>
  <c r="L1097" i="5"/>
  <c r="A1097" i="5"/>
  <c r="Q1096" i="5"/>
  <c r="P1096" i="5"/>
  <c r="O1096" i="5"/>
  <c r="N1096" i="5"/>
  <c r="L1096" i="5"/>
  <c r="A1096" i="5"/>
  <c r="Q1095" i="5"/>
  <c r="P1095" i="5"/>
  <c r="O1095" i="5"/>
  <c r="N1095" i="5"/>
  <c r="L1095" i="5"/>
  <c r="A1095" i="5"/>
  <c r="Q1094" i="5"/>
  <c r="P1094" i="5"/>
  <c r="O1094" i="5"/>
  <c r="N1094" i="5"/>
  <c r="L1094" i="5"/>
  <c r="A1094" i="5"/>
  <c r="Q1093" i="5"/>
  <c r="P1093" i="5"/>
  <c r="O1093" i="5"/>
  <c r="N1093" i="5"/>
  <c r="L1093" i="5"/>
  <c r="A1093" i="5"/>
  <c r="Q1092" i="5"/>
  <c r="P1092" i="5"/>
  <c r="O1092" i="5"/>
  <c r="N1092" i="5"/>
  <c r="L1092" i="5"/>
  <c r="A1092" i="5"/>
  <c r="Q1091" i="5"/>
  <c r="P1091" i="5"/>
  <c r="O1091" i="5"/>
  <c r="N1091" i="5"/>
  <c r="L1091" i="5"/>
  <c r="A1091" i="5"/>
  <c r="Q1090" i="5"/>
  <c r="P1090" i="5"/>
  <c r="O1090" i="5"/>
  <c r="N1090" i="5"/>
  <c r="L1090" i="5"/>
  <c r="A1090" i="5"/>
  <c r="Q1089" i="5"/>
  <c r="P1089" i="5"/>
  <c r="O1089" i="5"/>
  <c r="N1089" i="5"/>
  <c r="L1089" i="5"/>
  <c r="A1089" i="5"/>
  <c r="Q1088" i="5"/>
  <c r="P1088" i="5"/>
  <c r="O1088" i="5"/>
  <c r="N1088" i="5"/>
  <c r="L1088" i="5"/>
  <c r="A1088" i="5"/>
  <c r="Q1087" i="5"/>
  <c r="P1087" i="5"/>
  <c r="O1087" i="5"/>
  <c r="N1087" i="5"/>
  <c r="L1087" i="5"/>
  <c r="A1087" i="5"/>
  <c r="Q1086" i="5"/>
  <c r="P1086" i="5"/>
  <c r="O1086" i="5"/>
  <c r="N1086" i="5"/>
  <c r="L1086" i="5"/>
  <c r="A1086" i="5"/>
  <c r="Q1085" i="5"/>
  <c r="P1085" i="5"/>
  <c r="O1085" i="5"/>
  <c r="N1085" i="5"/>
  <c r="L1085" i="5"/>
  <c r="A1085" i="5"/>
  <c r="Q1084" i="5"/>
  <c r="P1084" i="5"/>
  <c r="O1084" i="5"/>
  <c r="N1084" i="5"/>
  <c r="L1084" i="5"/>
  <c r="A1084" i="5"/>
  <c r="Q1083" i="5"/>
  <c r="P1083" i="5"/>
  <c r="O1083" i="5"/>
  <c r="N1083" i="5"/>
  <c r="L1083" i="5"/>
  <c r="A1083" i="5"/>
  <c r="Q1082" i="5"/>
  <c r="P1082" i="5"/>
  <c r="O1082" i="5"/>
  <c r="N1082" i="5"/>
  <c r="L1082" i="5"/>
  <c r="A1082" i="5"/>
  <c r="Q1081" i="5"/>
  <c r="P1081" i="5"/>
  <c r="O1081" i="5"/>
  <c r="N1081" i="5"/>
  <c r="L1081" i="5"/>
  <c r="A1081" i="5"/>
  <c r="Q1080" i="5"/>
  <c r="P1080" i="5"/>
  <c r="O1080" i="5"/>
  <c r="N1080" i="5"/>
  <c r="L1080" i="5"/>
  <c r="A1080" i="5"/>
  <c r="Q1079" i="5"/>
  <c r="P1079" i="5"/>
  <c r="O1079" i="5"/>
  <c r="N1079" i="5"/>
  <c r="L1079" i="5"/>
  <c r="A1079" i="5"/>
  <c r="Q1078" i="5"/>
  <c r="P1078" i="5"/>
  <c r="O1078" i="5"/>
  <c r="N1078" i="5"/>
  <c r="L1078" i="5"/>
  <c r="A1078" i="5"/>
  <c r="Q1077" i="5"/>
  <c r="P1077" i="5"/>
  <c r="O1077" i="5"/>
  <c r="N1077" i="5"/>
  <c r="L1077" i="5"/>
  <c r="A1077" i="5"/>
  <c r="Q1076" i="5"/>
  <c r="P1076" i="5"/>
  <c r="O1076" i="5"/>
  <c r="N1076" i="5"/>
  <c r="L1076" i="5"/>
  <c r="A1076" i="5"/>
  <c r="Q1075" i="5"/>
  <c r="P1075" i="5"/>
  <c r="O1075" i="5"/>
  <c r="N1075" i="5"/>
  <c r="L1075" i="5"/>
  <c r="A1075" i="5"/>
  <c r="Q1074" i="5"/>
  <c r="P1074" i="5"/>
  <c r="O1074" i="5"/>
  <c r="N1074" i="5"/>
  <c r="L1074" i="5"/>
  <c r="A1074" i="5"/>
  <c r="Q1073" i="5"/>
  <c r="P1073" i="5"/>
  <c r="O1073" i="5"/>
  <c r="N1073" i="5"/>
  <c r="L1073" i="5"/>
  <c r="A1073" i="5"/>
  <c r="Q1072" i="5"/>
  <c r="P1072" i="5"/>
  <c r="O1072" i="5"/>
  <c r="N1072" i="5"/>
  <c r="L1072" i="5"/>
  <c r="A1072" i="5"/>
  <c r="Q1071" i="5"/>
  <c r="P1071" i="5"/>
  <c r="O1071" i="5"/>
  <c r="N1071" i="5"/>
  <c r="L1071" i="5"/>
  <c r="A1071" i="5"/>
  <c r="Q1070" i="5"/>
  <c r="P1070" i="5"/>
  <c r="O1070" i="5"/>
  <c r="N1070" i="5"/>
  <c r="L1070" i="5"/>
  <c r="A1070" i="5"/>
  <c r="Q1069" i="5"/>
  <c r="P1069" i="5"/>
  <c r="O1069" i="5"/>
  <c r="N1069" i="5"/>
  <c r="L1069" i="5"/>
  <c r="A1069" i="5"/>
  <c r="Q1068" i="5"/>
  <c r="P1068" i="5"/>
  <c r="O1068" i="5"/>
  <c r="N1068" i="5"/>
  <c r="L1068" i="5"/>
  <c r="A1068" i="5"/>
  <c r="Q1067" i="5"/>
  <c r="P1067" i="5"/>
  <c r="O1067" i="5"/>
  <c r="N1067" i="5"/>
  <c r="L1067" i="5"/>
  <c r="A1067" i="5"/>
  <c r="Q1066" i="5"/>
  <c r="P1066" i="5"/>
  <c r="O1066" i="5"/>
  <c r="N1066" i="5"/>
  <c r="L1066" i="5"/>
  <c r="A1066" i="5"/>
  <c r="Q1065" i="5"/>
  <c r="P1065" i="5"/>
  <c r="O1065" i="5"/>
  <c r="N1065" i="5"/>
  <c r="L1065" i="5"/>
  <c r="A1065" i="5"/>
  <c r="Q1064" i="5"/>
  <c r="P1064" i="5"/>
  <c r="O1064" i="5"/>
  <c r="N1064" i="5"/>
  <c r="L1064" i="5"/>
  <c r="A1064" i="5"/>
  <c r="Q1063" i="5"/>
  <c r="P1063" i="5"/>
  <c r="O1063" i="5"/>
  <c r="N1063" i="5"/>
  <c r="L1063" i="5"/>
  <c r="A1063" i="5"/>
  <c r="Q1062" i="5"/>
  <c r="P1062" i="5"/>
  <c r="O1062" i="5"/>
  <c r="N1062" i="5"/>
  <c r="L1062" i="5"/>
  <c r="A1062" i="5"/>
  <c r="Q1061" i="5"/>
  <c r="P1061" i="5"/>
  <c r="O1061" i="5"/>
  <c r="N1061" i="5"/>
  <c r="L1061" i="5"/>
  <c r="A1061" i="5"/>
  <c r="Q1060" i="5"/>
  <c r="P1060" i="5"/>
  <c r="O1060" i="5"/>
  <c r="N1060" i="5"/>
  <c r="L1060" i="5"/>
  <c r="A1060" i="5"/>
  <c r="Q1059" i="5"/>
  <c r="P1059" i="5"/>
  <c r="O1059" i="5"/>
  <c r="N1059" i="5"/>
  <c r="L1059" i="5"/>
  <c r="A1059" i="5"/>
  <c r="Q1058" i="5"/>
  <c r="P1058" i="5"/>
  <c r="O1058" i="5"/>
  <c r="N1058" i="5"/>
  <c r="L1058" i="5"/>
  <c r="A1058" i="5"/>
  <c r="Q1057" i="5"/>
  <c r="P1057" i="5"/>
  <c r="O1057" i="5"/>
  <c r="N1057" i="5"/>
  <c r="L1057" i="5"/>
  <c r="A1057" i="5"/>
  <c r="Q1056" i="5"/>
  <c r="P1056" i="5"/>
  <c r="O1056" i="5"/>
  <c r="N1056" i="5"/>
  <c r="L1056" i="5"/>
  <c r="A1056" i="5"/>
  <c r="Q1055" i="5"/>
  <c r="P1055" i="5"/>
  <c r="O1055" i="5"/>
  <c r="N1055" i="5"/>
  <c r="L1055" i="5"/>
  <c r="A1055" i="5"/>
  <c r="Q1054" i="5"/>
  <c r="P1054" i="5"/>
  <c r="O1054" i="5"/>
  <c r="N1054" i="5"/>
  <c r="L1054" i="5"/>
  <c r="A1054" i="5"/>
  <c r="Q1053" i="5"/>
  <c r="P1053" i="5"/>
  <c r="O1053" i="5"/>
  <c r="N1053" i="5"/>
  <c r="L1053" i="5"/>
  <c r="A1053" i="5"/>
  <c r="Q1052" i="5"/>
  <c r="P1052" i="5"/>
  <c r="O1052" i="5"/>
  <c r="N1052" i="5"/>
  <c r="L1052" i="5"/>
  <c r="A1052" i="5"/>
  <c r="Q1051" i="5"/>
  <c r="P1051" i="5"/>
  <c r="O1051" i="5"/>
  <c r="N1051" i="5"/>
  <c r="L1051" i="5"/>
  <c r="A1051" i="5"/>
  <c r="Q1050" i="5"/>
  <c r="P1050" i="5"/>
  <c r="O1050" i="5"/>
  <c r="N1050" i="5"/>
  <c r="L1050" i="5"/>
  <c r="A1050" i="5"/>
  <c r="Q1049" i="5"/>
  <c r="P1049" i="5"/>
  <c r="O1049" i="5"/>
  <c r="N1049" i="5"/>
  <c r="L1049" i="5"/>
  <c r="A1049" i="5"/>
  <c r="Q1048" i="5"/>
  <c r="P1048" i="5"/>
  <c r="O1048" i="5"/>
  <c r="N1048" i="5"/>
  <c r="L1048" i="5"/>
  <c r="A1048" i="5"/>
  <c r="Q1047" i="5"/>
  <c r="P1047" i="5"/>
  <c r="O1047" i="5"/>
  <c r="N1047" i="5"/>
  <c r="L1047" i="5"/>
  <c r="A1047" i="5"/>
  <c r="Q1046" i="5"/>
  <c r="P1046" i="5"/>
  <c r="O1046" i="5"/>
  <c r="N1046" i="5"/>
  <c r="L1046" i="5"/>
  <c r="A1046" i="5"/>
  <c r="Q1045" i="5"/>
  <c r="P1045" i="5"/>
  <c r="O1045" i="5"/>
  <c r="N1045" i="5"/>
  <c r="L1045" i="5"/>
  <c r="A1045" i="5"/>
  <c r="Q1044" i="5"/>
  <c r="P1044" i="5"/>
  <c r="O1044" i="5"/>
  <c r="N1044" i="5"/>
  <c r="L1044" i="5"/>
  <c r="A1044" i="5"/>
  <c r="Q1043" i="5"/>
  <c r="P1043" i="5"/>
  <c r="O1043" i="5"/>
  <c r="N1043" i="5"/>
  <c r="L1043" i="5"/>
  <c r="A1043" i="5"/>
  <c r="Q1042" i="5"/>
  <c r="P1042" i="5"/>
  <c r="O1042" i="5"/>
  <c r="N1042" i="5"/>
  <c r="L1042" i="5"/>
  <c r="A1042" i="5"/>
  <c r="Q1041" i="5"/>
  <c r="P1041" i="5"/>
  <c r="O1041" i="5"/>
  <c r="N1041" i="5"/>
  <c r="L1041" i="5"/>
  <c r="A1041" i="5"/>
  <c r="Q1040" i="5"/>
  <c r="P1040" i="5"/>
  <c r="O1040" i="5"/>
  <c r="N1040" i="5"/>
  <c r="L1040" i="5"/>
  <c r="A1040" i="5"/>
  <c r="Q1039" i="5"/>
  <c r="P1039" i="5"/>
  <c r="O1039" i="5"/>
  <c r="N1039" i="5"/>
  <c r="L1039" i="5"/>
  <c r="A1039" i="5"/>
  <c r="Q1038" i="5"/>
  <c r="P1038" i="5"/>
  <c r="O1038" i="5"/>
  <c r="N1038" i="5"/>
  <c r="L1038" i="5"/>
  <c r="A1038" i="5"/>
  <c r="Q1037" i="5"/>
  <c r="P1037" i="5"/>
  <c r="O1037" i="5"/>
  <c r="N1037" i="5"/>
  <c r="L1037" i="5"/>
  <c r="A1037" i="5"/>
  <c r="Q1036" i="5"/>
  <c r="P1036" i="5"/>
  <c r="O1036" i="5"/>
  <c r="N1036" i="5"/>
  <c r="L1036" i="5"/>
  <c r="A1036" i="5"/>
  <c r="Q1035" i="5"/>
  <c r="P1035" i="5"/>
  <c r="O1035" i="5"/>
  <c r="N1035" i="5"/>
  <c r="L1035" i="5"/>
  <c r="A1035" i="5"/>
  <c r="Q1034" i="5"/>
  <c r="P1034" i="5"/>
  <c r="O1034" i="5"/>
  <c r="N1034" i="5"/>
  <c r="L1034" i="5"/>
  <c r="A1034" i="5"/>
  <c r="Q1033" i="5"/>
  <c r="P1033" i="5"/>
  <c r="O1033" i="5"/>
  <c r="N1033" i="5"/>
  <c r="L1033" i="5"/>
  <c r="A1033" i="5"/>
  <c r="Q1032" i="5"/>
  <c r="P1032" i="5"/>
  <c r="O1032" i="5"/>
  <c r="N1032" i="5"/>
  <c r="L1032" i="5"/>
  <c r="A1032" i="5"/>
  <c r="Q1031" i="5"/>
  <c r="P1031" i="5"/>
  <c r="O1031" i="5"/>
  <c r="N1031" i="5"/>
  <c r="L1031" i="5"/>
  <c r="A1031" i="5"/>
  <c r="Q1030" i="5"/>
  <c r="P1030" i="5"/>
  <c r="O1030" i="5"/>
  <c r="N1030" i="5"/>
  <c r="L1030" i="5"/>
  <c r="A1030" i="5"/>
  <c r="Q1029" i="5"/>
  <c r="P1029" i="5"/>
  <c r="O1029" i="5"/>
  <c r="N1029" i="5"/>
  <c r="L1029" i="5"/>
  <c r="A1029" i="5"/>
  <c r="Q1028" i="5"/>
  <c r="P1028" i="5"/>
  <c r="O1028" i="5"/>
  <c r="N1028" i="5"/>
  <c r="L1028" i="5"/>
  <c r="A1028" i="5"/>
  <c r="Q1027" i="5"/>
  <c r="P1027" i="5"/>
  <c r="O1027" i="5"/>
  <c r="N1027" i="5"/>
  <c r="L1027" i="5"/>
  <c r="A1027" i="5"/>
  <c r="Q1026" i="5"/>
  <c r="P1026" i="5"/>
  <c r="O1026" i="5"/>
  <c r="N1026" i="5"/>
  <c r="L1026" i="5"/>
  <c r="A1026" i="5"/>
  <c r="Q1025" i="5"/>
  <c r="P1025" i="5"/>
  <c r="O1025" i="5"/>
  <c r="N1025" i="5"/>
  <c r="L1025" i="5"/>
  <c r="A1025" i="5"/>
  <c r="Q1024" i="5"/>
  <c r="P1024" i="5"/>
  <c r="O1024" i="5"/>
  <c r="N1024" i="5"/>
  <c r="L1024" i="5"/>
  <c r="A1024" i="5"/>
  <c r="Q1023" i="5"/>
  <c r="P1023" i="5"/>
  <c r="O1023" i="5"/>
  <c r="N1023" i="5"/>
  <c r="L1023" i="5"/>
  <c r="A1023" i="5"/>
  <c r="Q1022" i="5"/>
  <c r="P1022" i="5"/>
  <c r="O1022" i="5"/>
  <c r="N1022" i="5"/>
  <c r="L1022" i="5"/>
  <c r="A1022" i="5"/>
  <c r="Q1021" i="5"/>
  <c r="P1021" i="5"/>
  <c r="O1021" i="5"/>
  <c r="N1021" i="5"/>
  <c r="L1021" i="5"/>
  <c r="A1021" i="5"/>
  <c r="Q1020" i="5"/>
  <c r="P1020" i="5"/>
  <c r="O1020" i="5"/>
  <c r="N1020" i="5"/>
  <c r="L1020" i="5"/>
  <c r="A1020" i="5"/>
  <c r="Q1019" i="5"/>
  <c r="P1019" i="5"/>
  <c r="O1019" i="5"/>
  <c r="N1019" i="5"/>
  <c r="L1019" i="5"/>
  <c r="A1019" i="5"/>
  <c r="Q1018" i="5"/>
  <c r="P1018" i="5"/>
  <c r="O1018" i="5"/>
  <c r="N1018" i="5"/>
  <c r="L1018" i="5"/>
  <c r="A1018" i="5"/>
  <c r="Q1017" i="5"/>
  <c r="P1017" i="5"/>
  <c r="O1017" i="5"/>
  <c r="N1017" i="5"/>
  <c r="L1017" i="5"/>
  <c r="A1017" i="5"/>
  <c r="Q1016" i="5"/>
  <c r="P1016" i="5"/>
  <c r="O1016" i="5"/>
  <c r="N1016" i="5"/>
  <c r="L1016" i="5"/>
  <c r="A1016" i="5"/>
  <c r="Q1015" i="5"/>
  <c r="P1015" i="5"/>
  <c r="O1015" i="5"/>
  <c r="N1015" i="5"/>
  <c r="L1015" i="5"/>
  <c r="A1015" i="5"/>
  <c r="Q1014" i="5"/>
  <c r="P1014" i="5"/>
  <c r="O1014" i="5"/>
  <c r="N1014" i="5"/>
  <c r="L1014" i="5"/>
  <c r="A1014" i="5"/>
  <c r="Q1013" i="5"/>
  <c r="P1013" i="5"/>
  <c r="O1013" i="5"/>
  <c r="N1013" i="5"/>
  <c r="L1013" i="5"/>
  <c r="A1013" i="5"/>
  <c r="Q1012" i="5"/>
  <c r="P1012" i="5"/>
  <c r="O1012" i="5"/>
  <c r="N1012" i="5"/>
  <c r="L1012" i="5"/>
  <c r="A1012" i="5"/>
  <c r="Q1011" i="5"/>
  <c r="P1011" i="5"/>
  <c r="O1011" i="5"/>
  <c r="N1011" i="5"/>
  <c r="L1011" i="5"/>
  <c r="A1011" i="5"/>
  <c r="Q1010" i="5"/>
  <c r="P1010" i="5"/>
  <c r="O1010" i="5"/>
  <c r="N1010" i="5"/>
  <c r="L1010" i="5"/>
  <c r="A1010" i="5"/>
  <c r="Q1009" i="5"/>
  <c r="P1009" i="5"/>
  <c r="O1009" i="5"/>
  <c r="N1009" i="5"/>
  <c r="L1009" i="5"/>
  <c r="A1009" i="5"/>
  <c r="Q1008" i="5"/>
  <c r="P1008" i="5"/>
  <c r="O1008" i="5"/>
  <c r="N1008" i="5"/>
  <c r="L1008" i="5"/>
  <c r="A1008" i="5"/>
  <c r="Q1007" i="5"/>
  <c r="P1007" i="5"/>
  <c r="O1007" i="5"/>
  <c r="N1007" i="5"/>
  <c r="L1007" i="5"/>
  <c r="A1007" i="5"/>
  <c r="Q1006" i="5"/>
  <c r="P1006" i="5"/>
  <c r="O1006" i="5"/>
  <c r="N1006" i="5"/>
  <c r="L1006" i="5"/>
  <c r="A1006" i="5"/>
  <c r="Q1005" i="5"/>
  <c r="P1005" i="5"/>
  <c r="O1005" i="5"/>
  <c r="N1005" i="5"/>
  <c r="L1005" i="5"/>
  <c r="A1005" i="5"/>
  <c r="Q1004" i="5"/>
  <c r="P1004" i="5"/>
  <c r="O1004" i="5"/>
  <c r="N1004" i="5"/>
  <c r="L1004" i="5"/>
  <c r="A1004" i="5"/>
  <c r="Q1003" i="5"/>
  <c r="P1003" i="5"/>
  <c r="O1003" i="5"/>
  <c r="N1003" i="5"/>
  <c r="L1003" i="5"/>
  <c r="A1003" i="5"/>
  <c r="Q1002" i="5"/>
  <c r="P1002" i="5"/>
  <c r="O1002" i="5"/>
  <c r="N1002" i="5"/>
  <c r="L1002" i="5"/>
  <c r="A1002" i="5"/>
  <c r="Q1001" i="5"/>
  <c r="P1001" i="5"/>
  <c r="O1001" i="5"/>
  <c r="N1001" i="5"/>
  <c r="L1001" i="5"/>
  <c r="A1001" i="5"/>
  <c r="Q1000" i="5"/>
  <c r="P1000" i="5"/>
  <c r="O1000" i="5"/>
  <c r="N1000" i="5"/>
  <c r="L1000" i="5"/>
  <c r="A1000" i="5"/>
  <c r="Q999" i="5"/>
  <c r="P999" i="5"/>
  <c r="O999" i="5"/>
  <c r="N999" i="5"/>
  <c r="L999" i="5"/>
  <c r="A999" i="5"/>
  <c r="Q998" i="5"/>
  <c r="P998" i="5"/>
  <c r="O998" i="5"/>
  <c r="N998" i="5"/>
  <c r="L998" i="5"/>
  <c r="A998" i="5"/>
  <c r="Q997" i="5"/>
  <c r="P997" i="5"/>
  <c r="O997" i="5"/>
  <c r="N997" i="5"/>
  <c r="L997" i="5"/>
  <c r="A997" i="5"/>
  <c r="Q996" i="5"/>
  <c r="P996" i="5"/>
  <c r="O996" i="5"/>
  <c r="N996" i="5"/>
  <c r="L996" i="5"/>
  <c r="A996" i="5"/>
  <c r="Q995" i="5"/>
  <c r="P995" i="5"/>
  <c r="O995" i="5"/>
  <c r="N995" i="5"/>
  <c r="L995" i="5"/>
  <c r="A995" i="5"/>
  <c r="Q994" i="5"/>
  <c r="P994" i="5"/>
  <c r="O994" i="5"/>
  <c r="N994" i="5"/>
  <c r="L994" i="5"/>
  <c r="A994" i="5"/>
  <c r="Q993" i="5"/>
  <c r="P993" i="5"/>
  <c r="O993" i="5"/>
  <c r="N993" i="5"/>
  <c r="L993" i="5"/>
  <c r="A993" i="5"/>
  <c r="Q992" i="5"/>
  <c r="P992" i="5"/>
  <c r="O992" i="5"/>
  <c r="N992" i="5"/>
  <c r="L992" i="5"/>
  <c r="A992" i="5"/>
  <c r="Q991" i="5"/>
  <c r="P991" i="5"/>
  <c r="O991" i="5"/>
  <c r="N991" i="5"/>
  <c r="L991" i="5"/>
  <c r="A991" i="5"/>
  <c r="Q990" i="5"/>
  <c r="P990" i="5"/>
  <c r="O990" i="5"/>
  <c r="N990" i="5"/>
  <c r="L990" i="5"/>
  <c r="A990" i="5"/>
  <c r="Q989" i="5"/>
  <c r="P989" i="5"/>
  <c r="O989" i="5"/>
  <c r="N989" i="5"/>
  <c r="L989" i="5"/>
  <c r="A989" i="5"/>
  <c r="Q988" i="5"/>
  <c r="P988" i="5"/>
  <c r="O988" i="5"/>
  <c r="N988" i="5"/>
  <c r="L988" i="5"/>
  <c r="A988" i="5"/>
  <c r="Q987" i="5"/>
  <c r="P987" i="5"/>
  <c r="O987" i="5"/>
  <c r="N987" i="5"/>
  <c r="L987" i="5"/>
  <c r="A987" i="5"/>
  <c r="Q986" i="5"/>
  <c r="P986" i="5"/>
  <c r="O986" i="5"/>
  <c r="N986" i="5"/>
  <c r="L986" i="5"/>
  <c r="A986" i="5"/>
  <c r="Q985" i="5"/>
  <c r="P985" i="5"/>
  <c r="O985" i="5"/>
  <c r="N985" i="5"/>
  <c r="L985" i="5"/>
  <c r="A985" i="5"/>
  <c r="Q984" i="5"/>
  <c r="P984" i="5"/>
  <c r="O984" i="5"/>
  <c r="N984" i="5"/>
  <c r="L984" i="5"/>
  <c r="A984" i="5"/>
  <c r="Q983" i="5"/>
  <c r="P983" i="5"/>
  <c r="O983" i="5"/>
  <c r="N983" i="5"/>
  <c r="L983" i="5"/>
  <c r="A983" i="5"/>
  <c r="Q982" i="5"/>
  <c r="P982" i="5"/>
  <c r="O982" i="5"/>
  <c r="N982" i="5"/>
  <c r="L982" i="5"/>
  <c r="A982" i="5"/>
  <c r="Q981" i="5"/>
  <c r="P981" i="5"/>
  <c r="O981" i="5"/>
  <c r="N981" i="5"/>
  <c r="L981" i="5"/>
  <c r="A981" i="5"/>
  <c r="Q980" i="5"/>
  <c r="P980" i="5"/>
  <c r="O980" i="5"/>
  <c r="N980" i="5"/>
  <c r="L980" i="5"/>
  <c r="A980" i="5"/>
  <c r="Q979" i="5"/>
  <c r="P979" i="5"/>
  <c r="O979" i="5"/>
  <c r="N979" i="5"/>
  <c r="L979" i="5"/>
  <c r="A979" i="5"/>
  <c r="Q978" i="5"/>
  <c r="P978" i="5"/>
  <c r="O978" i="5"/>
  <c r="N978" i="5"/>
  <c r="L978" i="5"/>
  <c r="A978" i="5"/>
  <c r="Q977" i="5"/>
  <c r="P977" i="5"/>
  <c r="O977" i="5"/>
  <c r="N977" i="5"/>
  <c r="L977" i="5"/>
  <c r="A977" i="5"/>
  <c r="Q976" i="5"/>
  <c r="P976" i="5"/>
  <c r="O976" i="5"/>
  <c r="N976" i="5"/>
  <c r="L976" i="5"/>
  <c r="A976" i="5"/>
  <c r="Q975" i="5"/>
  <c r="P975" i="5"/>
  <c r="O975" i="5"/>
  <c r="N975" i="5"/>
  <c r="L975" i="5"/>
  <c r="A975" i="5"/>
  <c r="Q974" i="5"/>
  <c r="P974" i="5"/>
  <c r="O974" i="5"/>
  <c r="N974" i="5"/>
  <c r="L974" i="5"/>
  <c r="A974" i="5"/>
  <c r="Q973" i="5"/>
  <c r="P973" i="5"/>
  <c r="O973" i="5"/>
  <c r="N973" i="5"/>
  <c r="L973" i="5"/>
  <c r="A973" i="5"/>
  <c r="Q972" i="5"/>
  <c r="P972" i="5"/>
  <c r="O972" i="5"/>
  <c r="N972" i="5"/>
  <c r="L972" i="5"/>
  <c r="A972" i="5"/>
  <c r="Q971" i="5"/>
  <c r="P971" i="5"/>
  <c r="O971" i="5"/>
  <c r="N971" i="5"/>
  <c r="L971" i="5"/>
  <c r="A971" i="5"/>
  <c r="Q970" i="5"/>
  <c r="P970" i="5"/>
  <c r="O970" i="5"/>
  <c r="N970" i="5"/>
  <c r="L970" i="5"/>
  <c r="A970" i="5"/>
  <c r="Q969" i="5"/>
  <c r="P969" i="5"/>
  <c r="O969" i="5"/>
  <c r="N969" i="5"/>
  <c r="L969" i="5"/>
  <c r="A969" i="5"/>
  <c r="Q968" i="5"/>
  <c r="P968" i="5"/>
  <c r="O968" i="5"/>
  <c r="N968" i="5"/>
  <c r="L968" i="5"/>
  <c r="A968" i="5"/>
  <c r="Q967" i="5"/>
  <c r="P967" i="5"/>
  <c r="O967" i="5"/>
  <c r="N967" i="5"/>
  <c r="L967" i="5"/>
  <c r="A967" i="5"/>
  <c r="Q966" i="5"/>
  <c r="P966" i="5"/>
  <c r="O966" i="5"/>
  <c r="N966" i="5"/>
  <c r="L966" i="5"/>
  <c r="A966" i="5"/>
  <c r="Q965" i="5"/>
  <c r="P965" i="5"/>
  <c r="O965" i="5"/>
  <c r="N965" i="5"/>
  <c r="L965" i="5"/>
  <c r="A965" i="5"/>
  <c r="Q964" i="5"/>
  <c r="P964" i="5"/>
  <c r="O964" i="5"/>
  <c r="N964" i="5"/>
  <c r="L964" i="5"/>
  <c r="A964" i="5"/>
  <c r="Q963" i="5"/>
  <c r="P963" i="5"/>
  <c r="O963" i="5"/>
  <c r="N963" i="5"/>
  <c r="L963" i="5"/>
  <c r="A963" i="5"/>
  <c r="Q962" i="5"/>
  <c r="P962" i="5"/>
  <c r="O962" i="5"/>
  <c r="N962" i="5"/>
  <c r="L962" i="5"/>
  <c r="A962" i="5"/>
  <c r="Q961" i="5"/>
  <c r="P961" i="5"/>
  <c r="O961" i="5"/>
  <c r="N961" i="5"/>
  <c r="L961" i="5"/>
  <c r="A961" i="5"/>
  <c r="Q960" i="5"/>
  <c r="P960" i="5"/>
  <c r="O960" i="5"/>
  <c r="N960" i="5"/>
  <c r="L960" i="5"/>
  <c r="A960" i="5"/>
  <c r="Q959" i="5"/>
  <c r="P959" i="5"/>
  <c r="O959" i="5"/>
  <c r="N959" i="5"/>
  <c r="L959" i="5"/>
  <c r="A959" i="5"/>
  <c r="Q958" i="5"/>
  <c r="P958" i="5"/>
  <c r="O958" i="5"/>
  <c r="N958" i="5"/>
  <c r="L958" i="5"/>
  <c r="A958" i="5"/>
  <c r="Q957" i="5"/>
  <c r="P957" i="5"/>
  <c r="O957" i="5"/>
  <c r="N957" i="5"/>
  <c r="L957" i="5"/>
  <c r="A957" i="5"/>
  <c r="Q956" i="5"/>
  <c r="P956" i="5"/>
  <c r="O956" i="5"/>
  <c r="N956" i="5"/>
  <c r="L956" i="5"/>
  <c r="A956" i="5"/>
  <c r="Q955" i="5"/>
  <c r="P955" i="5"/>
  <c r="O955" i="5"/>
  <c r="N955" i="5"/>
  <c r="L955" i="5"/>
  <c r="A955" i="5"/>
  <c r="Q954" i="5"/>
  <c r="P954" i="5"/>
  <c r="O954" i="5"/>
  <c r="N954" i="5"/>
  <c r="L954" i="5"/>
  <c r="A954" i="5"/>
  <c r="Q953" i="5"/>
  <c r="P953" i="5"/>
  <c r="O953" i="5"/>
  <c r="N953" i="5"/>
  <c r="L953" i="5"/>
  <c r="A953" i="5"/>
  <c r="Q952" i="5"/>
  <c r="P952" i="5"/>
  <c r="O952" i="5"/>
  <c r="N952" i="5"/>
  <c r="L952" i="5"/>
  <c r="A952" i="5"/>
  <c r="Q951" i="5"/>
  <c r="P951" i="5"/>
  <c r="O951" i="5"/>
  <c r="N951" i="5"/>
  <c r="L951" i="5"/>
  <c r="A951" i="5"/>
  <c r="Q950" i="5"/>
  <c r="P950" i="5"/>
  <c r="O950" i="5"/>
  <c r="N950" i="5"/>
  <c r="L950" i="5"/>
  <c r="A950" i="5"/>
  <c r="Q949" i="5"/>
  <c r="P949" i="5"/>
  <c r="O949" i="5"/>
  <c r="N949" i="5"/>
  <c r="L949" i="5"/>
  <c r="A949" i="5"/>
  <c r="Q948" i="5"/>
  <c r="P948" i="5"/>
  <c r="O948" i="5"/>
  <c r="N948" i="5"/>
  <c r="L948" i="5"/>
  <c r="A948" i="5"/>
  <c r="Q947" i="5"/>
  <c r="P947" i="5"/>
  <c r="O947" i="5"/>
  <c r="N947" i="5"/>
  <c r="L947" i="5"/>
  <c r="A947" i="5"/>
  <c r="Q946" i="5"/>
  <c r="P946" i="5"/>
  <c r="O946" i="5"/>
  <c r="N946" i="5"/>
  <c r="L946" i="5"/>
  <c r="A946" i="5"/>
  <c r="Q945" i="5"/>
  <c r="P945" i="5"/>
  <c r="O945" i="5"/>
  <c r="N945" i="5"/>
  <c r="L945" i="5"/>
  <c r="A945" i="5"/>
  <c r="Q944" i="5"/>
  <c r="P944" i="5"/>
  <c r="O944" i="5"/>
  <c r="N944" i="5"/>
  <c r="L944" i="5"/>
  <c r="A944" i="5"/>
  <c r="Q943" i="5"/>
  <c r="P943" i="5"/>
  <c r="O943" i="5"/>
  <c r="N943" i="5"/>
  <c r="L943" i="5"/>
  <c r="A943" i="5"/>
  <c r="Q942" i="5"/>
  <c r="P942" i="5"/>
  <c r="O942" i="5"/>
  <c r="N942" i="5"/>
  <c r="L942" i="5"/>
  <c r="A942" i="5"/>
  <c r="Q941" i="5"/>
  <c r="P941" i="5"/>
  <c r="O941" i="5"/>
  <c r="N941" i="5"/>
  <c r="L941" i="5"/>
  <c r="A941" i="5"/>
  <c r="Q940" i="5"/>
  <c r="P940" i="5"/>
  <c r="O940" i="5"/>
  <c r="N940" i="5"/>
  <c r="L940" i="5"/>
  <c r="A940" i="5"/>
  <c r="Q939" i="5"/>
  <c r="P939" i="5"/>
  <c r="O939" i="5"/>
  <c r="N939" i="5"/>
  <c r="L939" i="5"/>
  <c r="A939" i="5"/>
  <c r="Q938" i="5"/>
  <c r="P938" i="5"/>
  <c r="O938" i="5"/>
  <c r="N938" i="5"/>
  <c r="L938" i="5"/>
  <c r="A938" i="5"/>
  <c r="Q937" i="5"/>
  <c r="P937" i="5"/>
  <c r="O937" i="5"/>
  <c r="N937" i="5"/>
  <c r="L937" i="5"/>
  <c r="A937" i="5"/>
  <c r="Q936" i="5"/>
  <c r="P936" i="5"/>
  <c r="O936" i="5"/>
  <c r="N936" i="5"/>
  <c r="L936" i="5"/>
  <c r="A936" i="5"/>
  <c r="Q935" i="5"/>
  <c r="P935" i="5"/>
  <c r="O935" i="5"/>
  <c r="N935" i="5"/>
  <c r="L935" i="5"/>
  <c r="A935" i="5"/>
  <c r="Q934" i="5"/>
  <c r="P934" i="5"/>
  <c r="O934" i="5"/>
  <c r="N934" i="5"/>
  <c r="L934" i="5"/>
  <c r="A934" i="5"/>
  <c r="Q933" i="5"/>
  <c r="P933" i="5"/>
  <c r="O933" i="5"/>
  <c r="N933" i="5"/>
  <c r="L933" i="5"/>
  <c r="A933" i="5"/>
  <c r="Q932" i="5"/>
  <c r="P932" i="5"/>
  <c r="O932" i="5"/>
  <c r="N932" i="5"/>
  <c r="L932" i="5"/>
  <c r="A932" i="5"/>
  <c r="Q931" i="5"/>
  <c r="P931" i="5"/>
  <c r="O931" i="5"/>
  <c r="N931" i="5"/>
  <c r="L931" i="5"/>
  <c r="A931" i="5"/>
  <c r="Q930" i="5"/>
  <c r="P930" i="5"/>
  <c r="O930" i="5"/>
  <c r="N930" i="5"/>
  <c r="L930" i="5"/>
  <c r="A930" i="5"/>
  <c r="Q929" i="5"/>
  <c r="P929" i="5"/>
  <c r="O929" i="5"/>
  <c r="N929" i="5"/>
  <c r="L929" i="5"/>
  <c r="A929" i="5"/>
  <c r="Q928" i="5"/>
  <c r="P928" i="5"/>
  <c r="O928" i="5"/>
  <c r="N928" i="5"/>
  <c r="L928" i="5"/>
  <c r="A928" i="5"/>
  <c r="Q927" i="5"/>
  <c r="P927" i="5"/>
  <c r="O927" i="5"/>
  <c r="N927" i="5"/>
  <c r="L927" i="5"/>
  <c r="A927" i="5"/>
  <c r="Q926" i="5"/>
  <c r="P926" i="5"/>
  <c r="O926" i="5"/>
  <c r="N926" i="5"/>
  <c r="L926" i="5"/>
  <c r="A926" i="5"/>
  <c r="Q925" i="5"/>
  <c r="P925" i="5"/>
  <c r="O925" i="5"/>
  <c r="N925" i="5"/>
  <c r="L925" i="5"/>
  <c r="A925" i="5"/>
  <c r="Q924" i="5"/>
  <c r="P924" i="5"/>
  <c r="O924" i="5"/>
  <c r="N924" i="5"/>
  <c r="L924" i="5"/>
  <c r="A924" i="5"/>
  <c r="Q923" i="5"/>
  <c r="P923" i="5"/>
  <c r="O923" i="5"/>
  <c r="N923" i="5"/>
  <c r="L923" i="5"/>
  <c r="A923" i="5"/>
  <c r="Q922" i="5"/>
  <c r="P922" i="5"/>
  <c r="O922" i="5"/>
  <c r="N922" i="5"/>
  <c r="L922" i="5"/>
  <c r="A922" i="5"/>
  <c r="Q921" i="5"/>
  <c r="P921" i="5"/>
  <c r="O921" i="5"/>
  <c r="N921" i="5"/>
  <c r="L921" i="5"/>
  <c r="A921" i="5"/>
  <c r="Q920" i="5"/>
  <c r="P920" i="5"/>
  <c r="O920" i="5"/>
  <c r="N920" i="5"/>
  <c r="L920" i="5"/>
  <c r="A920" i="5"/>
  <c r="Q919" i="5"/>
  <c r="P919" i="5"/>
  <c r="O919" i="5"/>
  <c r="N919" i="5"/>
  <c r="L919" i="5"/>
  <c r="A919" i="5"/>
  <c r="Q918" i="5"/>
  <c r="P918" i="5"/>
  <c r="O918" i="5"/>
  <c r="N918" i="5"/>
  <c r="L918" i="5"/>
  <c r="A918" i="5"/>
  <c r="Q917" i="5"/>
  <c r="P917" i="5"/>
  <c r="O917" i="5"/>
  <c r="N917" i="5"/>
  <c r="L917" i="5"/>
  <c r="A917" i="5"/>
  <c r="Q916" i="5"/>
  <c r="P916" i="5"/>
  <c r="O916" i="5"/>
  <c r="N916" i="5"/>
  <c r="L916" i="5"/>
  <c r="A916" i="5"/>
  <c r="Q915" i="5"/>
  <c r="P915" i="5"/>
  <c r="O915" i="5"/>
  <c r="N915" i="5"/>
  <c r="L915" i="5"/>
  <c r="A915" i="5"/>
  <c r="Q914" i="5"/>
  <c r="P914" i="5"/>
  <c r="O914" i="5"/>
  <c r="N914" i="5"/>
  <c r="L914" i="5"/>
  <c r="A914" i="5"/>
  <c r="Q913" i="5"/>
  <c r="P913" i="5"/>
  <c r="O913" i="5"/>
  <c r="N913" i="5"/>
  <c r="L913" i="5"/>
  <c r="A913" i="5"/>
  <c r="Q912" i="5"/>
  <c r="P912" i="5"/>
  <c r="O912" i="5"/>
  <c r="N912" i="5"/>
  <c r="L912" i="5"/>
  <c r="A912" i="5"/>
  <c r="Q911" i="5"/>
  <c r="P911" i="5"/>
  <c r="O911" i="5"/>
  <c r="N911" i="5"/>
  <c r="L911" i="5"/>
  <c r="A911" i="5"/>
  <c r="Q910" i="5"/>
  <c r="P910" i="5"/>
  <c r="O910" i="5"/>
  <c r="N910" i="5"/>
  <c r="L910" i="5"/>
  <c r="A910" i="5"/>
  <c r="Q909" i="5"/>
  <c r="P909" i="5"/>
  <c r="O909" i="5"/>
  <c r="N909" i="5"/>
  <c r="L909" i="5"/>
  <c r="A909" i="5"/>
  <c r="Q908" i="5"/>
  <c r="P908" i="5"/>
  <c r="O908" i="5"/>
  <c r="N908" i="5"/>
  <c r="L908" i="5"/>
  <c r="A908" i="5"/>
  <c r="Q907" i="5"/>
  <c r="P907" i="5"/>
  <c r="O907" i="5"/>
  <c r="N907" i="5"/>
  <c r="L907" i="5"/>
  <c r="A907" i="5"/>
  <c r="Q906" i="5"/>
  <c r="P906" i="5"/>
  <c r="O906" i="5"/>
  <c r="N906" i="5"/>
  <c r="L906" i="5"/>
  <c r="A906" i="5"/>
  <c r="Q905" i="5"/>
  <c r="P905" i="5"/>
  <c r="O905" i="5"/>
  <c r="N905" i="5"/>
  <c r="L905" i="5"/>
  <c r="A905" i="5"/>
  <c r="Q904" i="5"/>
  <c r="P904" i="5"/>
  <c r="O904" i="5"/>
  <c r="N904" i="5"/>
  <c r="L904" i="5"/>
  <c r="A904" i="5"/>
  <c r="Q903" i="5"/>
  <c r="P903" i="5"/>
  <c r="O903" i="5"/>
  <c r="N903" i="5"/>
  <c r="L903" i="5"/>
  <c r="A903" i="5"/>
  <c r="Q902" i="5"/>
  <c r="P902" i="5"/>
  <c r="O902" i="5"/>
  <c r="N902" i="5"/>
  <c r="L902" i="5"/>
  <c r="A902" i="5"/>
  <c r="Q901" i="5"/>
  <c r="P901" i="5"/>
  <c r="O901" i="5"/>
  <c r="N901" i="5"/>
  <c r="L901" i="5"/>
  <c r="A901" i="5"/>
  <c r="Q900" i="5"/>
  <c r="P900" i="5"/>
  <c r="O900" i="5"/>
  <c r="N900" i="5"/>
  <c r="L900" i="5"/>
  <c r="A900" i="5"/>
  <c r="Q899" i="5"/>
  <c r="P899" i="5"/>
  <c r="O899" i="5"/>
  <c r="N899" i="5"/>
  <c r="L899" i="5"/>
  <c r="A899" i="5"/>
  <c r="Q898" i="5"/>
  <c r="P898" i="5"/>
  <c r="O898" i="5"/>
  <c r="N898" i="5"/>
  <c r="L898" i="5"/>
  <c r="A898" i="5"/>
  <c r="Q897" i="5"/>
  <c r="P897" i="5"/>
  <c r="O897" i="5"/>
  <c r="N897" i="5"/>
  <c r="L897" i="5"/>
  <c r="A897" i="5"/>
  <c r="Q896" i="5"/>
  <c r="P896" i="5"/>
  <c r="O896" i="5"/>
  <c r="N896" i="5"/>
  <c r="L896" i="5"/>
  <c r="A896" i="5"/>
  <c r="Q895" i="5"/>
  <c r="P895" i="5"/>
  <c r="O895" i="5"/>
  <c r="N895" i="5"/>
  <c r="L895" i="5"/>
  <c r="A895" i="5"/>
  <c r="Q894" i="5"/>
  <c r="P894" i="5"/>
  <c r="O894" i="5"/>
  <c r="N894" i="5"/>
  <c r="L894" i="5"/>
  <c r="A894" i="5"/>
  <c r="Q893" i="5"/>
  <c r="P893" i="5"/>
  <c r="O893" i="5"/>
  <c r="N893" i="5"/>
  <c r="L893" i="5"/>
  <c r="A893" i="5"/>
  <c r="Q892" i="5"/>
  <c r="P892" i="5"/>
  <c r="O892" i="5"/>
  <c r="N892" i="5"/>
  <c r="L892" i="5"/>
  <c r="A892" i="5"/>
  <c r="Q891" i="5"/>
  <c r="P891" i="5"/>
  <c r="O891" i="5"/>
  <c r="N891" i="5"/>
  <c r="L891" i="5"/>
  <c r="A891" i="5"/>
  <c r="Q890" i="5"/>
  <c r="P890" i="5"/>
  <c r="O890" i="5"/>
  <c r="N890" i="5"/>
  <c r="L890" i="5"/>
  <c r="A890" i="5"/>
  <c r="Q889" i="5"/>
  <c r="P889" i="5"/>
  <c r="O889" i="5"/>
  <c r="N889" i="5"/>
  <c r="L889" i="5"/>
  <c r="A889" i="5"/>
  <c r="Q888" i="5"/>
  <c r="P888" i="5"/>
  <c r="O888" i="5"/>
  <c r="N888" i="5"/>
  <c r="L888" i="5"/>
  <c r="A888" i="5"/>
  <c r="Q887" i="5"/>
  <c r="P887" i="5"/>
  <c r="O887" i="5"/>
  <c r="N887" i="5"/>
  <c r="L887" i="5"/>
  <c r="A887" i="5"/>
  <c r="Q886" i="5"/>
  <c r="P886" i="5"/>
  <c r="O886" i="5"/>
  <c r="N886" i="5"/>
  <c r="L886" i="5"/>
  <c r="A886" i="5"/>
  <c r="Q885" i="5"/>
  <c r="P885" i="5"/>
  <c r="O885" i="5"/>
  <c r="N885" i="5"/>
  <c r="L885" i="5"/>
  <c r="A885" i="5"/>
  <c r="Q884" i="5"/>
  <c r="P884" i="5"/>
  <c r="O884" i="5"/>
  <c r="N884" i="5"/>
  <c r="L884" i="5"/>
  <c r="A884" i="5"/>
  <c r="Q883" i="5"/>
  <c r="P883" i="5"/>
  <c r="O883" i="5"/>
  <c r="N883" i="5"/>
  <c r="L883" i="5"/>
  <c r="A883" i="5"/>
  <c r="Q882" i="5"/>
  <c r="P882" i="5"/>
  <c r="O882" i="5"/>
  <c r="N882" i="5"/>
  <c r="L882" i="5"/>
  <c r="A882" i="5"/>
  <c r="Q881" i="5"/>
  <c r="P881" i="5"/>
  <c r="O881" i="5"/>
  <c r="N881" i="5"/>
  <c r="L881" i="5"/>
  <c r="A881" i="5"/>
  <c r="Q880" i="5"/>
  <c r="P880" i="5"/>
  <c r="O880" i="5"/>
  <c r="N880" i="5"/>
  <c r="L880" i="5"/>
  <c r="A880" i="5"/>
  <c r="Q879" i="5"/>
  <c r="P879" i="5"/>
  <c r="O879" i="5"/>
  <c r="N879" i="5"/>
  <c r="L879" i="5"/>
  <c r="A879" i="5"/>
  <c r="Q878" i="5"/>
  <c r="P878" i="5"/>
  <c r="O878" i="5"/>
  <c r="N878" i="5"/>
  <c r="L878" i="5"/>
  <c r="A878" i="5"/>
  <c r="Q877" i="5"/>
  <c r="P877" i="5"/>
  <c r="O877" i="5"/>
  <c r="N877" i="5"/>
  <c r="L877" i="5"/>
  <c r="A877" i="5"/>
  <c r="Q876" i="5"/>
  <c r="P876" i="5"/>
  <c r="O876" i="5"/>
  <c r="N876" i="5"/>
  <c r="L876" i="5"/>
  <c r="A876" i="5"/>
  <c r="Q875" i="5"/>
  <c r="P875" i="5"/>
  <c r="O875" i="5"/>
  <c r="N875" i="5"/>
  <c r="L875" i="5"/>
  <c r="A875" i="5"/>
  <c r="Q874" i="5"/>
  <c r="P874" i="5"/>
  <c r="O874" i="5"/>
  <c r="N874" i="5"/>
  <c r="L874" i="5"/>
  <c r="A874" i="5"/>
  <c r="Q873" i="5"/>
  <c r="P873" i="5"/>
  <c r="O873" i="5"/>
  <c r="N873" i="5"/>
  <c r="L873" i="5"/>
  <c r="A873" i="5"/>
  <c r="Q872" i="5"/>
  <c r="P872" i="5"/>
  <c r="O872" i="5"/>
  <c r="N872" i="5"/>
  <c r="L872" i="5"/>
  <c r="A872" i="5"/>
  <c r="Q871" i="5"/>
  <c r="P871" i="5"/>
  <c r="O871" i="5"/>
  <c r="N871" i="5"/>
  <c r="L871" i="5"/>
  <c r="A871" i="5"/>
  <c r="Q870" i="5"/>
  <c r="P870" i="5"/>
  <c r="O870" i="5"/>
  <c r="N870" i="5"/>
  <c r="L870" i="5"/>
  <c r="A870" i="5"/>
  <c r="Q869" i="5"/>
  <c r="P869" i="5"/>
  <c r="O869" i="5"/>
  <c r="N869" i="5"/>
  <c r="L869" i="5"/>
  <c r="A869" i="5"/>
  <c r="Q868" i="5"/>
  <c r="P868" i="5"/>
  <c r="O868" i="5"/>
  <c r="N868" i="5"/>
  <c r="L868" i="5"/>
  <c r="A868" i="5"/>
  <c r="Q867" i="5"/>
  <c r="P867" i="5"/>
  <c r="O867" i="5"/>
  <c r="N867" i="5"/>
  <c r="L867" i="5"/>
  <c r="A867" i="5"/>
  <c r="Q866" i="5"/>
  <c r="P866" i="5"/>
  <c r="O866" i="5"/>
  <c r="N866" i="5"/>
  <c r="L866" i="5"/>
  <c r="A866" i="5"/>
  <c r="Q865" i="5"/>
  <c r="P865" i="5"/>
  <c r="O865" i="5"/>
  <c r="N865" i="5"/>
  <c r="L865" i="5"/>
  <c r="A865" i="5"/>
  <c r="Q864" i="5"/>
  <c r="P864" i="5"/>
  <c r="O864" i="5"/>
  <c r="N864" i="5"/>
  <c r="L864" i="5"/>
  <c r="A864" i="5"/>
  <c r="Q863" i="5"/>
  <c r="P863" i="5"/>
  <c r="O863" i="5"/>
  <c r="N863" i="5"/>
  <c r="L863" i="5"/>
  <c r="A863" i="5"/>
  <c r="Q862" i="5"/>
  <c r="P862" i="5"/>
  <c r="O862" i="5"/>
  <c r="N862" i="5"/>
  <c r="L862" i="5"/>
  <c r="A862" i="5"/>
  <c r="Q861" i="5"/>
  <c r="P861" i="5"/>
  <c r="O861" i="5"/>
  <c r="N861" i="5"/>
  <c r="L861" i="5"/>
  <c r="A861" i="5"/>
  <c r="Q860" i="5"/>
  <c r="P860" i="5"/>
  <c r="O860" i="5"/>
  <c r="N860" i="5"/>
  <c r="L860" i="5"/>
  <c r="A860" i="5"/>
  <c r="Q859" i="5"/>
  <c r="P859" i="5"/>
  <c r="O859" i="5"/>
  <c r="N859" i="5"/>
  <c r="L859" i="5"/>
  <c r="A859" i="5"/>
  <c r="Q858" i="5"/>
  <c r="P858" i="5"/>
  <c r="O858" i="5"/>
  <c r="N858" i="5"/>
  <c r="L858" i="5"/>
  <c r="A858" i="5"/>
  <c r="Q857" i="5"/>
  <c r="P857" i="5"/>
  <c r="O857" i="5"/>
  <c r="N857" i="5"/>
  <c r="L857" i="5"/>
  <c r="A857" i="5"/>
  <c r="Q856" i="5"/>
  <c r="P856" i="5"/>
  <c r="O856" i="5"/>
  <c r="N856" i="5"/>
  <c r="L856" i="5"/>
  <c r="A856" i="5"/>
  <c r="Q855" i="5"/>
  <c r="P855" i="5"/>
  <c r="O855" i="5"/>
  <c r="N855" i="5"/>
  <c r="L855" i="5"/>
  <c r="A855" i="5"/>
  <c r="Q854" i="5"/>
  <c r="P854" i="5"/>
  <c r="O854" i="5"/>
  <c r="N854" i="5"/>
  <c r="L854" i="5"/>
  <c r="A854" i="5"/>
  <c r="Q853" i="5"/>
  <c r="P853" i="5"/>
  <c r="O853" i="5"/>
  <c r="N853" i="5"/>
  <c r="L853" i="5"/>
  <c r="A853" i="5"/>
  <c r="Q852" i="5"/>
  <c r="P852" i="5"/>
  <c r="O852" i="5"/>
  <c r="N852" i="5"/>
  <c r="L852" i="5"/>
  <c r="A852" i="5"/>
  <c r="Q851" i="5"/>
  <c r="P851" i="5"/>
  <c r="O851" i="5"/>
  <c r="N851" i="5"/>
  <c r="L851" i="5"/>
  <c r="A851" i="5"/>
  <c r="Q850" i="5"/>
  <c r="P850" i="5"/>
  <c r="O850" i="5"/>
  <c r="N850" i="5"/>
  <c r="L850" i="5"/>
  <c r="A850" i="5"/>
  <c r="Q849" i="5"/>
  <c r="P849" i="5"/>
  <c r="O849" i="5"/>
  <c r="N849" i="5"/>
  <c r="L849" i="5"/>
  <c r="A849" i="5"/>
  <c r="Q848" i="5"/>
  <c r="P848" i="5"/>
  <c r="O848" i="5"/>
  <c r="N848" i="5"/>
  <c r="L848" i="5"/>
  <c r="A848" i="5"/>
  <c r="Q847" i="5"/>
  <c r="P847" i="5"/>
  <c r="O847" i="5"/>
  <c r="N847" i="5"/>
  <c r="L847" i="5"/>
  <c r="A847" i="5"/>
  <c r="Q846" i="5"/>
  <c r="P846" i="5"/>
  <c r="O846" i="5"/>
  <c r="N846" i="5"/>
  <c r="L846" i="5"/>
  <c r="A846" i="5"/>
  <c r="Q845" i="5"/>
  <c r="P845" i="5"/>
  <c r="O845" i="5"/>
  <c r="N845" i="5"/>
  <c r="L845" i="5"/>
  <c r="A845" i="5"/>
  <c r="Q844" i="5"/>
  <c r="P844" i="5"/>
  <c r="O844" i="5"/>
  <c r="N844" i="5"/>
  <c r="L844" i="5"/>
  <c r="A844" i="5"/>
  <c r="Q843" i="5"/>
  <c r="P843" i="5"/>
  <c r="O843" i="5"/>
  <c r="N843" i="5"/>
  <c r="L843" i="5"/>
  <c r="A843" i="5"/>
  <c r="Q842" i="5"/>
  <c r="P842" i="5"/>
  <c r="O842" i="5"/>
  <c r="N842" i="5"/>
  <c r="L842" i="5"/>
  <c r="A842" i="5"/>
  <c r="Q841" i="5"/>
  <c r="P841" i="5"/>
  <c r="O841" i="5"/>
  <c r="N841" i="5"/>
  <c r="L841" i="5"/>
  <c r="A841" i="5"/>
  <c r="Q840" i="5"/>
  <c r="P840" i="5"/>
  <c r="O840" i="5"/>
  <c r="N840" i="5"/>
  <c r="L840" i="5"/>
  <c r="A840" i="5"/>
  <c r="Q839" i="5"/>
  <c r="P839" i="5"/>
  <c r="O839" i="5"/>
  <c r="N839" i="5"/>
  <c r="L839" i="5"/>
  <c r="A839" i="5"/>
  <c r="Q838" i="5"/>
  <c r="P838" i="5"/>
  <c r="O838" i="5"/>
  <c r="N838" i="5"/>
  <c r="L838" i="5"/>
  <c r="A838" i="5"/>
  <c r="Q837" i="5"/>
  <c r="P837" i="5"/>
  <c r="O837" i="5"/>
  <c r="N837" i="5"/>
  <c r="L837" i="5"/>
  <c r="A837" i="5"/>
  <c r="Q836" i="5"/>
  <c r="P836" i="5"/>
  <c r="O836" i="5"/>
  <c r="N836" i="5"/>
  <c r="L836" i="5"/>
  <c r="A836" i="5"/>
  <c r="Q835" i="5"/>
  <c r="P835" i="5"/>
  <c r="O835" i="5"/>
  <c r="N835" i="5"/>
  <c r="L835" i="5"/>
  <c r="A835" i="5"/>
  <c r="Q834" i="5"/>
  <c r="P834" i="5"/>
  <c r="O834" i="5"/>
  <c r="N834" i="5"/>
  <c r="L834" i="5"/>
  <c r="A834" i="5"/>
  <c r="Q833" i="5"/>
  <c r="P833" i="5"/>
  <c r="O833" i="5"/>
  <c r="N833" i="5"/>
  <c r="L833" i="5"/>
  <c r="A833" i="5"/>
  <c r="Q832" i="5"/>
  <c r="P832" i="5"/>
  <c r="O832" i="5"/>
  <c r="N832" i="5"/>
  <c r="L832" i="5"/>
  <c r="A832" i="5"/>
  <c r="Q831" i="5"/>
  <c r="P831" i="5"/>
  <c r="O831" i="5"/>
  <c r="N831" i="5"/>
  <c r="L831" i="5"/>
  <c r="A831" i="5"/>
  <c r="Q830" i="5"/>
  <c r="P830" i="5"/>
  <c r="O830" i="5"/>
  <c r="N830" i="5"/>
  <c r="L830" i="5"/>
  <c r="A830" i="5"/>
  <c r="Q829" i="5"/>
  <c r="P829" i="5"/>
  <c r="O829" i="5"/>
  <c r="N829" i="5"/>
  <c r="L829" i="5"/>
  <c r="A829" i="5"/>
  <c r="Q828" i="5"/>
  <c r="P828" i="5"/>
  <c r="O828" i="5"/>
  <c r="N828" i="5"/>
  <c r="L828" i="5"/>
  <c r="A828" i="5"/>
  <c r="Q827" i="5"/>
  <c r="P827" i="5"/>
  <c r="O827" i="5"/>
  <c r="N827" i="5"/>
  <c r="L827" i="5"/>
  <c r="A827" i="5"/>
  <c r="Q826" i="5"/>
  <c r="P826" i="5"/>
  <c r="O826" i="5"/>
  <c r="N826" i="5"/>
  <c r="L826" i="5"/>
  <c r="A826" i="5"/>
  <c r="Q825" i="5"/>
  <c r="P825" i="5"/>
  <c r="O825" i="5"/>
  <c r="N825" i="5"/>
  <c r="L825" i="5"/>
  <c r="A825" i="5"/>
  <c r="Q824" i="5"/>
  <c r="P824" i="5"/>
  <c r="O824" i="5"/>
  <c r="N824" i="5"/>
  <c r="L824" i="5"/>
  <c r="A824" i="5"/>
  <c r="Q823" i="5"/>
  <c r="P823" i="5"/>
  <c r="O823" i="5"/>
  <c r="N823" i="5"/>
  <c r="L823" i="5"/>
  <c r="A823" i="5"/>
  <c r="Q822" i="5"/>
  <c r="P822" i="5"/>
  <c r="O822" i="5"/>
  <c r="N822" i="5"/>
  <c r="L822" i="5"/>
  <c r="A822" i="5"/>
  <c r="Q821" i="5"/>
  <c r="P821" i="5"/>
  <c r="O821" i="5"/>
  <c r="N821" i="5"/>
  <c r="L821" i="5"/>
  <c r="A821" i="5"/>
  <c r="Q820" i="5"/>
  <c r="P820" i="5"/>
  <c r="O820" i="5"/>
  <c r="N820" i="5"/>
  <c r="L820" i="5"/>
  <c r="A820" i="5"/>
  <c r="Q819" i="5"/>
  <c r="P819" i="5"/>
  <c r="O819" i="5"/>
  <c r="N819" i="5"/>
  <c r="L819" i="5"/>
  <c r="A819" i="5"/>
  <c r="Q818" i="5"/>
  <c r="P818" i="5"/>
  <c r="O818" i="5"/>
  <c r="N818" i="5"/>
  <c r="L818" i="5"/>
  <c r="A818" i="5"/>
  <c r="Q817" i="5"/>
  <c r="P817" i="5"/>
  <c r="O817" i="5"/>
  <c r="N817" i="5"/>
  <c r="L817" i="5"/>
  <c r="A817" i="5"/>
  <c r="Q816" i="5"/>
  <c r="P816" i="5"/>
  <c r="O816" i="5"/>
  <c r="N816" i="5"/>
  <c r="L816" i="5"/>
  <c r="A816" i="5"/>
  <c r="Q815" i="5"/>
  <c r="P815" i="5"/>
  <c r="O815" i="5"/>
  <c r="N815" i="5"/>
  <c r="L815" i="5"/>
  <c r="A815" i="5"/>
  <c r="Q814" i="5"/>
  <c r="P814" i="5"/>
  <c r="O814" i="5"/>
  <c r="N814" i="5"/>
  <c r="L814" i="5"/>
  <c r="A814" i="5"/>
  <c r="Q813" i="5"/>
  <c r="P813" i="5"/>
  <c r="O813" i="5"/>
  <c r="N813" i="5"/>
  <c r="L813" i="5"/>
  <c r="A813" i="5"/>
  <c r="Q812" i="5"/>
  <c r="P812" i="5"/>
  <c r="O812" i="5"/>
  <c r="N812" i="5"/>
  <c r="L812" i="5"/>
  <c r="A812" i="5"/>
  <c r="Q811" i="5"/>
  <c r="P811" i="5"/>
  <c r="O811" i="5"/>
  <c r="N811" i="5"/>
  <c r="L811" i="5"/>
  <c r="A811" i="5"/>
  <c r="Q810" i="5"/>
  <c r="P810" i="5"/>
  <c r="O810" i="5"/>
  <c r="N810" i="5"/>
  <c r="L810" i="5"/>
  <c r="A810" i="5"/>
  <c r="Q809" i="5"/>
  <c r="P809" i="5"/>
  <c r="O809" i="5"/>
  <c r="N809" i="5"/>
  <c r="L809" i="5"/>
  <c r="A809" i="5"/>
  <c r="Q808" i="5"/>
  <c r="P808" i="5"/>
  <c r="O808" i="5"/>
  <c r="N808" i="5"/>
  <c r="L808" i="5"/>
  <c r="A808" i="5"/>
  <c r="Q807" i="5"/>
  <c r="P807" i="5"/>
  <c r="O807" i="5"/>
  <c r="N807" i="5"/>
  <c r="L807" i="5"/>
  <c r="A807" i="5"/>
  <c r="Q806" i="5"/>
  <c r="P806" i="5"/>
  <c r="O806" i="5"/>
  <c r="N806" i="5"/>
  <c r="L806" i="5"/>
  <c r="A806" i="5"/>
  <c r="Q805" i="5"/>
  <c r="P805" i="5"/>
  <c r="O805" i="5"/>
  <c r="N805" i="5"/>
  <c r="L805" i="5"/>
  <c r="A805" i="5"/>
  <c r="Q804" i="5"/>
  <c r="P804" i="5"/>
  <c r="O804" i="5"/>
  <c r="N804" i="5"/>
  <c r="L804" i="5"/>
  <c r="A804" i="5"/>
  <c r="Q803" i="5"/>
  <c r="P803" i="5"/>
  <c r="O803" i="5"/>
  <c r="N803" i="5"/>
  <c r="L803" i="5"/>
  <c r="A803" i="5"/>
  <c r="Q802" i="5"/>
  <c r="P802" i="5"/>
  <c r="O802" i="5"/>
  <c r="N802" i="5"/>
  <c r="L802" i="5"/>
  <c r="A802" i="5"/>
  <c r="Q801" i="5"/>
  <c r="P801" i="5"/>
  <c r="O801" i="5"/>
  <c r="N801" i="5"/>
  <c r="L801" i="5"/>
  <c r="A801" i="5"/>
  <c r="Q800" i="5"/>
  <c r="P800" i="5"/>
  <c r="O800" i="5"/>
  <c r="N800" i="5"/>
  <c r="L800" i="5"/>
  <c r="A800" i="5"/>
  <c r="Q799" i="5"/>
  <c r="P799" i="5"/>
  <c r="O799" i="5"/>
  <c r="N799" i="5"/>
  <c r="L799" i="5"/>
  <c r="A799" i="5"/>
  <c r="Q798" i="5"/>
  <c r="P798" i="5"/>
  <c r="O798" i="5"/>
  <c r="N798" i="5"/>
  <c r="L798" i="5"/>
  <c r="A798" i="5"/>
  <c r="Q797" i="5"/>
  <c r="P797" i="5"/>
  <c r="O797" i="5"/>
  <c r="N797" i="5"/>
  <c r="L797" i="5"/>
  <c r="A797" i="5"/>
  <c r="Q796" i="5"/>
  <c r="P796" i="5"/>
  <c r="O796" i="5"/>
  <c r="N796" i="5"/>
  <c r="L796" i="5"/>
  <c r="A796" i="5"/>
  <c r="Q795" i="5"/>
  <c r="P795" i="5"/>
  <c r="O795" i="5"/>
  <c r="N795" i="5"/>
  <c r="L795" i="5"/>
  <c r="A795" i="5"/>
  <c r="Q794" i="5"/>
  <c r="P794" i="5"/>
  <c r="O794" i="5"/>
  <c r="N794" i="5"/>
  <c r="L794" i="5"/>
  <c r="A794" i="5"/>
  <c r="Q793" i="5"/>
  <c r="P793" i="5"/>
  <c r="O793" i="5"/>
  <c r="N793" i="5"/>
  <c r="L793" i="5"/>
  <c r="A793" i="5"/>
  <c r="Q792" i="5"/>
  <c r="P792" i="5"/>
  <c r="O792" i="5"/>
  <c r="N792" i="5"/>
  <c r="L792" i="5"/>
  <c r="A792" i="5"/>
  <c r="Q791" i="5"/>
  <c r="P791" i="5"/>
  <c r="O791" i="5"/>
  <c r="N791" i="5"/>
  <c r="L791" i="5"/>
  <c r="A791" i="5"/>
  <c r="Q790" i="5"/>
  <c r="P790" i="5"/>
  <c r="O790" i="5"/>
  <c r="N790" i="5"/>
  <c r="L790" i="5"/>
  <c r="A790" i="5"/>
  <c r="Q789" i="5"/>
  <c r="P789" i="5"/>
  <c r="O789" i="5"/>
  <c r="N789" i="5"/>
  <c r="L789" i="5"/>
  <c r="A789" i="5"/>
  <c r="Q788" i="5"/>
  <c r="P788" i="5"/>
  <c r="O788" i="5"/>
  <c r="N788" i="5"/>
  <c r="L788" i="5"/>
  <c r="A788" i="5"/>
  <c r="Q787" i="5"/>
  <c r="P787" i="5"/>
  <c r="O787" i="5"/>
  <c r="N787" i="5"/>
  <c r="L787" i="5"/>
  <c r="A787" i="5"/>
  <c r="Q786" i="5"/>
  <c r="P786" i="5"/>
  <c r="O786" i="5"/>
  <c r="N786" i="5"/>
  <c r="L786" i="5"/>
  <c r="A786" i="5"/>
  <c r="Q785" i="5"/>
  <c r="P785" i="5"/>
  <c r="O785" i="5"/>
  <c r="N785" i="5"/>
  <c r="L785" i="5"/>
  <c r="A785" i="5"/>
  <c r="Q784" i="5"/>
  <c r="P784" i="5"/>
  <c r="O784" i="5"/>
  <c r="N784" i="5"/>
  <c r="L784" i="5"/>
  <c r="A784" i="5"/>
  <c r="Q783" i="5"/>
  <c r="P783" i="5"/>
  <c r="O783" i="5"/>
  <c r="N783" i="5"/>
  <c r="L783" i="5"/>
  <c r="A783" i="5"/>
  <c r="Q782" i="5"/>
  <c r="P782" i="5"/>
  <c r="O782" i="5"/>
  <c r="N782" i="5"/>
  <c r="L782" i="5"/>
  <c r="A782" i="5"/>
  <c r="Q781" i="5"/>
  <c r="P781" i="5"/>
  <c r="O781" i="5"/>
  <c r="N781" i="5"/>
  <c r="L781" i="5"/>
  <c r="A781" i="5"/>
  <c r="Q780" i="5"/>
  <c r="P780" i="5"/>
  <c r="O780" i="5"/>
  <c r="N780" i="5"/>
  <c r="L780" i="5"/>
  <c r="A780" i="5"/>
  <c r="Q779" i="5"/>
  <c r="P779" i="5"/>
  <c r="O779" i="5"/>
  <c r="N779" i="5"/>
  <c r="L779" i="5"/>
  <c r="A779" i="5"/>
  <c r="Q778" i="5"/>
  <c r="P778" i="5"/>
  <c r="O778" i="5"/>
  <c r="N778" i="5"/>
  <c r="L778" i="5"/>
  <c r="A778" i="5"/>
  <c r="Q777" i="5"/>
  <c r="P777" i="5"/>
  <c r="O777" i="5"/>
  <c r="N777" i="5"/>
  <c r="L777" i="5"/>
  <c r="A777" i="5"/>
  <c r="Q776" i="5"/>
  <c r="P776" i="5"/>
  <c r="O776" i="5"/>
  <c r="N776" i="5"/>
  <c r="L776" i="5"/>
  <c r="A776" i="5"/>
  <c r="Q775" i="5"/>
  <c r="P775" i="5"/>
  <c r="O775" i="5"/>
  <c r="N775" i="5"/>
  <c r="L775" i="5"/>
  <c r="A775" i="5"/>
  <c r="Q774" i="5"/>
  <c r="P774" i="5"/>
  <c r="O774" i="5"/>
  <c r="N774" i="5"/>
  <c r="L774" i="5"/>
  <c r="A774" i="5"/>
  <c r="Q773" i="5"/>
  <c r="P773" i="5"/>
  <c r="O773" i="5"/>
  <c r="N773" i="5"/>
  <c r="L773" i="5"/>
  <c r="A773" i="5"/>
  <c r="Q772" i="5"/>
  <c r="P772" i="5"/>
  <c r="O772" i="5"/>
  <c r="N772" i="5"/>
  <c r="L772" i="5"/>
  <c r="A772" i="5"/>
  <c r="Q771" i="5"/>
  <c r="P771" i="5"/>
  <c r="O771" i="5"/>
  <c r="N771" i="5"/>
  <c r="L771" i="5"/>
  <c r="A771" i="5"/>
  <c r="Q770" i="5"/>
  <c r="P770" i="5"/>
  <c r="O770" i="5"/>
  <c r="N770" i="5"/>
  <c r="L770" i="5"/>
  <c r="A770" i="5"/>
  <c r="Q769" i="5"/>
  <c r="P769" i="5"/>
  <c r="O769" i="5"/>
  <c r="N769" i="5"/>
  <c r="L769" i="5"/>
  <c r="A769" i="5"/>
  <c r="Q768" i="5"/>
  <c r="P768" i="5"/>
  <c r="O768" i="5"/>
  <c r="N768" i="5"/>
  <c r="L768" i="5"/>
  <c r="A768" i="5"/>
  <c r="Q767" i="5"/>
  <c r="P767" i="5"/>
  <c r="O767" i="5"/>
  <c r="N767" i="5"/>
  <c r="L767" i="5"/>
  <c r="A767" i="5"/>
  <c r="Q766" i="5"/>
  <c r="P766" i="5"/>
  <c r="O766" i="5"/>
  <c r="N766" i="5"/>
  <c r="L766" i="5"/>
  <c r="A766" i="5"/>
  <c r="Q765" i="5"/>
  <c r="P765" i="5"/>
  <c r="O765" i="5"/>
  <c r="N765" i="5"/>
  <c r="L765" i="5"/>
  <c r="A765" i="5"/>
  <c r="Q764" i="5"/>
  <c r="P764" i="5"/>
  <c r="O764" i="5"/>
  <c r="N764" i="5"/>
  <c r="L764" i="5"/>
  <c r="A764" i="5"/>
  <c r="Q763" i="5"/>
  <c r="P763" i="5"/>
  <c r="O763" i="5"/>
  <c r="N763" i="5"/>
  <c r="L763" i="5"/>
  <c r="A763" i="5"/>
  <c r="Q762" i="5"/>
  <c r="P762" i="5"/>
  <c r="O762" i="5"/>
  <c r="N762" i="5"/>
  <c r="L762" i="5"/>
  <c r="A762" i="5"/>
  <c r="Q761" i="5"/>
  <c r="P761" i="5"/>
  <c r="O761" i="5"/>
  <c r="N761" i="5"/>
  <c r="L761" i="5"/>
  <c r="A761" i="5"/>
  <c r="Q760" i="5"/>
  <c r="P760" i="5"/>
  <c r="O760" i="5"/>
  <c r="N760" i="5"/>
  <c r="L760" i="5"/>
  <c r="A760" i="5"/>
  <c r="Q759" i="5"/>
  <c r="P759" i="5"/>
  <c r="O759" i="5"/>
  <c r="N759" i="5"/>
  <c r="L759" i="5"/>
  <c r="A759" i="5"/>
  <c r="Q758" i="5"/>
  <c r="P758" i="5"/>
  <c r="O758" i="5"/>
  <c r="N758" i="5"/>
  <c r="L758" i="5"/>
  <c r="A758" i="5"/>
  <c r="Q757" i="5"/>
  <c r="P757" i="5"/>
  <c r="O757" i="5"/>
  <c r="N757" i="5"/>
  <c r="L757" i="5"/>
  <c r="A757" i="5"/>
  <c r="Q756" i="5"/>
  <c r="P756" i="5"/>
  <c r="O756" i="5"/>
  <c r="N756" i="5"/>
  <c r="L756" i="5"/>
  <c r="A756" i="5"/>
  <c r="Q755" i="5"/>
  <c r="P755" i="5"/>
  <c r="O755" i="5"/>
  <c r="N755" i="5"/>
  <c r="L755" i="5"/>
  <c r="A755" i="5"/>
  <c r="Q754" i="5"/>
  <c r="P754" i="5"/>
  <c r="O754" i="5"/>
  <c r="N754" i="5"/>
  <c r="L754" i="5"/>
  <c r="A754" i="5"/>
  <c r="Q753" i="5"/>
  <c r="P753" i="5"/>
  <c r="O753" i="5"/>
  <c r="N753" i="5"/>
  <c r="L753" i="5"/>
  <c r="A753" i="5"/>
  <c r="Q752" i="5"/>
  <c r="P752" i="5"/>
  <c r="O752" i="5"/>
  <c r="N752" i="5"/>
  <c r="L752" i="5"/>
  <c r="A752" i="5"/>
  <c r="Q751" i="5"/>
  <c r="P751" i="5"/>
  <c r="O751" i="5"/>
  <c r="N751" i="5"/>
  <c r="L751" i="5"/>
  <c r="A751" i="5"/>
  <c r="Q750" i="5"/>
  <c r="P750" i="5"/>
  <c r="O750" i="5"/>
  <c r="N750" i="5"/>
  <c r="L750" i="5"/>
  <c r="A750" i="5"/>
  <c r="Q749" i="5"/>
  <c r="P749" i="5"/>
  <c r="O749" i="5"/>
  <c r="N749" i="5"/>
  <c r="L749" i="5"/>
  <c r="A749" i="5"/>
  <c r="Q748" i="5"/>
  <c r="P748" i="5"/>
  <c r="O748" i="5"/>
  <c r="N748" i="5"/>
  <c r="L748" i="5"/>
  <c r="A748" i="5"/>
  <c r="Q747" i="5"/>
  <c r="P747" i="5"/>
  <c r="O747" i="5"/>
  <c r="N747" i="5"/>
  <c r="L747" i="5"/>
  <c r="A747" i="5"/>
  <c r="Q746" i="5"/>
  <c r="P746" i="5"/>
  <c r="O746" i="5"/>
  <c r="N746" i="5"/>
  <c r="L746" i="5"/>
  <c r="A746" i="5"/>
  <c r="Q745" i="5"/>
  <c r="P745" i="5"/>
  <c r="O745" i="5"/>
  <c r="N745" i="5"/>
  <c r="L745" i="5"/>
  <c r="A745" i="5"/>
  <c r="Q744" i="5"/>
  <c r="P744" i="5"/>
  <c r="O744" i="5"/>
  <c r="N744" i="5"/>
  <c r="L744" i="5"/>
  <c r="A744" i="5"/>
  <c r="Q743" i="5"/>
  <c r="P743" i="5"/>
  <c r="O743" i="5"/>
  <c r="N743" i="5"/>
  <c r="L743" i="5"/>
  <c r="A743" i="5"/>
  <c r="Q742" i="5"/>
  <c r="P742" i="5"/>
  <c r="O742" i="5"/>
  <c r="N742" i="5"/>
  <c r="L742" i="5"/>
  <c r="A742" i="5"/>
  <c r="Q741" i="5"/>
  <c r="P741" i="5"/>
  <c r="O741" i="5"/>
  <c r="N741" i="5"/>
  <c r="L741" i="5"/>
  <c r="A741" i="5"/>
  <c r="Q740" i="5"/>
  <c r="P740" i="5"/>
  <c r="O740" i="5"/>
  <c r="N740" i="5"/>
  <c r="L740" i="5"/>
  <c r="A740" i="5"/>
  <c r="Q739" i="5"/>
  <c r="P739" i="5"/>
  <c r="O739" i="5"/>
  <c r="N739" i="5"/>
  <c r="L739" i="5"/>
  <c r="A739" i="5"/>
  <c r="Q738" i="5"/>
  <c r="P738" i="5"/>
  <c r="O738" i="5"/>
  <c r="N738" i="5"/>
  <c r="L738" i="5"/>
  <c r="A738" i="5"/>
  <c r="Q737" i="5"/>
  <c r="P737" i="5"/>
  <c r="O737" i="5"/>
  <c r="N737" i="5"/>
  <c r="L737" i="5"/>
  <c r="A737" i="5"/>
  <c r="Q736" i="5"/>
  <c r="P736" i="5"/>
  <c r="O736" i="5"/>
  <c r="N736" i="5"/>
  <c r="L736" i="5"/>
  <c r="A736" i="5"/>
  <c r="Q735" i="5"/>
  <c r="P735" i="5"/>
  <c r="O735" i="5"/>
  <c r="N735" i="5"/>
  <c r="L735" i="5"/>
  <c r="A735" i="5"/>
  <c r="Q734" i="5"/>
  <c r="P734" i="5"/>
  <c r="O734" i="5"/>
  <c r="N734" i="5"/>
  <c r="L734" i="5"/>
  <c r="A734" i="5"/>
  <c r="Q733" i="5"/>
  <c r="P733" i="5"/>
  <c r="O733" i="5"/>
  <c r="N733" i="5"/>
  <c r="L733" i="5"/>
  <c r="A733" i="5"/>
  <c r="Q732" i="5"/>
  <c r="P732" i="5"/>
  <c r="O732" i="5"/>
  <c r="N732" i="5"/>
  <c r="L732" i="5"/>
  <c r="A732" i="5"/>
  <c r="Q731" i="5"/>
  <c r="P731" i="5"/>
  <c r="O731" i="5"/>
  <c r="N731" i="5"/>
  <c r="L731" i="5"/>
  <c r="A731" i="5"/>
  <c r="Q730" i="5"/>
  <c r="P730" i="5"/>
  <c r="O730" i="5"/>
  <c r="N730" i="5"/>
  <c r="L730" i="5"/>
  <c r="A730" i="5"/>
  <c r="Q729" i="5"/>
  <c r="P729" i="5"/>
  <c r="O729" i="5"/>
  <c r="N729" i="5"/>
  <c r="L729" i="5"/>
  <c r="A729" i="5"/>
  <c r="Q728" i="5"/>
  <c r="P728" i="5"/>
  <c r="O728" i="5"/>
  <c r="N728" i="5"/>
  <c r="L728" i="5"/>
  <c r="A728" i="5"/>
  <c r="Q727" i="5"/>
  <c r="P727" i="5"/>
  <c r="O727" i="5"/>
  <c r="N727" i="5"/>
  <c r="L727" i="5"/>
  <c r="A727" i="5"/>
  <c r="Q726" i="5"/>
  <c r="P726" i="5"/>
  <c r="O726" i="5"/>
  <c r="N726" i="5"/>
  <c r="L726" i="5"/>
  <c r="A726" i="5"/>
  <c r="Q725" i="5"/>
  <c r="P725" i="5"/>
  <c r="O725" i="5"/>
  <c r="N725" i="5"/>
  <c r="L725" i="5"/>
  <c r="A725" i="5"/>
  <c r="Q724" i="5"/>
  <c r="P724" i="5"/>
  <c r="O724" i="5"/>
  <c r="N724" i="5"/>
  <c r="L724" i="5"/>
  <c r="A724" i="5"/>
  <c r="Q723" i="5"/>
  <c r="P723" i="5"/>
  <c r="O723" i="5"/>
  <c r="N723" i="5"/>
  <c r="L723" i="5"/>
  <c r="A723" i="5"/>
  <c r="Q722" i="5"/>
  <c r="P722" i="5"/>
  <c r="O722" i="5"/>
  <c r="N722" i="5"/>
  <c r="L722" i="5"/>
  <c r="A722" i="5"/>
  <c r="Q721" i="5"/>
  <c r="P721" i="5"/>
  <c r="O721" i="5"/>
  <c r="N721" i="5"/>
  <c r="L721" i="5"/>
  <c r="A721" i="5"/>
  <c r="Q720" i="5"/>
  <c r="P720" i="5"/>
  <c r="O720" i="5"/>
  <c r="N720" i="5"/>
  <c r="L720" i="5"/>
  <c r="A720" i="5"/>
  <c r="Q719" i="5"/>
  <c r="P719" i="5"/>
  <c r="O719" i="5"/>
  <c r="N719" i="5"/>
  <c r="L719" i="5"/>
  <c r="A719" i="5"/>
  <c r="Q718" i="5"/>
  <c r="P718" i="5"/>
  <c r="O718" i="5"/>
  <c r="N718" i="5"/>
  <c r="L718" i="5"/>
  <c r="A718" i="5"/>
  <c r="Q717" i="5"/>
  <c r="P717" i="5"/>
  <c r="O717" i="5"/>
  <c r="N717" i="5"/>
  <c r="L717" i="5"/>
  <c r="A717" i="5"/>
  <c r="Q716" i="5"/>
  <c r="P716" i="5"/>
  <c r="O716" i="5"/>
  <c r="N716" i="5"/>
  <c r="L716" i="5"/>
  <c r="A716" i="5"/>
  <c r="Q715" i="5"/>
  <c r="P715" i="5"/>
  <c r="O715" i="5"/>
  <c r="N715" i="5"/>
  <c r="L715" i="5"/>
  <c r="A715" i="5"/>
  <c r="Q714" i="5"/>
  <c r="P714" i="5"/>
  <c r="O714" i="5"/>
  <c r="N714" i="5"/>
  <c r="L714" i="5"/>
  <c r="A714" i="5"/>
  <c r="Q713" i="5"/>
  <c r="P713" i="5"/>
  <c r="O713" i="5"/>
  <c r="N713" i="5"/>
  <c r="L713" i="5"/>
  <c r="A713" i="5"/>
  <c r="Q712" i="5"/>
  <c r="P712" i="5"/>
  <c r="O712" i="5"/>
  <c r="N712" i="5"/>
  <c r="L712" i="5"/>
  <c r="A712" i="5"/>
  <c r="Q711" i="5"/>
  <c r="P711" i="5"/>
  <c r="O711" i="5"/>
  <c r="N711" i="5"/>
  <c r="L711" i="5"/>
  <c r="A711" i="5"/>
  <c r="Q710" i="5"/>
  <c r="P710" i="5"/>
  <c r="O710" i="5"/>
  <c r="N710" i="5"/>
  <c r="L710" i="5"/>
  <c r="A710" i="5"/>
  <c r="Q709" i="5"/>
  <c r="P709" i="5"/>
  <c r="O709" i="5"/>
  <c r="N709" i="5"/>
  <c r="L709" i="5"/>
  <c r="A709" i="5"/>
  <c r="Q708" i="5"/>
  <c r="P708" i="5"/>
  <c r="O708" i="5"/>
  <c r="N708" i="5"/>
  <c r="L708" i="5"/>
  <c r="A708" i="5"/>
  <c r="Q707" i="5"/>
  <c r="P707" i="5"/>
  <c r="O707" i="5"/>
  <c r="N707" i="5"/>
  <c r="L707" i="5"/>
  <c r="A707" i="5"/>
  <c r="Q706" i="5"/>
  <c r="P706" i="5"/>
  <c r="O706" i="5"/>
  <c r="N706" i="5"/>
  <c r="L706" i="5"/>
  <c r="A706" i="5"/>
  <c r="Q705" i="5"/>
  <c r="P705" i="5"/>
  <c r="O705" i="5"/>
  <c r="N705" i="5"/>
  <c r="L705" i="5"/>
  <c r="A705" i="5"/>
  <c r="Q704" i="5"/>
  <c r="P704" i="5"/>
  <c r="O704" i="5"/>
  <c r="N704" i="5"/>
  <c r="L704" i="5"/>
  <c r="A704" i="5"/>
  <c r="Q703" i="5"/>
  <c r="P703" i="5"/>
  <c r="O703" i="5"/>
  <c r="N703" i="5"/>
  <c r="L703" i="5"/>
  <c r="A703" i="5"/>
  <c r="Q702" i="5"/>
  <c r="P702" i="5"/>
  <c r="O702" i="5"/>
  <c r="N702" i="5"/>
  <c r="L702" i="5"/>
  <c r="A702" i="5"/>
  <c r="Q701" i="5"/>
  <c r="P701" i="5"/>
  <c r="O701" i="5"/>
  <c r="N701" i="5"/>
  <c r="L701" i="5"/>
  <c r="A701" i="5"/>
  <c r="Q700" i="5"/>
  <c r="P700" i="5"/>
  <c r="O700" i="5"/>
  <c r="N700" i="5"/>
  <c r="L700" i="5"/>
  <c r="A700" i="5"/>
  <c r="Q699" i="5"/>
  <c r="P699" i="5"/>
  <c r="O699" i="5"/>
  <c r="N699" i="5"/>
  <c r="L699" i="5"/>
  <c r="A699" i="5"/>
  <c r="Q698" i="5"/>
  <c r="P698" i="5"/>
  <c r="O698" i="5"/>
  <c r="N698" i="5"/>
  <c r="L698" i="5"/>
  <c r="A698" i="5"/>
  <c r="Q697" i="5"/>
  <c r="P697" i="5"/>
  <c r="O697" i="5"/>
  <c r="N697" i="5"/>
  <c r="L697" i="5"/>
  <c r="A697" i="5"/>
  <c r="Q696" i="5"/>
  <c r="P696" i="5"/>
  <c r="O696" i="5"/>
  <c r="N696" i="5"/>
  <c r="L696" i="5"/>
  <c r="A696" i="5"/>
  <c r="Q695" i="5"/>
  <c r="P695" i="5"/>
  <c r="O695" i="5"/>
  <c r="N695" i="5"/>
  <c r="L695" i="5"/>
  <c r="A695" i="5"/>
  <c r="Q694" i="5"/>
  <c r="P694" i="5"/>
  <c r="O694" i="5"/>
  <c r="N694" i="5"/>
  <c r="L694" i="5"/>
  <c r="A694" i="5"/>
  <c r="Q693" i="5"/>
  <c r="P693" i="5"/>
  <c r="O693" i="5"/>
  <c r="N693" i="5"/>
  <c r="L693" i="5"/>
  <c r="A693" i="5"/>
  <c r="Q692" i="5"/>
  <c r="P692" i="5"/>
  <c r="O692" i="5"/>
  <c r="N692" i="5"/>
  <c r="L692" i="5"/>
  <c r="A692" i="5"/>
  <c r="Q691" i="5"/>
  <c r="P691" i="5"/>
  <c r="O691" i="5"/>
  <c r="N691" i="5"/>
  <c r="L691" i="5"/>
  <c r="A691" i="5"/>
  <c r="Q690" i="5"/>
  <c r="P690" i="5"/>
  <c r="O690" i="5"/>
  <c r="N690" i="5"/>
  <c r="L690" i="5"/>
  <c r="A690" i="5"/>
  <c r="Q689" i="5"/>
  <c r="P689" i="5"/>
  <c r="O689" i="5"/>
  <c r="N689" i="5"/>
  <c r="L689" i="5"/>
  <c r="A689" i="5"/>
  <c r="Q688" i="5"/>
  <c r="P688" i="5"/>
  <c r="O688" i="5"/>
  <c r="N688" i="5"/>
  <c r="L688" i="5"/>
  <c r="A688" i="5"/>
  <c r="Q687" i="5"/>
  <c r="P687" i="5"/>
  <c r="O687" i="5"/>
  <c r="N687" i="5"/>
  <c r="L687" i="5"/>
  <c r="A687" i="5"/>
  <c r="Q686" i="5"/>
  <c r="P686" i="5"/>
  <c r="O686" i="5"/>
  <c r="N686" i="5"/>
  <c r="L686" i="5"/>
  <c r="A686" i="5"/>
  <c r="Q685" i="5"/>
  <c r="P685" i="5"/>
  <c r="O685" i="5"/>
  <c r="N685" i="5"/>
  <c r="L685" i="5"/>
  <c r="A685" i="5"/>
  <c r="Q684" i="5"/>
  <c r="P684" i="5"/>
  <c r="O684" i="5"/>
  <c r="N684" i="5"/>
  <c r="L684" i="5"/>
  <c r="A684" i="5"/>
  <c r="Q683" i="5"/>
  <c r="P683" i="5"/>
  <c r="O683" i="5"/>
  <c r="N683" i="5"/>
  <c r="L683" i="5"/>
  <c r="A683" i="5"/>
  <c r="Q682" i="5"/>
  <c r="P682" i="5"/>
  <c r="O682" i="5"/>
  <c r="N682" i="5"/>
  <c r="L682" i="5"/>
  <c r="A682" i="5"/>
  <c r="Q681" i="5"/>
  <c r="P681" i="5"/>
  <c r="O681" i="5"/>
  <c r="N681" i="5"/>
  <c r="L681" i="5"/>
  <c r="A681" i="5"/>
  <c r="Q680" i="5"/>
  <c r="P680" i="5"/>
  <c r="O680" i="5"/>
  <c r="N680" i="5"/>
  <c r="L680" i="5"/>
  <c r="A680" i="5"/>
  <c r="Q679" i="5"/>
  <c r="P679" i="5"/>
  <c r="O679" i="5"/>
  <c r="N679" i="5"/>
  <c r="L679" i="5"/>
  <c r="A679" i="5"/>
  <c r="Q678" i="5"/>
  <c r="P678" i="5"/>
  <c r="O678" i="5"/>
  <c r="N678" i="5"/>
  <c r="L678" i="5"/>
  <c r="A678" i="5"/>
  <c r="Q677" i="5"/>
  <c r="P677" i="5"/>
  <c r="O677" i="5"/>
  <c r="N677" i="5"/>
  <c r="L677" i="5"/>
  <c r="A677" i="5"/>
  <c r="Q676" i="5"/>
  <c r="P676" i="5"/>
  <c r="O676" i="5"/>
  <c r="N676" i="5"/>
  <c r="L676" i="5"/>
  <c r="A676" i="5"/>
  <c r="Q675" i="5"/>
  <c r="P675" i="5"/>
  <c r="O675" i="5"/>
  <c r="N675" i="5"/>
  <c r="L675" i="5"/>
  <c r="A675" i="5"/>
  <c r="Q674" i="5"/>
  <c r="P674" i="5"/>
  <c r="O674" i="5"/>
  <c r="N674" i="5"/>
  <c r="L674" i="5"/>
  <c r="A674" i="5"/>
  <c r="Q673" i="5"/>
  <c r="P673" i="5"/>
  <c r="O673" i="5"/>
  <c r="N673" i="5"/>
  <c r="L673" i="5"/>
  <c r="A673" i="5"/>
  <c r="Q672" i="5"/>
  <c r="P672" i="5"/>
  <c r="O672" i="5"/>
  <c r="N672" i="5"/>
  <c r="L672" i="5"/>
  <c r="A672" i="5"/>
  <c r="Q671" i="5"/>
  <c r="P671" i="5"/>
  <c r="O671" i="5"/>
  <c r="N671" i="5"/>
  <c r="L671" i="5"/>
  <c r="A671" i="5"/>
  <c r="Q670" i="5"/>
  <c r="P670" i="5"/>
  <c r="O670" i="5"/>
  <c r="N670" i="5"/>
  <c r="L670" i="5"/>
  <c r="A670" i="5"/>
  <c r="Q669" i="5"/>
  <c r="P669" i="5"/>
  <c r="O669" i="5"/>
  <c r="N669" i="5"/>
  <c r="L669" i="5"/>
  <c r="A669" i="5"/>
  <c r="Q668" i="5"/>
  <c r="P668" i="5"/>
  <c r="O668" i="5"/>
  <c r="N668" i="5"/>
  <c r="L668" i="5"/>
  <c r="A668" i="5"/>
  <c r="Q667" i="5"/>
  <c r="P667" i="5"/>
  <c r="O667" i="5"/>
  <c r="N667" i="5"/>
  <c r="L667" i="5"/>
  <c r="A667" i="5"/>
  <c r="Q666" i="5"/>
  <c r="P666" i="5"/>
  <c r="O666" i="5"/>
  <c r="N666" i="5"/>
  <c r="L666" i="5"/>
  <c r="A666" i="5"/>
  <c r="Q665" i="5"/>
  <c r="P665" i="5"/>
  <c r="O665" i="5"/>
  <c r="N665" i="5"/>
  <c r="L665" i="5"/>
  <c r="A665" i="5"/>
  <c r="Q664" i="5"/>
  <c r="P664" i="5"/>
  <c r="O664" i="5"/>
  <c r="N664" i="5"/>
  <c r="L664" i="5"/>
  <c r="A664" i="5"/>
  <c r="Q663" i="5"/>
  <c r="P663" i="5"/>
  <c r="O663" i="5"/>
  <c r="N663" i="5"/>
  <c r="L663" i="5"/>
  <c r="A663" i="5"/>
  <c r="Q662" i="5"/>
  <c r="P662" i="5"/>
  <c r="O662" i="5"/>
  <c r="N662" i="5"/>
  <c r="L662" i="5"/>
  <c r="A662" i="5"/>
  <c r="Q661" i="5"/>
  <c r="P661" i="5"/>
  <c r="O661" i="5"/>
  <c r="N661" i="5"/>
  <c r="L661" i="5"/>
  <c r="A661" i="5"/>
  <c r="Q660" i="5"/>
  <c r="P660" i="5"/>
  <c r="O660" i="5"/>
  <c r="N660" i="5"/>
  <c r="L660" i="5"/>
  <c r="A660" i="5"/>
  <c r="Q659" i="5"/>
  <c r="P659" i="5"/>
  <c r="O659" i="5"/>
  <c r="N659" i="5"/>
  <c r="L659" i="5"/>
  <c r="A659" i="5"/>
  <c r="Q658" i="5"/>
  <c r="P658" i="5"/>
  <c r="O658" i="5"/>
  <c r="N658" i="5"/>
  <c r="L658" i="5"/>
  <c r="A658" i="5"/>
  <c r="Q657" i="5"/>
  <c r="P657" i="5"/>
  <c r="O657" i="5"/>
  <c r="N657" i="5"/>
  <c r="L657" i="5"/>
  <c r="A657" i="5"/>
  <c r="Q656" i="5"/>
  <c r="P656" i="5"/>
  <c r="O656" i="5"/>
  <c r="N656" i="5"/>
  <c r="L656" i="5"/>
  <c r="A656" i="5"/>
  <c r="Q655" i="5"/>
  <c r="P655" i="5"/>
  <c r="O655" i="5"/>
  <c r="N655" i="5"/>
  <c r="L655" i="5"/>
  <c r="A655" i="5"/>
  <c r="Q654" i="5"/>
  <c r="P654" i="5"/>
  <c r="O654" i="5"/>
  <c r="N654" i="5"/>
  <c r="L654" i="5"/>
  <c r="A654" i="5"/>
  <c r="Q653" i="5"/>
  <c r="P653" i="5"/>
  <c r="O653" i="5"/>
  <c r="N653" i="5"/>
  <c r="L653" i="5"/>
  <c r="A653" i="5"/>
  <c r="Q652" i="5"/>
  <c r="P652" i="5"/>
  <c r="O652" i="5"/>
  <c r="N652" i="5"/>
  <c r="L652" i="5"/>
  <c r="A652" i="5"/>
  <c r="Q651" i="5"/>
  <c r="P651" i="5"/>
  <c r="O651" i="5"/>
  <c r="N651" i="5"/>
  <c r="L651" i="5"/>
  <c r="A651" i="5"/>
  <c r="Q650" i="5"/>
  <c r="P650" i="5"/>
  <c r="O650" i="5"/>
  <c r="N650" i="5"/>
  <c r="L650" i="5"/>
  <c r="A650" i="5"/>
  <c r="Q649" i="5"/>
  <c r="P649" i="5"/>
  <c r="O649" i="5"/>
  <c r="N649" i="5"/>
  <c r="L649" i="5"/>
  <c r="A649" i="5"/>
  <c r="Q648" i="5"/>
  <c r="P648" i="5"/>
  <c r="O648" i="5"/>
  <c r="N648" i="5"/>
  <c r="L648" i="5"/>
  <c r="A648" i="5"/>
  <c r="Q647" i="5"/>
  <c r="P647" i="5"/>
  <c r="O647" i="5"/>
  <c r="N647" i="5"/>
  <c r="L647" i="5"/>
  <c r="A647" i="5"/>
  <c r="Q646" i="5"/>
  <c r="P646" i="5"/>
  <c r="O646" i="5"/>
  <c r="N646" i="5"/>
  <c r="L646" i="5"/>
  <c r="A646" i="5"/>
  <c r="Q645" i="5"/>
  <c r="P645" i="5"/>
  <c r="O645" i="5"/>
  <c r="N645" i="5"/>
  <c r="L645" i="5"/>
  <c r="A645" i="5"/>
  <c r="Q644" i="5"/>
  <c r="P644" i="5"/>
  <c r="O644" i="5"/>
  <c r="N644" i="5"/>
  <c r="L644" i="5"/>
  <c r="A644" i="5"/>
  <c r="Q643" i="5"/>
  <c r="P643" i="5"/>
  <c r="O643" i="5"/>
  <c r="N643" i="5"/>
  <c r="L643" i="5"/>
  <c r="A643" i="5"/>
  <c r="Q642" i="5"/>
  <c r="P642" i="5"/>
  <c r="O642" i="5"/>
  <c r="N642" i="5"/>
  <c r="L642" i="5"/>
  <c r="A642" i="5"/>
  <c r="Q641" i="5"/>
  <c r="P641" i="5"/>
  <c r="O641" i="5"/>
  <c r="N641" i="5"/>
  <c r="L641" i="5"/>
  <c r="A641" i="5"/>
  <c r="Q640" i="5"/>
  <c r="P640" i="5"/>
  <c r="O640" i="5"/>
  <c r="N640" i="5"/>
  <c r="L640" i="5"/>
  <c r="A640" i="5"/>
  <c r="Q639" i="5"/>
  <c r="P639" i="5"/>
  <c r="O639" i="5"/>
  <c r="N639" i="5"/>
  <c r="L639" i="5"/>
  <c r="A639" i="5"/>
  <c r="Q638" i="5"/>
  <c r="P638" i="5"/>
  <c r="O638" i="5"/>
  <c r="N638" i="5"/>
  <c r="L638" i="5"/>
  <c r="A638" i="5"/>
  <c r="Q637" i="5"/>
  <c r="P637" i="5"/>
  <c r="O637" i="5"/>
  <c r="N637" i="5"/>
  <c r="L637" i="5"/>
  <c r="A637" i="5"/>
  <c r="Q636" i="5"/>
  <c r="P636" i="5"/>
  <c r="O636" i="5"/>
  <c r="N636" i="5"/>
  <c r="L636" i="5"/>
  <c r="A636" i="5"/>
  <c r="Q635" i="5"/>
  <c r="P635" i="5"/>
  <c r="O635" i="5"/>
  <c r="N635" i="5"/>
  <c r="L635" i="5"/>
  <c r="A635" i="5"/>
  <c r="Q634" i="5"/>
  <c r="P634" i="5"/>
  <c r="O634" i="5"/>
  <c r="N634" i="5"/>
  <c r="L634" i="5"/>
  <c r="A634" i="5"/>
  <c r="Q633" i="5"/>
  <c r="P633" i="5"/>
  <c r="O633" i="5"/>
  <c r="N633" i="5"/>
  <c r="L633" i="5"/>
  <c r="A633" i="5"/>
  <c r="Q632" i="5"/>
  <c r="P632" i="5"/>
  <c r="O632" i="5"/>
  <c r="N632" i="5"/>
  <c r="L632" i="5"/>
  <c r="A632" i="5"/>
  <c r="Q631" i="5"/>
  <c r="P631" i="5"/>
  <c r="O631" i="5"/>
  <c r="N631" i="5"/>
  <c r="L631" i="5"/>
  <c r="A631" i="5"/>
  <c r="Q630" i="5"/>
  <c r="P630" i="5"/>
  <c r="O630" i="5"/>
  <c r="N630" i="5"/>
  <c r="L630" i="5"/>
  <c r="A630" i="5"/>
  <c r="Q629" i="5"/>
  <c r="P629" i="5"/>
  <c r="O629" i="5"/>
  <c r="N629" i="5"/>
  <c r="L629" i="5"/>
  <c r="A629" i="5"/>
  <c r="Q628" i="5"/>
  <c r="P628" i="5"/>
  <c r="O628" i="5"/>
  <c r="N628" i="5"/>
  <c r="L628" i="5"/>
  <c r="A628" i="5"/>
  <c r="Q627" i="5"/>
  <c r="P627" i="5"/>
  <c r="O627" i="5"/>
  <c r="N627" i="5"/>
  <c r="L627" i="5"/>
  <c r="A627" i="5"/>
  <c r="Q626" i="5"/>
  <c r="P626" i="5"/>
  <c r="O626" i="5"/>
  <c r="N626" i="5"/>
  <c r="L626" i="5"/>
  <c r="A626" i="5"/>
  <c r="Q625" i="5"/>
  <c r="P625" i="5"/>
  <c r="O625" i="5"/>
  <c r="N625" i="5"/>
  <c r="L625" i="5"/>
  <c r="A625" i="5"/>
  <c r="Q624" i="5"/>
  <c r="P624" i="5"/>
  <c r="O624" i="5"/>
  <c r="N624" i="5"/>
  <c r="L624" i="5"/>
  <c r="A624" i="5"/>
  <c r="Q623" i="5"/>
  <c r="P623" i="5"/>
  <c r="O623" i="5"/>
  <c r="N623" i="5"/>
  <c r="L623" i="5"/>
  <c r="A623" i="5"/>
  <c r="Q622" i="5"/>
  <c r="P622" i="5"/>
  <c r="O622" i="5"/>
  <c r="N622" i="5"/>
  <c r="L622" i="5"/>
  <c r="A622" i="5"/>
  <c r="Q621" i="5"/>
  <c r="P621" i="5"/>
  <c r="O621" i="5"/>
  <c r="N621" i="5"/>
  <c r="L621" i="5"/>
  <c r="A621" i="5"/>
  <c r="Q620" i="5"/>
  <c r="P620" i="5"/>
  <c r="O620" i="5"/>
  <c r="N620" i="5"/>
  <c r="L620" i="5"/>
  <c r="A620" i="5"/>
  <c r="Q619" i="5"/>
  <c r="P619" i="5"/>
  <c r="O619" i="5"/>
  <c r="N619" i="5"/>
  <c r="L619" i="5"/>
  <c r="A619" i="5"/>
  <c r="Q618" i="5"/>
  <c r="P618" i="5"/>
  <c r="O618" i="5"/>
  <c r="N618" i="5"/>
  <c r="L618" i="5"/>
  <c r="A618" i="5"/>
  <c r="Q617" i="5"/>
  <c r="P617" i="5"/>
  <c r="O617" i="5"/>
  <c r="N617" i="5"/>
  <c r="L617" i="5"/>
  <c r="A617" i="5"/>
  <c r="Q616" i="5"/>
  <c r="P616" i="5"/>
  <c r="O616" i="5"/>
  <c r="N616" i="5"/>
  <c r="L616" i="5"/>
  <c r="A616" i="5"/>
  <c r="Q615" i="5"/>
  <c r="P615" i="5"/>
  <c r="O615" i="5"/>
  <c r="N615" i="5"/>
  <c r="L615" i="5"/>
  <c r="A615" i="5"/>
  <c r="Q614" i="5"/>
  <c r="P614" i="5"/>
  <c r="O614" i="5"/>
  <c r="N614" i="5"/>
  <c r="L614" i="5"/>
  <c r="A614" i="5"/>
  <c r="Q613" i="5"/>
  <c r="P613" i="5"/>
  <c r="O613" i="5"/>
  <c r="N613" i="5"/>
  <c r="L613" i="5"/>
  <c r="A613" i="5"/>
  <c r="Q612" i="5"/>
  <c r="P612" i="5"/>
  <c r="O612" i="5"/>
  <c r="N612" i="5"/>
  <c r="L612" i="5"/>
  <c r="A612" i="5"/>
  <c r="Q611" i="5"/>
  <c r="P611" i="5"/>
  <c r="O611" i="5"/>
  <c r="N611" i="5"/>
  <c r="L611" i="5"/>
  <c r="A611" i="5"/>
  <c r="Q610" i="5"/>
  <c r="P610" i="5"/>
  <c r="O610" i="5"/>
  <c r="N610" i="5"/>
  <c r="L610" i="5"/>
  <c r="A610" i="5"/>
  <c r="Q609" i="5"/>
  <c r="P609" i="5"/>
  <c r="O609" i="5"/>
  <c r="N609" i="5"/>
  <c r="L609" i="5"/>
  <c r="A609" i="5"/>
  <c r="Q608" i="5"/>
  <c r="P608" i="5"/>
  <c r="O608" i="5"/>
  <c r="N608" i="5"/>
  <c r="L608" i="5"/>
  <c r="A608" i="5"/>
  <c r="Q607" i="5"/>
  <c r="P607" i="5"/>
  <c r="O607" i="5"/>
  <c r="N607" i="5"/>
  <c r="L607" i="5"/>
  <c r="A607" i="5"/>
  <c r="Q606" i="5"/>
  <c r="P606" i="5"/>
  <c r="O606" i="5"/>
  <c r="N606" i="5"/>
  <c r="L606" i="5"/>
  <c r="A606" i="5"/>
  <c r="Q605" i="5"/>
  <c r="P605" i="5"/>
  <c r="O605" i="5"/>
  <c r="N605" i="5"/>
  <c r="L605" i="5"/>
  <c r="A605" i="5"/>
  <c r="Q604" i="5"/>
  <c r="P604" i="5"/>
  <c r="O604" i="5"/>
  <c r="N604" i="5"/>
  <c r="L604" i="5"/>
  <c r="A604" i="5"/>
  <c r="Q603" i="5"/>
  <c r="P603" i="5"/>
  <c r="O603" i="5"/>
  <c r="N603" i="5"/>
  <c r="L603" i="5"/>
  <c r="A603" i="5"/>
  <c r="Q602" i="5"/>
  <c r="P602" i="5"/>
  <c r="O602" i="5"/>
  <c r="N602" i="5"/>
  <c r="L602" i="5"/>
  <c r="A602" i="5"/>
  <c r="Q601" i="5"/>
  <c r="P601" i="5"/>
  <c r="O601" i="5"/>
  <c r="N601" i="5"/>
  <c r="L601" i="5"/>
  <c r="A601" i="5"/>
  <c r="Q600" i="5"/>
  <c r="P600" i="5"/>
  <c r="O600" i="5"/>
  <c r="N600" i="5"/>
  <c r="L600" i="5"/>
  <c r="A600" i="5"/>
  <c r="Q599" i="5"/>
  <c r="P599" i="5"/>
  <c r="O599" i="5"/>
  <c r="N599" i="5"/>
  <c r="L599" i="5"/>
  <c r="A599" i="5"/>
  <c r="Q598" i="5"/>
  <c r="P598" i="5"/>
  <c r="O598" i="5"/>
  <c r="N598" i="5"/>
  <c r="L598" i="5"/>
  <c r="A598" i="5"/>
  <c r="Q597" i="5"/>
  <c r="P597" i="5"/>
  <c r="O597" i="5"/>
  <c r="N597" i="5"/>
  <c r="L597" i="5"/>
  <c r="A597" i="5"/>
  <c r="Q596" i="5"/>
  <c r="P596" i="5"/>
  <c r="O596" i="5"/>
  <c r="N596" i="5"/>
  <c r="L596" i="5"/>
  <c r="A596" i="5"/>
  <c r="Q595" i="5"/>
  <c r="P595" i="5"/>
  <c r="O595" i="5"/>
  <c r="N595" i="5"/>
  <c r="L595" i="5"/>
  <c r="A595" i="5"/>
  <c r="Q594" i="5"/>
  <c r="P594" i="5"/>
  <c r="O594" i="5"/>
  <c r="N594" i="5"/>
  <c r="L594" i="5"/>
  <c r="A594" i="5"/>
  <c r="Q593" i="5"/>
  <c r="P593" i="5"/>
  <c r="O593" i="5"/>
  <c r="N593" i="5"/>
  <c r="L593" i="5"/>
  <c r="A593" i="5"/>
  <c r="Q592" i="5"/>
  <c r="P592" i="5"/>
  <c r="O592" i="5"/>
  <c r="N592" i="5"/>
  <c r="L592" i="5"/>
  <c r="A592" i="5"/>
  <c r="Q591" i="5"/>
  <c r="P591" i="5"/>
  <c r="O591" i="5"/>
  <c r="N591" i="5"/>
  <c r="L591" i="5"/>
  <c r="A591" i="5"/>
  <c r="Q590" i="5"/>
  <c r="P590" i="5"/>
  <c r="O590" i="5"/>
  <c r="N590" i="5"/>
  <c r="L590" i="5"/>
  <c r="A590" i="5"/>
  <c r="Q589" i="5"/>
  <c r="P589" i="5"/>
  <c r="O589" i="5"/>
  <c r="N589" i="5"/>
  <c r="L589" i="5"/>
  <c r="A589" i="5"/>
  <c r="Q588" i="5"/>
  <c r="P588" i="5"/>
  <c r="O588" i="5"/>
  <c r="N588" i="5"/>
  <c r="L588" i="5"/>
  <c r="A588" i="5"/>
  <c r="Q587" i="5"/>
  <c r="P587" i="5"/>
  <c r="O587" i="5"/>
  <c r="N587" i="5"/>
  <c r="L587" i="5"/>
  <c r="A587" i="5"/>
  <c r="Q586" i="5"/>
  <c r="P586" i="5"/>
  <c r="O586" i="5"/>
  <c r="N586" i="5"/>
  <c r="L586" i="5"/>
  <c r="A586" i="5"/>
  <c r="Q585" i="5"/>
  <c r="P585" i="5"/>
  <c r="O585" i="5"/>
  <c r="N585" i="5"/>
  <c r="L585" i="5"/>
  <c r="A585" i="5"/>
  <c r="Q584" i="5"/>
  <c r="P584" i="5"/>
  <c r="O584" i="5"/>
  <c r="N584" i="5"/>
  <c r="L584" i="5"/>
  <c r="A584" i="5"/>
  <c r="Q583" i="5"/>
  <c r="P583" i="5"/>
  <c r="O583" i="5"/>
  <c r="N583" i="5"/>
  <c r="L583" i="5"/>
  <c r="A583" i="5"/>
  <c r="Q582" i="5"/>
  <c r="P582" i="5"/>
  <c r="O582" i="5"/>
  <c r="N582" i="5"/>
  <c r="L582" i="5"/>
  <c r="A582" i="5"/>
  <c r="Q581" i="5"/>
  <c r="P581" i="5"/>
  <c r="O581" i="5"/>
  <c r="N581" i="5"/>
  <c r="L581" i="5"/>
  <c r="A581" i="5"/>
  <c r="Q580" i="5"/>
  <c r="P580" i="5"/>
  <c r="O580" i="5"/>
  <c r="N580" i="5"/>
  <c r="L580" i="5"/>
  <c r="A580" i="5"/>
  <c r="Q579" i="5"/>
  <c r="P579" i="5"/>
  <c r="O579" i="5"/>
  <c r="N579" i="5"/>
  <c r="L579" i="5"/>
  <c r="A579" i="5"/>
  <c r="Q578" i="5"/>
  <c r="P578" i="5"/>
  <c r="O578" i="5"/>
  <c r="N578" i="5"/>
  <c r="L578" i="5"/>
  <c r="A578" i="5"/>
  <c r="Q577" i="5"/>
  <c r="P577" i="5"/>
  <c r="O577" i="5"/>
  <c r="N577" i="5"/>
  <c r="L577" i="5"/>
  <c r="A577" i="5"/>
  <c r="Q576" i="5"/>
  <c r="P576" i="5"/>
  <c r="O576" i="5"/>
  <c r="N576" i="5"/>
  <c r="L576" i="5"/>
  <c r="A576" i="5"/>
  <c r="Q575" i="5"/>
  <c r="P575" i="5"/>
  <c r="O575" i="5"/>
  <c r="N575" i="5"/>
  <c r="L575" i="5"/>
  <c r="A575" i="5"/>
  <c r="Q574" i="5"/>
  <c r="P574" i="5"/>
  <c r="O574" i="5"/>
  <c r="N574" i="5"/>
  <c r="L574" i="5"/>
  <c r="A574" i="5"/>
  <c r="Q573" i="5"/>
  <c r="P573" i="5"/>
  <c r="O573" i="5"/>
  <c r="N573" i="5"/>
  <c r="L573" i="5"/>
  <c r="A573" i="5"/>
  <c r="Q572" i="5"/>
  <c r="P572" i="5"/>
  <c r="O572" i="5"/>
  <c r="N572" i="5"/>
  <c r="L572" i="5"/>
  <c r="A572" i="5"/>
  <c r="Q571" i="5"/>
  <c r="P571" i="5"/>
  <c r="O571" i="5"/>
  <c r="N571" i="5"/>
  <c r="L571" i="5"/>
  <c r="A571" i="5"/>
  <c r="Q570" i="5"/>
  <c r="P570" i="5"/>
  <c r="O570" i="5"/>
  <c r="N570" i="5"/>
  <c r="L570" i="5"/>
  <c r="A570" i="5"/>
  <c r="Q569" i="5"/>
  <c r="P569" i="5"/>
  <c r="O569" i="5"/>
  <c r="N569" i="5"/>
  <c r="L569" i="5"/>
  <c r="A569" i="5"/>
  <c r="Q568" i="5"/>
  <c r="P568" i="5"/>
  <c r="O568" i="5"/>
  <c r="N568" i="5"/>
  <c r="L568" i="5"/>
  <c r="A568" i="5"/>
  <c r="Q567" i="5"/>
  <c r="P567" i="5"/>
  <c r="O567" i="5"/>
  <c r="N567" i="5"/>
  <c r="L567" i="5"/>
  <c r="A567" i="5"/>
  <c r="Q566" i="5"/>
  <c r="P566" i="5"/>
  <c r="O566" i="5"/>
  <c r="N566" i="5"/>
  <c r="L566" i="5"/>
  <c r="A566" i="5"/>
  <c r="Q565" i="5"/>
  <c r="P565" i="5"/>
  <c r="O565" i="5"/>
  <c r="N565" i="5"/>
  <c r="L565" i="5"/>
  <c r="A565" i="5"/>
  <c r="Q564" i="5"/>
  <c r="P564" i="5"/>
  <c r="O564" i="5"/>
  <c r="N564" i="5"/>
  <c r="L564" i="5"/>
  <c r="A564" i="5"/>
  <c r="Q563" i="5"/>
  <c r="P563" i="5"/>
  <c r="O563" i="5"/>
  <c r="N563" i="5"/>
  <c r="L563" i="5"/>
  <c r="A563" i="5"/>
  <c r="Q562" i="5"/>
  <c r="P562" i="5"/>
  <c r="O562" i="5"/>
  <c r="N562" i="5"/>
  <c r="L562" i="5"/>
  <c r="A562" i="5"/>
  <c r="Q561" i="5"/>
  <c r="P561" i="5"/>
  <c r="O561" i="5"/>
  <c r="N561" i="5"/>
  <c r="L561" i="5"/>
  <c r="A561" i="5"/>
  <c r="Q560" i="5"/>
  <c r="P560" i="5"/>
  <c r="O560" i="5"/>
  <c r="N560" i="5"/>
  <c r="L560" i="5"/>
  <c r="A560" i="5"/>
  <c r="Q559" i="5"/>
  <c r="P559" i="5"/>
  <c r="O559" i="5"/>
  <c r="N559" i="5"/>
  <c r="L559" i="5"/>
  <c r="A559" i="5"/>
  <c r="Q558" i="5"/>
  <c r="P558" i="5"/>
  <c r="O558" i="5"/>
  <c r="N558" i="5"/>
  <c r="L558" i="5"/>
  <c r="A558" i="5"/>
  <c r="Q557" i="5"/>
  <c r="P557" i="5"/>
  <c r="O557" i="5"/>
  <c r="N557" i="5"/>
  <c r="L557" i="5"/>
  <c r="A557" i="5"/>
  <c r="Q556" i="5"/>
  <c r="P556" i="5"/>
  <c r="O556" i="5"/>
  <c r="N556" i="5"/>
  <c r="L556" i="5"/>
  <c r="A556" i="5"/>
  <c r="Q555" i="5"/>
  <c r="P555" i="5"/>
  <c r="O555" i="5"/>
  <c r="N555" i="5"/>
  <c r="L555" i="5"/>
  <c r="A555" i="5"/>
  <c r="Q554" i="5"/>
  <c r="P554" i="5"/>
  <c r="O554" i="5"/>
  <c r="N554" i="5"/>
  <c r="L554" i="5"/>
  <c r="A554" i="5"/>
  <c r="Q553" i="5"/>
  <c r="P553" i="5"/>
  <c r="O553" i="5"/>
  <c r="N553" i="5"/>
  <c r="L553" i="5"/>
  <c r="A553" i="5"/>
  <c r="Q552" i="5"/>
  <c r="P552" i="5"/>
  <c r="O552" i="5"/>
  <c r="N552" i="5"/>
  <c r="L552" i="5"/>
  <c r="A552" i="5"/>
  <c r="Q551" i="5"/>
  <c r="P551" i="5"/>
  <c r="O551" i="5"/>
  <c r="N551" i="5"/>
  <c r="L551" i="5"/>
  <c r="A551" i="5"/>
  <c r="Q550" i="5"/>
  <c r="P550" i="5"/>
  <c r="O550" i="5"/>
  <c r="N550" i="5"/>
  <c r="L550" i="5"/>
  <c r="A550" i="5"/>
  <c r="Q549" i="5"/>
  <c r="P549" i="5"/>
  <c r="O549" i="5"/>
  <c r="N549" i="5"/>
  <c r="L549" i="5"/>
  <c r="A549" i="5"/>
  <c r="Q548" i="5"/>
  <c r="P548" i="5"/>
  <c r="O548" i="5"/>
  <c r="N548" i="5"/>
  <c r="L548" i="5"/>
  <c r="A548" i="5"/>
  <c r="Q547" i="5"/>
  <c r="P547" i="5"/>
  <c r="O547" i="5"/>
  <c r="N547" i="5"/>
  <c r="L547" i="5"/>
  <c r="A547" i="5"/>
  <c r="Q546" i="5"/>
  <c r="P546" i="5"/>
  <c r="O546" i="5"/>
  <c r="N546" i="5"/>
  <c r="L546" i="5"/>
  <c r="A546" i="5"/>
  <c r="Q545" i="5"/>
  <c r="P545" i="5"/>
  <c r="O545" i="5"/>
  <c r="N545" i="5"/>
  <c r="L545" i="5"/>
  <c r="A545" i="5"/>
  <c r="Q544" i="5"/>
  <c r="P544" i="5"/>
  <c r="O544" i="5"/>
  <c r="N544" i="5"/>
  <c r="L544" i="5"/>
  <c r="A544" i="5"/>
  <c r="Q543" i="5"/>
  <c r="P543" i="5"/>
  <c r="O543" i="5"/>
  <c r="N543" i="5"/>
  <c r="L543" i="5"/>
  <c r="A543" i="5"/>
  <c r="Q542" i="5"/>
  <c r="P542" i="5"/>
  <c r="O542" i="5"/>
  <c r="N542" i="5"/>
  <c r="L542" i="5"/>
  <c r="A542" i="5"/>
  <c r="Q541" i="5"/>
  <c r="P541" i="5"/>
  <c r="O541" i="5"/>
  <c r="N541" i="5"/>
  <c r="L541" i="5"/>
  <c r="A541" i="5"/>
  <c r="Q540" i="5"/>
  <c r="P540" i="5"/>
  <c r="O540" i="5"/>
  <c r="N540" i="5"/>
  <c r="L540" i="5"/>
  <c r="A540" i="5"/>
  <c r="Q539" i="5"/>
  <c r="P539" i="5"/>
  <c r="O539" i="5"/>
  <c r="N539" i="5"/>
  <c r="L539" i="5"/>
  <c r="A539" i="5"/>
  <c r="Q538" i="5"/>
  <c r="P538" i="5"/>
  <c r="O538" i="5"/>
  <c r="N538" i="5"/>
  <c r="L538" i="5"/>
  <c r="A538" i="5"/>
  <c r="Q537" i="5"/>
  <c r="P537" i="5"/>
  <c r="O537" i="5"/>
  <c r="N537" i="5"/>
  <c r="L537" i="5"/>
  <c r="A537" i="5"/>
  <c r="Q536" i="5"/>
  <c r="P536" i="5"/>
  <c r="O536" i="5"/>
  <c r="N536" i="5"/>
  <c r="L536" i="5"/>
  <c r="A536" i="5"/>
  <c r="Q535" i="5"/>
  <c r="P535" i="5"/>
  <c r="O535" i="5"/>
  <c r="N535" i="5"/>
  <c r="L535" i="5"/>
  <c r="A535" i="5"/>
  <c r="Q534" i="5"/>
  <c r="P534" i="5"/>
  <c r="O534" i="5"/>
  <c r="N534" i="5"/>
  <c r="L534" i="5"/>
  <c r="A534" i="5"/>
  <c r="Q533" i="5"/>
  <c r="P533" i="5"/>
  <c r="O533" i="5"/>
  <c r="N533" i="5"/>
  <c r="L533" i="5"/>
  <c r="A533" i="5"/>
  <c r="Q532" i="5"/>
  <c r="P532" i="5"/>
  <c r="O532" i="5"/>
  <c r="N532" i="5"/>
  <c r="L532" i="5"/>
  <c r="A532" i="5"/>
  <c r="Q531" i="5"/>
  <c r="P531" i="5"/>
  <c r="O531" i="5"/>
  <c r="N531" i="5"/>
  <c r="L531" i="5"/>
  <c r="A531" i="5"/>
  <c r="Q530" i="5"/>
  <c r="P530" i="5"/>
  <c r="O530" i="5"/>
  <c r="N530" i="5"/>
  <c r="L530" i="5"/>
  <c r="A530" i="5"/>
  <c r="Q529" i="5"/>
  <c r="P529" i="5"/>
  <c r="O529" i="5"/>
  <c r="N529" i="5"/>
  <c r="L529" i="5"/>
  <c r="A529" i="5"/>
  <c r="Q528" i="5"/>
  <c r="P528" i="5"/>
  <c r="O528" i="5"/>
  <c r="N528" i="5"/>
  <c r="L528" i="5"/>
  <c r="A528" i="5"/>
  <c r="Q527" i="5"/>
  <c r="P527" i="5"/>
  <c r="O527" i="5"/>
  <c r="N527" i="5"/>
  <c r="L527" i="5"/>
  <c r="A527" i="5"/>
  <c r="Q526" i="5"/>
  <c r="P526" i="5"/>
  <c r="O526" i="5"/>
  <c r="N526" i="5"/>
  <c r="L526" i="5"/>
  <c r="A526" i="5"/>
  <c r="Q525" i="5"/>
  <c r="P525" i="5"/>
  <c r="O525" i="5"/>
  <c r="N525" i="5"/>
  <c r="L525" i="5"/>
  <c r="A525" i="5"/>
  <c r="Q524" i="5"/>
  <c r="P524" i="5"/>
  <c r="O524" i="5"/>
  <c r="N524" i="5"/>
  <c r="L524" i="5"/>
  <c r="A524" i="5"/>
  <c r="Q523" i="5"/>
  <c r="P523" i="5"/>
  <c r="O523" i="5"/>
  <c r="N523" i="5"/>
  <c r="L523" i="5"/>
  <c r="A523" i="5"/>
  <c r="Q522" i="5"/>
  <c r="P522" i="5"/>
  <c r="O522" i="5"/>
  <c r="N522" i="5"/>
  <c r="L522" i="5"/>
  <c r="A522" i="5"/>
  <c r="Q521" i="5"/>
  <c r="P521" i="5"/>
  <c r="O521" i="5"/>
  <c r="N521" i="5"/>
  <c r="L521" i="5"/>
  <c r="A521" i="5"/>
  <c r="Q520" i="5"/>
  <c r="P520" i="5"/>
  <c r="O520" i="5"/>
  <c r="N520" i="5"/>
  <c r="L520" i="5"/>
  <c r="A520" i="5"/>
  <c r="Q519" i="5"/>
  <c r="P519" i="5"/>
  <c r="O519" i="5"/>
  <c r="N519" i="5"/>
  <c r="L519" i="5"/>
  <c r="A519" i="5"/>
  <c r="Q518" i="5"/>
  <c r="P518" i="5"/>
  <c r="O518" i="5"/>
  <c r="N518" i="5"/>
  <c r="L518" i="5"/>
  <c r="A518" i="5"/>
  <c r="Q517" i="5"/>
  <c r="P517" i="5"/>
  <c r="O517" i="5"/>
  <c r="N517" i="5"/>
  <c r="L517" i="5"/>
  <c r="A517" i="5"/>
  <c r="Q516" i="5"/>
  <c r="P516" i="5"/>
  <c r="O516" i="5"/>
  <c r="N516" i="5"/>
  <c r="L516" i="5"/>
  <c r="A516" i="5"/>
  <c r="Q515" i="5"/>
  <c r="P515" i="5"/>
  <c r="O515" i="5"/>
  <c r="N515" i="5"/>
  <c r="L515" i="5"/>
  <c r="A515" i="5"/>
  <c r="Q514" i="5"/>
  <c r="P514" i="5"/>
  <c r="O514" i="5"/>
  <c r="N514" i="5"/>
  <c r="L514" i="5"/>
  <c r="A514" i="5"/>
  <c r="Q513" i="5"/>
  <c r="P513" i="5"/>
  <c r="O513" i="5"/>
  <c r="N513" i="5"/>
  <c r="L513" i="5"/>
  <c r="A513" i="5"/>
  <c r="Q512" i="5"/>
  <c r="P512" i="5"/>
  <c r="O512" i="5"/>
  <c r="N512" i="5"/>
  <c r="L512" i="5"/>
  <c r="A512" i="5"/>
  <c r="Q511" i="5"/>
  <c r="P511" i="5"/>
  <c r="O511" i="5"/>
  <c r="N511" i="5"/>
  <c r="L511" i="5"/>
  <c r="A511" i="5"/>
  <c r="Q510" i="5"/>
  <c r="P510" i="5"/>
  <c r="O510" i="5"/>
  <c r="N510" i="5"/>
  <c r="L510" i="5"/>
  <c r="A510" i="5"/>
  <c r="Q509" i="5"/>
  <c r="P509" i="5"/>
  <c r="O509" i="5"/>
  <c r="N509" i="5"/>
  <c r="L509" i="5"/>
  <c r="A509" i="5"/>
  <c r="Q508" i="5"/>
  <c r="P508" i="5"/>
  <c r="O508" i="5"/>
  <c r="N508" i="5"/>
  <c r="L508" i="5"/>
  <c r="A508" i="5"/>
  <c r="Q507" i="5"/>
  <c r="P507" i="5"/>
  <c r="O507" i="5"/>
  <c r="N507" i="5"/>
  <c r="L507" i="5"/>
  <c r="A507" i="5"/>
  <c r="Q506" i="5"/>
  <c r="P506" i="5"/>
  <c r="O506" i="5"/>
  <c r="N506" i="5"/>
  <c r="L506" i="5"/>
  <c r="A506" i="5"/>
  <c r="Q505" i="5"/>
  <c r="P505" i="5"/>
  <c r="O505" i="5"/>
  <c r="N505" i="5"/>
  <c r="L505" i="5"/>
  <c r="A505" i="5"/>
  <c r="Q504" i="5"/>
  <c r="P504" i="5"/>
  <c r="O504" i="5"/>
  <c r="N504" i="5"/>
  <c r="L504" i="5"/>
  <c r="A504" i="5"/>
  <c r="Q503" i="5"/>
  <c r="P503" i="5"/>
  <c r="O503" i="5"/>
  <c r="N503" i="5"/>
  <c r="L503" i="5"/>
  <c r="A503" i="5"/>
  <c r="Q502" i="5"/>
  <c r="P502" i="5"/>
  <c r="O502" i="5"/>
  <c r="N502" i="5"/>
  <c r="L502" i="5"/>
  <c r="A502" i="5"/>
  <c r="Q501" i="5"/>
  <c r="P501" i="5"/>
  <c r="O501" i="5"/>
  <c r="N501" i="5"/>
  <c r="L501" i="5"/>
  <c r="A501" i="5"/>
  <c r="Q500" i="5"/>
  <c r="P500" i="5"/>
  <c r="O500" i="5"/>
  <c r="N500" i="5"/>
  <c r="L500" i="5"/>
  <c r="A500" i="5"/>
  <c r="Q499" i="5"/>
  <c r="P499" i="5"/>
  <c r="O499" i="5"/>
  <c r="N499" i="5"/>
  <c r="L499" i="5"/>
  <c r="A499" i="5"/>
  <c r="Q498" i="5"/>
  <c r="P498" i="5"/>
  <c r="O498" i="5"/>
  <c r="N498" i="5"/>
  <c r="L498" i="5"/>
  <c r="A498" i="5"/>
  <c r="Q497" i="5"/>
  <c r="P497" i="5"/>
  <c r="O497" i="5"/>
  <c r="N497" i="5"/>
  <c r="L497" i="5"/>
  <c r="A497" i="5"/>
  <c r="Q496" i="5"/>
  <c r="P496" i="5"/>
  <c r="O496" i="5"/>
  <c r="N496" i="5"/>
  <c r="L496" i="5"/>
  <c r="A496" i="5"/>
  <c r="Q495" i="5"/>
  <c r="P495" i="5"/>
  <c r="O495" i="5"/>
  <c r="N495" i="5"/>
  <c r="L495" i="5"/>
  <c r="A495" i="5"/>
  <c r="Q494" i="5"/>
  <c r="P494" i="5"/>
  <c r="O494" i="5"/>
  <c r="N494" i="5"/>
  <c r="L494" i="5"/>
  <c r="A494" i="5"/>
  <c r="Q493" i="5"/>
  <c r="P493" i="5"/>
  <c r="O493" i="5"/>
  <c r="N493" i="5"/>
  <c r="L493" i="5"/>
  <c r="A493" i="5"/>
  <c r="Q492" i="5"/>
  <c r="P492" i="5"/>
  <c r="O492" i="5"/>
  <c r="N492" i="5"/>
  <c r="L492" i="5"/>
  <c r="A492" i="5"/>
  <c r="Q491" i="5"/>
  <c r="P491" i="5"/>
  <c r="O491" i="5"/>
  <c r="N491" i="5"/>
  <c r="L491" i="5"/>
  <c r="A491" i="5"/>
  <c r="Q490" i="5"/>
  <c r="P490" i="5"/>
  <c r="O490" i="5"/>
  <c r="N490" i="5"/>
  <c r="L490" i="5"/>
  <c r="A490" i="5"/>
  <c r="Q489" i="5"/>
  <c r="P489" i="5"/>
  <c r="O489" i="5"/>
  <c r="N489" i="5"/>
  <c r="L489" i="5"/>
  <c r="A489" i="5"/>
  <c r="Q488" i="5"/>
  <c r="P488" i="5"/>
  <c r="O488" i="5"/>
  <c r="N488" i="5"/>
  <c r="L488" i="5"/>
  <c r="A488" i="5"/>
  <c r="Q487" i="5"/>
  <c r="P487" i="5"/>
  <c r="O487" i="5"/>
  <c r="N487" i="5"/>
  <c r="L487" i="5"/>
  <c r="A487" i="5"/>
  <c r="Q486" i="5"/>
  <c r="P486" i="5"/>
  <c r="O486" i="5"/>
  <c r="N486" i="5"/>
  <c r="L486" i="5"/>
  <c r="A486" i="5"/>
  <c r="Q485" i="5"/>
  <c r="P485" i="5"/>
  <c r="O485" i="5"/>
  <c r="N485" i="5"/>
  <c r="L485" i="5"/>
  <c r="A485" i="5"/>
  <c r="Q484" i="5"/>
  <c r="P484" i="5"/>
  <c r="O484" i="5"/>
  <c r="N484" i="5"/>
  <c r="L484" i="5"/>
  <c r="A484" i="5"/>
  <c r="Q483" i="5"/>
  <c r="P483" i="5"/>
  <c r="O483" i="5"/>
  <c r="N483" i="5"/>
  <c r="L483" i="5"/>
  <c r="A483" i="5"/>
  <c r="Q482" i="5"/>
  <c r="P482" i="5"/>
  <c r="O482" i="5"/>
  <c r="N482" i="5"/>
  <c r="L482" i="5"/>
  <c r="A482" i="5"/>
  <c r="Q481" i="5"/>
  <c r="P481" i="5"/>
  <c r="O481" i="5"/>
  <c r="N481" i="5"/>
  <c r="L481" i="5"/>
  <c r="A481" i="5"/>
  <c r="Q480" i="5"/>
  <c r="P480" i="5"/>
  <c r="O480" i="5"/>
  <c r="N480" i="5"/>
  <c r="L480" i="5"/>
  <c r="A480" i="5"/>
  <c r="Q479" i="5"/>
  <c r="P479" i="5"/>
  <c r="O479" i="5"/>
  <c r="N479" i="5"/>
  <c r="L479" i="5"/>
  <c r="A479" i="5"/>
  <c r="Q478" i="5"/>
  <c r="P478" i="5"/>
  <c r="O478" i="5"/>
  <c r="N478" i="5"/>
  <c r="L478" i="5"/>
  <c r="A478" i="5"/>
  <c r="Q477" i="5"/>
  <c r="P477" i="5"/>
  <c r="O477" i="5"/>
  <c r="N477" i="5"/>
  <c r="L477" i="5"/>
  <c r="A477" i="5"/>
  <c r="Q476" i="5"/>
  <c r="P476" i="5"/>
  <c r="O476" i="5"/>
  <c r="N476" i="5"/>
  <c r="L476" i="5"/>
  <c r="A476" i="5"/>
  <c r="Q475" i="5"/>
  <c r="P475" i="5"/>
  <c r="O475" i="5"/>
  <c r="N475" i="5"/>
  <c r="L475" i="5"/>
  <c r="A475" i="5"/>
  <c r="Q474" i="5"/>
  <c r="P474" i="5"/>
  <c r="O474" i="5"/>
  <c r="N474" i="5"/>
  <c r="L474" i="5"/>
  <c r="A474" i="5"/>
  <c r="Q473" i="5"/>
  <c r="P473" i="5"/>
  <c r="O473" i="5"/>
  <c r="N473" i="5"/>
  <c r="L473" i="5"/>
  <c r="A473" i="5"/>
  <c r="Q472" i="5"/>
  <c r="P472" i="5"/>
  <c r="O472" i="5"/>
  <c r="N472" i="5"/>
  <c r="L472" i="5"/>
  <c r="A472" i="5"/>
  <c r="Q471" i="5"/>
  <c r="P471" i="5"/>
  <c r="O471" i="5"/>
  <c r="N471" i="5"/>
  <c r="L471" i="5"/>
  <c r="A471" i="5"/>
  <c r="Q470" i="5"/>
  <c r="P470" i="5"/>
  <c r="O470" i="5"/>
  <c r="N470" i="5"/>
  <c r="L470" i="5"/>
  <c r="A470" i="5"/>
  <c r="Q469" i="5"/>
  <c r="P469" i="5"/>
  <c r="O469" i="5"/>
  <c r="N469" i="5"/>
  <c r="L469" i="5"/>
  <c r="A469" i="5"/>
  <c r="Q468" i="5"/>
  <c r="P468" i="5"/>
  <c r="O468" i="5"/>
  <c r="N468" i="5"/>
  <c r="L468" i="5"/>
  <c r="A468" i="5"/>
  <c r="Q467" i="5"/>
  <c r="P467" i="5"/>
  <c r="O467" i="5"/>
  <c r="N467" i="5"/>
  <c r="L467" i="5"/>
  <c r="A467" i="5"/>
  <c r="Q466" i="5"/>
  <c r="P466" i="5"/>
  <c r="O466" i="5"/>
  <c r="N466" i="5"/>
  <c r="L466" i="5"/>
  <c r="A466" i="5"/>
  <c r="Q465" i="5"/>
  <c r="P465" i="5"/>
  <c r="O465" i="5"/>
  <c r="N465" i="5"/>
  <c r="L465" i="5"/>
  <c r="A465" i="5"/>
  <c r="Q464" i="5"/>
  <c r="P464" i="5"/>
  <c r="O464" i="5"/>
  <c r="N464" i="5"/>
  <c r="L464" i="5"/>
  <c r="A464" i="5"/>
  <c r="Q463" i="5"/>
  <c r="P463" i="5"/>
  <c r="O463" i="5"/>
  <c r="N463" i="5"/>
  <c r="L463" i="5"/>
  <c r="A463" i="5"/>
  <c r="Q462" i="5"/>
  <c r="P462" i="5"/>
  <c r="O462" i="5"/>
  <c r="N462" i="5"/>
  <c r="L462" i="5"/>
  <c r="A462" i="5"/>
  <c r="Q461" i="5"/>
  <c r="P461" i="5"/>
  <c r="O461" i="5"/>
  <c r="N461" i="5"/>
  <c r="L461" i="5"/>
  <c r="A461" i="5"/>
  <c r="Q460" i="5"/>
  <c r="P460" i="5"/>
  <c r="O460" i="5"/>
  <c r="N460" i="5"/>
  <c r="L460" i="5"/>
  <c r="A460" i="5"/>
  <c r="Q459" i="5"/>
  <c r="P459" i="5"/>
  <c r="O459" i="5"/>
  <c r="N459" i="5"/>
  <c r="L459" i="5"/>
  <c r="A459" i="5"/>
  <c r="Q458" i="5"/>
  <c r="P458" i="5"/>
  <c r="O458" i="5"/>
  <c r="N458" i="5"/>
  <c r="L458" i="5"/>
  <c r="A458" i="5"/>
  <c r="Q457" i="5"/>
  <c r="P457" i="5"/>
  <c r="O457" i="5"/>
  <c r="N457" i="5"/>
  <c r="L457" i="5"/>
  <c r="A457" i="5"/>
  <c r="Q456" i="5"/>
  <c r="P456" i="5"/>
  <c r="O456" i="5"/>
  <c r="N456" i="5"/>
  <c r="L456" i="5"/>
  <c r="A456" i="5"/>
  <c r="Q455" i="5"/>
  <c r="P455" i="5"/>
  <c r="O455" i="5"/>
  <c r="N455" i="5"/>
  <c r="L455" i="5"/>
  <c r="A455" i="5"/>
  <c r="Q454" i="5"/>
  <c r="P454" i="5"/>
  <c r="O454" i="5"/>
  <c r="N454" i="5"/>
  <c r="L454" i="5"/>
  <c r="A454" i="5"/>
  <c r="Q453" i="5"/>
  <c r="P453" i="5"/>
  <c r="O453" i="5"/>
  <c r="N453" i="5"/>
  <c r="L453" i="5"/>
  <c r="A453" i="5"/>
  <c r="Q452" i="5"/>
  <c r="P452" i="5"/>
  <c r="O452" i="5"/>
  <c r="N452" i="5"/>
  <c r="L452" i="5"/>
  <c r="A452" i="5"/>
  <c r="Q451" i="5"/>
  <c r="P451" i="5"/>
  <c r="O451" i="5"/>
  <c r="N451" i="5"/>
  <c r="L451" i="5"/>
  <c r="A451" i="5"/>
  <c r="Q450" i="5"/>
  <c r="P450" i="5"/>
  <c r="O450" i="5"/>
  <c r="N450" i="5"/>
  <c r="L450" i="5"/>
  <c r="A450" i="5"/>
  <c r="Q449" i="5"/>
  <c r="P449" i="5"/>
  <c r="O449" i="5"/>
  <c r="N449" i="5"/>
  <c r="L449" i="5"/>
  <c r="A449" i="5"/>
  <c r="Q448" i="5"/>
  <c r="P448" i="5"/>
  <c r="O448" i="5"/>
  <c r="N448" i="5"/>
  <c r="L448" i="5"/>
  <c r="A448" i="5"/>
  <c r="Q447" i="5"/>
  <c r="P447" i="5"/>
  <c r="O447" i="5"/>
  <c r="N447" i="5"/>
  <c r="L447" i="5"/>
  <c r="A447" i="5"/>
  <c r="Q446" i="5"/>
  <c r="P446" i="5"/>
  <c r="O446" i="5"/>
  <c r="N446" i="5"/>
  <c r="L446" i="5"/>
  <c r="A446" i="5"/>
  <c r="Q445" i="5"/>
  <c r="P445" i="5"/>
  <c r="O445" i="5"/>
  <c r="N445" i="5"/>
  <c r="L445" i="5"/>
  <c r="A445" i="5"/>
  <c r="Q444" i="5"/>
  <c r="P444" i="5"/>
  <c r="O444" i="5"/>
  <c r="N444" i="5"/>
  <c r="L444" i="5"/>
  <c r="A444" i="5"/>
  <c r="Q443" i="5"/>
  <c r="P443" i="5"/>
  <c r="O443" i="5"/>
  <c r="N443" i="5"/>
  <c r="L443" i="5"/>
  <c r="A443" i="5"/>
  <c r="Q442" i="5"/>
  <c r="P442" i="5"/>
  <c r="O442" i="5"/>
  <c r="N442" i="5"/>
  <c r="L442" i="5"/>
  <c r="A442" i="5"/>
  <c r="Q441" i="5"/>
  <c r="P441" i="5"/>
  <c r="O441" i="5"/>
  <c r="N441" i="5"/>
  <c r="L441" i="5"/>
  <c r="A441" i="5"/>
  <c r="Q440" i="5"/>
  <c r="P440" i="5"/>
  <c r="O440" i="5"/>
  <c r="N440" i="5"/>
  <c r="L440" i="5"/>
  <c r="A440" i="5"/>
  <c r="Q439" i="5"/>
  <c r="P439" i="5"/>
  <c r="O439" i="5"/>
  <c r="N439" i="5"/>
  <c r="L439" i="5"/>
  <c r="A439" i="5"/>
  <c r="Q438" i="5"/>
  <c r="P438" i="5"/>
  <c r="O438" i="5"/>
  <c r="N438" i="5"/>
  <c r="L438" i="5"/>
  <c r="A438" i="5"/>
  <c r="Q437" i="5"/>
  <c r="P437" i="5"/>
  <c r="O437" i="5"/>
  <c r="N437" i="5"/>
  <c r="L437" i="5"/>
  <c r="A437" i="5"/>
  <c r="Q436" i="5"/>
  <c r="P436" i="5"/>
  <c r="O436" i="5"/>
  <c r="N436" i="5"/>
  <c r="L436" i="5"/>
  <c r="A436" i="5"/>
  <c r="Q435" i="5"/>
  <c r="P435" i="5"/>
  <c r="O435" i="5"/>
  <c r="N435" i="5"/>
  <c r="L435" i="5"/>
  <c r="A435" i="5"/>
  <c r="Q434" i="5"/>
  <c r="P434" i="5"/>
  <c r="O434" i="5"/>
  <c r="N434" i="5"/>
  <c r="L434" i="5"/>
  <c r="A434" i="5"/>
  <c r="Q433" i="5"/>
  <c r="P433" i="5"/>
  <c r="O433" i="5"/>
  <c r="N433" i="5"/>
  <c r="L433" i="5"/>
  <c r="A433" i="5"/>
  <c r="Q432" i="5"/>
  <c r="P432" i="5"/>
  <c r="O432" i="5"/>
  <c r="N432" i="5"/>
  <c r="L432" i="5"/>
  <c r="A432" i="5"/>
  <c r="Q431" i="5"/>
  <c r="P431" i="5"/>
  <c r="O431" i="5"/>
  <c r="N431" i="5"/>
  <c r="L431" i="5"/>
  <c r="A431" i="5"/>
  <c r="Q430" i="5"/>
  <c r="P430" i="5"/>
  <c r="O430" i="5"/>
  <c r="N430" i="5"/>
  <c r="L430" i="5"/>
  <c r="A430" i="5"/>
  <c r="Q429" i="5"/>
  <c r="P429" i="5"/>
  <c r="O429" i="5"/>
  <c r="N429" i="5"/>
  <c r="L429" i="5"/>
  <c r="A429" i="5"/>
  <c r="Q428" i="5"/>
  <c r="P428" i="5"/>
  <c r="O428" i="5"/>
  <c r="N428" i="5"/>
  <c r="L428" i="5"/>
  <c r="A428" i="5"/>
  <c r="Q427" i="5"/>
  <c r="P427" i="5"/>
  <c r="O427" i="5"/>
  <c r="N427" i="5"/>
  <c r="L427" i="5"/>
  <c r="A427" i="5"/>
  <c r="Q426" i="5"/>
  <c r="P426" i="5"/>
  <c r="O426" i="5"/>
  <c r="N426" i="5"/>
  <c r="L426" i="5"/>
  <c r="A426" i="5"/>
  <c r="Q425" i="5"/>
  <c r="P425" i="5"/>
  <c r="O425" i="5"/>
  <c r="N425" i="5"/>
  <c r="L425" i="5"/>
  <c r="A425" i="5"/>
  <c r="Q424" i="5"/>
  <c r="P424" i="5"/>
  <c r="O424" i="5"/>
  <c r="N424" i="5"/>
  <c r="L424" i="5"/>
  <c r="A424" i="5"/>
  <c r="Q423" i="5"/>
  <c r="P423" i="5"/>
  <c r="O423" i="5"/>
  <c r="N423" i="5"/>
  <c r="L423" i="5"/>
  <c r="A423" i="5"/>
  <c r="Q422" i="5"/>
  <c r="P422" i="5"/>
  <c r="O422" i="5"/>
  <c r="N422" i="5"/>
  <c r="L422" i="5"/>
  <c r="A422" i="5"/>
  <c r="Q421" i="5"/>
  <c r="P421" i="5"/>
  <c r="O421" i="5"/>
  <c r="N421" i="5"/>
  <c r="L421" i="5"/>
  <c r="A421" i="5"/>
  <c r="Q420" i="5"/>
  <c r="P420" i="5"/>
  <c r="O420" i="5"/>
  <c r="N420" i="5"/>
  <c r="L420" i="5"/>
  <c r="A420" i="5"/>
  <c r="Q419" i="5"/>
  <c r="P419" i="5"/>
  <c r="O419" i="5"/>
  <c r="N419" i="5"/>
  <c r="L419" i="5"/>
  <c r="A419" i="5"/>
  <c r="Q418" i="5"/>
  <c r="P418" i="5"/>
  <c r="O418" i="5"/>
  <c r="N418" i="5"/>
  <c r="L418" i="5"/>
  <c r="A418" i="5"/>
  <c r="Q417" i="5"/>
  <c r="P417" i="5"/>
  <c r="O417" i="5"/>
  <c r="N417" i="5"/>
  <c r="L417" i="5"/>
  <c r="A417" i="5"/>
  <c r="Q416" i="5"/>
  <c r="P416" i="5"/>
  <c r="O416" i="5"/>
  <c r="N416" i="5"/>
  <c r="L416" i="5"/>
  <c r="A416" i="5"/>
  <c r="Q415" i="5"/>
  <c r="P415" i="5"/>
  <c r="O415" i="5"/>
  <c r="N415" i="5"/>
  <c r="L415" i="5"/>
  <c r="A415" i="5"/>
  <c r="Q414" i="5"/>
  <c r="P414" i="5"/>
  <c r="O414" i="5"/>
  <c r="N414" i="5"/>
  <c r="L414" i="5"/>
  <c r="A414" i="5"/>
  <c r="Q413" i="5"/>
  <c r="P413" i="5"/>
  <c r="O413" i="5"/>
  <c r="N413" i="5"/>
  <c r="L413" i="5"/>
  <c r="A413" i="5"/>
  <c r="Q412" i="5"/>
  <c r="P412" i="5"/>
  <c r="O412" i="5"/>
  <c r="N412" i="5"/>
  <c r="L412" i="5"/>
  <c r="A412" i="5"/>
  <c r="Q411" i="5"/>
  <c r="P411" i="5"/>
  <c r="O411" i="5"/>
  <c r="N411" i="5"/>
  <c r="L411" i="5"/>
  <c r="A411" i="5"/>
  <c r="Q410" i="5"/>
  <c r="P410" i="5"/>
  <c r="O410" i="5"/>
  <c r="N410" i="5"/>
  <c r="L410" i="5"/>
  <c r="A410" i="5"/>
  <c r="Q409" i="5"/>
  <c r="P409" i="5"/>
  <c r="O409" i="5"/>
  <c r="N409" i="5"/>
  <c r="L409" i="5"/>
  <c r="A409" i="5"/>
  <c r="Q408" i="5"/>
  <c r="P408" i="5"/>
  <c r="O408" i="5"/>
  <c r="N408" i="5"/>
  <c r="L408" i="5"/>
  <c r="A408" i="5"/>
  <c r="Q407" i="5"/>
  <c r="P407" i="5"/>
  <c r="O407" i="5"/>
  <c r="N407" i="5"/>
  <c r="L407" i="5"/>
  <c r="A407" i="5"/>
  <c r="Q406" i="5"/>
  <c r="P406" i="5"/>
  <c r="O406" i="5"/>
  <c r="N406" i="5"/>
  <c r="L406" i="5"/>
  <c r="A406" i="5"/>
  <c r="Q405" i="5"/>
  <c r="P405" i="5"/>
  <c r="O405" i="5"/>
  <c r="N405" i="5"/>
  <c r="L405" i="5"/>
  <c r="A405" i="5"/>
  <c r="Q404" i="5"/>
  <c r="P404" i="5"/>
  <c r="O404" i="5"/>
  <c r="N404" i="5"/>
  <c r="L404" i="5"/>
  <c r="A404" i="5"/>
  <c r="Q403" i="5"/>
  <c r="P403" i="5"/>
  <c r="O403" i="5"/>
  <c r="N403" i="5"/>
  <c r="L403" i="5"/>
  <c r="A403" i="5"/>
  <c r="Q402" i="5"/>
  <c r="P402" i="5"/>
  <c r="O402" i="5"/>
  <c r="N402" i="5"/>
  <c r="L402" i="5"/>
  <c r="A402" i="5"/>
  <c r="Q401" i="5"/>
  <c r="P401" i="5"/>
  <c r="O401" i="5"/>
  <c r="N401" i="5"/>
  <c r="L401" i="5"/>
  <c r="A401" i="5"/>
  <c r="Q400" i="5"/>
  <c r="P400" i="5"/>
  <c r="O400" i="5"/>
  <c r="N400" i="5"/>
  <c r="L400" i="5"/>
  <c r="A400" i="5"/>
  <c r="Q399" i="5"/>
  <c r="P399" i="5"/>
  <c r="O399" i="5"/>
  <c r="N399" i="5"/>
  <c r="L399" i="5"/>
  <c r="A399" i="5"/>
  <c r="Q398" i="5"/>
  <c r="P398" i="5"/>
  <c r="O398" i="5"/>
  <c r="N398" i="5"/>
  <c r="L398" i="5"/>
  <c r="A398" i="5"/>
  <c r="Q397" i="5"/>
  <c r="P397" i="5"/>
  <c r="O397" i="5"/>
  <c r="N397" i="5"/>
  <c r="L397" i="5"/>
  <c r="A397" i="5"/>
  <c r="Q396" i="5"/>
  <c r="P396" i="5"/>
  <c r="O396" i="5"/>
  <c r="N396" i="5"/>
  <c r="L396" i="5"/>
  <c r="A396" i="5"/>
  <c r="Q395" i="5"/>
  <c r="P395" i="5"/>
  <c r="O395" i="5"/>
  <c r="N395" i="5"/>
  <c r="L395" i="5"/>
  <c r="A395" i="5"/>
  <c r="Q394" i="5"/>
  <c r="P394" i="5"/>
  <c r="O394" i="5"/>
  <c r="N394" i="5"/>
  <c r="L394" i="5"/>
  <c r="A394" i="5"/>
  <c r="Q393" i="5"/>
  <c r="P393" i="5"/>
  <c r="O393" i="5"/>
  <c r="N393" i="5"/>
  <c r="L393" i="5"/>
  <c r="A393" i="5"/>
  <c r="Q392" i="5"/>
  <c r="P392" i="5"/>
  <c r="O392" i="5"/>
  <c r="N392" i="5"/>
  <c r="L392" i="5"/>
  <c r="A392" i="5"/>
  <c r="Q391" i="5"/>
  <c r="P391" i="5"/>
  <c r="O391" i="5"/>
  <c r="N391" i="5"/>
  <c r="L391" i="5"/>
  <c r="A391" i="5"/>
  <c r="Q390" i="5"/>
  <c r="P390" i="5"/>
  <c r="O390" i="5"/>
  <c r="N390" i="5"/>
  <c r="L390" i="5"/>
  <c r="A390" i="5"/>
  <c r="Q389" i="5"/>
  <c r="P389" i="5"/>
  <c r="O389" i="5"/>
  <c r="N389" i="5"/>
  <c r="L389" i="5"/>
  <c r="A389" i="5"/>
  <c r="Q388" i="5"/>
  <c r="P388" i="5"/>
  <c r="O388" i="5"/>
  <c r="N388" i="5"/>
  <c r="L388" i="5"/>
  <c r="A388" i="5"/>
  <c r="Q387" i="5"/>
  <c r="P387" i="5"/>
  <c r="O387" i="5"/>
  <c r="N387" i="5"/>
  <c r="L387" i="5"/>
  <c r="A387" i="5"/>
  <c r="Q386" i="5"/>
  <c r="P386" i="5"/>
  <c r="O386" i="5"/>
  <c r="N386" i="5"/>
  <c r="L386" i="5"/>
  <c r="A386" i="5"/>
  <c r="Q385" i="5"/>
  <c r="P385" i="5"/>
  <c r="O385" i="5"/>
  <c r="N385" i="5"/>
  <c r="L385" i="5"/>
  <c r="A385" i="5"/>
  <c r="Q384" i="5"/>
  <c r="P384" i="5"/>
  <c r="O384" i="5"/>
  <c r="N384" i="5"/>
  <c r="L384" i="5"/>
  <c r="A384" i="5"/>
  <c r="Q383" i="5"/>
  <c r="P383" i="5"/>
  <c r="O383" i="5"/>
  <c r="N383" i="5"/>
  <c r="L383" i="5"/>
  <c r="A383" i="5"/>
  <c r="Q382" i="5"/>
  <c r="P382" i="5"/>
  <c r="O382" i="5"/>
  <c r="N382" i="5"/>
  <c r="L382" i="5"/>
  <c r="A382" i="5"/>
  <c r="Q381" i="5"/>
  <c r="P381" i="5"/>
  <c r="O381" i="5"/>
  <c r="N381" i="5"/>
  <c r="L381" i="5"/>
  <c r="A381" i="5"/>
  <c r="Q380" i="5"/>
  <c r="P380" i="5"/>
  <c r="O380" i="5"/>
  <c r="N380" i="5"/>
  <c r="L380" i="5"/>
  <c r="A380" i="5"/>
  <c r="Q379" i="5"/>
  <c r="P379" i="5"/>
  <c r="O379" i="5"/>
  <c r="N379" i="5"/>
  <c r="L379" i="5"/>
  <c r="A379" i="5"/>
  <c r="Q378" i="5"/>
  <c r="P378" i="5"/>
  <c r="O378" i="5"/>
  <c r="N378" i="5"/>
  <c r="L378" i="5"/>
  <c r="A378" i="5"/>
  <c r="Q377" i="5"/>
  <c r="P377" i="5"/>
  <c r="O377" i="5"/>
  <c r="N377" i="5"/>
  <c r="L377" i="5"/>
  <c r="A377" i="5"/>
  <c r="Q376" i="5"/>
  <c r="P376" i="5"/>
  <c r="O376" i="5"/>
  <c r="N376" i="5"/>
  <c r="L376" i="5"/>
  <c r="A376" i="5"/>
  <c r="Q375" i="5"/>
  <c r="P375" i="5"/>
  <c r="O375" i="5"/>
  <c r="N375" i="5"/>
  <c r="L375" i="5"/>
  <c r="A375" i="5"/>
  <c r="Q374" i="5"/>
  <c r="P374" i="5"/>
  <c r="O374" i="5"/>
  <c r="N374" i="5"/>
  <c r="L374" i="5"/>
  <c r="A374" i="5"/>
  <c r="Q373" i="5"/>
  <c r="P373" i="5"/>
  <c r="O373" i="5"/>
  <c r="N373" i="5"/>
  <c r="L373" i="5"/>
  <c r="A373" i="5"/>
  <c r="Q372" i="5"/>
  <c r="P372" i="5"/>
  <c r="O372" i="5"/>
  <c r="N372" i="5"/>
  <c r="L372" i="5"/>
  <c r="A372" i="5"/>
  <c r="Q371" i="5"/>
  <c r="P371" i="5"/>
  <c r="O371" i="5"/>
  <c r="N371" i="5"/>
  <c r="L371" i="5"/>
  <c r="A371" i="5"/>
  <c r="Q370" i="5"/>
  <c r="P370" i="5"/>
  <c r="O370" i="5"/>
  <c r="N370" i="5"/>
  <c r="L370" i="5"/>
  <c r="A370" i="5"/>
  <c r="Q369" i="5"/>
  <c r="P369" i="5"/>
  <c r="O369" i="5"/>
  <c r="N369" i="5"/>
  <c r="L369" i="5"/>
  <c r="A369" i="5"/>
  <c r="Q368" i="5"/>
  <c r="P368" i="5"/>
  <c r="O368" i="5"/>
  <c r="N368" i="5"/>
  <c r="L368" i="5"/>
  <c r="A368" i="5"/>
  <c r="Q367" i="5"/>
  <c r="P367" i="5"/>
  <c r="O367" i="5"/>
  <c r="N367" i="5"/>
  <c r="L367" i="5"/>
  <c r="A367" i="5"/>
  <c r="Q366" i="5"/>
  <c r="P366" i="5"/>
  <c r="O366" i="5"/>
  <c r="N366" i="5"/>
  <c r="L366" i="5"/>
  <c r="A366" i="5"/>
  <c r="Q365" i="5"/>
  <c r="P365" i="5"/>
  <c r="O365" i="5"/>
  <c r="N365" i="5"/>
  <c r="L365" i="5"/>
  <c r="A365" i="5"/>
  <c r="Q364" i="5"/>
  <c r="P364" i="5"/>
  <c r="O364" i="5"/>
  <c r="N364" i="5"/>
  <c r="L364" i="5"/>
  <c r="A364" i="5"/>
  <c r="Q363" i="5"/>
  <c r="P363" i="5"/>
  <c r="O363" i="5"/>
  <c r="N363" i="5"/>
  <c r="L363" i="5"/>
  <c r="A363" i="5"/>
  <c r="Q362" i="5"/>
  <c r="P362" i="5"/>
  <c r="O362" i="5"/>
  <c r="N362" i="5"/>
  <c r="L362" i="5"/>
  <c r="A362" i="5"/>
  <c r="Q361" i="5"/>
  <c r="P361" i="5"/>
  <c r="O361" i="5"/>
  <c r="N361" i="5"/>
  <c r="L361" i="5"/>
  <c r="A361" i="5"/>
  <c r="Q360" i="5"/>
  <c r="P360" i="5"/>
  <c r="O360" i="5"/>
  <c r="N360" i="5"/>
  <c r="L360" i="5"/>
  <c r="A360" i="5"/>
  <c r="Q359" i="5"/>
  <c r="P359" i="5"/>
  <c r="O359" i="5"/>
  <c r="N359" i="5"/>
  <c r="L359" i="5"/>
  <c r="A359" i="5"/>
  <c r="Q358" i="5"/>
  <c r="P358" i="5"/>
  <c r="O358" i="5"/>
  <c r="N358" i="5"/>
  <c r="L358" i="5"/>
  <c r="A358" i="5"/>
  <c r="Q357" i="5"/>
  <c r="P357" i="5"/>
  <c r="O357" i="5"/>
  <c r="N357" i="5"/>
  <c r="L357" i="5"/>
  <c r="A357" i="5"/>
  <c r="Q356" i="5"/>
  <c r="P356" i="5"/>
  <c r="O356" i="5"/>
  <c r="N356" i="5"/>
  <c r="L356" i="5"/>
  <c r="A356" i="5"/>
  <c r="Q355" i="5"/>
  <c r="P355" i="5"/>
  <c r="O355" i="5"/>
  <c r="N355" i="5"/>
  <c r="L355" i="5"/>
  <c r="A355" i="5"/>
  <c r="Q354" i="5"/>
  <c r="P354" i="5"/>
  <c r="O354" i="5"/>
  <c r="N354" i="5"/>
  <c r="L354" i="5"/>
  <c r="A354" i="5"/>
  <c r="Q353" i="5"/>
  <c r="P353" i="5"/>
  <c r="O353" i="5"/>
  <c r="N353" i="5"/>
  <c r="L353" i="5"/>
  <c r="A353" i="5"/>
  <c r="Q352" i="5"/>
  <c r="P352" i="5"/>
  <c r="O352" i="5"/>
  <c r="N352" i="5"/>
  <c r="L352" i="5"/>
  <c r="A352" i="5"/>
  <c r="Q351" i="5"/>
  <c r="P351" i="5"/>
  <c r="O351" i="5"/>
  <c r="N351" i="5"/>
  <c r="L351" i="5"/>
  <c r="A351" i="5"/>
  <c r="Q350" i="5"/>
  <c r="P350" i="5"/>
  <c r="O350" i="5"/>
  <c r="N350" i="5"/>
  <c r="L350" i="5"/>
  <c r="A350" i="5"/>
  <c r="Q349" i="5"/>
  <c r="P349" i="5"/>
  <c r="O349" i="5"/>
  <c r="N349" i="5"/>
  <c r="L349" i="5"/>
  <c r="A349" i="5"/>
  <c r="Q348" i="5"/>
  <c r="P348" i="5"/>
  <c r="O348" i="5"/>
  <c r="N348" i="5"/>
  <c r="L348" i="5"/>
  <c r="A348" i="5"/>
  <c r="Q347" i="5"/>
  <c r="P347" i="5"/>
  <c r="O347" i="5"/>
  <c r="N347" i="5"/>
  <c r="L347" i="5"/>
  <c r="A347" i="5"/>
  <c r="Q346" i="5"/>
  <c r="P346" i="5"/>
  <c r="O346" i="5"/>
  <c r="N346" i="5"/>
  <c r="L346" i="5"/>
  <c r="A346" i="5"/>
  <c r="Q345" i="5"/>
  <c r="P345" i="5"/>
  <c r="O345" i="5"/>
  <c r="N345" i="5"/>
  <c r="L345" i="5"/>
  <c r="A345" i="5"/>
  <c r="Q344" i="5"/>
  <c r="P344" i="5"/>
  <c r="O344" i="5"/>
  <c r="N344" i="5"/>
  <c r="L344" i="5"/>
  <c r="A344" i="5"/>
  <c r="Q343" i="5"/>
  <c r="P343" i="5"/>
  <c r="O343" i="5"/>
  <c r="N343" i="5"/>
  <c r="L343" i="5"/>
  <c r="A343" i="5"/>
  <c r="Q342" i="5"/>
  <c r="P342" i="5"/>
  <c r="O342" i="5"/>
  <c r="N342" i="5"/>
  <c r="L342" i="5"/>
  <c r="A342" i="5"/>
  <c r="Q341" i="5"/>
  <c r="P341" i="5"/>
  <c r="O341" i="5"/>
  <c r="N341" i="5"/>
  <c r="L341" i="5"/>
  <c r="A341" i="5"/>
  <c r="Q340" i="5"/>
  <c r="P340" i="5"/>
  <c r="O340" i="5"/>
  <c r="N340" i="5"/>
  <c r="L340" i="5"/>
  <c r="A340" i="5"/>
  <c r="Q339" i="5"/>
  <c r="P339" i="5"/>
  <c r="O339" i="5"/>
  <c r="N339" i="5"/>
  <c r="L339" i="5"/>
  <c r="A339" i="5"/>
  <c r="Q338" i="5"/>
  <c r="P338" i="5"/>
  <c r="O338" i="5"/>
  <c r="N338" i="5"/>
  <c r="L338" i="5"/>
  <c r="A338" i="5"/>
  <c r="Q337" i="5"/>
  <c r="P337" i="5"/>
  <c r="O337" i="5"/>
  <c r="N337" i="5"/>
  <c r="L337" i="5"/>
  <c r="A337" i="5"/>
  <c r="Q336" i="5"/>
  <c r="P336" i="5"/>
  <c r="O336" i="5"/>
  <c r="N336" i="5"/>
  <c r="L336" i="5"/>
  <c r="A336" i="5"/>
  <c r="Q335" i="5"/>
  <c r="P335" i="5"/>
  <c r="O335" i="5"/>
  <c r="N335" i="5"/>
  <c r="L335" i="5"/>
  <c r="A335" i="5"/>
  <c r="Q334" i="5"/>
  <c r="P334" i="5"/>
  <c r="O334" i="5"/>
  <c r="N334" i="5"/>
  <c r="L334" i="5"/>
  <c r="A334" i="5"/>
  <c r="Q333" i="5"/>
  <c r="P333" i="5"/>
  <c r="O333" i="5"/>
  <c r="N333" i="5"/>
  <c r="L333" i="5"/>
  <c r="A333" i="5"/>
  <c r="Q332" i="5"/>
  <c r="P332" i="5"/>
  <c r="O332" i="5"/>
  <c r="N332" i="5"/>
  <c r="L332" i="5"/>
  <c r="A332" i="5"/>
  <c r="Q331" i="5"/>
  <c r="P331" i="5"/>
  <c r="O331" i="5"/>
  <c r="N331" i="5"/>
  <c r="L331" i="5"/>
  <c r="A331" i="5"/>
  <c r="Q330" i="5"/>
  <c r="P330" i="5"/>
  <c r="O330" i="5"/>
  <c r="N330" i="5"/>
  <c r="L330" i="5"/>
  <c r="A330" i="5"/>
  <c r="Q329" i="5"/>
  <c r="P329" i="5"/>
  <c r="O329" i="5"/>
  <c r="N329" i="5"/>
  <c r="L329" i="5"/>
  <c r="A329" i="5"/>
  <c r="Q328" i="5"/>
  <c r="P328" i="5"/>
  <c r="O328" i="5"/>
  <c r="N328" i="5"/>
  <c r="L328" i="5"/>
  <c r="A328" i="5"/>
  <c r="Q327" i="5"/>
  <c r="P327" i="5"/>
  <c r="O327" i="5"/>
  <c r="N327" i="5"/>
  <c r="L327" i="5"/>
  <c r="A327" i="5"/>
  <c r="Q326" i="5"/>
  <c r="P326" i="5"/>
  <c r="O326" i="5"/>
  <c r="N326" i="5"/>
  <c r="L326" i="5"/>
  <c r="A326" i="5"/>
  <c r="Q325" i="5"/>
  <c r="P325" i="5"/>
  <c r="O325" i="5"/>
  <c r="N325" i="5"/>
  <c r="L325" i="5"/>
  <c r="A325" i="5"/>
  <c r="Q324" i="5"/>
  <c r="P324" i="5"/>
  <c r="O324" i="5"/>
  <c r="N324" i="5"/>
  <c r="L324" i="5"/>
  <c r="A324" i="5"/>
  <c r="Q323" i="5"/>
  <c r="P323" i="5"/>
  <c r="O323" i="5"/>
  <c r="N323" i="5"/>
  <c r="L323" i="5"/>
  <c r="A323" i="5"/>
  <c r="Q322" i="5"/>
  <c r="P322" i="5"/>
  <c r="O322" i="5"/>
  <c r="N322" i="5"/>
  <c r="L322" i="5"/>
  <c r="A322" i="5"/>
  <c r="Q321" i="5"/>
  <c r="P321" i="5"/>
  <c r="O321" i="5"/>
  <c r="N321" i="5"/>
  <c r="L321" i="5"/>
  <c r="A321" i="5"/>
  <c r="Q320" i="5"/>
  <c r="P320" i="5"/>
  <c r="O320" i="5"/>
  <c r="N320" i="5"/>
  <c r="L320" i="5"/>
  <c r="A320" i="5"/>
  <c r="Q319" i="5"/>
  <c r="P319" i="5"/>
  <c r="O319" i="5"/>
  <c r="N319" i="5"/>
  <c r="L319" i="5"/>
  <c r="A319" i="5"/>
  <c r="Q318" i="5"/>
  <c r="P318" i="5"/>
  <c r="O318" i="5"/>
  <c r="N318" i="5"/>
  <c r="L318" i="5"/>
  <c r="A318" i="5"/>
  <c r="Q317" i="5"/>
  <c r="P317" i="5"/>
  <c r="O317" i="5"/>
  <c r="N317" i="5"/>
  <c r="L317" i="5"/>
  <c r="A317" i="5"/>
  <c r="Q316" i="5"/>
  <c r="P316" i="5"/>
  <c r="O316" i="5"/>
  <c r="N316" i="5"/>
  <c r="L316" i="5"/>
  <c r="A316" i="5"/>
  <c r="Q315" i="5"/>
  <c r="P315" i="5"/>
  <c r="O315" i="5"/>
  <c r="N315" i="5"/>
  <c r="L315" i="5"/>
  <c r="A315" i="5"/>
  <c r="Q314" i="5"/>
  <c r="P314" i="5"/>
  <c r="O314" i="5"/>
  <c r="N314" i="5"/>
  <c r="L314" i="5"/>
  <c r="A314" i="5"/>
  <c r="Q313" i="5"/>
  <c r="P313" i="5"/>
  <c r="O313" i="5"/>
  <c r="N313" i="5"/>
  <c r="L313" i="5"/>
  <c r="A313" i="5"/>
  <c r="Q312" i="5"/>
  <c r="P312" i="5"/>
  <c r="O312" i="5"/>
  <c r="N312" i="5"/>
  <c r="L312" i="5"/>
  <c r="A312" i="5"/>
  <c r="Q311" i="5"/>
  <c r="P311" i="5"/>
  <c r="O311" i="5"/>
  <c r="N311" i="5"/>
  <c r="L311" i="5"/>
  <c r="A311" i="5"/>
  <c r="Q310" i="5"/>
  <c r="P310" i="5"/>
  <c r="O310" i="5"/>
  <c r="N310" i="5"/>
  <c r="L310" i="5"/>
  <c r="A310" i="5"/>
  <c r="Q309" i="5"/>
  <c r="P309" i="5"/>
  <c r="O309" i="5"/>
  <c r="N309" i="5"/>
  <c r="L309" i="5"/>
  <c r="A309" i="5"/>
  <c r="Q308" i="5"/>
  <c r="P308" i="5"/>
  <c r="O308" i="5"/>
  <c r="N308" i="5"/>
  <c r="L308" i="5"/>
  <c r="A308" i="5"/>
  <c r="Q307" i="5"/>
  <c r="P307" i="5"/>
  <c r="O307" i="5"/>
  <c r="N307" i="5"/>
  <c r="L307" i="5"/>
  <c r="A307" i="5"/>
  <c r="Q306" i="5"/>
  <c r="P306" i="5"/>
  <c r="O306" i="5"/>
  <c r="N306" i="5"/>
  <c r="L306" i="5"/>
  <c r="A306" i="5"/>
  <c r="Q305" i="5"/>
  <c r="P305" i="5"/>
  <c r="O305" i="5"/>
  <c r="N305" i="5"/>
  <c r="L305" i="5"/>
  <c r="A305" i="5"/>
  <c r="Q304" i="5"/>
  <c r="P304" i="5"/>
  <c r="O304" i="5"/>
  <c r="N304" i="5"/>
  <c r="L304" i="5"/>
  <c r="A304" i="5"/>
  <c r="Q303" i="5"/>
  <c r="P303" i="5"/>
  <c r="O303" i="5"/>
  <c r="N303" i="5"/>
  <c r="L303" i="5"/>
  <c r="A303" i="5"/>
  <c r="Q302" i="5"/>
  <c r="P302" i="5"/>
  <c r="O302" i="5"/>
  <c r="N302" i="5"/>
  <c r="L302" i="5"/>
  <c r="A302" i="5"/>
  <c r="Q301" i="5"/>
  <c r="P301" i="5"/>
  <c r="O301" i="5"/>
  <c r="N301" i="5"/>
  <c r="L301" i="5"/>
  <c r="A301" i="5"/>
  <c r="Q300" i="5"/>
  <c r="P300" i="5"/>
  <c r="O300" i="5"/>
  <c r="N300" i="5"/>
  <c r="L300" i="5"/>
  <c r="A300" i="5"/>
  <c r="Q299" i="5"/>
  <c r="P299" i="5"/>
  <c r="O299" i="5"/>
  <c r="N299" i="5"/>
  <c r="L299" i="5"/>
  <c r="A299" i="5"/>
  <c r="Q298" i="5"/>
  <c r="P298" i="5"/>
  <c r="O298" i="5"/>
  <c r="N298" i="5"/>
  <c r="L298" i="5"/>
  <c r="A298" i="5"/>
  <c r="Q297" i="5"/>
  <c r="P297" i="5"/>
  <c r="O297" i="5"/>
  <c r="N297" i="5"/>
  <c r="L297" i="5"/>
  <c r="A297" i="5"/>
  <c r="Q296" i="5"/>
  <c r="P296" i="5"/>
  <c r="O296" i="5"/>
  <c r="N296" i="5"/>
  <c r="L296" i="5"/>
  <c r="A296" i="5"/>
  <c r="Q295" i="5"/>
  <c r="P295" i="5"/>
  <c r="O295" i="5"/>
  <c r="N295" i="5"/>
  <c r="L295" i="5"/>
  <c r="A295" i="5"/>
  <c r="Q294" i="5"/>
  <c r="P294" i="5"/>
  <c r="O294" i="5"/>
  <c r="N294" i="5"/>
  <c r="L294" i="5"/>
  <c r="A294" i="5"/>
  <c r="Q293" i="5"/>
  <c r="P293" i="5"/>
  <c r="O293" i="5"/>
  <c r="N293" i="5"/>
  <c r="L293" i="5"/>
  <c r="A293" i="5"/>
  <c r="Q292" i="5"/>
  <c r="P292" i="5"/>
  <c r="O292" i="5"/>
  <c r="N292" i="5"/>
  <c r="L292" i="5"/>
  <c r="A292" i="5"/>
  <c r="Q291" i="5"/>
  <c r="P291" i="5"/>
  <c r="O291" i="5"/>
  <c r="N291" i="5"/>
  <c r="L291" i="5"/>
  <c r="A291" i="5"/>
  <c r="Q290" i="5"/>
  <c r="P290" i="5"/>
  <c r="O290" i="5"/>
  <c r="N290" i="5"/>
  <c r="L290" i="5"/>
  <c r="A290" i="5"/>
  <c r="Q289" i="5"/>
  <c r="P289" i="5"/>
  <c r="O289" i="5"/>
  <c r="N289" i="5"/>
  <c r="L289" i="5"/>
  <c r="A289" i="5"/>
  <c r="Q288" i="5"/>
  <c r="P288" i="5"/>
  <c r="O288" i="5"/>
  <c r="N288" i="5"/>
  <c r="L288" i="5"/>
  <c r="A288" i="5"/>
  <c r="Q287" i="5"/>
  <c r="P287" i="5"/>
  <c r="O287" i="5"/>
  <c r="N287" i="5"/>
  <c r="L287" i="5"/>
  <c r="A287" i="5"/>
  <c r="Q286" i="5"/>
  <c r="P286" i="5"/>
  <c r="O286" i="5"/>
  <c r="N286" i="5"/>
  <c r="L286" i="5"/>
  <c r="A286" i="5"/>
  <c r="Q285" i="5"/>
  <c r="P285" i="5"/>
  <c r="O285" i="5"/>
  <c r="N285" i="5"/>
  <c r="L285" i="5"/>
  <c r="A285" i="5"/>
  <c r="Q284" i="5"/>
  <c r="P284" i="5"/>
  <c r="O284" i="5"/>
  <c r="N284" i="5"/>
  <c r="L284" i="5"/>
  <c r="A284" i="5"/>
  <c r="Q283" i="5"/>
  <c r="P283" i="5"/>
  <c r="O283" i="5"/>
  <c r="N283" i="5"/>
  <c r="L283" i="5"/>
  <c r="A283" i="5"/>
  <c r="Q282" i="5"/>
  <c r="P282" i="5"/>
  <c r="O282" i="5"/>
  <c r="N282" i="5"/>
  <c r="L282" i="5"/>
  <c r="A282" i="5"/>
  <c r="Q281" i="5"/>
  <c r="P281" i="5"/>
  <c r="O281" i="5"/>
  <c r="N281" i="5"/>
  <c r="L281" i="5"/>
  <c r="A281" i="5"/>
  <c r="Q280" i="5"/>
  <c r="P280" i="5"/>
  <c r="O280" i="5"/>
  <c r="N280" i="5"/>
  <c r="L280" i="5"/>
  <c r="A280" i="5"/>
  <c r="Q279" i="5"/>
  <c r="P279" i="5"/>
  <c r="O279" i="5"/>
  <c r="N279" i="5"/>
  <c r="L279" i="5"/>
  <c r="A279" i="5"/>
  <c r="Q278" i="5"/>
  <c r="P278" i="5"/>
  <c r="O278" i="5"/>
  <c r="N278" i="5"/>
  <c r="L278" i="5"/>
  <c r="A278" i="5"/>
  <c r="Q277" i="5"/>
  <c r="P277" i="5"/>
  <c r="O277" i="5"/>
  <c r="N277" i="5"/>
  <c r="L277" i="5"/>
  <c r="A277" i="5"/>
  <c r="Q276" i="5"/>
  <c r="P276" i="5"/>
  <c r="O276" i="5"/>
  <c r="N276" i="5"/>
  <c r="L276" i="5"/>
  <c r="A276" i="5"/>
  <c r="Q275" i="5"/>
  <c r="P275" i="5"/>
  <c r="O275" i="5"/>
  <c r="N275" i="5"/>
  <c r="L275" i="5"/>
  <c r="A275" i="5"/>
  <c r="Q274" i="5"/>
  <c r="P274" i="5"/>
  <c r="O274" i="5"/>
  <c r="N274" i="5"/>
  <c r="L274" i="5"/>
  <c r="A274" i="5"/>
  <c r="Q273" i="5"/>
  <c r="P273" i="5"/>
  <c r="O273" i="5"/>
  <c r="N273" i="5"/>
  <c r="L273" i="5"/>
  <c r="A273" i="5"/>
  <c r="Q272" i="5"/>
  <c r="P272" i="5"/>
  <c r="O272" i="5"/>
  <c r="N272" i="5"/>
  <c r="L272" i="5"/>
  <c r="A272" i="5"/>
  <c r="Q271" i="5"/>
  <c r="P271" i="5"/>
  <c r="O271" i="5"/>
  <c r="N271" i="5"/>
  <c r="L271" i="5"/>
  <c r="A271" i="5"/>
  <c r="Q270" i="5"/>
  <c r="P270" i="5"/>
  <c r="O270" i="5"/>
  <c r="N270" i="5"/>
  <c r="L270" i="5"/>
  <c r="A270" i="5"/>
  <c r="Q269" i="5"/>
  <c r="P269" i="5"/>
  <c r="O269" i="5"/>
  <c r="N269" i="5"/>
  <c r="L269" i="5"/>
  <c r="A269" i="5"/>
  <c r="Q268" i="5"/>
  <c r="P268" i="5"/>
  <c r="O268" i="5"/>
  <c r="N268" i="5"/>
  <c r="L268" i="5"/>
  <c r="A268" i="5"/>
  <c r="Q267" i="5"/>
  <c r="P267" i="5"/>
  <c r="O267" i="5"/>
  <c r="N267" i="5"/>
  <c r="L267" i="5"/>
  <c r="A267" i="5"/>
  <c r="Q266" i="5"/>
  <c r="P266" i="5"/>
  <c r="O266" i="5"/>
  <c r="N266" i="5"/>
  <c r="L266" i="5"/>
  <c r="A266" i="5"/>
  <c r="Q265" i="5"/>
  <c r="P265" i="5"/>
  <c r="O265" i="5"/>
  <c r="N265" i="5"/>
  <c r="L265" i="5"/>
  <c r="A265" i="5"/>
  <c r="Q264" i="5"/>
  <c r="P264" i="5"/>
  <c r="O264" i="5"/>
  <c r="N264" i="5"/>
  <c r="L264" i="5"/>
  <c r="A264" i="5"/>
  <c r="Q263" i="5"/>
  <c r="P263" i="5"/>
  <c r="O263" i="5"/>
  <c r="N263" i="5"/>
  <c r="L263" i="5"/>
  <c r="A263" i="5"/>
  <c r="Q262" i="5"/>
  <c r="P262" i="5"/>
  <c r="O262" i="5"/>
  <c r="N262" i="5"/>
  <c r="L262" i="5"/>
  <c r="A262" i="5"/>
  <c r="Q261" i="5"/>
  <c r="P261" i="5"/>
  <c r="O261" i="5"/>
  <c r="N261" i="5"/>
  <c r="L261" i="5"/>
  <c r="A261" i="5"/>
  <c r="Q260" i="5"/>
  <c r="P260" i="5"/>
  <c r="O260" i="5"/>
  <c r="N260" i="5"/>
  <c r="L260" i="5"/>
  <c r="A260" i="5"/>
  <c r="Q259" i="5"/>
  <c r="P259" i="5"/>
  <c r="O259" i="5"/>
  <c r="N259" i="5"/>
  <c r="L259" i="5"/>
  <c r="A259" i="5"/>
  <c r="Q258" i="5"/>
  <c r="P258" i="5"/>
  <c r="O258" i="5"/>
  <c r="N258" i="5"/>
  <c r="L258" i="5"/>
  <c r="A258" i="5"/>
  <c r="Q257" i="5"/>
  <c r="P257" i="5"/>
  <c r="O257" i="5"/>
  <c r="N257" i="5"/>
  <c r="L257" i="5"/>
  <c r="A257" i="5"/>
  <c r="Q256" i="5"/>
  <c r="P256" i="5"/>
  <c r="O256" i="5"/>
  <c r="N256" i="5"/>
  <c r="L256" i="5"/>
  <c r="A256" i="5"/>
  <c r="Q255" i="5"/>
  <c r="P255" i="5"/>
  <c r="O255" i="5"/>
  <c r="N255" i="5"/>
  <c r="L255" i="5"/>
  <c r="A255" i="5"/>
  <c r="Q254" i="5"/>
  <c r="P254" i="5"/>
  <c r="O254" i="5"/>
  <c r="N254" i="5"/>
  <c r="L254" i="5"/>
  <c r="A254" i="5"/>
  <c r="Q253" i="5"/>
  <c r="P253" i="5"/>
  <c r="O253" i="5"/>
  <c r="N253" i="5"/>
  <c r="L253" i="5"/>
  <c r="A253" i="5"/>
  <c r="Q252" i="5"/>
  <c r="P252" i="5"/>
  <c r="O252" i="5"/>
  <c r="N252" i="5"/>
  <c r="L252" i="5"/>
  <c r="A252" i="5"/>
  <c r="Q251" i="5"/>
  <c r="P251" i="5"/>
  <c r="O251" i="5"/>
  <c r="N251" i="5"/>
  <c r="L251" i="5"/>
  <c r="A251" i="5"/>
  <c r="Q250" i="5"/>
  <c r="P250" i="5"/>
  <c r="O250" i="5"/>
  <c r="N250" i="5"/>
  <c r="L250" i="5"/>
  <c r="A250" i="5"/>
  <c r="Q249" i="5"/>
  <c r="P249" i="5"/>
  <c r="O249" i="5"/>
  <c r="N249" i="5"/>
  <c r="L249" i="5"/>
  <c r="A249" i="5"/>
  <c r="Q248" i="5"/>
  <c r="P248" i="5"/>
  <c r="O248" i="5"/>
  <c r="N248" i="5"/>
  <c r="L248" i="5"/>
  <c r="A248" i="5"/>
  <c r="Q247" i="5"/>
  <c r="P247" i="5"/>
  <c r="O247" i="5"/>
  <c r="N247" i="5"/>
  <c r="L247" i="5"/>
  <c r="A247" i="5"/>
  <c r="Q246" i="5"/>
  <c r="P246" i="5"/>
  <c r="O246" i="5"/>
  <c r="N246" i="5"/>
  <c r="L246" i="5"/>
  <c r="A246" i="5"/>
  <c r="Q245" i="5"/>
  <c r="P245" i="5"/>
  <c r="O245" i="5"/>
  <c r="N245" i="5"/>
  <c r="L245" i="5"/>
  <c r="A245" i="5"/>
  <c r="Q244" i="5"/>
  <c r="P244" i="5"/>
  <c r="O244" i="5"/>
  <c r="N244" i="5"/>
  <c r="L244" i="5"/>
  <c r="A244" i="5"/>
  <c r="Q243" i="5"/>
  <c r="P243" i="5"/>
  <c r="O243" i="5"/>
  <c r="N243" i="5"/>
  <c r="L243" i="5"/>
  <c r="A243" i="5"/>
  <c r="Q242" i="5"/>
  <c r="P242" i="5"/>
  <c r="O242" i="5"/>
  <c r="N242" i="5"/>
  <c r="L242" i="5"/>
  <c r="A242" i="5"/>
  <c r="Q241" i="5"/>
  <c r="P241" i="5"/>
  <c r="O241" i="5"/>
  <c r="N241" i="5"/>
  <c r="L241" i="5"/>
  <c r="A241" i="5"/>
  <c r="Q240" i="5"/>
  <c r="P240" i="5"/>
  <c r="O240" i="5"/>
  <c r="N240" i="5"/>
  <c r="L240" i="5"/>
  <c r="A240" i="5"/>
  <c r="Q239" i="5"/>
  <c r="P239" i="5"/>
  <c r="O239" i="5"/>
  <c r="N239" i="5"/>
  <c r="L239" i="5"/>
  <c r="A239" i="5"/>
  <c r="Q238" i="5"/>
  <c r="P238" i="5"/>
  <c r="O238" i="5"/>
  <c r="N238" i="5"/>
  <c r="L238" i="5"/>
  <c r="A238" i="5"/>
  <c r="Q237" i="5"/>
  <c r="P237" i="5"/>
  <c r="O237" i="5"/>
  <c r="N237" i="5"/>
  <c r="L237" i="5"/>
  <c r="A237" i="5"/>
  <c r="Q236" i="5"/>
  <c r="P236" i="5"/>
  <c r="O236" i="5"/>
  <c r="N236" i="5"/>
  <c r="L236" i="5"/>
  <c r="A236" i="5"/>
  <c r="Q235" i="5"/>
  <c r="P235" i="5"/>
  <c r="O235" i="5"/>
  <c r="N235" i="5"/>
  <c r="L235" i="5"/>
  <c r="A235" i="5"/>
  <c r="Q234" i="5"/>
  <c r="P234" i="5"/>
  <c r="O234" i="5"/>
  <c r="N234" i="5"/>
  <c r="L234" i="5"/>
  <c r="A234" i="5"/>
  <c r="Q233" i="5"/>
  <c r="P233" i="5"/>
  <c r="O233" i="5"/>
  <c r="N233" i="5"/>
  <c r="L233" i="5"/>
  <c r="A233" i="5"/>
  <c r="Q232" i="5"/>
  <c r="P232" i="5"/>
  <c r="O232" i="5"/>
  <c r="N232" i="5"/>
  <c r="L232" i="5"/>
  <c r="A232" i="5"/>
  <c r="Q231" i="5"/>
  <c r="P231" i="5"/>
  <c r="O231" i="5"/>
  <c r="N231" i="5"/>
  <c r="L231" i="5"/>
  <c r="A231" i="5"/>
  <c r="Q230" i="5"/>
  <c r="P230" i="5"/>
  <c r="O230" i="5"/>
  <c r="N230" i="5"/>
  <c r="L230" i="5"/>
  <c r="A230" i="5"/>
  <c r="Q229" i="5"/>
  <c r="P229" i="5"/>
  <c r="O229" i="5"/>
  <c r="N229" i="5"/>
  <c r="L229" i="5"/>
  <c r="A229" i="5"/>
  <c r="Q228" i="5"/>
  <c r="P228" i="5"/>
  <c r="O228" i="5"/>
  <c r="N228" i="5"/>
  <c r="L228" i="5"/>
  <c r="A228" i="5"/>
  <c r="Q227" i="5"/>
  <c r="P227" i="5"/>
  <c r="O227" i="5"/>
  <c r="N227" i="5"/>
  <c r="L227" i="5"/>
  <c r="A227" i="5"/>
  <c r="Q226" i="5"/>
  <c r="P226" i="5"/>
  <c r="O226" i="5"/>
  <c r="N226" i="5"/>
  <c r="L226" i="5"/>
  <c r="A226" i="5"/>
  <c r="Q225" i="5"/>
  <c r="P225" i="5"/>
  <c r="O225" i="5"/>
  <c r="N225" i="5"/>
  <c r="L225" i="5"/>
  <c r="A225" i="5"/>
  <c r="Q224" i="5"/>
  <c r="P224" i="5"/>
  <c r="O224" i="5"/>
  <c r="N224" i="5"/>
  <c r="L224" i="5"/>
  <c r="A224" i="5"/>
  <c r="Q223" i="5"/>
  <c r="P223" i="5"/>
  <c r="O223" i="5"/>
  <c r="N223" i="5"/>
  <c r="L223" i="5"/>
  <c r="A223" i="5"/>
  <c r="Q222" i="5"/>
  <c r="P222" i="5"/>
  <c r="O222" i="5"/>
  <c r="N222" i="5"/>
  <c r="L222" i="5"/>
  <c r="A222" i="5"/>
  <c r="Q221" i="5"/>
  <c r="P221" i="5"/>
  <c r="O221" i="5"/>
  <c r="N221" i="5"/>
  <c r="L221" i="5"/>
  <c r="A221" i="5"/>
  <c r="Q220" i="5"/>
  <c r="P220" i="5"/>
  <c r="O220" i="5"/>
  <c r="N220" i="5"/>
  <c r="L220" i="5"/>
  <c r="A220" i="5"/>
  <c r="Q219" i="5"/>
  <c r="P219" i="5"/>
  <c r="O219" i="5"/>
  <c r="N219" i="5"/>
  <c r="L219" i="5"/>
  <c r="A219" i="5"/>
  <c r="Q218" i="5"/>
  <c r="P218" i="5"/>
  <c r="O218" i="5"/>
  <c r="N218" i="5"/>
  <c r="L218" i="5"/>
  <c r="A218" i="5"/>
  <c r="Q217" i="5"/>
  <c r="P217" i="5"/>
  <c r="O217" i="5"/>
  <c r="N217" i="5"/>
  <c r="L217" i="5"/>
  <c r="A217" i="5"/>
  <c r="Q216" i="5"/>
  <c r="P216" i="5"/>
  <c r="O216" i="5"/>
  <c r="N216" i="5"/>
  <c r="L216" i="5"/>
  <c r="A216" i="5"/>
  <c r="Q215" i="5"/>
  <c r="P215" i="5"/>
  <c r="O215" i="5"/>
  <c r="N215" i="5"/>
  <c r="L215" i="5"/>
  <c r="A215" i="5"/>
  <c r="Q214" i="5"/>
  <c r="P214" i="5"/>
  <c r="O214" i="5"/>
  <c r="N214" i="5"/>
  <c r="L214" i="5"/>
  <c r="A214" i="5"/>
  <c r="Q213" i="5"/>
  <c r="P213" i="5"/>
  <c r="O213" i="5"/>
  <c r="N213" i="5"/>
  <c r="L213" i="5"/>
  <c r="A213" i="5"/>
  <c r="Q212" i="5"/>
  <c r="P212" i="5"/>
  <c r="O212" i="5"/>
  <c r="N212" i="5"/>
  <c r="L212" i="5"/>
  <c r="A212" i="5"/>
  <c r="Q211" i="5"/>
  <c r="P211" i="5"/>
  <c r="O211" i="5"/>
  <c r="N211" i="5"/>
  <c r="L211" i="5"/>
  <c r="A211" i="5"/>
  <c r="Q210" i="5"/>
  <c r="P210" i="5"/>
  <c r="O210" i="5"/>
  <c r="N210" i="5"/>
  <c r="L210" i="5"/>
  <c r="A210" i="5"/>
  <c r="Q209" i="5"/>
  <c r="P209" i="5"/>
  <c r="O209" i="5"/>
  <c r="N209" i="5"/>
  <c r="L209" i="5"/>
  <c r="A209" i="5"/>
  <c r="Q208" i="5"/>
  <c r="P208" i="5"/>
  <c r="O208" i="5"/>
  <c r="N208" i="5"/>
  <c r="L208" i="5"/>
  <c r="A208" i="5"/>
  <c r="Q207" i="5"/>
  <c r="P207" i="5"/>
  <c r="O207" i="5"/>
  <c r="N207" i="5"/>
  <c r="L207" i="5"/>
  <c r="A207" i="5"/>
  <c r="Q206" i="5"/>
  <c r="P206" i="5"/>
  <c r="O206" i="5"/>
  <c r="N206" i="5"/>
  <c r="L206" i="5"/>
  <c r="A206" i="5"/>
  <c r="Q205" i="5"/>
  <c r="P205" i="5"/>
  <c r="O205" i="5"/>
  <c r="N205" i="5"/>
  <c r="L205" i="5"/>
  <c r="A205" i="5"/>
  <c r="Q204" i="5"/>
  <c r="P204" i="5"/>
  <c r="O204" i="5"/>
  <c r="N204" i="5"/>
  <c r="L204" i="5"/>
  <c r="A204" i="5"/>
  <c r="Q203" i="5"/>
  <c r="P203" i="5"/>
  <c r="O203" i="5"/>
  <c r="N203" i="5"/>
  <c r="L203" i="5"/>
  <c r="A203" i="5"/>
  <c r="Q202" i="5"/>
  <c r="P202" i="5"/>
  <c r="O202" i="5"/>
  <c r="N202" i="5"/>
  <c r="L202" i="5"/>
  <c r="A202" i="5"/>
  <c r="Q201" i="5"/>
  <c r="P201" i="5"/>
  <c r="O201" i="5"/>
  <c r="N201" i="5"/>
  <c r="L201" i="5"/>
  <c r="A201" i="5"/>
  <c r="Q200" i="5"/>
  <c r="P200" i="5"/>
  <c r="O200" i="5"/>
  <c r="N200" i="5"/>
  <c r="L200" i="5"/>
  <c r="A200" i="5"/>
  <c r="Q199" i="5"/>
  <c r="P199" i="5"/>
  <c r="O199" i="5"/>
  <c r="N199" i="5"/>
  <c r="L199" i="5"/>
  <c r="A199" i="5"/>
  <c r="Q198" i="5"/>
  <c r="P198" i="5"/>
  <c r="O198" i="5"/>
  <c r="N198" i="5"/>
  <c r="L198" i="5"/>
  <c r="A198" i="5"/>
  <c r="Q197" i="5"/>
  <c r="P197" i="5"/>
  <c r="O197" i="5"/>
  <c r="N197" i="5"/>
  <c r="L197" i="5"/>
  <c r="A197" i="5"/>
  <c r="Q196" i="5"/>
  <c r="P196" i="5"/>
  <c r="O196" i="5"/>
  <c r="N196" i="5"/>
  <c r="L196" i="5"/>
  <c r="A196" i="5"/>
  <c r="Q195" i="5"/>
  <c r="P195" i="5"/>
  <c r="O195" i="5"/>
  <c r="N195" i="5"/>
  <c r="L195" i="5"/>
  <c r="A195" i="5"/>
  <c r="Q194" i="5"/>
  <c r="P194" i="5"/>
  <c r="O194" i="5"/>
  <c r="N194" i="5"/>
  <c r="L194" i="5"/>
  <c r="A194" i="5"/>
  <c r="Q193" i="5"/>
  <c r="P193" i="5"/>
  <c r="O193" i="5"/>
  <c r="N193" i="5"/>
  <c r="L193" i="5"/>
  <c r="A193" i="5"/>
  <c r="Q192" i="5"/>
  <c r="P192" i="5"/>
  <c r="O192" i="5"/>
  <c r="N192" i="5"/>
  <c r="L192" i="5"/>
  <c r="A192" i="5"/>
  <c r="Q191" i="5"/>
  <c r="P191" i="5"/>
  <c r="O191" i="5"/>
  <c r="N191" i="5"/>
  <c r="L191" i="5"/>
  <c r="A191" i="5"/>
  <c r="Q190" i="5"/>
  <c r="P190" i="5"/>
  <c r="O190" i="5"/>
  <c r="N190" i="5"/>
  <c r="L190" i="5"/>
  <c r="A190" i="5"/>
  <c r="Q189" i="5"/>
  <c r="P189" i="5"/>
  <c r="O189" i="5"/>
  <c r="N189" i="5"/>
  <c r="L189" i="5"/>
  <c r="A189" i="5"/>
  <c r="Q188" i="5"/>
  <c r="P188" i="5"/>
  <c r="O188" i="5"/>
  <c r="N188" i="5"/>
  <c r="L188" i="5"/>
  <c r="A188" i="5"/>
  <c r="Q187" i="5"/>
  <c r="P187" i="5"/>
  <c r="O187" i="5"/>
  <c r="N187" i="5"/>
  <c r="L187" i="5"/>
  <c r="A187" i="5"/>
  <c r="Q186" i="5"/>
  <c r="P186" i="5"/>
  <c r="O186" i="5"/>
  <c r="N186" i="5"/>
  <c r="L186" i="5"/>
  <c r="A186" i="5"/>
  <c r="Q185" i="5"/>
  <c r="P185" i="5"/>
  <c r="O185" i="5"/>
  <c r="N185" i="5"/>
  <c r="L185" i="5"/>
  <c r="A185" i="5"/>
  <c r="Q184" i="5"/>
  <c r="P184" i="5"/>
  <c r="O184" i="5"/>
  <c r="N184" i="5"/>
  <c r="L184" i="5"/>
  <c r="A184" i="5"/>
  <c r="Q183" i="5"/>
  <c r="P183" i="5"/>
  <c r="O183" i="5"/>
  <c r="N183" i="5"/>
  <c r="L183" i="5"/>
  <c r="A183" i="5"/>
  <c r="Q182" i="5"/>
  <c r="P182" i="5"/>
  <c r="O182" i="5"/>
  <c r="N182" i="5"/>
  <c r="L182" i="5"/>
  <c r="A182" i="5"/>
  <c r="Q181" i="5"/>
  <c r="P181" i="5"/>
  <c r="O181" i="5"/>
  <c r="N181" i="5"/>
  <c r="L181" i="5"/>
  <c r="A181" i="5"/>
  <c r="Q180" i="5"/>
  <c r="P180" i="5"/>
  <c r="O180" i="5"/>
  <c r="N180" i="5"/>
  <c r="L180" i="5"/>
  <c r="A180" i="5"/>
  <c r="Q179" i="5"/>
  <c r="P179" i="5"/>
  <c r="O179" i="5"/>
  <c r="N179" i="5"/>
  <c r="L179" i="5"/>
  <c r="A179" i="5"/>
  <c r="Q178" i="5"/>
  <c r="P178" i="5"/>
  <c r="O178" i="5"/>
  <c r="N178" i="5"/>
  <c r="L178" i="5"/>
  <c r="A178" i="5"/>
  <c r="Q177" i="5"/>
  <c r="P177" i="5"/>
  <c r="O177" i="5"/>
  <c r="N177" i="5"/>
  <c r="L177" i="5"/>
  <c r="A177" i="5"/>
  <c r="Q176" i="5"/>
  <c r="P176" i="5"/>
  <c r="O176" i="5"/>
  <c r="N176" i="5"/>
  <c r="L176" i="5"/>
  <c r="A176" i="5"/>
  <c r="Q175" i="5"/>
  <c r="P175" i="5"/>
  <c r="O175" i="5"/>
  <c r="N175" i="5"/>
  <c r="L175" i="5"/>
  <c r="A175" i="5"/>
  <c r="Q174" i="5"/>
  <c r="P174" i="5"/>
  <c r="O174" i="5"/>
  <c r="N174" i="5"/>
  <c r="L174" i="5"/>
  <c r="A174" i="5"/>
  <c r="Q173" i="5"/>
  <c r="P173" i="5"/>
  <c r="O173" i="5"/>
  <c r="N173" i="5"/>
  <c r="L173" i="5"/>
  <c r="A173" i="5"/>
  <c r="Q172" i="5"/>
  <c r="P172" i="5"/>
  <c r="O172" i="5"/>
  <c r="N172" i="5"/>
  <c r="L172" i="5"/>
  <c r="A172" i="5"/>
  <c r="Q171" i="5"/>
  <c r="P171" i="5"/>
  <c r="O171" i="5"/>
  <c r="N171" i="5"/>
  <c r="L171" i="5"/>
  <c r="A171" i="5"/>
  <c r="Q170" i="5"/>
  <c r="P170" i="5"/>
  <c r="O170" i="5"/>
  <c r="N170" i="5"/>
  <c r="L170" i="5"/>
  <c r="A170" i="5"/>
  <c r="Q169" i="5"/>
  <c r="P169" i="5"/>
  <c r="O169" i="5"/>
  <c r="N169" i="5"/>
  <c r="L169" i="5"/>
  <c r="A169" i="5"/>
  <c r="Q168" i="5"/>
  <c r="P168" i="5"/>
  <c r="O168" i="5"/>
  <c r="N168" i="5"/>
  <c r="L168" i="5"/>
  <c r="A168" i="5"/>
  <c r="Q167" i="5"/>
  <c r="P167" i="5"/>
  <c r="O167" i="5"/>
  <c r="N167" i="5"/>
  <c r="L167" i="5"/>
  <c r="A167" i="5"/>
  <c r="Q166" i="5"/>
  <c r="P166" i="5"/>
  <c r="O166" i="5"/>
  <c r="N166" i="5"/>
  <c r="L166" i="5"/>
  <c r="A166" i="5"/>
  <c r="Q165" i="5"/>
  <c r="P165" i="5"/>
  <c r="O165" i="5"/>
  <c r="N165" i="5"/>
  <c r="L165" i="5"/>
  <c r="A165" i="5"/>
  <c r="Q164" i="5"/>
  <c r="P164" i="5"/>
  <c r="O164" i="5"/>
  <c r="N164" i="5"/>
  <c r="L164" i="5"/>
  <c r="A164" i="5"/>
  <c r="Q163" i="5"/>
  <c r="P163" i="5"/>
  <c r="O163" i="5"/>
  <c r="N163" i="5"/>
  <c r="L163" i="5"/>
  <c r="A163" i="5"/>
  <c r="Q162" i="5"/>
  <c r="P162" i="5"/>
  <c r="O162" i="5"/>
  <c r="N162" i="5"/>
  <c r="L162" i="5"/>
  <c r="A162" i="5"/>
  <c r="Q161" i="5"/>
  <c r="P161" i="5"/>
  <c r="O161" i="5"/>
  <c r="N161" i="5"/>
  <c r="L161" i="5"/>
  <c r="A161" i="5"/>
  <c r="Q160" i="5"/>
  <c r="P160" i="5"/>
  <c r="O160" i="5"/>
  <c r="N160" i="5"/>
  <c r="L160" i="5"/>
  <c r="A160" i="5"/>
  <c r="Q159" i="5"/>
  <c r="P159" i="5"/>
  <c r="O159" i="5"/>
  <c r="N159" i="5"/>
  <c r="L159" i="5"/>
  <c r="A159" i="5"/>
  <c r="Q158" i="5"/>
  <c r="P158" i="5"/>
  <c r="O158" i="5"/>
  <c r="N158" i="5"/>
  <c r="L158" i="5"/>
  <c r="A158" i="5"/>
  <c r="Q157" i="5"/>
  <c r="P157" i="5"/>
  <c r="O157" i="5"/>
  <c r="N157" i="5"/>
  <c r="L157" i="5"/>
  <c r="A157" i="5"/>
  <c r="Q156" i="5"/>
  <c r="P156" i="5"/>
  <c r="O156" i="5"/>
  <c r="N156" i="5"/>
  <c r="L156" i="5"/>
  <c r="A156" i="5"/>
  <c r="Q155" i="5"/>
  <c r="P155" i="5"/>
  <c r="O155" i="5"/>
  <c r="N155" i="5"/>
  <c r="L155" i="5"/>
  <c r="A155" i="5"/>
  <c r="Q154" i="5"/>
  <c r="P154" i="5"/>
  <c r="O154" i="5"/>
  <c r="N154" i="5"/>
  <c r="L154" i="5"/>
  <c r="A154" i="5"/>
  <c r="Q153" i="5"/>
  <c r="P153" i="5"/>
  <c r="O153" i="5"/>
  <c r="N153" i="5"/>
  <c r="L153" i="5"/>
  <c r="A153" i="5"/>
  <c r="Q152" i="5"/>
  <c r="P152" i="5"/>
  <c r="O152" i="5"/>
  <c r="N152" i="5"/>
  <c r="L152" i="5"/>
  <c r="A152" i="5"/>
  <c r="Q151" i="5"/>
  <c r="P151" i="5"/>
  <c r="O151" i="5"/>
  <c r="N151" i="5"/>
  <c r="L151" i="5"/>
  <c r="A151" i="5"/>
  <c r="Q150" i="5"/>
  <c r="P150" i="5"/>
  <c r="O150" i="5"/>
  <c r="N150" i="5"/>
  <c r="L150" i="5"/>
  <c r="A150" i="5"/>
  <c r="Q149" i="5"/>
  <c r="P149" i="5"/>
  <c r="O149" i="5"/>
  <c r="N149" i="5"/>
  <c r="L149" i="5"/>
  <c r="A149" i="5"/>
  <c r="Q148" i="5"/>
  <c r="P148" i="5"/>
  <c r="O148" i="5"/>
  <c r="N148" i="5"/>
  <c r="L148" i="5"/>
  <c r="A148" i="5"/>
  <c r="Q147" i="5"/>
  <c r="P147" i="5"/>
  <c r="O147" i="5"/>
  <c r="N147" i="5"/>
  <c r="L147" i="5"/>
  <c r="A147" i="5"/>
  <c r="Q146" i="5"/>
  <c r="P146" i="5"/>
  <c r="O146" i="5"/>
  <c r="N146" i="5"/>
  <c r="L146" i="5"/>
  <c r="A146" i="5"/>
  <c r="Q145" i="5"/>
  <c r="P145" i="5"/>
  <c r="O145" i="5"/>
  <c r="N145" i="5"/>
  <c r="L145" i="5"/>
  <c r="A145" i="5"/>
  <c r="Q144" i="5"/>
  <c r="P144" i="5"/>
  <c r="O144" i="5"/>
  <c r="N144" i="5"/>
  <c r="L144" i="5"/>
  <c r="A144" i="5"/>
  <c r="Q143" i="5"/>
  <c r="P143" i="5"/>
  <c r="O143" i="5"/>
  <c r="N143" i="5"/>
  <c r="L143" i="5"/>
  <c r="A143" i="5"/>
  <c r="Q142" i="5"/>
  <c r="P142" i="5"/>
  <c r="O142" i="5"/>
  <c r="N142" i="5"/>
  <c r="L142" i="5"/>
  <c r="A142" i="5"/>
  <c r="Q141" i="5"/>
  <c r="P141" i="5"/>
  <c r="O141" i="5"/>
  <c r="N141" i="5"/>
  <c r="L141" i="5"/>
  <c r="A141" i="5"/>
  <c r="Q140" i="5"/>
  <c r="P140" i="5"/>
  <c r="O140" i="5"/>
  <c r="N140" i="5"/>
  <c r="L140" i="5"/>
  <c r="A140" i="5"/>
  <c r="Q139" i="5"/>
  <c r="P139" i="5"/>
  <c r="O139" i="5"/>
  <c r="N139" i="5"/>
  <c r="L139" i="5"/>
  <c r="A139" i="5"/>
  <c r="Q138" i="5"/>
  <c r="P138" i="5"/>
  <c r="O138" i="5"/>
  <c r="N138" i="5"/>
  <c r="L138" i="5"/>
  <c r="A138" i="5"/>
  <c r="Q137" i="5"/>
  <c r="P137" i="5"/>
  <c r="O137" i="5"/>
  <c r="N137" i="5"/>
  <c r="L137" i="5"/>
  <c r="A137" i="5"/>
  <c r="Q136" i="5"/>
  <c r="P136" i="5"/>
  <c r="O136" i="5"/>
  <c r="N136" i="5"/>
  <c r="L136" i="5"/>
  <c r="A136" i="5"/>
  <c r="Q135" i="5"/>
  <c r="P135" i="5"/>
  <c r="O135" i="5"/>
  <c r="N135" i="5"/>
  <c r="L135" i="5"/>
  <c r="A135" i="5"/>
  <c r="Q134" i="5"/>
  <c r="P134" i="5"/>
  <c r="O134" i="5"/>
  <c r="N134" i="5"/>
  <c r="L134" i="5"/>
  <c r="A134" i="5"/>
  <c r="Q133" i="5"/>
  <c r="P133" i="5"/>
  <c r="O133" i="5"/>
  <c r="N133" i="5"/>
  <c r="L133" i="5"/>
  <c r="A133" i="5"/>
  <c r="Q132" i="5"/>
  <c r="P132" i="5"/>
  <c r="O132" i="5"/>
  <c r="N132" i="5"/>
  <c r="L132" i="5"/>
  <c r="A132" i="5"/>
  <c r="Q131" i="5"/>
  <c r="P131" i="5"/>
  <c r="O131" i="5"/>
  <c r="N131" i="5"/>
  <c r="L131" i="5"/>
  <c r="A131" i="5"/>
  <c r="Q130" i="5"/>
  <c r="P130" i="5"/>
  <c r="O130" i="5"/>
  <c r="N130" i="5"/>
  <c r="L130" i="5"/>
  <c r="A130" i="5"/>
  <c r="Q129" i="5"/>
  <c r="P129" i="5"/>
  <c r="O129" i="5"/>
  <c r="N129" i="5"/>
  <c r="L129" i="5"/>
  <c r="A129" i="5"/>
  <c r="Q128" i="5"/>
  <c r="P128" i="5"/>
  <c r="O128" i="5"/>
  <c r="N128" i="5"/>
  <c r="L128" i="5"/>
  <c r="A128" i="5"/>
  <c r="Q127" i="5"/>
  <c r="P127" i="5"/>
  <c r="O127" i="5"/>
  <c r="N127" i="5"/>
  <c r="L127" i="5"/>
  <c r="A127" i="5"/>
  <c r="Q126" i="5"/>
  <c r="P126" i="5"/>
  <c r="O126" i="5"/>
  <c r="N126" i="5"/>
  <c r="L126" i="5"/>
  <c r="A126" i="5"/>
  <c r="Q125" i="5"/>
  <c r="P125" i="5"/>
  <c r="O125" i="5"/>
  <c r="N125" i="5"/>
  <c r="L125" i="5"/>
  <c r="A125" i="5"/>
  <c r="Q124" i="5"/>
  <c r="P124" i="5"/>
  <c r="O124" i="5"/>
  <c r="N124" i="5"/>
  <c r="L124" i="5"/>
  <c r="A124" i="5"/>
  <c r="Q123" i="5"/>
  <c r="P123" i="5"/>
  <c r="O123" i="5"/>
  <c r="N123" i="5"/>
  <c r="L123" i="5"/>
  <c r="A123" i="5"/>
  <c r="Q122" i="5"/>
  <c r="P122" i="5"/>
  <c r="O122" i="5"/>
  <c r="N122" i="5"/>
  <c r="L122" i="5"/>
  <c r="A122" i="5"/>
  <c r="Q121" i="5"/>
  <c r="P121" i="5"/>
  <c r="O121" i="5"/>
  <c r="N121" i="5"/>
  <c r="L121" i="5"/>
  <c r="A121" i="5"/>
  <c r="Q120" i="5"/>
  <c r="P120" i="5"/>
  <c r="O120" i="5"/>
  <c r="N120" i="5"/>
  <c r="L120" i="5"/>
  <c r="A120" i="5"/>
  <c r="Q119" i="5"/>
  <c r="P119" i="5"/>
  <c r="O119" i="5"/>
  <c r="N119" i="5"/>
  <c r="L119" i="5"/>
  <c r="A119" i="5"/>
  <c r="Q118" i="5"/>
  <c r="P118" i="5"/>
  <c r="O118" i="5"/>
  <c r="N118" i="5"/>
  <c r="L118" i="5"/>
  <c r="A118" i="5"/>
  <c r="Q117" i="5"/>
  <c r="P117" i="5"/>
  <c r="O117" i="5"/>
  <c r="N117" i="5"/>
  <c r="L117" i="5"/>
  <c r="A117" i="5"/>
  <c r="Q116" i="5"/>
  <c r="P116" i="5"/>
  <c r="O116" i="5"/>
  <c r="N116" i="5"/>
  <c r="L116" i="5"/>
  <c r="A116" i="5"/>
  <c r="Q115" i="5"/>
  <c r="P115" i="5"/>
  <c r="O115" i="5"/>
  <c r="N115" i="5"/>
  <c r="L115" i="5"/>
  <c r="A115" i="5"/>
  <c r="Q114" i="5"/>
  <c r="P114" i="5"/>
  <c r="O114" i="5"/>
  <c r="N114" i="5"/>
  <c r="L114" i="5"/>
  <c r="A114" i="5"/>
  <c r="Q113" i="5"/>
  <c r="P113" i="5"/>
  <c r="O113" i="5"/>
  <c r="N113" i="5"/>
  <c r="L113" i="5"/>
  <c r="A113" i="5"/>
  <c r="Q112" i="5"/>
  <c r="P112" i="5"/>
  <c r="O112" i="5"/>
  <c r="N112" i="5"/>
  <c r="L112" i="5"/>
  <c r="A112" i="5"/>
  <c r="Q111" i="5"/>
  <c r="P111" i="5"/>
  <c r="O111" i="5"/>
  <c r="N111" i="5"/>
  <c r="L111" i="5"/>
  <c r="A111" i="5"/>
  <c r="Q110" i="5"/>
  <c r="P110" i="5"/>
  <c r="O110" i="5"/>
  <c r="N110" i="5"/>
  <c r="L110" i="5"/>
  <c r="A110" i="5"/>
  <c r="Q109" i="5"/>
  <c r="P109" i="5"/>
  <c r="O109" i="5"/>
  <c r="N109" i="5"/>
  <c r="L109" i="5"/>
  <c r="A109" i="5"/>
  <c r="Q108" i="5"/>
  <c r="P108" i="5"/>
  <c r="O108" i="5"/>
  <c r="N108" i="5"/>
  <c r="L108" i="5"/>
  <c r="A108" i="5"/>
  <c r="Q107" i="5"/>
  <c r="P107" i="5"/>
  <c r="O107" i="5"/>
  <c r="N107" i="5"/>
  <c r="L107" i="5"/>
  <c r="A107" i="5"/>
  <c r="Q106" i="5"/>
  <c r="P106" i="5"/>
  <c r="O106" i="5"/>
  <c r="N106" i="5"/>
  <c r="L106" i="5"/>
  <c r="A106" i="5"/>
  <c r="Q105" i="5"/>
  <c r="P105" i="5"/>
  <c r="O105" i="5"/>
  <c r="N105" i="5"/>
  <c r="L105" i="5"/>
  <c r="A105" i="5"/>
  <c r="Q104" i="5"/>
  <c r="P104" i="5"/>
  <c r="O104" i="5"/>
  <c r="N104" i="5"/>
  <c r="L104" i="5"/>
  <c r="A104" i="5"/>
  <c r="Q103" i="5"/>
  <c r="P103" i="5"/>
  <c r="O103" i="5"/>
  <c r="N103" i="5"/>
  <c r="L103" i="5"/>
  <c r="A103" i="5"/>
  <c r="Q102" i="5"/>
  <c r="P102" i="5"/>
  <c r="O102" i="5"/>
  <c r="N102" i="5"/>
  <c r="L102" i="5"/>
  <c r="A102" i="5"/>
  <c r="Q101" i="5"/>
  <c r="P101" i="5"/>
  <c r="O101" i="5"/>
  <c r="N101" i="5"/>
  <c r="L101" i="5"/>
  <c r="A101" i="5"/>
  <c r="Q100" i="5"/>
  <c r="P100" i="5"/>
  <c r="O100" i="5"/>
  <c r="N100" i="5"/>
  <c r="L100" i="5"/>
  <c r="A100" i="5"/>
  <c r="Q99" i="5"/>
  <c r="P99" i="5"/>
  <c r="O99" i="5"/>
  <c r="N99" i="5"/>
  <c r="L99" i="5"/>
  <c r="A99" i="5"/>
  <c r="Q98" i="5"/>
  <c r="P98" i="5"/>
  <c r="O98" i="5"/>
  <c r="N98" i="5"/>
  <c r="L98" i="5"/>
  <c r="A98" i="5"/>
  <c r="Q97" i="5"/>
  <c r="P97" i="5"/>
  <c r="O97" i="5"/>
  <c r="N97" i="5"/>
  <c r="L97" i="5"/>
  <c r="A97" i="5"/>
  <c r="Q96" i="5"/>
  <c r="P96" i="5"/>
  <c r="O96" i="5"/>
  <c r="N96" i="5"/>
  <c r="L96" i="5"/>
  <c r="A96" i="5"/>
  <c r="Q95" i="5"/>
  <c r="P95" i="5"/>
  <c r="O95" i="5"/>
  <c r="N95" i="5"/>
  <c r="L95" i="5"/>
  <c r="A95" i="5"/>
  <c r="Q94" i="5"/>
  <c r="P94" i="5"/>
  <c r="O94" i="5"/>
  <c r="N94" i="5"/>
  <c r="L94" i="5"/>
  <c r="A94" i="5"/>
  <c r="Q93" i="5"/>
  <c r="P93" i="5"/>
  <c r="O93" i="5"/>
  <c r="N93" i="5"/>
  <c r="L93" i="5"/>
  <c r="A93" i="5"/>
  <c r="S75" i="5" s="1"/>
  <c r="T75" i="5" s="1"/>
  <c r="Q92" i="5"/>
  <c r="P92" i="5"/>
  <c r="O92" i="5"/>
  <c r="N92" i="5"/>
  <c r="L92" i="5"/>
  <c r="Q91" i="5"/>
  <c r="P91" i="5"/>
  <c r="O91" i="5"/>
  <c r="N91" i="5"/>
  <c r="L91" i="5"/>
  <c r="Q90" i="5"/>
  <c r="P90" i="5"/>
  <c r="O90" i="5"/>
  <c r="N90" i="5"/>
  <c r="L90" i="5"/>
  <c r="Q89" i="5"/>
  <c r="P89" i="5"/>
  <c r="O89" i="5"/>
  <c r="N89" i="5"/>
  <c r="L89" i="5"/>
  <c r="Q88" i="5"/>
  <c r="P88" i="5"/>
  <c r="O88" i="5"/>
  <c r="N88" i="5"/>
  <c r="L88" i="5"/>
  <c r="Q87" i="5"/>
  <c r="P87" i="5"/>
  <c r="O87" i="5"/>
  <c r="N87" i="5"/>
  <c r="L87" i="5"/>
  <c r="Q86" i="5"/>
  <c r="P86" i="5"/>
  <c r="O86" i="5"/>
  <c r="N86" i="5"/>
  <c r="L86" i="5"/>
  <c r="Q85" i="5"/>
  <c r="P85" i="5"/>
  <c r="O85" i="5"/>
  <c r="N85" i="5"/>
  <c r="L85" i="5"/>
  <c r="Q84" i="5"/>
  <c r="P84" i="5"/>
  <c r="O84" i="5"/>
  <c r="N84" i="5"/>
  <c r="L84" i="5"/>
  <c r="Q83" i="5"/>
  <c r="P83" i="5"/>
  <c r="O83" i="5"/>
  <c r="N83" i="5"/>
  <c r="L83" i="5"/>
  <c r="Q82" i="5"/>
  <c r="P82" i="5"/>
  <c r="O82" i="5"/>
  <c r="N82" i="5"/>
  <c r="L82" i="5"/>
  <c r="Q81" i="5"/>
  <c r="P81" i="5"/>
  <c r="O81" i="5"/>
  <c r="N81" i="5"/>
  <c r="L81" i="5"/>
  <c r="Q80" i="5"/>
  <c r="P80" i="5"/>
  <c r="O80" i="5"/>
  <c r="N80" i="5"/>
  <c r="L80" i="5"/>
  <c r="Q79" i="5"/>
  <c r="P79" i="5"/>
  <c r="O79" i="5"/>
  <c r="N79" i="5"/>
  <c r="L79" i="5"/>
  <c r="Q78" i="5"/>
  <c r="P78" i="5"/>
  <c r="O78" i="5"/>
  <c r="N78" i="5"/>
  <c r="L78" i="5"/>
  <c r="Q77" i="5"/>
  <c r="P77" i="5"/>
  <c r="O77" i="5"/>
  <c r="N77" i="5"/>
  <c r="L77" i="5"/>
  <c r="Q76" i="5"/>
  <c r="P76" i="5"/>
  <c r="O76" i="5"/>
  <c r="N76" i="5"/>
  <c r="L76" i="5"/>
  <c r="Q75" i="5"/>
  <c r="P75" i="5"/>
  <c r="O75" i="5"/>
  <c r="N75" i="5"/>
  <c r="L75" i="5"/>
  <c r="Q74" i="5"/>
  <c r="P74" i="5"/>
  <c r="O74" i="5"/>
  <c r="N74" i="5"/>
  <c r="L74" i="5"/>
  <c r="Q73" i="5"/>
  <c r="P73" i="5"/>
  <c r="O73" i="5"/>
  <c r="N73" i="5"/>
  <c r="L73" i="5"/>
  <c r="Q72" i="5"/>
  <c r="P72" i="5"/>
  <c r="O72" i="5"/>
  <c r="N72" i="5"/>
  <c r="L72" i="5"/>
  <c r="Q71" i="5"/>
  <c r="P71" i="5"/>
  <c r="O71" i="5"/>
  <c r="N71" i="5"/>
  <c r="L71" i="5"/>
  <c r="Q70" i="5"/>
  <c r="P70" i="5"/>
  <c r="O70" i="5"/>
  <c r="N70" i="5"/>
  <c r="L70" i="5"/>
  <c r="Q69" i="5"/>
  <c r="P69" i="5"/>
  <c r="O69" i="5"/>
  <c r="N69" i="5"/>
  <c r="L69" i="5"/>
  <c r="Q68" i="5"/>
  <c r="P68" i="5"/>
  <c r="O68" i="5"/>
  <c r="N68" i="5"/>
  <c r="L68" i="5"/>
  <c r="Q67" i="5"/>
  <c r="P67" i="5"/>
  <c r="O67" i="5"/>
  <c r="N67" i="5"/>
  <c r="L67" i="5"/>
  <c r="Q66" i="5"/>
  <c r="P66" i="5"/>
  <c r="O66" i="5"/>
  <c r="N66" i="5"/>
  <c r="L66" i="5"/>
  <c r="Q65" i="5"/>
  <c r="P65" i="5"/>
  <c r="O65" i="5"/>
  <c r="N65" i="5"/>
  <c r="L65" i="5"/>
  <c r="Q64" i="5"/>
  <c r="P64" i="5"/>
  <c r="O64" i="5"/>
  <c r="N64" i="5"/>
  <c r="L64" i="5"/>
  <c r="Q63" i="5"/>
  <c r="P63" i="5"/>
  <c r="O63" i="5"/>
  <c r="N63" i="5"/>
  <c r="L63" i="5"/>
  <c r="Q62" i="5"/>
  <c r="P62" i="5"/>
  <c r="O62" i="5"/>
  <c r="N62" i="5"/>
  <c r="L62" i="5"/>
  <c r="Q61" i="5"/>
  <c r="P61" i="5"/>
  <c r="O61" i="5"/>
  <c r="N61" i="5"/>
  <c r="L61" i="5"/>
  <c r="Q60" i="5"/>
  <c r="P60" i="5"/>
  <c r="O60" i="5"/>
  <c r="N60" i="5"/>
  <c r="L60" i="5"/>
  <c r="Q59" i="5"/>
  <c r="P59" i="5"/>
  <c r="O59" i="5"/>
  <c r="N59" i="5"/>
  <c r="L59" i="5"/>
  <c r="Q58" i="5"/>
  <c r="P58" i="5"/>
  <c r="O58" i="5"/>
  <c r="N58" i="5"/>
  <c r="L58" i="5"/>
  <c r="Q57" i="5"/>
  <c r="P57" i="5"/>
  <c r="O57" i="5"/>
  <c r="N57" i="5"/>
  <c r="L57" i="5"/>
  <c r="Q56" i="5"/>
  <c r="P56" i="5"/>
  <c r="O56" i="5"/>
  <c r="N56" i="5"/>
  <c r="L56" i="5"/>
  <c r="Q55" i="5"/>
  <c r="P55" i="5"/>
  <c r="O55" i="5"/>
  <c r="N55" i="5"/>
  <c r="L55" i="5"/>
  <c r="Q54" i="5"/>
  <c r="P54" i="5"/>
  <c r="O54" i="5"/>
  <c r="N54" i="5"/>
  <c r="L54" i="5"/>
  <c r="Q53" i="5"/>
  <c r="P53" i="5"/>
  <c r="O53" i="5"/>
  <c r="N53" i="5"/>
  <c r="L53" i="5"/>
  <c r="Q52" i="5"/>
  <c r="P52" i="5"/>
  <c r="O52" i="5"/>
  <c r="N52" i="5"/>
  <c r="L52" i="5"/>
  <c r="Q51" i="5"/>
  <c r="P51" i="5"/>
  <c r="O51" i="5"/>
  <c r="N51" i="5"/>
  <c r="L51" i="5"/>
  <c r="Q50" i="5"/>
  <c r="P50" i="5"/>
  <c r="O50" i="5"/>
  <c r="N50" i="5"/>
  <c r="L50" i="5"/>
  <c r="Q49" i="5"/>
  <c r="P49" i="5"/>
  <c r="O49" i="5"/>
  <c r="N49" i="5"/>
  <c r="L49" i="5"/>
  <c r="Q48" i="5"/>
  <c r="P48" i="5"/>
  <c r="O48" i="5"/>
  <c r="N48" i="5"/>
  <c r="L48" i="5"/>
  <c r="Q47" i="5"/>
  <c r="P47" i="5"/>
  <c r="O47" i="5"/>
  <c r="N47" i="5"/>
  <c r="L47" i="5"/>
  <c r="Q46" i="5"/>
  <c r="P46" i="5"/>
  <c r="O46" i="5"/>
  <c r="N46" i="5"/>
  <c r="L46" i="5"/>
  <c r="Q45" i="5"/>
  <c r="P45" i="5"/>
  <c r="O45" i="5"/>
  <c r="N45" i="5"/>
  <c r="L45" i="5"/>
  <c r="Q44" i="5"/>
  <c r="P44" i="5"/>
  <c r="O44" i="5"/>
  <c r="N44" i="5"/>
  <c r="L44" i="5"/>
  <c r="Q43" i="5"/>
  <c r="P43" i="5"/>
  <c r="O43" i="5"/>
  <c r="N43" i="5"/>
  <c r="L43" i="5"/>
  <c r="Q42" i="5"/>
  <c r="P42" i="5"/>
  <c r="O42" i="5"/>
  <c r="N42" i="5"/>
  <c r="L42" i="5"/>
  <c r="Q41" i="5"/>
  <c r="P41" i="5"/>
  <c r="O41" i="5"/>
  <c r="N41" i="5"/>
  <c r="L41" i="5"/>
  <c r="Q40" i="5"/>
  <c r="P40" i="5"/>
  <c r="O40" i="5"/>
  <c r="N40" i="5"/>
  <c r="L40" i="5"/>
  <c r="Q39" i="5"/>
  <c r="P39" i="5"/>
  <c r="O39" i="5"/>
  <c r="N39" i="5"/>
  <c r="L39" i="5"/>
  <c r="Q38" i="5"/>
  <c r="P38" i="5"/>
  <c r="O38" i="5"/>
  <c r="N38" i="5"/>
  <c r="L38" i="5"/>
  <c r="Q37" i="5"/>
  <c r="P37" i="5"/>
  <c r="O37" i="5"/>
  <c r="N37" i="5"/>
  <c r="L37" i="5"/>
  <c r="Q36" i="5"/>
  <c r="P36" i="5"/>
  <c r="O36" i="5"/>
  <c r="N36" i="5"/>
  <c r="L36" i="5"/>
  <c r="Q35" i="5"/>
  <c r="P35" i="5"/>
  <c r="O35" i="5"/>
  <c r="N35" i="5"/>
  <c r="L35" i="5"/>
  <c r="Q34" i="5"/>
  <c r="P34" i="5"/>
  <c r="O34" i="5"/>
  <c r="N34" i="5"/>
  <c r="L34" i="5"/>
  <c r="Q33" i="5"/>
  <c r="P33" i="5"/>
  <c r="O33" i="5"/>
  <c r="N33" i="5"/>
  <c r="L33" i="5"/>
  <c r="Q32" i="5"/>
  <c r="P32" i="5"/>
  <c r="O32" i="5"/>
  <c r="N32" i="5"/>
  <c r="L32" i="5"/>
  <c r="Q31" i="5"/>
  <c r="P31" i="5"/>
  <c r="O31" i="5"/>
  <c r="N31" i="5"/>
  <c r="L31" i="5"/>
  <c r="Q30" i="5"/>
  <c r="P30" i="5"/>
  <c r="O30" i="5"/>
  <c r="N30" i="5"/>
  <c r="L30" i="5"/>
  <c r="Q29" i="5"/>
  <c r="P29" i="5"/>
  <c r="O29" i="5"/>
  <c r="N29" i="5"/>
  <c r="L29" i="5"/>
  <c r="Q28" i="5"/>
  <c r="P28" i="5"/>
  <c r="O28" i="5"/>
  <c r="N28" i="5"/>
  <c r="L28" i="5"/>
  <c r="Q27" i="5"/>
  <c r="P27" i="5"/>
  <c r="O27" i="5"/>
  <c r="N27" i="5"/>
  <c r="L27" i="5"/>
  <c r="Q26" i="5"/>
  <c r="P26" i="5"/>
  <c r="O26" i="5"/>
  <c r="N26" i="5"/>
  <c r="L26" i="5"/>
  <c r="Q25" i="5"/>
  <c r="P25" i="5"/>
  <c r="O25" i="5"/>
  <c r="N25" i="5"/>
  <c r="L25" i="5"/>
  <c r="Q24" i="5"/>
  <c r="P24" i="5"/>
  <c r="O24" i="5"/>
  <c r="N24" i="5"/>
  <c r="L24" i="5"/>
  <c r="Q23" i="5"/>
  <c r="P23" i="5"/>
  <c r="O23" i="5"/>
  <c r="N23" i="5"/>
  <c r="L23" i="5"/>
  <c r="Q22" i="5"/>
  <c r="P22" i="5"/>
  <c r="O22" i="5"/>
  <c r="N22" i="5"/>
  <c r="L22" i="5"/>
  <c r="Q21" i="5"/>
  <c r="P21" i="5"/>
  <c r="O21" i="5"/>
  <c r="N21" i="5"/>
  <c r="L21" i="5"/>
  <c r="Q20" i="5"/>
  <c r="P20" i="5"/>
  <c r="O20" i="5"/>
  <c r="N20" i="5"/>
  <c r="L20" i="5"/>
  <c r="Q19" i="5"/>
  <c r="P19" i="5"/>
  <c r="O19" i="5"/>
  <c r="N19" i="5"/>
  <c r="L19" i="5"/>
  <c r="Q18" i="5"/>
  <c r="P18" i="5"/>
  <c r="O18" i="5"/>
  <c r="N18" i="5"/>
  <c r="L18" i="5"/>
  <c r="Q17" i="5"/>
  <c r="P17" i="5"/>
  <c r="O17" i="5"/>
  <c r="N17" i="5"/>
  <c r="L17" i="5"/>
  <c r="Q16" i="5"/>
  <c r="P16" i="5"/>
  <c r="O16" i="5"/>
  <c r="N16" i="5"/>
  <c r="L16" i="5"/>
  <c r="Q15" i="5"/>
  <c r="P15" i="5"/>
  <c r="O15" i="5"/>
  <c r="N15" i="5"/>
  <c r="L15" i="5"/>
  <c r="Q14" i="5"/>
  <c r="P14" i="5"/>
  <c r="O14" i="5"/>
  <c r="N14" i="5"/>
  <c r="L14" i="5"/>
  <c r="Q13" i="5"/>
  <c r="P13" i="5"/>
  <c r="O13" i="5"/>
  <c r="N13" i="5"/>
  <c r="L13" i="5"/>
  <c r="Q12" i="5"/>
  <c r="P12" i="5"/>
  <c r="O12" i="5"/>
  <c r="N12" i="5"/>
  <c r="L12" i="5"/>
  <c r="Q11" i="5"/>
  <c r="P11" i="5"/>
  <c r="O11" i="5"/>
  <c r="N11" i="5"/>
  <c r="L11" i="5"/>
  <c r="Q10" i="5"/>
  <c r="P10" i="5"/>
  <c r="O10" i="5"/>
  <c r="N10" i="5"/>
  <c r="L10" i="5"/>
  <c r="Q9" i="5"/>
  <c r="P9" i="5"/>
  <c r="O9" i="5"/>
  <c r="N9" i="5"/>
  <c r="L9" i="5"/>
  <c r="Q8" i="5"/>
  <c r="P8" i="5"/>
  <c r="O8" i="5"/>
  <c r="N8" i="5"/>
  <c r="L8" i="5"/>
  <c r="Q7" i="5"/>
  <c r="P7" i="5"/>
  <c r="O7" i="5"/>
  <c r="N7" i="5"/>
  <c r="L7" i="5"/>
  <c r="Q6" i="5"/>
  <c r="P6" i="5"/>
  <c r="O6" i="5"/>
  <c r="N6" i="5"/>
  <c r="L6" i="5"/>
  <c r="Q5" i="5"/>
  <c r="P5" i="5"/>
  <c r="O5" i="5"/>
  <c r="N5" i="5"/>
  <c r="L5" i="5"/>
  <c r="Q4" i="5"/>
  <c r="P4" i="5"/>
  <c r="O4" i="5"/>
  <c r="N4" i="5"/>
  <c r="L4" i="5"/>
  <c r="Q3" i="5"/>
  <c r="P3" i="5"/>
  <c r="O3" i="5"/>
  <c r="N3" i="5"/>
  <c r="L3" i="5"/>
  <c r="B27" i="8"/>
  <c r="B28" i="8"/>
  <c r="B24" i="8"/>
  <c r="B26" i="8"/>
  <c r="B29" i="8"/>
  <c r="B31" i="8"/>
  <c r="B30" i="8"/>
  <c r="B23" i="8"/>
  <c r="B32" i="8"/>
  <c r="B25" i="8"/>
  <c r="B33" i="8"/>
  <c r="B21" i="8"/>
  <c r="B19" i="8"/>
  <c r="B22" i="8"/>
  <c r="B20" i="8"/>
  <c r="W4" i="5"/>
  <c r="V73" i="5"/>
  <c r="V4" i="5"/>
  <c r="S25" i="5" l="1"/>
  <c r="S17" i="5"/>
  <c r="T17" i="5" s="1"/>
  <c r="E4" i="8"/>
  <c r="G4" i="8" s="1"/>
  <c r="S33" i="5"/>
  <c r="T33" i="5" s="1"/>
  <c r="S80" i="5"/>
  <c r="S91" i="5"/>
  <c r="T91" i="5" s="1"/>
  <c r="S99" i="5"/>
  <c r="T99" i="5" s="1"/>
  <c r="S102" i="5"/>
  <c r="T102" i="5" s="1"/>
  <c r="C24" i="8"/>
  <c r="C25" i="8"/>
  <c r="C26" i="8"/>
  <c r="C27" i="8"/>
  <c r="C28" i="8"/>
  <c r="C29" i="8"/>
  <c r="C30" i="8"/>
  <c r="C31" i="8"/>
  <c r="C32" i="8"/>
  <c r="C33" i="8"/>
  <c r="C19" i="8"/>
  <c r="C20" i="8"/>
  <c r="C21" i="8"/>
  <c r="C22" i="8"/>
  <c r="C23" i="8"/>
  <c r="C12" i="8"/>
  <c r="C18" i="8"/>
  <c r="D4" i="8"/>
  <c r="F4" i="8" s="1"/>
  <c r="S78" i="5"/>
  <c r="T25" i="5"/>
  <c r="S14" i="5"/>
  <c r="S29" i="5"/>
  <c r="S86" i="5"/>
  <c r="T86" i="5" s="1"/>
  <c r="S24" i="5"/>
  <c r="T24" i="5" s="1"/>
  <c r="S96" i="5"/>
  <c r="T96" i="5" s="1"/>
  <c r="S22" i="5"/>
  <c r="T22" i="5" s="1"/>
  <c r="S101" i="5"/>
  <c r="T101" i="5" s="1"/>
  <c r="S6" i="5"/>
  <c r="B14" i="8"/>
  <c r="C17" i="8"/>
  <c r="C16" i="8"/>
  <c r="B10" i="8"/>
  <c r="C15" i="8"/>
  <c r="D3" i="8"/>
  <c r="F3" i="8" s="1"/>
  <c r="E3" i="8"/>
  <c r="G3" i="8" s="1"/>
  <c r="C14" i="8"/>
  <c r="Z2" i="5"/>
  <c r="C8" i="8"/>
  <c r="B17" i="8"/>
  <c r="E5" i="8"/>
  <c r="G5" i="8" s="1"/>
  <c r="B16" i="8"/>
  <c r="C11" i="8"/>
  <c r="D5" i="8"/>
  <c r="F5" i="8" s="1"/>
  <c r="B12" i="8"/>
  <c r="C10" i="8"/>
  <c r="B11" i="8"/>
  <c r="C9" i="8"/>
  <c r="B9" i="8"/>
  <c r="C35" i="1"/>
  <c r="B35" i="1"/>
  <c r="B8" i="8"/>
  <c r="C6" i="8"/>
  <c r="E35" i="1"/>
  <c r="B7" i="8"/>
  <c r="C13" i="8"/>
  <c r="C7" i="8"/>
  <c r="B6" i="8"/>
  <c r="D6" i="8" s="1"/>
  <c r="F6" i="8" s="1"/>
  <c r="X4" i="5"/>
  <c r="I4" i="8" s="1"/>
  <c r="T74" i="5"/>
  <c r="T80" i="5"/>
  <c r="S10" i="5"/>
  <c r="S31" i="5"/>
  <c r="S77" i="5"/>
  <c r="S98" i="5"/>
  <c r="S88" i="5"/>
  <c r="S92" i="5"/>
  <c r="S18" i="5"/>
  <c r="S12" i="5"/>
  <c r="S20" i="5"/>
  <c r="S27" i="5"/>
  <c r="S8" i="5"/>
  <c r="S7" i="5"/>
  <c r="S30" i="5"/>
  <c r="S11" i="5"/>
  <c r="S103" i="5"/>
  <c r="S93" i="5"/>
  <c r="S97" i="5"/>
  <c r="S83" i="5"/>
  <c r="S9" i="5"/>
  <c r="S21" i="5"/>
  <c r="S13" i="5"/>
  <c r="S16" i="5"/>
  <c r="S76" i="5"/>
  <c r="S79" i="5"/>
  <c r="S94" i="5"/>
  <c r="S100" i="5"/>
  <c r="S32" i="5"/>
  <c r="S5" i="5"/>
  <c r="S28" i="5"/>
  <c r="S26" i="5"/>
  <c r="S84" i="5"/>
  <c r="S95" i="5"/>
  <c r="S90" i="5"/>
  <c r="S81" i="5"/>
  <c r="S82" i="5"/>
  <c r="S23" i="5"/>
  <c r="S15" i="5"/>
  <c r="S19" i="5"/>
  <c r="S87" i="5"/>
  <c r="S85" i="5"/>
  <c r="S89" i="5"/>
  <c r="W3" i="5"/>
  <c r="V17" i="5"/>
  <c r="V75" i="5"/>
  <c r="W25" i="5"/>
  <c r="V33" i="5"/>
  <c r="W75" i="5"/>
  <c r="V25" i="5"/>
  <c r="V91" i="5"/>
  <c r="W17" i="5"/>
  <c r="W73" i="5"/>
  <c r="W33" i="5"/>
  <c r="V3" i="5"/>
  <c r="W74" i="5"/>
  <c r="V80" i="5"/>
  <c r="T6" i="5" l="1"/>
  <c r="H4" i="8"/>
  <c r="T78" i="5"/>
  <c r="H3" i="8"/>
  <c r="X33" i="5"/>
  <c r="I33" i="8" s="1"/>
  <c r="O33" i="8" s="1"/>
  <c r="T29" i="5"/>
  <c r="T14" i="5"/>
  <c r="D17" i="8"/>
  <c r="F17" i="8" s="1"/>
  <c r="H5" i="8"/>
  <c r="D14" i="8"/>
  <c r="F14" i="8" s="1"/>
  <c r="D12" i="8"/>
  <c r="F12" i="8" s="1"/>
  <c r="D23" i="8"/>
  <c r="F23" i="8" s="1"/>
  <c r="D20" i="8"/>
  <c r="F20" i="8" s="1"/>
  <c r="D28" i="8"/>
  <c r="F28" i="8" s="1"/>
  <c r="D13" i="8"/>
  <c r="F13" i="8" s="1"/>
  <c r="D10" i="8"/>
  <c r="F10" i="8" s="1"/>
  <c r="D31" i="8"/>
  <c r="F31" i="8" s="1"/>
  <c r="D16" i="8"/>
  <c r="F16" i="8" s="1"/>
  <c r="D25" i="8"/>
  <c r="F25" i="8" s="1"/>
  <c r="D18" i="8"/>
  <c r="F18" i="8" s="1"/>
  <c r="D22" i="8"/>
  <c r="F22" i="8" s="1"/>
  <c r="D21" i="8"/>
  <c r="F21" i="8" s="1"/>
  <c r="D11" i="8"/>
  <c r="F11" i="8" s="1"/>
  <c r="E10" i="8"/>
  <c r="G10" i="8" s="1"/>
  <c r="E11" i="8"/>
  <c r="G11" i="8" s="1"/>
  <c r="E27" i="8"/>
  <c r="G27" i="8" s="1"/>
  <c r="E26" i="8"/>
  <c r="G26" i="8" s="1"/>
  <c r="E33" i="8"/>
  <c r="G33" i="8" s="1"/>
  <c r="E21" i="8"/>
  <c r="G21" i="8" s="1"/>
  <c r="E24" i="8"/>
  <c r="G24" i="8" s="1"/>
  <c r="E32" i="8"/>
  <c r="G32" i="8" s="1"/>
  <c r="E9" i="8"/>
  <c r="G9" i="8" s="1"/>
  <c r="E30" i="8"/>
  <c r="G30" i="8" s="1"/>
  <c r="E16" i="8"/>
  <c r="G16" i="8" s="1"/>
  <c r="E19" i="8"/>
  <c r="G19" i="8" s="1"/>
  <c r="E31" i="8"/>
  <c r="G31" i="8" s="1"/>
  <c r="E13" i="8"/>
  <c r="G13" i="8" s="1"/>
  <c r="E12" i="8"/>
  <c r="G12" i="8" s="1"/>
  <c r="E20" i="8"/>
  <c r="G20" i="8" s="1"/>
  <c r="E28" i="8"/>
  <c r="G28" i="8" s="1"/>
  <c r="E6" i="8"/>
  <c r="G6" i="8" s="1"/>
  <c r="H6" i="8" s="1"/>
  <c r="E14" i="8"/>
  <c r="G14" i="8" s="1"/>
  <c r="H14" i="8" s="1"/>
  <c r="E25" i="8"/>
  <c r="G25" i="8" s="1"/>
  <c r="H25" i="8" s="1"/>
  <c r="E17" i="8"/>
  <c r="G17" i="8" s="1"/>
  <c r="E7" i="8"/>
  <c r="G7" i="8" s="1"/>
  <c r="E23" i="8"/>
  <c r="G23" i="8" s="1"/>
  <c r="H23" i="8" s="1"/>
  <c r="E8" i="8"/>
  <c r="G8" i="8" s="1"/>
  <c r="E18" i="8"/>
  <c r="G18" i="8" s="1"/>
  <c r="E22" i="8"/>
  <c r="G22" i="8" s="1"/>
  <c r="E29" i="8"/>
  <c r="G29" i="8" s="1"/>
  <c r="E15" i="8"/>
  <c r="G15" i="8" s="1"/>
  <c r="D15" i="8"/>
  <c r="F15" i="8" s="1"/>
  <c r="D24" i="8"/>
  <c r="F24" i="8" s="1"/>
  <c r="D30" i="8"/>
  <c r="F30" i="8" s="1"/>
  <c r="D19" i="8"/>
  <c r="F19" i="8" s="1"/>
  <c r="D33" i="8"/>
  <c r="F33" i="8" s="1"/>
  <c r="H33" i="8" s="1"/>
  <c r="D7" i="8"/>
  <c r="F7" i="8" s="1"/>
  <c r="D27" i="8"/>
  <c r="F27" i="8" s="1"/>
  <c r="D9" i="8"/>
  <c r="F9" i="8" s="1"/>
  <c r="D26" i="8"/>
  <c r="F26" i="8" s="1"/>
  <c r="D32" i="8"/>
  <c r="F32" i="8" s="1"/>
  <c r="D29" i="8"/>
  <c r="F29" i="8" s="1"/>
  <c r="D8" i="8"/>
  <c r="F8" i="8" s="1"/>
  <c r="X75" i="5"/>
  <c r="X17" i="5"/>
  <c r="I17" i="8" s="1"/>
  <c r="X73" i="5"/>
  <c r="X3" i="5"/>
  <c r="I3" i="8" s="1"/>
  <c r="X25" i="5"/>
  <c r="I25" i="8" s="1"/>
  <c r="T87" i="5"/>
  <c r="T81" i="5"/>
  <c r="T21" i="5"/>
  <c r="T7" i="5"/>
  <c r="T98" i="5"/>
  <c r="T89" i="5"/>
  <c r="T32" i="5"/>
  <c r="T9" i="5"/>
  <c r="T8" i="5"/>
  <c r="T77" i="5"/>
  <c r="T90" i="5"/>
  <c r="T5" i="5"/>
  <c r="T85" i="5"/>
  <c r="T100" i="5"/>
  <c r="T83" i="5"/>
  <c r="T27" i="5"/>
  <c r="T31" i="5"/>
  <c r="T20" i="5"/>
  <c r="T95" i="5"/>
  <c r="T12" i="5"/>
  <c r="T15" i="5"/>
  <c r="T84" i="5"/>
  <c r="T76" i="5"/>
  <c r="T103" i="5"/>
  <c r="T18" i="5"/>
  <c r="O4" i="8"/>
  <c r="T97" i="5"/>
  <c r="T19" i="5"/>
  <c r="T79" i="5"/>
  <c r="T23" i="5"/>
  <c r="T26" i="5"/>
  <c r="T16" i="5"/>
  <c r="T11" i="5"/>
  <c r="T92" i="5"/>
  <c r="T94" i="5"/>
  <c r="T10" i="5"/>
  <c r="T93" i="5"/>
  <c r="T82" i="5"/>
  <c r="T28" i="5"/>
  <c r="T13" i="5"/>
  <c r="T30" i="5"/>
  <c r="T88" i="5"/>
  <c r="V96" i="5"/>
  <c r="V101" i="5"/>
  <c r="V9" i="5"/>
  <c r="W97" i="5"/>
  <c r="W21" i="5"/>
  <c r="V13" i="5"/>
  <c r="W13" i="5"/>
  <c r="V30" i="5"/>
  <c r="V16" i="5"/>
  <c r="W83" i="5"/>
  <c r="W86" i="5"/>
  <c r="V29" i="5"/>
  <c r="V86" i="5"/>
  <c r="V74" i="5"/>
  <c r="W88" i="5"/>
  <c r="W12" i="5"/>
  <c r="W27" i="5"/>
  <c r="V14" i="5"/>
  <c r="V87" i="5"/>
  <c r="W18" i="5"/>
  <c r="V8" i="5"/>
  <c r="W101" i="5"/>
  <c r="W102" i="5"/>
  <c r="W81" i="5"/>
  <c r="V83" i="5"/>
  <c r="V103" i="5"/>
  <c r="W22" i="5"/>
  <c r="W77" i="5"/>
  <c r="V24" i="5"/>
  <c r="W31" i="5"/>
  <c r="V81" i="5"/>
  <c r="W99" i="5"/>
  <c r="V6" i="5"/>
  <c r="W20" i="5"/>
  <c r="W14" i="5"/>
  <c r="W5" i="5"/>
  <c r="V7" i="5"/>
  <c r="V77" i="5"/>
  <c r="V99" i="5"/>
  <c r="V78" i="5"/>
  <c r="V82" i="5"/>
  <c r="W19" i="5"/>
  <c r="V98" i="5"/>
  <c r="W89" i="5"/>
  <c r="W91" i="5"/>
  <c r="W29" i="5"/>
  <c r="V31" i="5"/>
  <c r="W24" i="5"/>
  <c r="W80" i="5"/>
  <c r="V95" i="5"/>
  <c r="V94" i="5"/>
  <c r="W96" i="5"/>
  <c r="V22" i="5"/>
  <c r="W11" i="5"/>
  <c r="V102" i="5"/>
  <c r="V92" i="5"/>
  <c r="W6" i="5"/>
  <c r="W85" i="5"/>
  <c r="V15" i="5"/>
  <c r="V79" i="5"/>
  <c r="W93" i="5"/>
  <c r="W84" i="5"/>
  <c r="V23" i="5"/>
  <c r="W32" i="5"/>
  <c r="W26" i="5"/>
  <c r="V100" i="5"/>
  <c r="V76" i="5"/>
  <c r="W103" i="5"/>
  <c r="W78" i="5"/>
  <c r="W28" i="5"/>
  <c r="W90" i="5"/>
  <c r="V10" i="5"/>
  <c r="W16" i="5"/>
  <c r="X91" i="5" l="1"/>
  <c r="J4" i="8"/>
  <c r="H12" i="8"/>
  <c r="H17" i="8"/>
  <c r="X78" i="5"/>
  <c r="X102" i="5"/>
  <c r="X96" i="5"/>
  <c r="X22" i="5"/>
  <c r="I22" i="8" s="1"/>
  <c r="O22" i="8" s="1"/>
  <c r="H13" i="8"/>
  <c r="H26" i="8"/>
  <c r="H20" i="8"/>
  <c r="X29" i="5"/>
  <c r="I29" i="8" s="1"/>
  <c r="O29" i="8" s="1"/>
  <c r="X14" i="5"/>
  <c r="I14" i="8" s="1"/>
  <c r="O14" i="8" s="1"/>
  <c r="J14" i="8" s="1"/>
  <c r="X101" i="5"/>
  <c r="X74" i="5"/>
  <c r="X99" i="5"/>
  <c r="H8" i="8"/>
  <c r="H16" i="8"/>
  <c r="H22" i="8"/>
  <c r="H11" i="8"/>
  <c r="H31" i="8"/>
  <c r="H19" i="8"/>
  <c r="H18" i="8"/>
  <c r="H28" i="8"/>
  <c r="H10" i="8"/>
  <c r="K4" i="8"/>
  <c r="H27" i="8"/>
  <c r="H21" i="8"/>
  <c r="H29" i="8"/>
  <c r="H15" i="8"/>
  <c r="J33" i="8"/>
  <c r="H7" i="8"/>
  <c r="H24" i="8"/>
  <c r="H32" i="8"/>
  <c r="H9" i="8"/>
  <c r="H30" i="8"/>
  <c r="K33" i="8"/>
  <c r="X13" i="5"/>
  <c r="I13" i="8" s="1"/>
  <c r="X24" i="5"/>
  <c r="I24" i="8" s="1"/>
  <c r="X86" i="5"/>
  <c r="X80" i="5"/>
  <c r="X6" i="5"/>
  <c r="I6" i="8" s="1"/>
  <c r="X103" i="5"/>
  <c r="X83" i="5"/>
  <c r="X77" i="5"/>
  <c r="X16" i="5"/>
  <c r="I16" i="8" s="1"/>
  <c r="X81" i="5"/>
  <c r="X31" i="5"/>
  <c r="I31" i="8" s="1"/>
  <c r="O25" i="8"/>
  <c r="J25" i="8" s="1"/>
  <c r="O3" i="8"/>
  <c r="J3" i="8" s="1"/>
  <c r="O17" i="8"/>
  <c r="V88" i="5"/>
  <c r="W8" i="5"/>
  <c r="V18" i="5"/>
  <c r="V93" i="5"/>
  <c r="W79" i="5"/>
  <c r="V19" i="5"/>
  <c r="V12" i="5"/>
  <c r="V20" i="5"/>
  <c r="V26" i="5"/>
  <c r="V85" i="5"/>
  <c r="W94" i="5"/>
  <c r="V84" i="5"/>
  <c r="W95" i="5"/>
  <c r="W23" i="5"/>
  <c r="V5" i="5"/>
  <c r="W100" i="5"/>
  <c r="V90" i="5"/>
  <c r="W9" i="5"/>
  <c r="W76" i="5"/>
  <c r="V97" i="5"/>
  <c r="V32" i="5"/>
  <c r="V11" i="5"/>
  <c r="V21" i="5"/>
  <c r="V27" i="5"/>
  <c r="W15" i="5"/>
  <c r="W7" i="5"/>
  <c r="W82" i="5"/>
  <c r="V28" i="5"/>
  <c r="W87" i="5"/>
  <c r="V89" i="5"/>
  <c r="W10" i="5"/>
  <c r="W30" i="5"/>
  <c r="W98" i="5"/>
  <c r="W92" i="5"/>
  <c r="L4" i="8" l="1"/>
  <c r="X28" i="5"/>
  <c r="I28" i="8" s="1"/>
  <c r="X23" i="5"/>
  <c r="I23" i="8" s="1"/>
  <c r="O23" i="8" s="1"/>
  <c r="J23" i="8" s="1"/>
  <c r="X84" i="5"/>
  <c r="X26" i="5"/>
  <c r="I26" i="8" s="1"/>
  <c r="O26" i="8" s="1"/>
  <c r="J26" i="8" s="1"/>
  <c r="X97" i="5"/>
  <c r="X5" i="5"/>
  <c r="I5" i="8" s="1"/>
  <c r="O5" i="8" s="1"/>
  <c r="K5" i="8" s="1"/>
  <c r="K22" i="8"/>
  <c r="J17" i="8"/>
  <c r="X11" i="5"/>
  <c r="I11" i="8" s="1"/>
  <c r="O11" i="8" s="1"/>
  <c r="K11" i="8" s="1"/>
  <c r="X8" i="5"/>
  <c r="I8" i="8" s="1"/>
  <c r="O8" i="8" s="1"/>
  <c r="J8" i="8" s="1"/>
  <c r="X85" i="5"/>
  <c r="X15" i="5"/>
  <c r="I15" i="8" s="1"/>
  <c r="O15" i="8" s="1"/>
  <c r="K15" i="8" s="1"/>
  <c r="X93" i="5"/>
  <c r="X10" i="5"/>
  <c r="I10" i="8" s="1"/>
  <c r="O10" i="8" s="1"/>
  <c r="K10" i="8" s="1"/>
  <c r="X7" i="5"/>
  <c r="I7" i="8" s="1"/>
  <c r="O7" i="8" s="1"/>
  <c r="J7" i="8" s="1"/>
  <c r="X95" i="5"/>
  <c r="M4" i="8"/>
  <c r="J29" i="8"/>
  <c r="X30" i="5"/>
  <c r="I30" i="8" s="1"/>
  <c r="O30" i="8" s="1"/>
  <c r="J30" i="8" s="1"/>
  <c r="X90" i="5"/>
  <c r="X21" i="5"/>
  <c r="I21" i="8" s="1"/>
  <c r="O21" i="8" s="1"/>
  <c r="X89" i="5"/>
  <c r="X79" i="5"/>
  <c r="X92" i="5"/>
  <c r="X9" i="5"/>
  <c r="I9" i="8" s="1"/>
  <c r="O9" i="8" s="1"/>
  <c r="J9" i="8" s="1"/>
  <c r="K29" i="8"/>
  <c r="L29" i="8" s="1"/>
  <c r="M29" i="8" s="1"/>
  <c r="J22" i="8"/>
  <c r="L33" i="8"/>
  <c r="M33" i="8" s="1"/>
  <c r="D33" i="1" s="1"/>
  <c r="D34" i="1" s="1"/>
  <c r="K3" i="8"/>
  <c r="L3" i="8" s="1"/>
  <c r="M3" i="8" s="1"/>
  <c r="K14" i="8"/>
  <c r="L14" i="8" s="1"/>
  <c r="K17" i="8"/>
  <c r="X100" i="5"/>
  <c r="X76" i="5"/>
  <c r="X82" i="5"/>
  <c r="X88" i="5"/>
  <c r="X98" i="5"/>
  <c r="X20" i="5"/>
  <c r="I20" i="8" s="1"/>
  <c r="X12" i="5"/>
  <c r="I12" i="8" s="1"/>
  <c r="X19" i="5"/>
  <c r="I19" i="8" s="1"/>
  <c r="X32" i="5"/>
  <c r="I32" i="8" s="1"/>
  <c r="X18" i="5"/>
  <c r="I18" i="8" s="1"/>
  <c r="X87" i="5"/>
  <c r="X94" i="5"/>
  <c r="X27" i="5"/>
  <c r="I27" i="8" s="1"/>
  <c r="O16" i="8"/>
  <c r="J16" i="8" s="1"/>
  <c r="O24" i="8"/>
  <c r="J24" i="8" s="1"/>
  <c r="K25" i="8"/>
  <c r="L25" i="8" s="1"/>
  <c r="O31" i="8"/>
  <c r="J31" i="8" s="1"/>
  <c r="O28" i="8"/>
  <c r="J28" i="8" s="1"/>
  <c r="O6" i="8"/>
  <c r="J6" i="8" s="1"/>
  <c r="O13" i="8"/>
  <c r="J13" i="8" s="1"/>
  <c r="M14" i="8" l="1"/>
  <c r="L22" i="8"/>
  <c r="M22" i="8" s="1"/>
  <c r="L17" i="8"/>
  <c r="M17" i="8" s="1"/>
  <c r="M25" i="8"/>
  <c r="J5" i="8"/>
  <c r="L5" i="8" s="1"/>
  <c r="M5" i="8" s="1"/>
  <c r="J21" i="8"/>
  <c r="K21" i="8"/>
  <c r="K9" i="8"/>
  <c r="L9" i="8" s="1"/>
  <c r="M9" i="8" s="1"/>
  <c r="J11" i="8"/>
  <c r="L11" i="8" s="1"/>
  <c r="M11" i="8" s="1"/>
  <c r="K8" i="8"/>
  <c r="L8" i="8" s="1"/>
  <c r="M8" i="8" s="1"/>
  <c r="B33" i="1" s="1"/>
  <c r="B34" i="1" s="1"/>
  <c r="K26" i="8"/>
  <c r="L26" i="8" s="1"/>
  <c r="M26" i="8" s="1"/>
  <c r="K31" i="8"/>
  <c r="L31" i="8" s="1"/>
  <c r="M31" i="8" s="1"/>
  <c r="J10" i="8"/>
  <c r="L10" i="8" s="1"/>
  <c r="M10" i="8" s="1"/>
  <c r="K13" i="8"/>
  <c r="L13" i="8" s="1"/>
  <c r="M13" i="8" s="1"/>
  <c r="K24" i="8"/>
  <c r="L24" i="8" s="1"/>
  <c r="M24" i="8" s="1"/>
  <c r="O19" i="8"/>
  <c r="K19" i="8" s="1"/>
  <c r="J15" i="8"/>
  <c r="L15" i="8" s="1"/>
  <c r="M15" i="8" s="1"/>
  <c r="O27" i="8"/>
  <c r="J27" i="8" s="1"/>
  <c r="K16" i="8"/>
  <c r="L16" i="8" s="1"/>
  <c r="M16" i="8" s="1"/>
  <c r="K23" i="8"/>
  <c r="L23" i="8" s="1"/>
  <c r="M23" i="8" s="1"/>
  <c r="K7" i="8"/>
  <c r="L7" i="8" s="1"/>
  <c r="M7" i="8" s="1"/>
  <c r="O18" i="8"/>
  <c r="J18" i="8" s="1"/>
  <c r="O12" i="8"/>
  <c r="J12" i="8" s="1"/>
  <c r="O20" i="8"/>
  <c r="K20" i="8" s="1"/>
  <c r="K6" i="8"/>
  <c r="L6" i="8" s="1"/>
  <c r="M6" i="8" s="1"/>
  <c r="E33" i="1" s="1"/>
  <c r="E34" i="1" s="1"/>
  <c r="K28" i="8"/>
  <c r="L28" i="8" s="1"/>
  <c r="M28" i="8" s="1"/>
  <c r="K30" i="8"/>
  <c r="L30" i="8" s="1"/>
  <c r="M30" i="8" s="1"/>
  <c r="O32" i="8"/>
  <c r="K32" i="8" s="1"/>
  <c r="L21" i="8" l="1"/>
  <c r="M21" i="8" s="1"/>
  <c r="J19" i="8"/>
  <c r="L19" i="8" s="1"/>
  <c r="M19" i="8" s="1"/>
  <c r="J20" i="8"/>
  <c r="L20" i="8" s="1"/>
  <c r="M20" i="8" s="1"/>
  <c r="K18" i="8"/>
  <c r="L18" i="8" s="1"/>
  <c r="M18" i="8" s="1"/>
  <c r="K27" i="8"/>
  <c r="L27" i="8" s="1"/>
  <c r="M27" i="8" s="1"/>
  <c r="K12" i="8"/>
  <c r="L12" i="8" s="1"/>
  <c r="M12" i="8" s="1"/>
  <c r="J32" i="8"/>
  <c r="L32" i="8" s="1"/>
  <c r="M32" i="8" s="1"/>
  <c r="C33" i="1" l="1"/>
  <c r="C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tc={294660CB-D4C2-4806-92DC-E36C3451CD9F}</author>
    <author>tc={61A5CA62-E40E-4BAE-A580-9610CEE235EC}</author>
    <author>tc={C9035A5D-9E2D-4E97-BCFA-DF3770BBD648}</author>
    <author>tc={375A4A7A-7E8C-4BAF-AA90-218E15278287}</author>
  </authors>
  <commentList>
    <comment ref="D5" authorId="0" shapeId="0" xr:uid="{294660CB-D4C2-4806-92DC-E36C3451CD9F}">
      <text>
        <t>[Threaded comment]
Your version of Excel allows you to read this threaded comment; however, any edits to it will get removed if the file is opened in a newer version of Excel. Learn more: https://go.microsoft.com/fwlink/?linkid=870924
Comment:
    As per our discussion 11/28, let's try to optimize firstly for best GHG reduction in 2035, and secondly for best cost. The GHG performance of EV Buyback  seems much more cost-effective than this calculator, and $10B is too high, so let's optimize a bit. 
Also as noted, need to decide if we can truly claim that each eVMT mile dispensed by our chargers is replacing an average ICE vehicle mile at the time, or think about how to bake in an adjustment that some of charging trips would have happened elsewhere/not been taken.
I'm also in favor of trying to add any component that considers the effect of charger availability on adoption, like SANDAG is doing.</t>
      </text>
    </comment>
    <comment ref="G5" authorId="1" shapeId="0" xr:uid="{61A5CA62-E40E-4BAE-A580-9610CEE235EC}">
      <text>
        <t>[Threaded comment]
Your version of Excel allows you to read this threaded comment; however, any edits to it will get removed if the file is opened in a newer version of Excel. Learn more: https://go.microsoft.com/fwlink/?linkid=870924
Comment:
    May want to change where this comes from, let it be up to MTC</t>
      </text>
    </comment>
    <comment ref="B32" authorId="2" shapeId="0" xr:uid="{C9035A5D-9E2D-4E97-BCFA-DF3770BBD648}">
      <text>
        <t>[Threaded comment]
Your version of Excel allows you to read this threaded comment; however, any edits to it will get removed if the file is opened in a newer version of Excel. Learn more: https://go.microsoft.com/fwlink/?linkid=870924
Comment:
    Needs updated SB 375 population data by year to be accurate</t>
      </text>
    </comment>
    <comment ref="E32" authorId="3" shapeId="0" xr:uid="{375A4A7A-7E8C-4BAF-AA90-218E15278287}">
      <text>
        <t>[Threaded comment]
Your version of Excel allows you to read this threaded comment; however, any edits to it will get removed if the file is opened in a newer version of Excel. Learn more: https://go.microsoft.com/fwlink/?linkid=870924
Comment:
    Needs updated SB375 data to be accurate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tc={6214E86C-8A5A-4B42-8702-52650403A644}</author>
    <author>tc={8F582D98-E7C9-454A-9EA1-0D9A21D480D1}</author>
    <author>tc={26D9ABC5-61E9-4F09-AC4E-E3BA2E4A32A2}</author>
    <author>tc={EAAFC027-E516-4D21-A272-6F818741460B}</author>
  </authors>
  <commentList>
    <comment ref="F2" authorId="0" shapeId="0" xr:uid="{6214E86C-8A5A-4B42-8702-52650403A644}">
      <text>
        <t>[Threaded comment]
Your version of Excel allows you to read this threaded comment; however, any edits to it will get removed if the file is opened in a newer version of Excel. Learn more: https://go.microsoft.com/fwlink/?linkid=870924
Comment:
    I see this column is looking at energy dispensed in the Emission Factors worksheet column V, but are we also considering column W? Just wanting to make sure we are capturing energy dispensed to EVs AND phev, though EV one is certainly higher</t>
      </text>
    </comment>
    <comment ref="I2" authorId="1" shapeId="0" xr:uid="{8F582D98-E7C9-454A-9EA1-0D9A21D480D1}">
      <text>
        <t>[Threaded comment]
Your version of Excel allows you to read this threaded comment; however, any edits to it will get removed if the file is opened in a newer version of Excel. Learn more: https://go.microsoft.com/fwlink/?linkid=870924
Comment:
    Let's make the table reference in this column absolute, like I've done in cell below, to avoid confusion.</t>
      </text>
    </comment>
    <comment ref="M2" authorId="2" shapeId="0" xr:uid="{26D9ABC5-61E9-4F09-AC4E-E3BA2E4A32A2}">
      <text>
        <t>[Threaded comment]
Your version of Excel allows you to read this threaded comment; however, any edits to it will get removed if the file is opened in a newer version of Excel. Learn more: https://go.microsoft.com/fwlink/?linkid=870924
Comment:
    Are we basically saying the anticipated energy dispensed by our chargers will go to PHEV and BEV (in different VMT quantities based on fleet efficiencies and fleet mix by year from EMFAC), and that each one of these electric miles supplied is one less mile driven by the average ICE vehicle on the road at that time?</t>
      </text>
    </comment>
    <comment ref="J37" authorId="3" shapeId="0" xr:uid="{EAAFC027-E516-4D21-A272-6F818741460B}">
      <text>
        <t>[Threaded comment]
Your version of Excel allows you to read this threaded comment; however, any edits to it will get removed if the file is opened in a newer version of Excel. Learn more: https://go.microsoft.com/fwlink/?linkid=870924
Comment:
    Let's label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tc={45D9FFC2-95F9-450C-8FCD-D4569D6277EB}</author>
    <author>tc={D7631699-5B09-4A6F-BB4F-C3791DA35D5D}</author>
    <author>tc={37A60C31-47C2-46C4-AF0E-E4209E0ACE25}</author>
    <author>tc={7CB0EB1C-8E4B-4870-BC79-CD2702EC86AD}</author>
    <author>tc={54C4AAF6-E0E5-4892-8CAE-D47FEB164199}</author>
    <author>tc={A526F148-4E04-45AC-B769-82BE757185AA}</author>
    <author>tc={171407A8-5C1E-4ABB-AA4B-3F73603511D4}</author>
    <author>tc={4DF9DC6E-590F-4D12-AE11-A2E27B6B884D}</author>
  </authors>
  <commentList>
    <comment ref="D2" authorId="0" shapeId="0" xr:uid="{45D9FFC2-95F9-450C-8FCD-D4569D6277EB}">
      <text>
        <t>[Threaded comment]
Your version of Excel allows you to read this threaded comment; however, any edits to it will get removed if the file is opened in a newer version of Excel. Learn more: https://go.microsoft.com/fwlink/?linkid=870924
Comment:
    Just curious -- is this mathematically saying that fractions of a car exist on the road, i.e. .944288 of a MY 1976 EV in year 2020?</t>
      </text>
    </comment>
    <comment ref="V36" authorId="1" shapeId="0" xr:uid="{D7631699-5B09-4A6F-BB4F-C3791DA35D5D}">
      <text>
        <t>[Threaded comment]
Your version of Excel allows you to read this threaded comment; however, any edits to it will get removed if the file is opened in a newer version of Excel. Learn more: https://go.microsoft.com/fwlink/?linkid=870924
Comment:
    Can we show formulas here? I follow, but would be good to show.</t>
      </text>
    </comment>
    <comment ref="W36" authorId="2" shapeId="0" xr:uid="{37A60C31-47C2-46C4-AF0E-E4209E0ACE25}">
      <text>
        <t>[Threaded comment]
Your version of Excel allows you to read this threaded comment; however, any edits to it will get removed if the file is opened in a newer version of Excel. Learn more: https://go.microsoft.com/fwlink/?linkid=870924
Comment:
    How are these numbers being derived? Are they being derived within this workbook? If so let's show the formulas, if not, let's link the source. Should also note the units (kWh?)</t>
      </text>
    </comment>
    <comment ref="Y36" authorId="3" shapeId="0" xr:uid="{7CB0EB1C-8E4B-4870-BC79-CD2702EC86AD}">
      <text>
        <t>[Threaded comment]
Your version of Excel allows you to read this threaded comment; however, any edits to it will get removed if the file is opened in a newer version of Excel. Learn more: https://go.microsoft.com/fwlink/?linkid=870924
Comment:
    Not seeing how you derived these numbers. E.g. in cell below, I get a different number if I sum H37-47, like you have in cell V3</t>
      </text>
    </comment>
    <comment ref="Z36" authorId="4" shapeId="0" xr:uid="{54C4AAF6-E0E5-4892-8CAE-D47FEB164199}">
      <text>
        <t>[Threaded comment]
Your version of Excel allows you to read this threaded comment; however, any edits to it will get removed if the file is opened in a newer version of Excel. Learn more: https://go.microsoft.com/fwlink/?linkid=870924
Comment:
    How are these numbers being derived? Are they being derived within this workbook? If so let's show the formulas, if not, let's link the source. Should also note the units (kWh?)</t>
      </text>
    </comment>
    <comment ref="W72" authorId="5" shapeId="0" xr:uid="{A526F148-4E04-45AC-B769-82BE757185AA}">
      <text>
        <t>[Threaded comment]
Your version of Excel allows you to read this threaded comment; however, any edits to it will get removed if the file is opened in a newer version of Excel. Learn more: https://go.microsoft.com/fwlink/?linkid=870924
Comment:
    Let's note the units here (tons? short tons?)</t>
      </text>
    </comment>
    <comment ref="X72" authorId="6" shapeId="0" xr:uid="{171407A8-5C1E-4ABB-AA4B-3F73603511D4}">
      <text>
        <t>[Threaded comment]
Your version of Excel allows you to read this threaded comment; however, any edits to it will get removed if the file is opened in a newer version of Excel. Learn more: https://go.microsoft.com/fwlink/?linkid=870924
Comment:
    Why does this calculation use W/(V+W) rather than just W/V?</t>
      </text>
    </comment>
    <comment ref="U108" authorId="7" shapeId="0" xr:uid="{4DF9DC6E-590F-4D12-AE11-A2E27B6B884D}">
      <text>
        <t>[Threaded comment]
Your version of Excel allows you to read this threaded comment; however, any edits to it will get removed if the file is opened in a newer version of Excel. Learn more: https://go.microsoft.com/fwlink/?linkid=870924
Comment:
    Where do the numbers in this table come from? Are they being derived within this workbook? If so let's show the formulas, if not, let's link the source</t>
      </text>
    </comment>
  </commentList>
</comments>
</file>

<file path=xl/sharedStrings.xml><?xml version="1.0" encoding="utf-8"?>
<sst xmlns="http://schemas.openxmlformats.org/spreadsheetml/2006/main" count="185" uniqueCount="110">
  <si>
    <t>Regional Electric Vehicle Charger Program</t>
  </si>
  <si>
    <t>Inputs</t>
  </si>
  <si>
    <t>Variable</t>
  </si>
  <si>
    <t>Value</t>
  </si>
  <si>
    <t>Source/notes</t>
  </si>
  <si>
    <t>Program Assumptions</t>
  </si>
  <si>
    <t>MTC data</t>
  </si>
  <si>
    <t>Chargers to fund (ports)</t>
  </si>
  <si>
    <t>EVI-Pro</t>
  </si>
  <si>
    <t>Start year of program</t>
  </si>
  <si>
    <t>End year of program</t>
  </si>
  <si>
    <t>Term of program</t>
  </si>
  <si>
    <t>Includes first and last years</t>
  </si>
  <si>
    <t>Share of incentivized charger types</t>
  </si>
  <si>
    <t>L2</t>
  </si>
  <si>
    <t>Based on 2023 funding round from the BAAQMD Charge program</t>
  </si>
  <si>
    <t>DCFC (50 kW)</t>
  </si>
  <si>
    <t>Based on 2023 funding round from the BAAQMD Charge program (amount per power level is consultants best estimate from EVI Pro 3 based on AB2127 report)</t>
  </si>
  <si>
    <t>DCFC (150 kW)</t>
  </si>
  <si>
    <t>DCFC (250 kW)</t>
  </si>
  <si>
    <t>DCFC (350 kW)</t>
  </si>
  <si>
    <t>Average charger events per day</t>
  </si>
  <si>
    <t>Non-residential L2</t>
  </si>
  <si>
    <t>Based on CEC's AB 2127 EV Charging Infrastructure Assessment  from 2023</t>
  </si>
  <si>
    <t>Average incentive per charger port</t>
  </si>
  <si>
    <t>Incentive amount for L2 chargers</t>
  </si>
  <si>
    <t>Based on funding structure from BAAQMD Charge program ($4000 for dual port L2)</t>
  </si>
  <si>
    <t>Incentive amount for DCFCs</t>
  </si>
  <si>
    <t>Based on funding structure from BAAQMD Charge program ($28000 for dual port DCFC)</t>
  </si>
  <si>
    <t>Number of incentivized charger ports</t>
  </si>
  <si>
    <t>Number of L2 ports incentivized</t>
  </si>
  <si>
    <t>Calculated based on purchase fraction and incentive amounts</t>
  </si>
  <si>
    <t>Outputs</t>
  </si>
  <si>
    <t>Total daily GHG reductions (tons)</t>
  </si>
  <si>
    <t>Per capita GHG reductions</t>
  </si>
  <si>
    <t>Total cumulative program cost (YOE$)</t>
  </si>
  <si>
    <t>Year</t>
  </si>
  <si>
    <t>Incentivized Chargers</t>
  </si>
  <si>
    <t>Cumulative Installs</t>
  </si>
  <si>
    <t>Energy Dispensed (kWh/day)</t>
  </si>
  <si>
    <t>Vehicle Info</t>
  </si>
  <si>
    <t>DCFC</t>
  </si>
  <si>
    <t>Total</t>
  </si>
  <si>
    <t>VMT fraction (BEVs)</t>
  </si>
  <si>
    <t>PHEV VMT</t>
  </si>
  <si>
    <t>BEV VMT</t>
  </si>
  <si>
    <t>Total VMT</t>
  </si>
  <si>
    <t>Emissions Reduction (tons/day)</t>
  </si>
  <si>
    <t>VMT Adjustment Factor</t>
  </si>
  <si>
    <t>Ratio of PHEV efficiency to EV efficiency</t>
  </si>
  <si>
    <t>EMFAC2021, MTC region</t>
  </si>
  <si>
    <t>Sum of Population</t>
  </si>
  <si>
    <t>Sum of Total VMT</t>
  </si>
  <si>
    <t>Sum of CO2_TOTEX</t>
  </si>
  <si>
    <t>Emissions Rates</t>
  </si>
  <si>
    <t>VMT per vehicle</t>
  </si>
  <si>
    <t>PHEV to BEV use ratios</t>
  </si>
  <si>
    <t>Minimum Retired Vehicle Age</t>
  </si>
  <si>
    <t>Model Year</t>
  </si>
  <si>
    <t>ICE</t>
  </si>
  <si>
    <t>Electricity</t>
  </si>
  <si>
    <t>Plug-in Hybrid</t>
  </si>
  <si>
    <t>Row #</t>
  </si>
  <si>
    <t>Row End</t>
  </si>
  <si>
    <t>BEV VMT fraction</t>
  </si>
  <si>
    <t>years</t>
  </si>
  <si>
    <t>Driving Days</t>
  </si>
  <si>
    <t>days</t>
  </si>
  <si>
    <t>Start Year</t>
  </si>
  <si>
    <t>Sum of EVMT</t>
  </si>
  <si>
    <t>Sum of Energy Consumption</t>
  </si>
  <si>
    <t>Efficiency (mi/kWh)</t>
  </si>
  <si>
    <t>Average LD emissions factors</t>
  </si>
  <si>
    <t>Total CO2</t>
  </si>
  <si>
    <t>LD Average EF (ton/mi)</t>
  </si>
  <si>
    <t>Average Electricity consumption (kWh) per operating day</t>
  </si>
  <si>
    <t>Final Blueprint</t>
  </si>
  <si>
    <t>Population</t>
  </si>
  <si>
    <t>Daily CO2 emissions (short tons)</t>
  </si>
  <si>
    <t>IPA_02</t>
  </si>
  <si>
    <t>NP_16</t>
  </si>
  <si>
    <t>IPA_11</t>
  </si>
  <si>
    <t>FBP_21</t>
  </si>
  <si>
    <t>2005_TM160_IPA_02</t>
  </si>
  <si>
    <t>2035_TM160_IPA_11</t>
  </si>
  <si>
    <t>Sheet</t>
  </si>
  <si>
    <t>Main sheet</t>
  </si>
  <si>
    <t>Baseline Run ID</t>
  </si>
  <si>
    <t>Horizon Run ID</t>
  </si>
  <si>
    <t>Num_charger_incentives</t>
  </si>
  <si>
    <t>Program_start_year</t>
  </si>
  <si>
    <t>Program_end_year</t>
  </si>
  <si>
    <t>L2_charger_share</t>
  </si>
  <si>
    <t>DCFC_50kW_charger_share</t>
  </si>
  <si>
    <t>DCFC_150kW_charger_share</t>
  </si>
  <si>
    <t>DCFC_250kW_charger_share</t>
  </si>
  <si>
    <t>DCFC_350kW_charger_share</t>
  </si>
  <si>
    <t>L2_charger_events_daily</t>
  </si>
  <si>
    <t>DCFC_50kW_charger_events_daily</t>
  </si>
  <si>
    <t>DCFC_150kW_charger_events_daily</t>
  </si>
  <si>
    <t>DCFC_250kW_charger_events_daily</t>
  </si>
  <si>
    <t>DCFC_350kW_charger_events_daily</t>
  </si>
  <si>
    <t>L2_charger_incentive</t>
  </si>
  <si>
    <t>DCFC_charger_incentive</t>
  </si>
  <si>
    <t>Out_daily_GHG_reduced_2035</t>
  </si>
  <si>
    <t>Out_daily_GHG_reduced_2050</t>
  </si>
  <si>
    <t>Out_per_capita_GHG_reduced_2035</t>
  </si>
  <si>
    <t>Out_per_capita_GHG_reduced_2050</t>
  </si>
  <si>
    <t>Total_program_cost_2035</t>
  </si>
  <si>
    <t>Total_program_cost_2050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</si>
</sst>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164" formatCode="#,##0.0"/>
    <numFmt numFmtId="165" formatCode="_([$$-409]* #,##0_);_([$$-409]* \(#,##0\);_([$$-409]* &quot;-&quot;??_);_(@_)"/>
    <numFmt numFmtId="166" formatCode="_(&quot;$&quot;* #,##0_);_(&quot;$&quot;* \(#,##0\);_(&quot;$&quot;* &quot;-&quot;??_);_(@_)"/>
    <numFmt numFmtId="167" formatCode="00\ &quot;years&quot;"/>
    <numFmt numFmtId="168" formatCode="&quot;$&quot;#,##0"/>
    <numFmt numFmtId="169" formatCode="_([$$-409]* #,##0.00_);_([$$-409]* \(#,##0.00\);_([$$-409]* &quot;-&quot;??_);_(@_)"/>
    <numFmt numFmtId="170" formatCode="0.0"/>
    <numFmt numFmtId="171" formatCode="0.0%"/>
  </numFmts>
  <fonts count="21">
    <font>
      <sz val="11"/>
      <color theme="1"/>
      <name val="Calibri"/>
      <family val="2"/>
      <scheme val="minor"/>
    </font>
    <font>
      <sz val="11"/>
      <color theme="1"/>
      <name val="Calibri"/>
      <family val="2"/>
      <scheme val="minor"/>
    </font>
    <font>
      <b/>
      <sz val="11"/>
      <color theme="1"/>
      <name val="Calibri"/>
      <family val="2"/>
      <scheme val="minor"/>
    </font>
    <font>
      <sz val="10"/>
      <color rgb="FF000000"/>
      <name val="Calibri"/>
      <family val="2"/>
    </font>
    <font>
      <b/>
      <sz val="10"/>
      <color rgb="FF000000"/>
      <name val="Calibri"/>
      <family val="2"/>
    </font>
    <font>
      <sz val="10"/>
      <color theme="1"/>
      <name val="Calibri"/>
      <family val="2"/>
      <scheme val="minor"/>
    </font>
    <font>
      <sz val="10"/>
      <color rgb="FFFF0000"/>
      <name val="Calibri"/>
      <family val="2"/>
      <scheme val="minor"/>
    </font>
    <font>
      <b/>
      <sz val="10"/>
      <color theme="1"/>
      <name val="Calibri"/>
      <family val="2"/>
      <scheme val="minor"/>
    </font>
    <font>
      <i/>
      <sz val="10"/>
      <color theme="1"/>
      <name val="Calibri"/>
      <family val="2"/>
      <scheme val="minor"/>
    </font>
    <font>
      <sz val="11"/>
      <name val="Calibri"/>
      <family val="2"/>
      <scheme val="minor"/>
    </font>
    <font>
      <b/>
      <sz val="10"/>
      <color theme="0"/>
      <name val="Calibri"/>
      <family val="2"/>
      <scheme val="minor"/>
    </font>
    <font>
      <b/>
      <sz val="12"/>
      <color theme="0"/>
      <name val="Calibri"/>
      <family val="2"/>
      <scheme val="minor"/>
    </font>
    <font>
      <sz val="10"/>
      <color theme="0"/>
      <name val="Calibri"/>
      <family val="2"/>
      <scheme val="minor"/>
    </font>
    <font>
      <sz val="11"/>
      <name val="Arial"/>
      <family val="2"/>
    </font>
    <font>
      <b/>
      <sz val="11"/>
      <name val="Arial"/>
      <family val="2"/>
    </font>
    <font>
      <b/>
      <sz val="11"/>
      <color rgb="FFFF0000"/>
      <name val="Arial"/>
      <family val="2"/>
    </font>
    <font>
      <sz val="10"/>
      <name val="Calibri"/>
      <family val="2"/>
      <scheme val="minor"/>
    </font>
    <font>
      <b/>
      <sz val="11"/>
      <name val="Calibri"/>
      <family val="2"/>
      <scheme val="minor"/>
    </font>
    <font>
      <b/>
      <sz val="10"/>
      <color rgb="FFFF0000"/>
      <name val="Calibri"/>
      <family val="2"/>
    </font>
    <font>
      <sz val="10"/>
      <color rgb="FFFF0000"/>
      <name val="Calibri"/>
      <family val="2"/>
    </font>
    <font>
      <sz val="7"/>
      <color rgb="FF986516"/>
      <name val="Courier New"/>
      <family val="3"/>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FFF2CC"/>
        <bgColor indexed="64"/>
      </patternFill>
    </fill>
    <fill>
      <patternFill patternType="solid">
        <fgColor rgb="FF9BC2E6"/>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indexed="64"/>
      </right>
      <top/>
      <bottom style="thin">
        <color auto="1"/>
      </bottom>
      <diagonal/>
    </border>
    <border>
      <left/>
      <right style="thin">
        <color indexed="64"/>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68">
    <xf numFmtId="0" fontId="0" fillId="0" borderId="0" xfId="0"/>
    <xf numFmtId="0" fontId="2" fillId="0" borderId="0" xfId="0" applyFont="1"/>
    <xf numFmtId="0" fontId="6" fillId="0" borderId="0" xfId="0" applyFont="1"/>
    <xf numFmtId="0" fontId="5" fillId="0" borderId="0" xfId="0" applyFont="1"/>
    <xf numFmtId="0" fontId="9" fillId="0" borderId="0" xfId="0" applyFont="1"/>
    <xf numFmtId="0" fontId="11" fillId="4" borderId="0" xfId="0" applyFont="1" applyFill="1" applyAlignment="1">
      <alignment horizontal="left" vertical="center"/>
    </xf>
    <xf numFmtId="0" fontId="7" fillId="4" borderId="0" xfId="0" applyFont="1" applyFill="1"/>
    <xf numFmtId="0" fontId="5" fillId="4" borderId="0" xfId="0" applyFont="1" applyFill="1"/>
    <xf numFmtId="0" fontId="10" fillId="5" borderId="0" xfId="0" applyFont="1" applyFill="1" applyAlignment="1">
      <alignment horizontal="left" vertical="center"/>
    </xf>
    <xf numFmtId="0" fontId="10" fillId="5" borderId="0" xfId="0" applyFont="1" applyFill="1"/>
    <xf numFmtId="0" fontId="12" fillId="5" borderId="0" xfId="0" applyFont="1" applyFill="1"/>
    <xf numFmtId="0" fontId="5" fillId="3" borderId="0" xfId="0" applyFont="1" applyFill="1"/>
    <xf numFmtId="3" fontId="5" fillId="3" borderId="0" xfId="0" applyNumberFormat="1" applyFont="1" applyFill="1"/>
    <xf numFmtId="164" fontId="5" fillId="3" borderId="0" xfId="0" applyNumberFormat="1" applyFont="1" applyFill="1"/>
    <xf numFmtId="0" fontId="7" fillId="3" borderId="1" xfId="0" applyFont="1" applyFill="1" applyBorder="1" applyAlignment="1">
      <alignment horizontal="center"/>
    </xf>
    <xf numFmtId="0" fontId="5" fillId="3" borderId="1" xfId="0" applyFont="1" applyFill="1" applyBorder="1" applyAlignment="1">
      <alignment horizontal="left" wrapText="1" indent="1"/>
    </xf>
    <xf numFmtId="3" fontId="5" fillId="3" borderId="1" xfId="0" applyNumberFormat="1" applyFont="1" applyFill="1" applyBorder="1"/>
    <xf numFmtId="0" fontId="5" fillId="3" borderId="1" xfId="0" applyFont="1" applyFill="1" applyBorder="1" applyAlignment="1">
      <alignment horizontal="left" indent="1"/>
    </xf>
    <xf numFmtId="0" fontId="13" fillId="0" borderId="0" xfId="0" applyFont="1"/>
    <xf numFmtId="0" fontId="15" fillId="0" borderId="0" xfId="0" applyFont="1" applyAlignment="1">
      <alignment vertical="center"/>
    </xf>
    <xf numFmtId="0" fontId="15" fillId="0" borderId="0" xfId="0" applyFont="1" applyAlignment="1">
      <alignment horizontal="left" vertical="center"/>
    </xf>
    <xf numFmtId="0" fontId="4" fillId="2" borderId="0" xfId="0" applyFont="1" applyFill="1" applyAlignment="1">
      <alignment vertical="center"/>
    </xf>
    <xf numFmtId="0" fontId="4" fillId="0" borderId="0" xfId="0" applyFont="1" applyAlignment="1">
      <alignment horizontal="center" vertical="center"/>
    </xf>
    <xf numFmtId="0" fontId="3" fillId="0" borderId="0" xfId="0" applyFont="1" applyAlignment="1">
      <alignment vertical="center"/>
    </xf>
    <xf numFmtId="3" fontId="3" fillId="0" borderId="0" xfId="0" applyNumberFormat="1" applyFont="1" applyAlignment="1">
      <alignment horizontal="right" vertical="center"/>
    </xf>
    <xf numFmtId="0" fontId="5" fillId="3" borderId="4" xfId="0" applyFont="1" applyFill="1" applyBorder="1"/>
    <xf numFmtId="0" fontId="6" fillId="2" borderId="0" xfId="0" applyFont="1" applyFill="1"/>
    <xf numFmtId="0" fontId="7" fillId="0" borderId="0" xfId="0" applyFont="1"/>
    <xf numFmtId="165" fontId="5" fillId="6" borderId="1" xfId="0" applyNumberFormat="1" applyFont="1" applyFill="1" applyBorder="1"/>
    <xf numFmtId="0" fontId="14" fillId="0" borderId="0" xfId="0" applyFont="1" applyAlignment="1">
      <alignment vertical="top"/>
    </xf>
    <xf numFmtId="0" fontId="7" fillId="3" borderId="0" xfId="0" applyFont="1" applyFill="1"/>
    <xf numFmtId="0" fontId="8" fillId="7" borderId="2" xfId="0" applyFont="1" applyFill="1" applyBorder="1" applyAlignment="1">
      <alignment vertical="center"/>
    </xf>
    <xf numFmtId="0" fontId="7" fillId="3" borderId="0" xfId="0" applyFont="1" applyFill="1" applyAlignment="1">
      <alignment horizontal="center"/>
    </xf>
    <xf numFmtId="0" fontId="8" fillId="3" borderId="0" xfId="0" applyFont="1" applyFill="1" applyAlignment="1">
      <alignment vertical="center"/>
    </xf>
    <xf numFmtId="9" fontId="5" fillId="3" borderId="0" xfId="1" applyFont="1" applyFill="1" applyBorder="1"/>
    <xf numFmtId="165" fontId="5" fillId="3" borderId="0" xfId="0" applyNumberFormat="1" applyFont="1" applyFill="1"/>
    <xf numFmtId="166" fontId="5" fillId="3" borderId="0" xfId="2" applyNumberFormat="1" applyFont="1" applyFill="1" applyBorder="1"/>
    <xf numFmtId="3" fontId="5" fillId="3" borderId="6" xfId="0" applyNumberFormat="1" applyFont="1" applyFill="1" applyBorder="1"/>
    <xf numFmtId="0" fontId="5" fillId="3" borderId="5" xfId="0" applyFont="1" applyFill="1" applyBorder="1" applyAlignment="1">
      <alignment horizontal="left" wrapText="1" indent="1"/>
    </xf>
    <xf numFmtId="0" fontId="8" fillId="7" borderId="0" xfId="0" applyFont="1" applyFill="1" applyAlignment="1">
      <alignment vertical="center"/>
    </xf>
    <xf numFmtId="0" fontId="8" fillId="7" borderId="3" xfId="0" applyFont="1" applyFill="1" applyBorder="1" applyAlignment="1">
      <alignment vertical="center"/>
    </xf>
    <xf numFmtId="1" fontId="5" fillId="6" borderId="1" xfId="2" applyNumberFormat="1" applyFont="1" applyFill="1" applyBorder="1"/>
    <xf numFmtId="167" fontId="5" fillId="3" borderId="1" xfId="2" applyNumberFormat="1" applyFont="1" applyFill="1" applyBorder="1"/>
    <xf numFmtId="6" fontId="16" fillId="3" borderId="0" xfId="0" applyNumberFormat="1" applyFont="1" applyFill="1"/>
    <xf numFmtId="0" fontId="5" fillId="3" borderId="1" xfId="0" applyFont="1" applyFill="1" applyBorder="1"/>
    <xf numFmtId="9" fontId="5" fillId="6" borderId="5" xfId="1" applyFont="1" applyFill="1" applyBorder="1"/>
    <xf numFmtId="3" fontId="5" fillId="6" borderId="1" xfId="2" applyNumberFormat="1" applyFont="1" applyFill="1" applyBorder="1"/>
    <xf numFmtId="0" fontId="5" fillId="3" borderId="1" xfId="0" applyFont="1" applyFill="1" applyBorder="1" applyAlignment="1">
      <alignment horizontal="left" vertical="top" indent="1"/>
    </xf>
    <xf numFmtId="0" fontId="5" fillId="3" borderId="0" xfId="0" applyFont="1" applyFill="1" applyAlignment="1">
      <alignment horizontal="left" vertical="top" indent="1"/>
    </xf>
    <xf numFmtId="0" fontId="16" fillId="0" borderId="0" xfId="0" applyFont="1"/>
    <xf numFmtId="0" fontId="0" fillId="0" borderId="0" xfId="0" applyAlignment="1">
      <alignment horizontal="left" indent="1"/>
    </xf>
    <xf numFmtId="169" fontId="5" fillId="3" borderId="1" xfId="0" applyNumberFormat="1" applyFont="1" applyFill="1" applyBorder="1"/>
    <xf numFmtId="2" fontId="0" fillId="0" borderId="0" xfId="0" applyNumberFormat="1"/>
    <xf numFmtId="3" fontId="0" fillId="0" borderId="0" xfId="0" applyNumberFormat="1"/>
    <xf numFmtId="1" fontId="9" fillId="0" borderId="0" xfId="0" applyNumberFormat="1" applyFont="1"/>
    <xf numFmtId="10" fontId="5" fillId="3" borderId="1" xfId="1" applyNumberFormat="1" applyFont="1" applyFill="1" applyBorder="1"/>
    <xf numFmtId="168" fontId="5" fillId="3" borderId="0" xfId="0" applyNumberFormat="1" applyFont="1" applyFill="1"/>
    <xf numFmtId="0" fontId="5" fillId="3" borderId="0" xfId="0" applyFont="1" applyFill="1" applyAlignment="1">
      <alignment horizontal="right"/>
    </xf>
    <xf numFmtId="2" fontId="5" fillId="3" borderId="0" xfId="0" applyNumberFormat="1" applyFont="1" applyFill="1"/>
    <xf numFmtId="0" fontId="0" fillId="0" borderId="0" xfId="0" applyAlignment="1">
      <alignment horizontal="left"/>
    </xf>
    <xf numFmtId="0" fontId="17" fillId="0" borderId="0" xfId="0" applyFont="1"/>
    <xf numFmtId="171" fontId="8" fillId="7" borderId="3" xfId="0" applyNumberFormat="1" applyFont="1" applyFill="1" applyBorder="1" applyAlignment="1">
      <alignment vertical="center"/>
    </xf>
    <xf numFmtId="10" fontId="5" fillId="6" borderId="5" xfId="1" applyNumberFormat="1" applyFont="1" applyFill="1" applyBorder="1"/>
    <xf numFmtId="0" fontId="2" fillId="0" borderId="7" xfId="0" applyFont="1" applyBorder="1"/>
    <xf numFmtId="0" fontId="18" fillId="0" borderId="0" xfId="0" applyFont="1" applyAlignment="1">
      <alignment horizontal="center" vertical="center"/>
    </xf>
    <xf numFmtId="3" fontId="19" fillId="0" borderId="0" xfId="0" applyNumberFormat="1" applyFont="1" applyAlignment="1">
      <alignment horizontal="right" vertical="center"/>
    </xf>
    <xf numFmtId="0" fontId="20" fillId="0" borderId="0" xfId="0" applyFont="1"/>
    <xf numFmtId="170" fontId="5" fillId="6" borderId="1" xfId="2" applyNumberFormat="1" applyFont="1" applyFill="1" applyBorder="1"/>
  </cellXfs>
  <cellStyles count="3">
    <cellStyle name="Currency" xfId="2" builtinId="4"/>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rowley, Duncan" id="{FD071D4F-8D23-4168-BC1B-9846A08EB822}" userId="S::61406@icf.com::cb281ad5-8e57-4584-b79f-736f4d1535c4" providerId="AD"/>
  <person displayName="Joel Mandella" id="{A9C79F92-6943-4C40-B3D1-38DDBF6CBDC3}" userId="S::jmandella@bayareametro.gov::02385b90-6fe6-48c3-992c-0ec2bc0c2a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3-11-29T17:47:11.19" personId="{A9C79F92-6943-4C40-B3D1-38DDBF6CBDC3}" id="{294660CB-D4C2-4806-92DC-E36C3451CD9F}">
    <text>As per our discussion 11/28, let's try to optimize firstly for best GHG reduction in 2035, and secondly for best cost. The GHG performance of EV Buyback  seems much more cost-effective than this calculator, and $10B is too high, so let's optimize a bit. 
Also as noted, need to decide if we can truly claim that each eVMT mile dispensed by our chargers is replacing an average ICE vehicle mile at the time, or think about how to bake in an adjustment that some of charging trips would have happened elsewhere/not been taken.
I'm also in favor of trying to add any component that considers the effect of charger availability on adoption, like SANDAG is doing.</text>
  </threadedComment>
  <threadedComment ref="G5" dT="2024-02-03T01:03:22.26" personId="{A9C79F92-6943-4C40-B3D1-38DDBF6CBDC3}" id="{61A5CA62-E40E-4BAE-A580-9610CEE235EC}">
    <text>May want to change where this comes from, let it be up to MTC</text>
  </threadedComment>
  <threadedComment ref="B32" dT="2023-11-27T19:33:32.43" personId="{FD071D4F-8D23-4168-BC1B-9846A08EB822}" id="{C9035A5D-9E2D-4E97-BCFA-DF3770BBD648}">
    <text>Needs updated SB 375 population data by year to be accurate</text>
  </threadedComment>
  <threadedComment ref="E32" dT="2023-11-27T19:33:58.05" personId="{FD071D4F-8D23-4168-BC1B-9846A08EB822}" id="{375A4A7A-7E8C-4BAF-AA90-218E15278287}">
    <text>Needs updated SB375 data to be accurate</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11-29T18:34:48.90" personId="{A9C79F92-6943-4C40-B3D1-38DDBF6CBDC3}" id="{6214E86C-8A5A-4B42-8702-52650403A644}">
    <text>I see this column is looking at energy dispensed in the Emission Factors worksheet column V, but are we also considering column W? Just wanting to make sure we are capturing energy dispensed to EVs AND phev, though EV one is certainly higher</text>
  </threadedComment>
  <threadedComment ref="I2" dT="2023-11-29T18:30:26.51" personId="{A9C79F92-6943-4C40-B3D1-38DDBF6CBDC3}" id="{8F582D98-E7C9-454A-9EA1-0D9A21D480D1}">
    <text>Let's make the table reference in this column absolute, like I've done in cell below, to avoid confusion.</text>
  </threadedComment>
  <threadedComment ref="M2" dT="2023-11-29T19:04:47.17" personId="{A9C79F92-6943-4C40-B3D1-38DDBF6CBDC3}" id="{26D9ABC5-61E9-4F09-AC4E-E3BA2E4A32A2}">
    <text>Are we basically saying the anticipated energy dispensed by our chargers will go to PHEV and BEV (in different VMT quantities based on fleet efficiencies and fleet mix by year from EMFAC), and that each one of these electric miles supplied is one less mile driven by the average ICE vehicle on the road at that time?</text>
  </threadedComment>
  <threadedComment ref="J37" dT="2023-11-29T18:53:20.52" personId="{A9C79F92-6943-4C40-B3D1-38DDBF6CBDC3}" id="{EAAFC027-E516-4D21-A272-6F818741460B}">
    <text>Let's label this</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1-29T18:11:01.08" personId="{A9C79F92-6943-4C40-B3D1-38DDBF6CBDC3}" id="{45D9FFC2-95F9-450C-8FCD-D4569D6277EB}">
    <text>Just curious -- is this mathematically saying that fractions of a car exist on the road, i.e. .944288 of a MY 1976 EV in year 2020?</text>
  </threadedComment>
  <threadedComment ref="V36" dT="2023-11-29T18:16:50.47" personId="{A9C79F92-6943-4C40-B3D1-38DDBF6CBDC3}" id="{D7631699-5B09-4A6F-BB4F-C3791DA35D5D}">
    <text>Can we show formulas here? I follow, but would be good to show.</text>
  </threadedComment>
  <threadedComment ref="W36" dT="2023-11-29T18:17:15.52" personId="{A9C79F92-6943-4C40-B3D1-38DDBF6CBDC3}" id="{37A60C31-47C2-46C4-AF0E-E4209E0ACE25}">
    <text>How are these numbers being derived? Are they being derived within this workbook? If so let's show the formulas, if not, let's link the source. Should also note the units (kWh?)</text>
  </threadedComment>
  <threadedComment ref="Y36" dT="2023-11-29T18:21:29.72" personId="{A9C79F92-6943-4C40-B3D1-38DDBF6CBDC3}" id="{7CB0EB1C-8E4B-4870-BC79-CD2702EC86AD}">
    <text>Not seeing how you derived these numbers. E.g. in cell below, I get a different number if I sum H37-47, like you have in cell V3</text>
  </threadedComment>
  <threadedComment ref="Z36" dT="2023-11-29T18:22:20.93" personId="{A9C79F92-6943-4C40-B3D1-38DDBF6CBDC3}" id="{54C4AAF6-E0E5-4892-8CAE-D47FEB164199}">
    <text>How are these numbers being derived? Are they being derived within this workbook? If so let's show the formulas, if not, let's link the source. Should also note the units (kWh?)</text>
  </threadedComment>
  <threadedComment ref="W72" dT="2023-11-29T18:24:34.50" personId="{A9C79F92-6943-4C40-B3D1-38DDBF6CBDC3}" id="{A526F148-4E04-45AC-B769-82BE757185AA}">
    <text>Let's note the units here (tons? short tons?)</text>
  </threadedComment>
  <threadedComment ref="X72" dT="2023-11-29T18:25:12.20" personId="{A9C79F92-6943-4C40-B3D1-38DDBF6CBDC3}" id="{171407A8-5C1E-4ABB-AA4B-3F73603511D4}">
    <text>Why does this calculation use W/(V+W) rather than just W/V?</text>
  </threadedComment>
  <threadedComment ref="U108" dT="2023-11-29T18:12:12.96" personId="{A9C79F92-6943-4C40-B3D1-38DDBF6CBDC3}" id="{4DF9DC6E-590F-4D12-AE11-A2E27B6B884D}">
    <text>Where do the numbers in this table come from? Are they being derived within this workbook? If so let's show the formulas, if not, let's link the source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I45"/>
  <sheetViews>
    <sheetView topLeftCell="A8" zoomScale="130" zoomScaleNormal="130" workbookViewId="0">
      <selection activeCell="D16" sqref="D16"/>
    </sheetView>
  </sheetViews>
  <sheetFormatPr defaultColWidth="9.140625" defaultRowHeight="12.75"/>
  <cols>
    <col min="1" max="1" width="32.5703125" style="11" customWidth="1"/>
    <col min="2" max="2" width="17.85546875" style="11" customWidth="1"/>
    <col min="3" max="3" width="19.7109375" style="11" customWidth="1"/>
    <col min="4" max="4" width="18.42578125" style="11" customWidth="1"/>
    <col min="5" max="5" width="19.5703125" style="11" customWidth="1"/>
    <col min="6" max="6" width="8.85546875" style="11" customWidth="1"/>
    <col min="7" max="7" width="17.42578125" style="11" customWidth="1"/>
    <col min="8" max="8" width="11.85546875" style="11" bestFit="1" customWidth="1"/>
    <col min="9" max="9" width="13.42578125" style="11" bestFit="1" customWidth="1"/>
    <col min="10" max="16384" width="9.140625" style="11"/>
  </cols>
  <sheetData>
    <row r="1" spans="1:7" s="7" customFormat="1" ht="27.6" customHeight="1">
      <c r="A1" s="5" t="s">
        <v>0</v>
      </c>
      <c r="B1" s="6"/>
      <c r="C1" s="6"/>
      <c r="D1" s="6"/>
      <c r="E1" s="6"/>
      <c r="F1" s="6"/>
    </row>
    <row r="2" spans="1:7">
      <c r="A2" s="8" t="s">
        <v>1</v>
      </c>
      <c r="B2" s="9"/>
      <c r="C2" s="9"/>
      <c r="D2" s="9"/>
      <c r="E2" s="9"/>
      <c r="F2" s="9"/>
      <c r="G2" s="10"/>
    </row>
    <row r="3" spans="1:7">
      <c r="A3" s="32" t="s">
        <v>2</v>
      </c>
      <c r="B3" s="32" t="s">
        <v>3</v>
      </c>
      <c r="C3" s="32"/>
      <c r="D3" s="32"/>
      <c r="E3" s="32"/>
      <c r="F3" s="37"/>
      <c r="G3" s="30" t="s">
        <v>4</v>
      </c>
    </row>
    <row r="4" spans="1:7">
      <c r="A4" s="39" t="s">
        <v>5</v>
      </c>
      <c r="B4" s="39"/>
      <c r="C4" s="33"/>
      <c r="D4" s="33"/>
      <c r="E4" s="33"/>
      <c r="F4" s="12"/>
      <c r="G4" s="25" t="s">
        <v>6</v>
      </c>
    </row>
    <row r="5" spans="1:7">
      <c r="A5" s="15" t="s">
        <v>7</v>
      </c>
      <c r="B5" s="46">
        <v>2000</v>
      </c>
      <c r="C5" s="36"/>
      <c r="D5" s="36"/>
      <c r="E5" s="36"/>
      <c r="F5" s="12"/>
      <c r="G5" s="25" t="s">
        <v>8</v>
      </c>
    </row>
    <row r="6" spans="1:7">
      <c r="A6" s="15" t="s">
        <v>9</v>
      </c>
      <c r="B6" s="41">
        <v>2024</v>
      </c>
      <c r="C6" s="36"/>
      <c r="D6" s="36"/>
      <c r="E6" s="36"/>
      <c r="F6" s="12"/>
    </row>
    <row r="7" spans="1:7">
      <c r="A7" s="15" t="s">
        <v>10</v>
      </c>
      <c r="B7" s="41">
        <v>2035</v>
      </c>
      <c r="C7" s="36"/>
      <c r="D7" s="36"/>
      <c r="E7" s="36"/>
      <c r="F7" s="12"/>
    </row>
    <row r="8" spans="1:7">
      <c r="A8" s="15" t="s">
        <v>11</v>
      </c>
      <c r="B8" s="42">
        <f>B7-B6+1</f>
        <v>12</v>
      </c>
      <c r="C8" s="36"/>
      <c r="D8" s="36"/>
      <c r="E8" s="36"/>
      <c r="F8" s="12"/>
      <c r="G8" s="25" t="s">
        <v>12</v>
      </c>
    </row>
    <row r="9" spans="1:7">
      <c r="A9" s="31" t="s">
        <v>13</v>
      </c>
      <c r="B9" s="40"/>
      <c r="C9" s="12"/>
      <c r="D9" s="12"/>
      <c r="E9" s="12"/>
      <c r="F9" s="12"/>
    </row>
    <row r="10" spans="1:7">
      <c r="A10" s="38" t="s">
        <v>14</v>
      </c>
      <c r="B10" s="45">
        <v>0.97</v>
      </c>
      <c r="C10" s="34" t="str">
        <f>IF(SUM(B10:B14) = 1,"","Shares do not sum to 100%")</f>
        <v/>
      </c>
      <c r="D10" s="34"/>
      <c r="E10" s="34"/>
      <c r="F10" s="12"/>
      <c r="G10" s="25" t="s">
        <v>15</v>
      </c>
    </row>
    <row r="11" spans="1:7">
      <c r="A11" s="15" t="s">
        <v>16</v>
      </c>
      <c r="B11" s="62">
        <v>2.5000000000000001E-3</v>
      </c>
      <c r="C11" s="34"/>
      <c r="D11" s="34"/>
      <c r="E11" s="34"/>
      <c r="F11" s="12"/>
      <c r="G11" s="25" t="s">
        <v>17</v>
      </c>
    </row>
    <row r="12" spans="1:7">
      <c r="A12" s="15" t="s">
        <v>18</v>
      </c>
      <c r="B12" s="62">
        <v>0.02</v>
      </c>
      <c r="C12" s="34"/>
      <c r="D12" s="34"/>
      <c r="E12" s="34"/>
      <c r="F12" s="12"/>
      <c r="G12" s="25" t="s">
        <v>17</v>
      </c>
    </row>
    <row r="13" spans="1:7">
      <c r="A13" s="15" t="s">
        <v>19</v>
      </c>
      <c r="B13" s="62">
        <v>5.0000000000000001E-3</v>
      </c>
      <c r="C13" s="34"/>
      <c r="D13" s="34"/>
      <c r="E13" s="34"/>
      <c r="F13" s="12"/>
      <c r="G13" s="25" t="s">
        <v>17</v>
      </c>
    </row>
    <row r="14" spans="1:7">
      <c r="A14" s="15" t="s">
        <v>20</v>
      </c>
      <c r="B14" s="62">
        <v>2.5000000000000001E-3</v>
      </c>
      <c r="C14" s="34"/>
      <c r="D14" s="34"/>
      <c r="E14" s="34"/>
      <c r="F14" s="12"/>
      <c r="G14" s="25" t="s">
        <v>17</v>
      </c>
    </row>
    <row r="15" spans="1:7">
      <c r="A15" s="31" t="s">
        <v>21</v>
      </c>
      <c r="B15" s="61"/>
      <c r="C15" s="12"/>
      <c r="D15" s="12"/>
      <c r="E15" s="12"/>
      <c r="F15" s="12"/>
    </row>
    <row r="16" spans="1:7">
      <c r="A16" s="38" t="s">
        <v>22</v>
      </c>
      <c r="B16" s="67">
        <v>1</v>
      </c>
      <c r="C16" s="34"/>
      <c r="D16" s="34"/>
      <c r="E16" s="34"/>
      <c r="F16" s="12"/>
      <c r="G16" s="25" t="s">
        <v>23</v>
      </c>
    </row>
    <row r="17" spans="1:7">
      <c r="A17" s="15" t="s">
        <v>16</v>
      </c>
      <c r="B17" s="67">
        <v>5.8</v>
      </c>
      <c r="C17" s="34"/>
      <c r="D17" s="34"/>
      <c r="E17" s="34"/>
      <c r="F17" s="12"/>
      <c r="G17" s="25" t="s">
        <v>23</v>
      </c>
    </row>
    <row r="18" spans="1:7">
      <c r="A18" s="15" t="s">
        <v>18</v>
      </c>
      <c r="B18" s="67">
        <v>7.5</v>
      </c>
      <c r="C18" s="34"/>
      <c r="D18" s="34"/>
      <c r="E18" s="34"/>
      <c r="F18" s="12"/>
      <c r="G18" s="25" t="s">
        <v>23</v>
      </c>
    </row>
    <row r="19" spans="1:7">
      <c r="A19" s="15" t="s">
        <v>19</v>
      </c>
      <c r="B19" s="67">
        <v>7.1</v>
      </c>
      <c r="C19" s="34"/>
      <c r="D19" s="34"/>
      <c r="E19" s="34"/>
      <c r="F19" s="12"/>
      <c r="G19" s="25" t="s">
        <v>23</v>
      </c>
    </row>
    <row r="20" spans="1:7">
      <c r="A20" s="15" t="s">
        <v>20</v>
      </c>
      <c r="B20" s="67">
        <v>6.1</v>
      </c>
      <c r="C20" s="34"/>
      <c r="D20" s="34"/>
      <c r="E20" s="34"/>
      <c r="F20" s="12"/>
      <c r="G20" s="25" t="s">
        <v>23</v>
      </c>
    </row>
    <row r="21" spans="1:7">
      <c r="A21" s="31" t="s">
        <v>24</v>
      </c>
      <c r="B21" s="40"/>
      <c r="C21" s="12"/>
      <c r="D21" s="12"/>
      <c r="E21" s="12"/>
      <c r="F21" s="12"/>
    </row>
    <row r="22" spans="1:7">
      <c r="A22" s="15" t="s">
        <v>25</v>
      </c>
      <c r="B22" s="28">
        <v>2000</v>
      </c>
      <c r="C22" s="35"/>
      <c r="D22" s="35"/>
      <c r="E22" s="35"/>
      <c r="F22" s="13"/>
      <c r="G22" s="25" t="s">
        <v>26</v>
      </c>
    </row>
    <row r="23" spans="1:7">
      <c r="A23" s="15" t="s">
        <v>27</v>
      </c>
      <c r="B23" s="28">
        <v>14000</v>
      </c>
      <c r="C23" s="35"/>
      <c r="D23" s="35"/>
      <c r="E23" s="35"/>
      <c r="F23" s="12"/>
      <c r="G23" s="25" t="s">
        <v>28</v>
      </c>
    </row>
    <row r="24" spans="1:7">
      <c r="A24" s="31" t="s">
        <v>29</v>
      </c>
      <c r="B24" s="40"/>
      <c r="C24" s="35"/>
      <c r="D24" s="35"/>
      <c r="E24" s="35"/>
      <c r="F24" s="12"/>
    </row>
    <row r="25" spans="1:7">
      <c r="A25" s="15" t="s">
        <v>30</v>
      </c>
      <c r="B25" s="16">
        <f>B$5*B10</f>
        <v>1940</v>
      </c>
      <c r="C25" s="12"/>
      <c r="D25" s="12"/>
      <c r="E25" s="12"/>
      <c r="F25" s="12"/>
      <c r="G25" s="25" t="s">
        <v>31</v>
      </c>
    </row>
    <row r="26" spans="1:7">
      <c r="A26" s="15" t="s">
        <v>16</v>
      </c>
      <c r="B26" s="16">
        <f t="shared" ref="B26:B29" si="0">B$5*B11</f>
        <v>5</v>
      </c>
      <c r="C26" s="12"/>
      <c r="D26" s="12"/>
      <c r="E26" s="12"/>
      <c r="F26" s="12"/>
      <c r="G26" s="25" t="s">
        <v>31</v>
      </c>
    </row>
    <row r="27" spans="1:7">
      <c r="A27" s="15" t="s">
        <v>18</v>
      </c>
      <c r="B27" s="16">
        <f t="shared" si="0"/>
        <v>40</v>
      </c>
      <c r="C27" s="34"/>
      <c r="D27" s="34"/>
      <c r="E27" s="34"/>
      <c r="F27" s="12"/>
      <c r="G27" s="25" t="s">
        <v>31</v>
      </c>
    </row>
    <row r="28" spans="1:7">
      <c r="A28" s="15" t="s">
        <v>19</v>
      </c>
      <c r="B28" s="16">
        <f t="shared" si="0"/>
        <v>10</v>
      </c>
      <c r="C28" s="34"/>
      <c r="D28" s="34"/>
      <c r="E28" s="34"/>
      <c r="F28" s="12"/>
      <c r="G28" s="25" t="s">
        <v>31</v>
      </c>
    </row>
    <row r="29" spans="1:7">
      <c r="A29" s="15" t="s">
        <v>20</v>
      </c>
      <c r="B29" s="16">
        <f t="shared" si="0"/>
        <v>5</v>
      </c>
      <c r="C29" s="34"/>
      <c r="D29" s="34"/>
      <c r="E29" s="34"/>
      <c r="F29" s="12"/>
      <c r="G29" s="25" t="s">
        <v>31</v>
      </c>
    </row>
    <row r="31" spans="1:7">
      <c r="A31" s="8" t="s">
        <v>32</v>
      </c>
      <c r="B31" s="9"/>
      <c r="C31" s="9"/>
      <c r="D31" s="9"/>
      <c r="E31" s="9"/>
      <c r="F31" s="9"/>
      <c r="G31" s="10"/>
    </row>
    <row r="32" spans="1:7">
      <c r="A32" s="14" t="s">
        <v>2</v>
      </c>
      <c r="B32" s="14">
        <v>2025</v>
      </c>
      <c r="C32" s="14">
        <v>2035</v>
      </c>
      <c r="D32" s="14">
        <v>2050</v>
      </c>
      <c r="E32" s="14">
        <v>2023</v>
      </c>
    </row>
    <row r="33" spans="1:9">
      <c r="A33" s="17" t="s">
        <v>33</v>
      </c>
      <c r="B33" s="44">
        <f ca="1">VLOOKUP(B32,Calculations!$A$3:$M$33,13,FALSE)</f>
        <v>5.7865728941545367</v>
      </c>
      <c r="C33" s="44">
        <f ca="1">VLOOKUP(C32,Calculations!$A$3:$M$33,13,FALSE)</f>
        <v>25.307884753033978</v>
      </c>
      <c r="D33" s="44">
        <f ca="1">VLOOKUP(D32,Calculations!$A$3:$M$33,13,FALSE)</f>
        <v>21.968690950012849</v>
      </c>
      <c r="E33" s="44">
        <f ca="1">VLOOKUP(E32,Calculations!$A$3:$M$33,13,FALSE)</f>
        <v>0</v>
      </c>
    </row>
    <row r="34" spans="1:9">
      <c r="A34" s="17" t="s">
        <v>34</v>
      </c>
      <c r="B34" s="55">
        <f ca="1">-B33/'SB 375 Calcs'!C2/('SB 375 Calcs'!$B$3/'SB 375 Calcs'!$B$2)</f>
        <v>-8.3375042882626493E-5</v>
      </c>
      <c r="C34" s="55">
        <f ca="1">-C33/'SB 375 Calcs'!D2/('SB 375 Calcs'!$B$3/'SB 375 Calcs'!$B$2)</f>
        <v>-3.3953404970891993E-4</v>
      </c>
      <c r="D34" s="55">
        <f ca="1">-D33/'SB 375 Calcs'!E2/('SB 375 Calcs'!$B$3/'SB 375 Calcs'!$B$2)</f>
        <v>-2.4235040348308929E-4</v>
      </c>
      <c r="E34" s="55" t="e">
        <f ca="1">-E33/'SB 375 Calcs'!F2/('SB 375 Calcs'!$B$3/'SB 375 Calcs'!$B$2)</f>
        <v>#DIV/0!</v>
      </c>
    </row>
    <row r="35" spans="1:9">
      <c r="A35" s="47" t="s">
        <v>35</v>
      </c>
      <c r="B35" s="51">
        <f>$B$5/$B$8*1.022^($B$6-2021)*(1-(1.022^(IF(B$32&gt;$B$7,$B$7,B$32)-$B$6+1)))/(1-1.022)*($B$10*$B$22+SUM($B$11:$B$14)*$B$23)</f>
        <v>848974.39320735855</v>
      </c>
      <c r="C35" s="51">
        <f>$B$5/$B$8*1.022^($B$6-2021)*(1-(1.022^(IF(C$32&gt;$B$7,$B$7,C$32)-$B$6+1)))/(1-1.022)*($B$10*$B$22+SUM($B$11:$B$14)*$B$23)</f>
        <v>5695073.5420459704</v>
      </c>
      <c r="D35" s="51">
        <f>$B$5/$B$8*1.022^($B$6-2021)*(1-(1.022^(IF(D$32&gt;$B$7,$B$7,D$32)-$B$6+1)))/(1-1.022)*($B$10*$B$22+SUM($B$11:$B$14)*$B$23)</f>
        <v>5695073.5420459704</v>
      </c>
      <c r="E35" s="51">
        <f>$B$5/$B$8*1.022^($B$6-2021)*(1-(1.022^(IF(E$32&gt;$B$7,$B$7,E$32)-$B$6+1)))/(1-1.022)*($B$10*$B$22+SUM($B$11:$B$14)*$B$23)</f>
        <v>0</v>
      </c>
    </row>
    <row r="36" spans="1:9">
      <c r="A36" s="48"/>
    </row>
    <row r="37" spans="1:9">
      <c r="A37" s="30"/>
      <c r="B37" s="43"/>
      <c r="C37" s="43"/>
    </row>
    <row r="40" spans="1:9">
      <c r="C40" s="12"/>
      <c r="D40" s="12"/>
      <c r="E40" s="56"/>
      <c r="F40" s="56"/>
      <c r="G40" s="56"/>
      <c r="H40" s="56"/>
      <c r="I40" s="56"/>
    </row>
    <row r="41" spans="1:9">
      <c r="C41" s="12"/>
      <c r="D41" s="12"/>
      <c r="E41" s="56"/>
      <c r="F41" s="56"/>
      <c r="G41" s="56"/>
      <c r="H41" s="56"/>
      <c r="I41" s="56"/>
    </row>
    <row r="42" spans="1:9">
      <c r="C42" s="12"/>
      <c r="D42" s="12"/>
      <c r="E42" s="56"/>
      <c r="F42" s="56"/>
      <c r="G42" s="56"/>
      <c r="H42" s="56"/>
      <c r="I42" s="56"/>
    </row>
    <row r="43" spans="1:9">
      <c r="B43" s="57"/>
      <c r="C43" s="12"/>
      <c r="D43" s="12"/>
      <c r="E43" s="56"/>
      <c r="F43" s="56"/>
      <c r="G43" s="56"/>
      <c r="H43" s="56"/>
      <c r="I43" s="56"/>
    </row>
    <row r="44" spans="1:9">
      <c r="C44" s="12"/>
      <c r="D44" s="12"/>
      <c r="G44" s="56"/>
      <c r="H44" s="56"/>
      <c r="I44" s="56"/>
    </row>
    <row r="45" spans="1:9">
      <c r="E45" s="58"/>
      <c r="F45" s="56"/>
      <c r="G45" s="56"/>
      <c r="H45" s="56"/>
    </row>
  </sheetData>
  <conditionalFormatting sqref="C10">
    <cfRule type="cellIs" dxfId="0" priority="1" operator="equal">
      <formula>"Shares do not sum to 100%"</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4D7C15-F7FF-42DA-BA25-8D8F0FF0D7E0}">
          <x14:formula1>
            <xm:f>Calculations!$A$3:$A$33</xm:f>
          </x14:formula1>
          <xm:sqref>E32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AZ212"/>
  <sheetViews>
    <sheetView workbookViewId="0">
      <pane ySplit="1" topLeftCell="A2" activePane="bottomLeft" state="frozen"/>
      <selection pane="bottomLeft" activeCell="M8" sqref="M8:M12"/>
    </sheetView>
  </sheetViews>
  <sheetFormatPr defaultColWidth="9.140625" defaultRowHeight="12.75"/>
  <cols>
    <col min="1" max="1" width="9.140625" style="3"/>
    <col min="2" max="2" width="8.140625" style="3" customWidth="1"/>
    <col min="3" max="3" width="11.42578125" style="3" customWidth="1"/>
    <col min="4" max="4" width="7.42578125" style="3" customWidth="1"/>
    <col min="5" max="8" width="9.140625" style="3" customWidth="1"/>
    <col min="9" max="9" width="17.42578125" style="3" customWidth="1"/>
    <col min="10" max="10" width="15.5703125" style="3" customWidth="1"/>
    <col min="11" max="11" width="14.5703125" style="3" customWidth="1"/>
    <col min="12" max="12" width="12" style="3" bestFit="1" customWidth="1"/>
    <col min="13" max="13" width="26" style="3" customWidth="1"/>
    <col min="14" max="14" width="24.85546875" style="3" customWidth="1"/>
    <col min="15" max="15" width="12" style="3" customWidth="1"/>
    <col min="16" max="16384" width="9.140625" style="3"/>
  </cols>
  <sheetData>
    <row r="1" spans="1:52">
      <c r="A1" s="27" t="s">
        <v>36</v>
      </c>
      <c r="B1" s="27" t="s">
        <v>37</v>
      </c>
      <c r="C1" s="27"/>
      <c r="D1" s="27" t="s">
        <v>38</v>
      </c>
      <c r="E1" s="27"/>
      <c r="F1" s="27" t="s">
        <v>39</v>
      </c>
      <c r="G1" s="27"/>
      <c r="H1" s="27"/>
      <c r="I1" s="27" t="s">
        <v>40</v>
      </c>
    </row>
    <row r="2" spans="1:52">
      <c r="B2" s="49" t="s">
        <v>14</v>
      </c>
      <c r="C2" s="49" t="s">
        <v>41</v>
      </c>
      <c r="D2" s="49" t="s">
        <v>14</v>
      </c>
      <c r="E2" s="49" t="s">
        <v>41</v>
      </c>
      <c r="F2" s="3" t="s">
        <v>14</v>
      </c>
      <c r="G2" s="3" t="s">
        <v>41</v>
      </c>
      <c r="H2" s="3" t="s">
        <v>42</v>
      </c>
      <c r="I2" s="3" t="s">
        <v>43</v>
      </c>
      <c r="J2" s="3" t="s">
        <v>44</v>
      </c>
      <c r="K2" s="3" t="s">
        <v>45</v>
      </c>
      <c r="L2" s="3" t="s">
        <v>46</v>
      </c>
      <c r="M2" s="3" t="s">
        <v>47</v>
      </c>
      <c r="O2" s="3" t="s">
        <v>48</v>
      </c>
    </row>
    <row r="3" spans="1:52" ht="15">
      <c r="A3" s="3">
        <v>2020</v>
      </c>
      <c r="B3" s="3">
        <f>IF(AND(A3&gt;='Main Sheet'!$B$6,A3&lt;='Main Sheet'!$B$7),'Main Sheet'!$B$5*'Main Sheet'!$B$10/'Main Sheet'!$B$8,0)</f>
        <v>0</v>
      </c>
      <c r="C3" s="3">
        <f>IF(AND(A3&gt;='Main Sheet'!$B$6,A3&lt;='Main Sheet'!$B$7),'Main Sheet'!$B$5*'Main Sheet'!B$11/'Main Sheet'!$B$8 + 'Main Sheet'!$B$5*'Main Sheet'!B$12/'Main Sheet'!$B$8 + 'Main Sheet'!$B$5*'Main Sheet'!B$13/'Main Sheet'!$B$8 + 'Main Sheet'!$B$14*'Main Sheet'!B$5/'Main Sheet'!$B$8,0)</f>
        <v>0</v>
      </c>
      <c r="D3" s="3">
        <f>SUM(B$3:B3)</f>
        <v>0</v>
      </c>
      <c r="E3" s="3">
        <f>SUM(C$3:C3)</f>
        <v>0</v>
      </c>
      <c r="F3" s="3">
        <f>D3*'Main Sheet'!$B$16*VLOOKUP(A3,'Emission Factors'!$U$110:$V$140,2,FALSE)</f>
        <v>0</v>
      </c>
      <c r="G3" s="3">
        <f>E3*VLOOKUP(A3,'Emission Factors'!$U$110:$V$140,2,FALSE)*('Main Sheet'!$B$11*'Main Sheet'!$B$17+'Main Sheet'!$B$12*'Main Sheet'!$B$18+'Main Sheet'!$B$13*'Main Sheet'!$B$19+'Main Sheet'!$B$14*'Main Sheet'!$B$20)/SUM('Main Sheet'!$B$11:$B$14)</f>
        <v>0</v>
      </c>
      <c r="H3" s="3">
        <f>SUM(F3:G3)</f>
        <v>0</v>
      </c>
      <c r="I3" s="3">
        <f ca="1">VLOOKUP(A3,'Emission Factors'!$U$3:$X$33,4,FALSE)</f>
        <v>0.70863252108529173</v>
      </c>
      <c r="J3" s="3">
        <f ca="1">H3*'Emission Factors'!$AA$37*(1-I3)/O3</f>
        <v>0</v>
      </c>
      <c r="K3" s="3">
        <f ca="1">H3*'Emission Factors'!$X$37*I3*$J$37/O3</f>
        <v>0</v>
      </c>
      <c r="L3" s="3">
        <f ca="1">SUM(J3:K3)</f>
        <v>0</v>
      </c>
      <c r="M3" s="3">
        <f ca="1">VLOOKUP(A3,'Emission Factors'!$U$73:$X$103,4,FALSE)*Calculations!L3</f>
        <v>0</v>
      </c>
      <c r="O3" s="3">
        <f ca="1">I3*(('Emission Factors'!$AA$37 - 'Emission Factors'!$X$37)/'Emission Factors'!$X$37) + 1</f>
        <v>1.1972073511405685</v>
      </c>
      <c r="Q3" s="1"/>
      <c r="R3"/>
      <c r="S3"/>
      <c r="T3"/>
      <c r="U3"/>
      <c r="V3"/>
      <c r="W3"/>
      <c r="X3"/>
      <c r="Y3"/>
      <c r="Z3"/>
      <c r="AA3"/>
      <c r="AB3"/>
      <c r="AC3"/>
      <c r="AD3"/>
      <c r="AE3"/>
      <c r="AF3"/>
      <c r="AG3"/>
      <c r="AH3"/>
      <c r="AI3"/>
      <c r="AJ3"/>
      <c r="AK3"/>
      <c r="AL3"/>
      <c r="AM3"/>
      <c r="AN3"/>
      <c r="AO3"/>
      <c r="AP3"/>
      <c r="AQ3"/>
      <c r="AR3"/>
      <c r="AS3"/>
      <c r="AT3"/>
      <c r="AU3"/>
      <c r="AV3"/>
      <c r="AW3"/>
      <c r="AX3"/>
      <c r="AY3"/>
      <c r="AZ3"/>
    </row>
    <row r="4" spans="1:52" ht="15">
      <c r="A4" s="3">
        <v>2021</v>
      </c>
      <c r="B4" s="3">
        <f>IF(AND(A4&gt;='Main Sheet'!$B$6,A4&lt;='Main Sheet'!$B$7),'Main Sheet'!$B$5*'Main Sheet'!$B$10/'Main Sheet'!$B$8,0)</f>
        <v>0</v>
      </c>
      <c r="C4" s="3">
        <f>IF(AND(A4&gt;='Main Sheet'!$B$6,A4&lt;='Main Sheet'!$B$7),'Main Sheet'!$B$5*'Main Sheet'!B$11/'Main Sheet'!$B$8 + 'Main Sheet'!$B$5*'Main Sheet'!B$12/'Main Sheet'!$B$8 + 'Main Sheet'!$B$5*'Main Sheet'!B$13/'Main Sheet'!$B$8 + 'Main Sheet'!$B$14*'Main Sheet'!B$5/'Main Sheet'!$B$8,0)</f>
        <v>0</v>
      </c>
      <c r="D4" s="3">
        <f>SUM(B$3:B4)</f>
        <v>0</v>
      </c>
      <c r="E4" s="3">
        <f>SUM(C$3:C4)</f>
        <v>0</v>
      </c>
      <c r="F4" s="3">
        <f>D4*'Main Sheet'!$B$16*VLOOKUP(A4,'Emission Factors'!$U$110:$V$140,2,FALSE)</f>
        <v>0</v>
      </c>
      <c r="G4" s="3">
        <f>E4*VLOOKUP(A4,'Emission Factors'!$U$110:$V$140,2,FALSE)*('Main Sheet'!$B$11*'Main Sheet'!$B$17+'Main Sheet'!$B$12*'Main Sheet'!$B$18+'Main Sheet'!$B$13*'Main Sheet'!$B$19+'Main Sheet'!$B$14*'Main Sheet'!$B$20)/SUM('Main Sheet'!$B$11:$B$14)</f>
        <v>0</v>
      </c>
      <c r="H4" s="3">
        <f t="shared" ref="H4:H32" si="0">SUM(F4:G4)</f>
        <v>0</v>
      </c>
      <c r="I4" s="3">
        <f ca="1">VLOOKUP(A4,'Emission Factors'!U4:X34,4,FALSE)</f>
        <v>0.70641793823412502</v>
      </c>
      <c r="J4" s="3">
        <f ca="1">H4*'Emission Factors'!$AA$37*(1-I4)/O4</f>
        <v>0</v>
      </c>
      <c r="K4" s="3">
        <f ca="1">H4*'Emission Factors'!$X$37*I4*$J$37/O4</f>
        <v>0</v>
      </c>
      <c r="L4" s="3">
        <f ca="1">SUM(J4:K4)</f>
        <v>0</v>
      </c>
      <c r="M4" s="3">
        <f ca="1">VLOOKUP(A4,'Emission Factors'!$U$73:$X$103,4,FALSE)*Calculations!L4</f>
        <v>0</v>
      </c>
      <c r="O4" s="3">
        <f ca="1">I4*(('Emission Factors'!$AA$37 - 'Emission Factors'!$X$37)/'Emission Factors'!$X$37) + 1</f>
        <v>1.1965910486072173</v>
      </c>
      <c r="Q4"/>
      <c r="R4"/>
      <c r="S4"/>
      <c r="T4"/>
      <c r="U4"/>
      <c r="V4"/>
      <c r="W4"/>
      <c r="X4"/>
      <c r="Y4"/>
      <c r="Z4"/>
      <c r="AA4"/>
      <c r="AB4"/>
      <c r="AC4"/>
      <c r="AD4"/>
      <c r="AE4"/>
      <c r="AF4"/>
      <c r="AG4"/>
      <c r="AH4"/>
      <c r="AI4"/>
      <c r="AJ4"/>
      <c r="AK4"/>
      <c r="AL4"/>
      <c r="AM4"/>
      <c r="AN4"/>
      <c r="AO4"/>
      <c r="AP4"/>
      <c r="AQ4"/>
      <c r="AR4"/>
      <c r="AS4"/>
      <c r="AT4"/>
      <c r="AU4"/>
      <c r="AV4"/>
      <c r="AW4"/>
      <c r="AX4"/>
      <c r="AY4"/>
      <c r="AZ4"/>
    </row>
    <row r="5" spans="1:52" ht="15">
      <c r="A5" s="3">
        <v>2022</v>
      </c>
      <c r="B5" s="3">
        <f>IF(AND(A5&gt;='Main Sheet'!$B$6,A5&lt;='Main Sheet'!$B$7),'Main Sheet'!$B$5*'Main Sheet'!$B$10/'Main Sheet'!$B$8,0)</f>
        <v>0</v>
      </c>
      <c r="C5" s="3">
        <f>IF(AND(A5&gt;='Main Sheet'!$B$6,A5&lt;='Main Sheet'!$B$7),'Main Sheet'!$B$5*'Main Sheet'!B$11/'Main Sheet'!$B$8 + 'Main Sheet'!$B$5*'Main Sheet'!B$12/'Main Sheet'!$B$8 + 'Main Sheet'!$B$5*'Main Sheet'!B$13/'Main Sheet'!$B$8 + 'Main Sheet'!$B$14*'Main Sheet'!B$5/'Main Sheet'!$B$8,0)</f>
        <v>0</v>
      </c>
      <c r="D5" s="3">
        <f>SUM(B$3:B5)</f>
        <v>0</v>
      </c>
      <c r="E5" s="3">
        <f>SUM(C$3:C5)</f>
        <v>0</v>
      </c>
      <c r="F5" s="3">
        <f>D5*'Main Sheet'!$B$16*VLOOKUP(A5,'Emission Factors'!$U$110:$V$140,2,FALSE)</f>
        <v>0</v>
      </c>
      <c r="G5" s="3">
        <f>E5*VLOOKUP(A5,'Emission Factors'!$U$110:$V$140,2,FALSE)*('Main Sheet'!$B$11*'Main Sheet'!$B$17+'Main Sheet'!$B$12*'Main Sheet'!$B$18+'Main Sheet'!$B$13*'Main Sheet'!$B$19+'Main Sheet'!$B$14*'Main Sheet'!$B$20)/SUM('Main Sheet'!$B$11:$B$14)</f>
        <v>0</v>
      </c>
      <c r="H5" s="3">
        <f t="shared" si="0"/>
        <v>0</v>
      </c>
      <c r="I5" s="3">
        <f ca="1">VLOOKUP(A5,'Emission Factors'!U5:X35,4,FALSE)</f>
        <v>0.70534719917162514</v>
      </c>
      <c r="J5" s="3">
        <f ca="1">H5*'Emission Factors'!$AA$37*(1-I5)/O5</f>
        <v>0</v>
      </c>
      <c r="K5" s="3">
        <f ca="1">H5*'Emission Factors'!$X$37*I5*$J$37/O5</f>
        <v>0</v>
      </c>
      <c r="L5" s="3">
        <f t="shared" ref="L5:L33" ca="1" si="1">SUM(J5:K5)</f>
        <v>0</v>
      </c>
      <c r="M5" s="3">
        <f ca="1">VLOOKUP(A5,'Emission Factors'!$U$73:$X$103,4,FALSE)*Calculations!L5</f>
        <v>0</v>
      </c>
      <c r="O5" s="3">
        <f ca="1">I5*(('Emission Factors'!$AA$37 - 'Emission Factors'!$X$37)/'Emission Factors'!$X$37) + 1</f>
        <v>1.1962930696011806</v>
      </c>
      <c r="Q5"/>
      <c r="R5"/>
      <c r="S5"/>
      <c r="T5"/>
      <c r="U5"/>
      <c r="V5"/>
      <c r="W5"/>
      <c r="X5"/>
      <c r="Y5"/>
      <c r="Z5"/>
      <c r="AA5"/>
      <c r="AB5"/>
      <c r="AC5"/>
      <c r="AD5"/>
      <c r="AE5"/>
      <c r="AF5"/>
      <c r="AG5"/>
      <c r="AH5"/>
      <c r="AI5"/>
      <c r="AJ5"/>
      <c r="AK5"/>
      <c r="AL5"/>
      <c r="AM5"/>
      <c r="AN5"/>
      <c r="AO5"/>
      <c r="AP5"/>
      <c r="AQ5"/>
      <c r="AR5"/>
      <c r="AS5"/>
      <c r="AT5"/>
      <c r="AU5"/>
      <c r="AV5"/>
      <c r="AW5"/>
      <c r="AX5"/>
      <c r="AY5"/>
      <c r="AZ5"/>
    </row>
    <row r="6" spans="1:52" ht="15">
      <c r="A6" s="3">
        <v>2023</v>
      </c>
      <c r="B6" s="3">
        <f>IF(AND(A6&gt;='Main Sheet'!$B$6,A6&lt;='Main Sheet'!$B$7),'Main Sheet'!$B$5*'Main Sheet'!$B$10/'Main Sheet'!$B$8,0)</f>
        <v>0</v>
      </c>
      <c r="C6" s="3">
        <f>IF(AND(A6&gt;='Main Sheet'!$B$6,A6&lt;='Main Sheet'!$B$7),'Main Sheet'!$B$5*'Main Sheet'!B$11/'Main Sheet'!$B$8 + 'Main Sheet'!$B$5*'Main Sheet'!B$12/'Main Sheet'!$B$8 + 'Main Sheet'!$B$5*'Main Sheet'!B$13/'Main Sheet'!$B$8 + 'Main Sheet'!$B$14*'Main Sheet'!B$5/'Main Sheet'!$B$8,0)</f>
        <v>0</v>
      </c>
      <c r="D6" s="3">
        <f>SUM(B$3:B6)</f>
        <v>0</v>
      </c>
      <c r="E6" s="3">
        <f>SUM(C$3:C6)</f>
        <v>0</v>
      </c>
      <c r="F6" s="3">
        <f>D6*'Main Sheet'!$B$16*VLOOKUP(A6,'Emission Factors'!$U$110:$V$140,2,FALSE)</f>
        <v>0</v>
      </c>
      <c r="G6" s="3">
        <f>E6*VLOOKUP(A6,'Emission Factors'!$U$110:$V$140,2,FALSE)*('Main Sheet'!$B$11*'Main Sheet'!$B$17+'Main Sheet'!$B$12*'Main Sheet'!$B$18+'Main Sheet'!$B$13*'Main Sheet'!$B$19+'Main Sheet'!$B$14*'Main Sheet'!$B$20)/SUM('Main Sheet'!$B$11:$B$14)</f>
        <v>0</v>
      </c>
      <c r="H6" s="3">
        <f t="shared" si="0"/>
        <v>0</v>
      </c>
      <c r="I6" s="3">
        <f ca="1">VLOOKUP(A6,'Emission Factors'!U6:X36,4,FALSE)</f>
        <v>0.70638433230060327</v>
      </c>
      <c r="J6" s="3">
        <f ca="1">H6*'Emission Factors'!$AA$37*(1-I6)/O6</f>
        <v>0</v>
      </c>
      <c r="K6" s="3">
        <f ca="1">H6*'Emission Factors'!$X$37*I6*$J$37/O6</f>
        <v>0</v>
      </c>
      <c r="L6" s="3">
        <f t="shared" ca="1" si="1"/>
        <v>0</v>
      </c>
      <c r="M6" s="3">
        <f ca="1">VLOOKUP(A6,'Emission Factors'!$U$73:$X$103,4,FALSE)*Calculations!L6</f>
        <v>0</v>
      </c>
      <c r="O6" s="3">
        <f ca="1">I6*(('Emission Factors'!$AA$37 - 'Emission Factors'!$X$37)/'Emission Factors'!$X$37) + 1</f>
        <v>1.1965816963168057</v>
      </c>
      <c r="Q6"/>
      <c r="R6"/>
      <c r="S6"/>
      <c r="T6"/>
      <c r="U6"/>
      <c r="V6"/>
      <c r="W6"/>
      <c r="X6"/>
      <c r="Y6"/>
      <c r="Z6"/>
      <c r="AA6"/>
      <c r="AB6"/>
      <c r="AC6"/>
      <c r="AD6"/>
      <c r="AE6"/>
      <c r="AF6"/>
      <c r="AG6"/>
      <c r="AH6"/>
      <c r="AI6"/>
      <c r="AJ6"/>
      <c r="AK6"/>
      <c r="AL6"/>
      <c r="AM6"/>
      <c r="AN6"/>
      <c r="AO6"/>
      <c r="AP6"/>
      <c r="AQ6"/>
      <c r="AR6"/>
      <c r="AS6"/>
      <c r="AT6"/>
      <c r="AU6"/>
      <c r="AV6"/>
      <c r="AW6"/>
      <c r="AX6"/>
      <c r="AY6"/>
      <c r="AZ6"/>
    </row>
    <row r="7" spans="1:52" ht="15">
      <c r="A7" s="3">
        <v>2024</v>
      </c>
      <c r="B7" s="3">
        <f>IF(AND(A7&gt;='Main Sheet'!$B$6,A7&lt;='Main Sheet'!$B$7),'Main Sheet'!$B$5*'Main Sheet'!$B$10/'Main Sheet'!$B$8,0)</f>
        <v>161.66666666666666</v>
      </c>
      <c r="C7" s="3">
        <f>IF(AND(A7&gt;='Main Sheet'!$B$6,A7&lt;='Main Sheet'!$B$7),'Main Sheet'!$B$5*'Main Sheet'!B$11/'Main Sheet'!$B$8 + 'Main Sheet'!$B$5*'Main Sheet'!B$12/'Main Sheet'!$B$8 + 'Main Sheet'!$B$5*'Main Sheet'!B$13/'Main Sheet'!$B$8 + 'Main Sheet'!$B$14*'Main Sheet'!B$5/'Main Sheet'!$B$8,0)</f>
        <v>5</v>
      </c>
      <c r="D7" s="3">
        <f>SUM(B$3:B7)</f>
        <v>161.66666666666666</v>
      </c>
      <c r="E7" s="3">
        <f>SUM(C$3:C7)</f>
        <v>5</v>
      </c>
      <c r="F7" s="3">
        <f>D7*'Main Sheet'!$B$16*VLOOKUP(A7,'Emission Factors'!$U$110:$V$140,2,FALSE)</f>
        <v>2727.55232666038</v>
      </c>
      <c r="G7" s="3">
        <f>E7*VLOOKUP(A7,'Emission Factors'!$U$110:$V$140,2,FALSE)*('Main Sheet'!$B$11*'Main Sheet'!$B$17+'Main Sheet'!$B$12*'Main Sheet'!$B$18+'Main Sheet'!$B$13*'Main Sheet'!$B$19+'Main Sheet'!$B$14*'Main Sheet'!$B$20)/SUM('Main Sheet'!$B$11:$B$14)</f>
        <v>605.26354465324414</v>
      </c>
      <c r="H7" s="3">
        <f t="shared" si="0"/>
        <v>3332.815871313624</v>
      </c>
      <c r="I7" s="3">
        <f ca="1">VLOOKUP(A7,'Emission Factors'!U7:X37,4,FALSE)</f>
        <v>0.70976217453523693</v>
      </c>
      <c r="J7" s="3">
        <f ca="1">H7*'Emission Factors'!$AA$37*(1-I7)/O7</f>
        <v>2674.4355051458983</v>
      </c>
      <c r="K7" s="3">
        <f ca="1">H7*'Emission Factors'!$X$37*I7*$J$37/O7</f>
        <v>6540.1990824144114</v>
      </c>
      <c r="L7" s="3">
        <f t="shared" ca="1" si="1"/>
        <v>9214.6345875603092</v>
      </c>
      <c r="M7" s="3">
        <f ca="1">VLOOKUP(A7,'Emission Factors'!$U$73:$X$103,4,FALSE)*Calculations!L7</f>
        <v>2.9365850417395336</v>
      </c>
      <c r="O7" s="3">
        <f ca="1">I7*(('Emission Factors'!$AA$37 - 'Emission Factors'!$X$37)/'Emission Factors'!$X$37) + 1</f>
        <v>1.197521725598333</v>
      </c>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row>
    <row r="8" spans="1:52" ht="15">
      <c r="A8" s="3">
        <v>2025</v>
      </c>
      <c r="B8" s="3">
        <f>IF(AND(A8&gt;='Main Sheet'!$B$6,A8&lt;='Main Sheet'!$B$7),'Main Sheet'!$B$5*'Main Sheet'!$B$10/'Main Sheet'!$B$8,0)</f>
        <v>161.66666666666666</v>
      </c>
      <c r="C8" s="3">
        <f>IF(AND(A8&gt;='Main Sheet'!$B$6,A8&lt;='Main Sheet'!$B$7),'Main Sheet'!$B$5*'Main Sheet'!B$11/'Main Sheet'!$B$8 + 'Main Sheet'!$B$5*'Main Sheet'!B$12/'Main Sheet'!$B$8 + 'Main Sheet'!$B$5*'Main Sheet'!B$13/'Main Sheet'!$B$8 + 'Main Sheet'!$B$14*'Main Sheet'!B$5/'Main Sheet'!$B$8,0)</f>
        <v>5</v>
      </c>
      <c r="D8" s="3">
        <f>SUM(B$3:B8)</f>
        <v>323.33333333333331</v>
      </c>
      <c r="E8" s="3">
        <f>SUM(C$3:C8)</f>
        <v>10</v>
      </c>
      <c r="F8" s="3">
        <f>D8*'Main Sheet'!$B$16*VLOOKUP(A8,'Emission Factors'!$U$110:$V$140,2,FALSE)</f>
        <v>5535.7117225830134</v>
      </c>
      <c r="G8" s="3">
        <f>E8*VLOOKUP(A8,'Emission Factors'!$U$110:$V$140,2,FALSE)*('Main Sheet'!$B$11*'Main Sheet'!$B$17+'Main Sheet'!$B$12*'Main Sheet'!$B$18+'Main Sheet'!$B$13*'Main Sheet'!$B$19+'Main Sheet'!$B$14*'Main Sheet'!$B$20)/SUM('Main Sheet'!$B$11:$B$14)</f>
        <v>1228.4143796762821</v>
      </c>
      <c r="H8" s="3">
        <f t="shared" si="0"/>
        <v>6764.1261022592953</v>
      </c>
      <c r="I8" s="3">
        <f ca="1">VLOOKUP(A8,'Emission Factors'!U8:X38,4,FALSE)</f>
        <v>0.71405942569979741</v>
      </c>
      <c r="J8" s="3">
        <f ca="1">H8*'Emission Factors'!$AA$37*(1-I8)/O8</f>
        <v>5342.2079540692248</v>
      </c>
      <c r="K8" s="3">
        <f ca="1">H8*'Emission Factors'!$X$37*I8*$J$37/O8</f>
        <v>13340.722816226285</v>
      </c>
      <c r="L8" s="3">
        <f t="shared" ca="1" si="1"/>
        <v>18682.930770295512</v>
      </c>
      <c r="M8" s="3">
        <f ca="1">VLOOKUP(A8,'Emission Factors'!$U$73:$X$103,4,FALSE)*Calculations!L8</f>
        <v>5.7865728941545367</v>
      </c>
      <c r="O8" s="3">
        <f ca="1">I8*(('Emission Factors'!$AA$37 - 'Emission Factors'!$X$37)/'Emission Factors'!$X$37) + 1</f>
        <v>1.1987176197947367</v>
      </c>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row>
    <row r="9" spans="1:52" ht="15">
      <c r="A9" s="3">
        <v>2026</v>
      </c>
      <c r="B9" s="3">
        <f>IF(AND(A9&gt;='Main Sheet'!$B$6,A9&lt;='Main Sheet'!$B$7),'Main Sheet'!$B$5*'Main Sheet'!$B$10/'Main Sheet'!$B$8,0)</f>
        <v>161.66666666666666</v>
      </c>
      <c r="C9" s="3">
        <f>IF(AND(A9&gt;='Main Sheet'!$B$6,A9&lt;='Main Sheet'!$B$7),'Main Sheet'!$B$5*'Main Sheet'!B$11/'Main Sheet'!$B$8 + 'Main Sheet'!$B$5*'Main Sheet'!B$12/'Main Sheet'!$B$8 + 'Main Sheet'!$B$5*'Main Sheet'!B$13/'Main Sheet'!$B$8 + 'Main Sheet'!$B$14*'Main Sheet'!B$5/'Main Sheet'!$B$8,0)</f>
        <v>5</v>
      </c>
      <c r="D9" s="3">
        <f>SUM(B$3:B9)</f>
        <v>485</v>
      </c>
      <c r="E9" s="3">
        <f>SUM(C$3:C9)</f>
        <v>15</v>
      </c>
      <c r="F9" s="3">
        <f>D9*'Main Sheet'!$B$16*VLOOKUP(A9,'Emission Factors'!$U$110:$V$140,2,FALSE)</f>
        <v>8131.6013349394625</v>
      </c>
      <c r="G9" s="3">
        <f>E9*VLOOKUP(A9,'Emission Factors'!$U$110:$V$140,2,FALSE)*('Main Sheet'!$B$11*'Main Sheet'!$B$17+'Main Sheet'!$B$12*'Main Sheet'!$B$18+'Main Sheet'!$B$13*'Main Sheet'!$B$19+'Main Sheet'!$B$14*'Main Sheet'!$B$20)/SUM('Main Sheet'!$B$11:$B$14)</f>
        <v>1804.4610178821849</v>
      </c>
      <c r="H9" s="3">
        <f t="shared" si="0"/>
        <v>9936.0623528216474</v>
      </c>
      <c r="I9" s="3">
        <f ca="1">VLOOKUP(A9,'Emission Factors'!U9:X39,4,FALSE)</f>
        <v>0.71220490657561208</v>
      </c>
      <c r="J9" s="3">
        <f ca="1">H9*'Emission Factors'!$AA$37*(1-I9)/O9</f>
        <v>7901.6543028554188</v>
      </c>
      <c r="K9" s="3">
        <f ca="1">H9*'Emission Factors'!$X$37*I9*$J$37/O9</f>
        <v>19554.179668585832</v>
      </c>
      <c r="L9" s="3">
        <f t="shared" ca="1" si="1"/>
        <v>27455.83397144125</v>
      </c>
      <c r="M9" s="3">
        <f ca="1">VLOOKUP(A9,'Emission Factors'!$U$73:$X$103,4,FALSE)*Calculations!L9</f>
        <v>8.2939289136133834</v>
      </c>
      <c r="O9" s="3">
        <f ca="1">I9*(('Emission Factors'!$AA$37 - 'Emission Factors'!$X$37)/'Emission Factors'!$X$37) + 1</f>
        <v>1.1982015204156677</v>
      </c>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row>
    <row r="10" spans="1:52" ht="15">
      <c r="A10" s="3">
        <v>2027</v>
      </c>
      <c r="B10" s="3">
        <f>IF(AND(A10&gt;='Main Sheet'!$B$6,A10&lt;='Main Sheet'!$B$7),'Main Sheet'!$B$5*'Main Sheet'!$B$10/'Main Sheet'!$B$8,0)</f>
        <v>161.66666666666666</v>
      </c>
      <c r="C10" s="3">
        <f>IF(AND(A10&gt;='Main Sheet'!$B$6,A10&lt;='Main Sheet'!$B$7),'Main Sheet'!$B$5*'Main Sheet'!B$11/'Main Sheet'!$B$8 + 'Main Sheet'!$B$5*'Main Sheet'!B$12/'Main Sheet'!$B$8 + 'Main Sheet'!$B$5*'Main Sheet'!B$13/'Main Sheet'!$B$8 + 'Main Sheet'!$B$14*'Main Sheet'!B$5/'Main Sheet'!$B$8,0)</f>
        <v>5</v>
      </c>
      <c r="D10" s="3">
        <f>SUM(B$3:B10)</f>
        <v>646.66666666666663</v>
      </c>
      <c r="E10" s="3">
        <f>SUM(C$3:C10)</f>
        <v>20</v>
      </c>
      <c r="F10" s="3">
        <f>D10*'Main Sheet'!$B$16*VLOOKUP(A10,'Emission Factors'!$U$110:$V$140,2,FALSE)</f>
        <v>10656.082435177217</v>
      </c>
      <c r="G10" s="3">
        <f>E10*VLOOKUP(A10,'Emission Factors'!$U$110:$V$140,2,FALSE)*('Main Sheet'!$B$11*'Main Sheet'!$B$17+'Main Sheet'!$B$12*'Main Sheet'!$B$18+'Main Sheet'!$B$13*'Main Sheet'!$B$19+'Main Sheet'!$B$14*'Main Sheet'!$B$20)/SUM('Main Sheet'!$B$11:$B$14)</f>
        <v>2364.6615919297897</v>
      </c>
      <c r="H10" s="3">
        <f t="shared" si="0"/>
        <v>13020.744027107006</v>
      </c>
      <c r="I10" s="3">
        <f ca="1">VLOOKUP(A10,'Emission Factors'!U10:X40,4,FALSE)</f>
        <v>0.71086426071044539</v>
      </c>
      <c r="J10" s="3">
        <f ca="1">H10*'Emission Factors'!$AA$37*(1-I10)/O10</f>
        <v>10406.223763330947</v>
      </c>
      <c r="K10" s="3">
        <f ca="1">H10*'Emission Factors'!$X$37*I10*$J$37/O10</f>
        <v>25584.566544710658</v>
      </c>
      <c r="L10" s="3">
        <f t="shared" ca="1" si="1"/>
        <v>35990.790308041607</v>
      </c>
      <c r="M10" s="3">
        <f ca="1">VLOOKUP(A10,'Emission Factors'!$U$73:$X$103,4,FALSE)*Calculations!L10</f>
        <v>10.617074855105967</v>
      </c>
      <c r="O10" s="3">
        <f ca="1">I10*(('Emission Factors'!$AA$37 - 'Emission Factors'!$X$37)/'Emission Factors'!$X$37) + 1</f>
        <v>1.1978284282811407</v>
      </c>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row>
    <row r="11" spans="1:52" ht="15">
      <c r="A11" s="3">
        <v>2028</v>
      </c>
      <c r="B11" s="3">
        <f>IF(AND(A11&gt;='Main Sheet'!$B$6,A11&lt;='Main Sheet'!$B$7),'Main Sheet'!$B$5*'Main Sheet'!$B$10/'Main Sheet'!$B$8,0)</f>
        <v>161.66666666666666</v>
      </c>
      <c r="C11" s="3">
        <f>IF(AND(A11&gt;='Main Sheet'!$B$6,A11&lt;='Main Sheet'!$B$7),'Main Sheet'!$B$5*'Main Sheet'!B$11/'Main Sheet'!$B$8 + 'Main Sheet'!$B$5*'Main Sheet'!B$12/'Main Sheet'!$B$8 + 'Main Sheet'!$B$5*'Main Sheet'!B$13/'Main Sheet'!$B$8 + 'Main Sheet'!$B$14*'Main Sheet'!B$5/'Main Sheet'!$B$8,0)</f>
        <v>5</v>
      </c>
      <c r="D11" s="3">
        <f>SUM(B$3:B11)</f>
        <v>808.33333333333326</v>
      </c>
      <c r="E11" s="3">
        <f>SUM(C$3:C11)</f>
        <v>25</v>
      </c>
      <c r="F11" s="3">
        <f>D11*'Main Sheet'!$B$16*VLOOKUP(A11,'Emission Factors'!$U$110:$V$140,2,FALSE)</f>
        <v>13108.153255694513</v>
      </c>
      <c r="G11" s="3">
        <f>E11*VLOOKUP(A11,'Emission Factors'!$U$110:$V$140,2,FALSE)*('Main Sheet'!$B$11*'Main Sheet'!$B$17+'Main Sheet'!$B$12*'Main Sheet'!$B$18+'Main Sheet'!$B$13*'Main Sheet'!$B$19+'Main Sheet'!$B$14*'Main Sheet'!$B$20)/SUM('Main Sheet'!$B$11:$B$14)</f>
        <v>2908.7938023590145</v>
      </c>
      <c r="H11" s="3">
        <f t="shared" si="0"/>
        <v>16016.947058053527</v>
      </c>
      <c r="I11" s="3">
        <f ca="1">VLOOKUP(A11,'Emission Factors'!U11:X41,4,FALSE)</f>
        <v>0.71026931685214656</v>
      </c>
      <c r="J11" s="3">
        <f ca="1">H11*'Emission Factors'!$AA$37*(1-I11)/O11</f>
        <v>12828.912604772891</v>
      </c>
      <c r="K11" s="3">
        <f ca="1">H11*'Emission Factors'!$X$37*I11*$J$37/O11</f>
        <v>31449.83780367496</v>
      </c>
      <c r="L11" s="3">
        <f t="shared" ca="1" si="1"/>
        <v>44278.75040844785</v>
      </c>
      <c r="M11" s="3">
        <f ca="1">VLOOKUP(A11,'Emission Factors'!$U$73:$X$103,4,FALSE)*Calculations!L11</f>
        <v>12.773973775480208</v>
      </c>
      <c r="O11" s="3">
        <f ca="1">I11*(('Emission Factors'!$AA$37 - 'Emission Factors'!$X$37)/'Emission Factors'!$X$37) + 1</f>
        <v>1.1976628596699332</v>
      </c>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row>
    <row r="12" spans="1:52" ht="15">
      <c r="A12" s="3">
        <v>2029</v>
      </c>
      <c r="B12" s="3">
        <f>IF(AND(A12&gt;='Main Sheet'!$B$6,A12&lt;='Main Sheet'!$B$7),'Main Sheet'!$B$5*'Main Sheet'!$B$10/'Main Sheet'!$B$8,0)</f>
        <v>161.66666666666666</v>
      </c>
      <c r="C12" s="3">
        <f>IF(AND(A12&gt;='Main Sheet'!$B$6,A12&lt;='Main Sheet'!$B$7),'Main Sheet'!$B$5*'Main Sheet'!B$11/'Main Sheet'!$B$8 + 'Main Sheet'!$B$5*'Main Sheet'!B$12/'Main Sheet'!$B$8 + 'Main Sheet'!$B$5*'Main Sheet'!B$13/'Main Sheet'!$B$8 + 'Main Sheet'!$B$14*'Main Sheet'!B$5/'Main Sheet'!$B$8,0)</f>
        <v>5</v>
      </c>
      <c r="D12" s="3">
        <f>SUM(B$3:B12)</f>
        <v>969.99999999999989</v>
      </c>
      <c r="E12" s="3">
        <f>SUM(C$3:C12)</f>
        <v>30</v>
      </c>
      <c r="F12" s="3">
        <f>D12*'Main Sheet'!$B$16*VLOOKUP(A12,'Emission Factors'!$U$110:$V$140,2,FALSE)</f>
        <v>15499.254111983848</v>
      </c>
      <c r="G12" s="3">
        <f>E12*VLOOKUP(A12,'Emission Factors'!$U$110:$V$140,2,FALSE)*('Main Sheet'!$B$11*'Main Sheet'!$B$17+'Main Sheet'!$B$12*'Main Sheet'!$B$18+'Main Sheet'!$B$13*'Main Sheet'!$B$19+'Main Sheet'!$B$14*'Main Sheet'!$B$20)/SUM('Main Sheet'!$B$11:$B$14)</f>
        <v>3439.3963377366226</v>
      </c>
      <c r="H12" s="3">
        <f t="shared" si="0"/>
        <v>18938.65044972047</v>
      </c>
      <c r="I12" s="3">
        <f ca="1">VLOOKUP(A12,'Emission Factors'!U12:X42,4,FALSE)</f>
        <v>0.71030553745339453</v>
      </c>
      <c r="J12" s="3">
        <f ca="1">H12*'Emission Factors'!$AA$37*(1-I12)/O12</f>
        <v>15167.052257090165</v>
      </c>
      <c r="K12" s="3">
        <f ca="1">H12*'Emission Factors'!$X$37*I12*$J$37/O12</f>
        <v>37188.288344734829</v>
      </c>
      <c r="L12" s="3">
        <f t="shared" ca="1" si="1"/>
        <v>52355.340601824995</v>
      </c>
      <c r="M12" s="3">
        <f ca="1">VLOOKUP(A12,'Emission Factors'!$U$73:$X$103,4,FALSE)*Calculations!L12</f>
        <v>14.792569178474727</v>
      </c>
      <c r="O12" s="3">
        <f ca="1">I12*(('Emission Factors'!$AA$37 - 'Emission Factors'!$X$37)/'Emission Factors'!$X$37) + 1</f>
        <v>1.1976729396036314</v>
      </c>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row>
    <row r="13" spans="1:52" ht="15">
      <c r="A13" s="3">
        <v>2030</v>
      </c>
      <c r="B13" s="3">
        <f>IF(AND(A13&gt;='Main Sheet'!$B$6,A13&lt;='Main Sheet'!$B$7),'Main Sheet'!$B$5*'Main Sheet'!$B$10/'Main Sheet'!$B$8,0)</f>
        <v>161.66666666666666</v>
      </c>
      <c r="C13" s="3">
        <f>IF(AND(A13&gt;='Main Sheet'!$B$6,A13&lt;='Main Sheet'!$B$7),'Main Sheet'!$B$5*'Main Sheet'!B$11/'Main Sheet'!$B$8 + 'Main Sheet'!$B$5*'Main Sheet'!B$12/'Main Sheet'!$B$8 + 'Main Sheet'!$B$5*'Main Sheet'!B$13/'Main Sheet'!$B$8 + 'Main Sheet'!$B$14*'Main Sheet'!B$5/'Main Sheet'!$B$8,0)</f>
        <v>5</v>
      </c>
      <c r="D13" s="3">
        <f>SUM(B$3:B13)</f>
        <v>1131.6666666666665</v>
      </c>
      <c r="E13" s="3">
        <f>SUM(C$3:C13)</f>
        <v>35</v>
      </c>
      <c r="F13" s="3">
        <f>D13*'Main Sheet'!$B$16*VLOOKUP(A13,'Emission Factors'!$U$110:$V$140,2,FALSE)</f>
        <v>17846.108297459978</v>
      </c>
      <c r="G13" s="3">
        <f>E13*VLOOKUP(A13,'Emission Factors'!$U$110:$V$140,2,FALSE)*('Main Sheet'!$B$11*'Main Sheet'!$B$17+'Main Sheet'!$B$12*'Main Sheet'!$B$18+'Main Sheet'!$B$13*'Main Sheet'!$B$19+'Main Sheet'!$B$14*'Main Sheet'!$B$20)/SUM('Main Sheet'!$B$11:$B$14)</f>
        <v>3960.1802175549083</v>
      </c>
      <c r="H13" s="3">
        <f t="shared" si="0"/>
        <v>21806.288515014887</v>
      </c>
      <c r="I13" s="3">
        <f ca="1">VLOOKUP(A13,'Emission Factors'!U13:X43,4,FALSE)</f>
        <v>0.71099408974059164</v>
      </c>
      <c r="J13" s="3">
        <f ca="1">H13*'Emission Factors'!$AA$37*(1-I13)/O13</f>
        <v>17419.310502240525</v>
      </c>
      <c r="K13" s="3">
        <f ca="1">H13*'Emission Factors'!$X$37*I13*$J$37/O13</f>
        <v>42853.88767078353</v>
      </c>
      <c r="L13" s="3">
        <f t="shared" ca="1" si="1"/>
        <v>60273.198173024051</v>
      </c>
      <c r="M13" s="3">
        <f ca="1">VLOOKUP(A13,'Emission Factors'!$U$73:$X$103,4,FALSE)*Calculations!L13</f>
        <v>16.702238096410355</v>
      </c>
      <c r="O13" s="3">
        <f ca="1">I13*(('Emission Factors'!$AA$37 - 'Emission Factors'!$X$37)/'Emission Factors'!$X$37) + 1</f>
        <v>1.197864558769616</v>
      </c>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row>
    <row r="14" spans="1:52" ht="15">
      <c r="A14" s="3">
        <v>2031</v>
      </c>
      <c r="B14" s="3">
        <f>IF(AND(A14&gt;='Main Sheet'!$B$6,A14&lt;='Main Sheet'!$B$7),'Main Sheet'!$B$5*'Main Sheet'!$B$10/'Main Sheet'!$B$8,0)</f>
        <v>161.66666666666666</v>
      </c>
      <c r="C14" s="3">
        <f>IF(AND(A14&gt;='Main Sheet'!$B$6,A14&lt;='Main Sheet'!$B$7),'Main Sheet'!$B$5*'Main Sheet'!B$11/'Main Sheet'!$B$8 + 'Main Sheet'!$B$5*'Main Sheet'!B$12/'Main Sheet'!$B$8 + 'Main Sheet'!$B$5*'Main Sheet'!B$13/'Main Sheet'!$B$8 + 'Main Sheet'!$B$14*'Main Sheet'!B$5/'Main Sheet'!$B$8,0)</f>
        <v>5</v>
      </c>
      <c r="D14" s="3">
        <f>SUM(B$3:B14)</f>
        <v>1293.3333333333333</v>
      </c>
      <c r="E14" s="3">
        <f>SUM(C$3:C14)</f>
        <v>40</v>
      </c>
      <c r="F14" s="3">
        <f>D14*'Main Sheet'!$B$16*VLOOKUP(A14,'Emission Factors'!$U$110:$V$140,2,FALSE)</f>
        <v>20151.310487271385</v>
      </c>
      <c r="G14" s="3">
        <f>E14*VLOOKUP(A14,'Emission Factors'!$U$110:$V$140,2,FALSE)*('Main Sheet'!$B$11*'Main Sheet'!$B$17+'Main Sheet'!$B$12*'Main Sheet'!$B$18+'Main Sheet'!$B$13*'Main Sheet'!$B$19+'Main Sheet'!$B$14*'Main Sheet'!$B$20)/SUM('Main Sheet'!$B$11:$B$14)</f>
        <v>4471.7212189537786</v>
      </c>
      <c r="H14" s="3">
        <f t="shared" si="0"/>
        <v>24623.031706225163</v>
      </c>
      <c r="I14" s="3">
        <f ca="1">VLOOKUP(A14,'Emission Factors'!U14:X44,4,FALSE)</f>
        <v>0.71170311968990241</v>
      </c>
      <c r="J14" s="3">
        <f ca="1">H14*'Emission Factors'!$AA$37*(1-I14)/O14</f>
        <v>19617.89548395864</v>
      </c>
      <c r="K14" s="3">
        <f ca="1">H14*'Emission Factors'!$X$37*I14*$J$37/O14</f>
        <v>48429.651415811008</v>
      </c>
      <c r="L14" s="3">
        <f t="shared" ca="1" si="1"/>
        <v>68047.546899769644</v>
      </c>
      <c r="M14" s="3">
        <f ca="1">VLOOKUP(A14,'Emission Factors'!$U$73:$X$103,4,FALSE)*Calculations!L14</f>
        <v>18.550647424392736</v>
      </c>
      <c r="O14" s="3">
        <f ca="1">I14*(('Emission Factors'!$AA$37 - 'Emission Factors'!$X$37)/'Emission Factors'!$X$37) + 1</f>
        <v>1.1980618767221829</v>
      </c>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row>
    <row r="15" spans="1:52" ht="15">
      <c r="A15" s="3">
        <v>2032</v>
      </c>
      <c r="B15" s="3">
        <f>IF(AND(A15&gt;='Main Sheet'!$B$6,A15&lt;='Main Sheet'!$B$7),'Main Sheet'!$B$5*'Main Sheet'!$B$10/'Main Sheet'!$B$8,0)</f>
        <v>161.66666666666666</v>
      </c>
      <c r="C15" s="3">
        <f>IF(AND(A15&gt;='Main Sheet'!$B$6,A15&lt;='Main Sheet'!$B$7),'Main Sheet'!$B$5*'Main Sheet'!B$11/'Main Sheet'!$B$8 + 'Main Sheet'!$B$5*'Main Sheet'!B$12/'Main Sheet'!$B$8 + 'Main Sheet'!$B$5*'Main Sheet'!B$13/'Main Sheet'!$B$8 + 'Main Sheet'!$B$14*'Main Sheet'!B$5/'Main Sheet'!$B$8,0)</f>
        <v>5</v>
      </c>
      <c r="D15" s="3">
        <f>SUM(B$3:B15)</f>
        <v>1455</v>
      </c>
      <c r="E15" s="3">
        <f>SUM(C$3:C15)</f>
        <v>45</v>
      </c>
      <c r="F15" s="3">
        <f>D15*'Main Sheet'!$B$16*VLOOKUP(A15,'Emission Factors'!$U$110:$V$140,2,FALSE)</f>
        <v>22421.804767546993</v>
      </c>
      <c r="G15" s="3">
        <f>E15*VLOOKUP(A15,'Emission Factors'!$U$110:$V$140,2,FALSE)*('Main Sheet'!$B$11*'Main Sheet'!$B$17+'Main Sheet'!$B$12*'Main Sheet'!$B$18+'Main Sheet'!$B$13*'Main Sheet'!$B$19+'Main Sheet'!$B$14*'Main Sheet'!$B$20)/SUM('Main Sheet'!$B$11:$B$14)</f>
        <v>4975.5602847572072</v>
      </c>
      <c r="H15" s="3">
        <f t="shared" si="0"/>
        <v>27397.365052304202</v>
      </c>
      <c r="I15" s="3">
        <f ca="1">VLOOKUP(A15,'Emission Factors'!U15:X45,4,FALSE)</f>
        <v>0.71235819549672896</v>
      </c>
      <c r="J15" s="3">
        <f ca="1">H15*'Emission Factors'!$AA$37*(1-I15)/O15</f>
        <v>21775.376412344558</v>
      </c>
      <c r="K15" s="3">
        <f ca="1">H15*'Emission Factors'!$X$37*I15*$J$37/O15</f>
        <v>53927.724011282946</v>
      </c>
      <c r="L15" s="3">
        <f t="shared" ca="1" si="1"/>
        <v>75703.100423627504</v>
      </c>
      <c r="M15" s="3">
        <f ca="1">VLOOKUP(A15,'Emission Factors'!$U$73:$X$103,4,FALSE)*Calculations!L15</f>
        <v>20.305563285238716</v>
      </c>
      <c r="O15" s="3">
        <f ca="1">I15*(('Emission Factors'!$AA$37 - 'Emission Factors'!$X$37)/'Emission Factors'!$X$37) + 1</f>
        <v>1.1982441796236398</v>
      </c>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row>
    <row r="16" spans="1:52" ht="15">
      <c r="A16" s="3">
        <v>2033</v>
      </c>
      <c r="B16" s="3">
        <f>IF(AND(A16&gt;='Main Sheet'!$B$6,A16&lt;='Main Sheet'!$B$7),'Main Sheet'!$B$5*'Main Sheet'!$B$10/'Main Sheet'!$B$8,0)</f>
        <v>161.66666666666666</v>
      </c>
      <c r="C16" s="3">
        <f>IF(AND(A16&gt;='Main Sheet'!$B$6,A16&lt;='Main Sheet'!$B$7),'Main Sheet'!$B$5*'Main Sheet'!B$11/'Main Sheet'!$B$8 + 'Main Sheet'!$B$5*'Main Sheet'!B$12/'Main Sheet'!$B$8 + 'Main Sheet'!$B$5*'Main Sheet'!B$13/'Main Sheet'!$B$8 + 'Main Sheet'!$B$14*'Main Sheet'!B$5/'Main Sheet'!$B$8,0)</f>
        <v>5</v>
      </c>
      <c r="D16" s="3">
        <f>SUM(B$3:B16)</f>
        <v>1616.6666666666667</v>
      </c>
      <c r="E16" s="3">
        <f>SUM(C$3:C16)</f>
        <v>50</v>
      </c>
      <c r="F16" s="3">
        <f>D16*'Main Sheet'!$B$16*VLOOKUP(A16,'Emission Factors'!$U$110:$V$140,2,FALSE)</f>
        <v>24663.200698197259</v>
      </c>
      <c r="G16" s="3">
        <f>E16*VLOOKUP(A16,'Emission Factors'!$U$110:$V$140,2,FALSE)*('Main Sheet'!$B$11*'Main Sheet'!$B$17+'Main Sheet'!$B$12*'Main Sheet'!$B$18+'Main Sheet'!$B$13*'Main Sheet'!$B$19+'Main Sheet'!$B$14*'Main Sheet'!$B$20)/SUM('Main Sheet'!$B$11:$B$14)</f>
        <v>5472.9422167906805</v>
      </c>
      <c r="H16" s="3">
        <f t="shared" si="0"/>
        <v>30136.14291498794</v>
      </c>
      <c r="I16" s="3">
        <f ca="1">VLOOKUP(A16,'Emission Factors'!U16:X46,4,FALSE)</f>
        <v>0.71297428192834245</v>
      </c>
      <c r="J16" s="3">
        <f ca="1">H16*'Emission Factors'!$AA$37*(1-I16)/O16</f>
        <v>23897.430742671866</v>
      </c>
      <c r="K16" s="3">
        <f ca="1">H16*'Emission Factors'!$X$37*I16*$J$37/O16</f>
        <v>59361.417639359679</v>
      </c>
      <c r="L16" s="3">
        <f t="shared" ca="1" si="1"/>
        <v>83258.848382031545</v>
      </c>
      <c r="M16" s="3">
        <f ca="1">VLOOKUP(A16,'Emission Factors'!$U$73:$X$103,4,FALSE)*Calculations!L16</f>
        <v>22.007503537025958</v>
      </c>
      <c r="O16" s="3">
        <f ca="1">I16*(('Emission Factors'!$AA$37 - 'Emission Factors'!$X$37)/'Emission Factors'!$X$37) + 1</f>
        <v>1.1984156320614505</v>
      </c>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row>
    <row r="17" spans="1:52" ht="15">
      <c r="A17" s="3">
        <v>2034</v>
      </c>
      <c r="B17" s="3">
        <f>IF(AND(A17&gt;='Main Sheet'!$B$6,A17&lt;='Main Sheet'!$B$7),'Main Sheet'!$B$5*'Main Sheet'!$B$10/'Main Sheet'!$B$8,0)</f>
        <v>161.66666666666666</v>
      </c>
      <c r="C17" s="3">
        <f>IF(AND(A17&gt;='Main Sheet'!$B$6,A17&lt;='Main Sheet'!$B$7),'Main Sheet'!$B$5*'Main Sheet'!B$11/'Main Sheet'!$B$8 + 'Main Sheet'!$B$5*'Main Sheet'!B$12/'Main Sheet'!$B$8 + 'Main Sheet'!$B$5*'Main Sheet'!B$13/'Main Sheet'!$B$8 + 'Main Sheet'!$B$14*'Main Sheet'!B$5/'Main Sheet'!$B$8,0)</f>
        <v>5</v>
      </c>
      <c r="D17" s="3">
        <f>SUM(B$3:B17)</f>
        <v>1778.3333333333335</v>
      </c>
      <c r="E17" s="3">
        <f>SUM(C$3:C17)</f>
        <v>55</v>
      </c>
      <c r="F17" s="3">
        <f>D17*'Main Sheet'!$B$16*VLOOKUP(A17,'Emission Factors'!$U$110:$V$140,2,FALSE)</f>
        <v>26882.000902950531</v>
      </c>
      <c r="G17" s="3">
        <f>E17*VLOOKUP(A17,'Emission Factors'!$U$110:$V$140,2,FALSE)*('Main Sheet'!$B$11*'Main Sheet'!$B$17+'Main Sheet'!$B$12*'Main Sheet'!$B$18+'Main Sheet'!$B$13*'Main Sheet'!$B$19+'Main Sheet'!$B$14*'Main Sheet'!$B$20)/SUM('Main Sheet'!$B$11:$B$14)</f>
        <v>5965.3099941856708</v>
      </c>
      <c r="H17" s="3">
        <f t="shared" si="0"/>
        <v>32847.310897136202</v>
      </c>
      <c r="I17" s="3">
        <f ca="1">VLOOKUP(A17,'Emission Factors'!U17:X47,4,FALSE)</f>
        <v>0.71355812776403293</v>
      </c>
      <c r="J17" s="3">
        <f ca="1">H17*'Emission Factors'!$AA$37*(1-I17)/O17</f>
        <v>25990.831893209597</v>
      </c>
      <c r="K17" s="3">
        <f ca="1">H17*'Emission Factors'!$X$37*I17*$J$37/O17</f>
        <v>64746.013562816093</v>
      </c>
      <c r="L17" s="3">
        <f t="shared" ca="1" si="1"/>
        <v>90736.845456025694</v>
      </c>
      <c r="M17" s="3">
        <f ca="1">VLOOKUP(A17,'Emission Factors'!$U$73:$X$103,4,FALSE)*Calculations!L17</f>
        <v>23.671180620528045</v>
      </c>
      <c r="O17" s="3">
        <f ca="1">I17*(('Emission Factors'!$AA$37 - 'Emission Factors'!$X$37)/'Emission Factors'!$X$37) + 1</f>
        <v>1.1985781121725168</v>
      </c>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row>
    <row r="18" spans="1:52" ht="15">
      <c r="A18" s="3">
        <v>2035</v>
      </c>
      <c r="B18" s="3">
        <f>IF(AND(A18&gt;='Main Sheet'!$B$6,A18&lt;='Main Sheet'!$B$7),'Main Sheet'!$B$5*'Main Sheet'!$B$10/'Main Sheet'!$B$8,0)</f>
        <v>161.66666666666666</v>
      </c>
      <c r="C18" s="3">
        <f>IF(AND(A18&gt;='Main Sheet'!$B$6,A18&lt;='Main Sheet'!$B$7),'Main Sheet'!$B$5*'Main Sheet'!B$11/'Main Sheet'!$B$8 + 'Main Sheet'!$B$5*'Main Sheet'!B$12/'Main Sheet'!$B$8 + 'Main Sheet'!$B$5*'Main Sheet'!B$13/'Main Sheet'!$B$8 + 'Main Sheet'!$B$14*'Main Sheet'!B$5/'Main Sheet'!$B$8,0)</f>
        <v>5</v>
      </c>
      <c r="D18" s="3">
        <f>SUM(B$3:B18)</f>
        <v>1940.0000000000002</v>
      </c>
      <c r="E18" s="3">
        <f>SUM(C$3:C18)</f>
        <v>60</v>
      </c>
      <c r="F18" s="3">
        <f>D18*'Main Sheet'!$B$16*VLOOKUP(A18,'Emission Factors'!$U$110:$V$140,2,FALSE)</f>
        <v>29081.34492059406</v>
      </c>
      <c r="G18" s="3">
        <f>E18*VLOOKUP(A18,'Emission Factors'!$U$110:$V$140,2,FALSE)*('Main Sheet'!$B$11*'Main Sheet'!$B$17+'Main Sheet'!$B$12*'Main Sheet'!$B$18+'Main Sheet'!$B$13*'Main Sheet'!$B$19+'Main Sheet'!$B$14*'Main Sheet'!$B$20)/SUM('Main Sheet'!$B$11:$B$14)</f>
        <v>6453.3603032555375</v>
      </c>
      <c r="H18" s="3">
        <f>SUM(F18:G18)</f>
        <v>35534.705223849596</v>
      </c>
      <c r="I18" s="3">
        <f ca="1">VLOOKUP(A18,'Emission Factors'!U18:X48,4,FALSE)</f>
        <v>0.71411562774582893</v>
      </c>
      <c r="J18" s="3">
        <f ca="1">H18*'Emission Factors'!$AA$37*(1-I18)/O18</f>
        <v>28058.908647741762</v>
      </c>
      <c r="K18" s="3">
        <f ca="1">H18*'Emission Factors'!$X$37*I18*$J$37/O18</f>
        <v>70088.843978608318</v>
      </c>
      <c r="L18" s="3">
        <f t="shared" ca="1" si="1"/>
        <v>98147.752626350077</v>
      </c>
      <c r="M18" s="3">
        <f ca="1">VLOOKUP(A18,'Emission Factors'!$U$73:$X$103,4,FALSE)*Calculations!L18</f>
        <v>25.307884753033978</v>
      </c>
      <c r="O18" s="3">
        <f ca="1">I18*(('Emission Factors'!$AA$37 - 'Emission Factors'!$X$37)/'Emission Factors'!$X$37) + 1</f>
        <v>1.198733260421291</v>
      </c>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row>
    <row r="19" spans="1:52" ht="15">
      <c r="A19" s="3">
        <v>2036</v>
      </c>
      <c r="B19" s="3">
        <f>IF(AND(A19&gt;='Main Sheet'!$B$6,A19&lt;='Main Sheet'!$B$7),'Main Sheet'!$B$5*'Main Sheet'!$B$10/'Main Sheet'!$B$8,0)</f>
        <v>0</v>
      </c>
      <c r="C19" s="3">
        <f>IF(AND(A19&gt;='Main Sheet'!$B$6,A19&lt;='Main Sheet'!$B$7),'Main Sheet'!$B$5*'Main Sheet'!B$11/'Main Sheet'!$B$8 + 'Main Sheet'!$B$5*'Main Sheet'!B$12/'Main Sheet'!$B$8 + 'Main Sheet'!$B$5*'Main Sheet'!B$13/'Main Sheet'!$B$8 + 'Main Sheet'!$B$14*'Main Sheet'!B$5/'Main Sheet'!$B$8,0)</f>
        <v>0</v>
      </c>
      <c r="D19" s="3">
        <f>SUM(B$3:B19)</f>
        <v>1940.0000000000002</v>
      </c>
      <c r="E19" s="3">
        <f>SUM(C$3:C19)</f>
        <v>60</v>
      </c>
      <c r="F19" s="3">
        <f>D19*'Main Sheet'!$B$16*VLOOKUP(A19,'Emission Factors'!$U$110:$V$140,2,FALSE)</f>
        <v>28859.424373230486</v>
      </c>
      <c r="G19" s="3">
        <f>E19*VLOOKUP(A19,'Emission Factors'!$U$110:$V$140,2,FALSE)*('Main Sheet'!$B$11*'Main Sheet'!$B$17+'Main Sheet'!$B$12*'Main Sheet'!$B$18+'Main Sheet'!$B$13*'Main Sheet'!$B$19+'Main Sheet'!$B$14*'Main Sheet'!$B$20)/SUM('Main Sheet'!$B$11:$B$14)</f>
        <v>6404.1145323070741</v>
      </c>
      <c r="H19" s="3">
        <f t="shared" si="0"/>
        <v>35263.538905537556</v>
      </c>
      <c r="I19" s="3">
        <f ca="1">VLOOKUP(A19,'Emission Factors'!U19:X49,4,FALSE)</f>
        <v>0.71463541665540831</v>
      </c>
      <c r="J19" s="3">
        <f ca="1">H19*'Emission Factors'!$AA$37*(1-I19)/O19</f>
        <v>27790.809959575141</v>
      </c>
      <c r="K19" s="3">
        <f ca="1">H19*'Emission Factors'!$X$37*I19*$J$37/O19</f>
        <v>69596.222565117598</v>
      </c>
      <c r="L19" s="3">
        <f t="shared" ca="1" si="1"/>
        <v>97387.032524692739</v>
      </c>
      <c r="M19" s="3">
        <f ca="1">VLOOKUP(A19,'Emission Factors'!$U$73:$X$103,4,FALSE)*Calculations!L19</f>
        <v>24.856187040302505</v>
      </c>
      <c r="O19" s="3">
        <f ca="1">I19*(('Emission Factors'!$AA$37 - 'Emission Factors'!$X$37)/'Emission Factors'!$X$37) + 1</f>
        <v>1.1988779139489805</v>
      </c>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row>
    <row r="20" spans="1:52" ht="15">
      <c r="A20" s="3">
        <v>2037</v>
      </c>
      <c r="B20" s="3">
        <f>IF(AND(A20&gt;='Main Sheet'!$B$6,A20&lt;='Main Sheet'!$B$7),'Main Sheet'!$B$5*'Main Sheet'!$B$10/'Main Sheet'!$B$8,0)</f>
        <v>0</v>
      </c>
      <c r="C20" s="3">
        <f>IF(AND(A20&gt;='Main Sheet'!$B$6,A20&lt;='Main Sheet'!$B$7),'Main Sheet'!$B$5*'Main Sheet'!B$11/'Main Sheet'!$B$8 + 'Main Sheet'!$B$5*'Main Sheet'!B$12/'Main Sheet'!$B$8 + 'Main Sheet'!$B$5*'Main Sheet'!B$13/'Main Sheet'!$B$8 + 'Main Sheet'!$B$14*'Main Sheet'!B$5/'Main Sheet'!$B$8,0)</f>
        <v>0</v>
      </c>
      <c r="D20" s="3">
        <f>SUM(B$3:B20)</f>
        <v>1940.0000000000002</v>
      </c>
      <c r="E20" s="3">
        <f>SUM(C$3:C20)</f>
        <v>60</v>
      </c>
      <c r="F20" s="3">
        <f>D20*'Main Sheet'!$B$16*VLOOKUP(A20,'Emission Factors'!$U$110:$V$140,2,FALSE)</f>
        <v>28658.483252706872</v>
      </c>
      <c r="G20" s="3">
        <f>E20*VLOOKUP(A20,'Emission Factors'!$U$110:$V$140,2,FALSE)*('Main Sheet'!$B$11*'Main Sheet'!$B$17+'Main Sheet'!$B$12*'Main Sheet'!$B$18+'Main Sheet'!$B$13*'Main Sheet'!$B$19+'Main Sheet'!$B$14*'Main Sheet'!$B$20)/SUM('Main Sheet'!$B$11:$B$14)</f>
        <v>6359.5242475723235</v>
      </c>
      <c r="H20" s="3">
        <f t="shared" si="0"/>
        <v>35018.007500279193</v>
      </c>
      <c r="I20" s="3">
        <f ca="1">VLOOKUP(A20,'Emission Factors'!U20:X50,4,FALSE)</f>
        <v>0.71513378981212827</v>
      </c>
      <c r="J20" s="3">
        <f ca="1">H20*'Emission Factors'!$AA$37*(1-I20)/O20</f>
        <v>27545.92551068429</v>
      </c>
      <c r="K20" s="3">
        <f ca="1">H20*'Emission Factors'!$X$37*I20*$J$37/O20</f>
        <v>69151.838301027572</v>
      </c>
      <c r="L20" s="3">
        <f t="shared" ca="1" si="1"/>
        <v>96697.763811711862</v>
      </c>
      <c r="M20" s="3">
        <f ca="1">VLOOKUP(A20,'Emission Factors'!$U$73:$X$103,4,FALSE)*Calculations!L20</f>
        <v>24.462772830174131</v>
      </c>
      <c r="O20" s="3">
        <f ca="1">I20*(('Emission Factors'!$AA$37 - 'Emission Factors'!$X$37)/'Emission Factors'!$X$37) + 1</f>
        <v>1.199016607626157</v>
      </c>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row>
    <row r="21" spans="1:52" ht="15">
      <c r="A21" s="3">
        <v>2038</v>
      </c>
      <c r="B21" s="3">
        <f>IF(AND(A21&gt;='Main Sheet'!$B$6,A21&lt;='Main Sheet'!$B$7),'Main Sheet'!$B$5*'Main Sheet'!$B$10/'Main Sheet'!$B$8,0)</f>
        <v>0</v>
      </c>
      <c r="C21" s="3">
        <f>IF(AND(A21&gt;='Main Sheet'!$B$6,A21&lt;='Main Sheet'!$B$7),'Main Sheet'!$B$5*'Main Sheet'!B$11/'Main Sheet'!$B$8 + 'Main Sheet'!$B$5*'Main Sheet'!B$12/'Main Sheet'!$B$8 + 'Main Sheet'!$B$5*'Main Sheet'!B$13/'Main Sheet'!$B$8 + 'Main Sheet'!$B$14*'Main Sheet'!B$5/'Main Sheet'!$B$8,0)</f>
        <v>0</v>
      </c>
      <c r="D21" s="3">
        <f>SUM(B$3:B21)</f>
        <v>1940.0000000000002</v>
      </c>
      <c r="E21" s="3">
        <f>SUM(C$3:C21)</f>
        <v>60</v>
      </c>
      <c r="F21" s="3">
        <f>D21*'Main Sheet'!$B$16*VLOOKUP(A21,'Emission Factors'!$U$110:$V$140,2,FALSE)</f>
        <v>28473.167347885352</v>
      </c>
      <c r="G21" s="3">
        <f>E21*VLOOKUP(A21,'Emission Factors'!$U$110:$V$140,2,FALSE)*('Main Sheet'!$B$11*'Main Sheet'!$B$17+'Main Sheet'!$B$12*'Main Sheet'!$B$18+'Main Sheet'!$B$13*'Main Sheet'!$B$19+'Main Sheet'!$B$14*'Main Sheet'!$B$20)/SUM('Main Sheet'!$B$11:$B$14)</f>
        <v>6318.4013109611569</v>
      </c>
      <c r="H21" s="3">
        <f t="shared" si="0"/>
        <v>34791.568658846511</v>
      </c>
      <c r="I21" s="3">
        <f ca="1">VLOOKUP(A21,'Emission Factors'!U21:X51,4,FALSE)</f>
        <v>0.71561045685889479</v>
      </c>
      <c r="J21" s="3">
        <f ca="1">H21*'Emission Factors'!$AA$37*(1-I21)/O21</f>
        <v>27318.986780156461</v>
      </c>
      <c r="K21" s="3">
        <f ca="1">H21*'Emission Factors'!$X$37*I21*$J$37/O21</f>
        <v>68742.867247302042</v>
      </c>
      <c r="L21" s="3">
        <f t="shared" ca="1" si="1"/>
        <v>96061.854027458496</v>
      </c>
      <c r="M21" s="3">
        <f ca="1">VLOOKUP(A21,'Emission Factors'!$U$73:$X$103,4,FALSE)*Calculations!L21</f>
        <v>24.11829868463629</v>
      </c>
      <c r="O21" s="3">
        <f ca="1">I21*(('Emission Factors'!$AA$37 - 'Emission Factors'!$X$37)/'Emission Factors'!$X$37) + 1</f>
        <v>1.199149260648523</v>
      </c>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row>
    <row r="22" spans="1:52" ht="15">
      <c r="A22" s="3">
        <v>2039</v>
      </c>
      <c r="B22" s="3">
        <f>IF(AND(A22&gt;='Main Sheet'!$B$6,A22&lt;='Main Sheet'!$B$7),'Main Sheet'!$B$5*'Main Sheet'!$B$10/'Main Sheet'!$B$8,0)</f>
        <v>0</v>
      </c>
      <c r="C22" s="3">
        <f>IF(AND(A22&gt;='Main Sheet'!$B$6,A22&lt;='Main Sheet'!$B$7),'Main Sheet'!$B$5*'Main Sheet'!B$11/'Main Sheet'!$B$8 + 'Main Sheet'!$B$5*'Main Sheet'!B$12/'Main Sheet'!$B$8 + 'Main Sheet'!$B$5*'Main Sheet'!B$13/'Main Sheet'!$B$8 + 'Main Sheet'!$B$14*'Main Sheet'!B$5/'Main Sheet'!$B$8,0)</f>
        <v>0</v>
      </c>
      <c r="D22" s="3">
        <f>SUM(B$3:B22)</f>
        <v>1940.0000000000002</v>
      </c>
      <c r="E22" s="3">
        <f>SUM(C$3:C22)</f>
        <v>60</v>
      </c>
      <c r="F22" s="3">
        <f>D22*'Main Sheet'!$B$16*VLOOKUP(A22,'Emission Factors'!$U$110:$V$140,2,FALSE)</f>
        <v>28299.210059923393</v>
      </c>
      <c r="G22" s="3">
        <f>E22*VLOOKUP(A22,'Emission Factors'!$U$110:$V$140,2,FALSE)*('Main Sheet'!$B$11*'Main Sheet'!$B$17+'Main Sheet'!$B$12*'Main Sheet'!$B$18+'Main Sheet'!$B$13*'Main Sheet'!$B$19+'Main Sheet'!$B$14*'Main Sheet'!$B$20)/SUM('Main Sheet'!$B$11:$B$14)</f>
        <v>6279.7989334005251</v>
      </c>
      <c r="H22" s="3">
        <f t="shared" si="0"/>
        <v>34579.008993323921</v>
      </c>
      <c r="I22" s="3">
        <f ca="1">VLOOKUP(A22,'Emission Factors'!U22:X52,4,FALSE)</f>
        <v>0.71606981894822341</v>
      </c>
      <c r="J22" s="3">
        <f ca="1">H22*'Emission Factors'!$AA$37*(1-I22)/O22</f>
        <v>27105.333792863981</v>
      </c>
      <c r="K22" s="3">
        <f ca="1">H22*'Emission Factors'!$X$37*I22*$J$37/O22</f>
        <v>68359.451572525344</v>
      </c>
      <c r="L22" s="3">
        <f t="shared" ca="1" si="1"/>
        <v>95464.785365389325</v>
      </c>
      <c r="M22" s="3">
        <f ca="1">VLOOKUP(A22,'Emission Factors'!$U$73:$X$103,4,FALSE)*Calculations!L22</f>
        <v>23.815553444748879</v>
      </c>
      <c r="O22" s="3">
        <f ca="1">I22*(('Emission Factors'!$AA$37 - 'Emission Factors'!$X$37)/'Emission Factors'!$X$37) + 1</f>
        <v>1.199277097825276</v>
      </c>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row>
    <row r="23" spans="1:52" ht="15">
      <c r="A23" s="3">
        <v>2040</v>
      </c>
      <c r="B23" s="3">
        <f>IF(AND(A23&gt;='Main Sheet'!$B$6,A23&lt;='Main Sheet'!$B$7),'Main Sheet'!$B$5*'Main Sheet'!$B$10/'Main Sheet'!$B$8,0)</f>
        <v>0</v>
      </c>
      <c r="C23" s="3">
        <f>IF(AND(A23&gt;='Main Sheet'!$B$6,A23&lt;='Main Sheet'!$B$7),'Main Sheet'!$B$5*'Main Sheet'!B$11/'Main Sheet'!$B$8 + 'Main Sheet'!$B$5*'Main Sheet'!B$12/'Main Sheet'!$B$8 + 'Main Sheet'!$B$5*'Main Sheet'!B$13/'Main Sheet'!$B$8 + 'Main Sheet'!$B$14*'Main Sheet'!B$5/'Main Sheet'!$B$8,0)</f>
        <v>0</v>
      </c>
      <c r="D23" s="3">
        <f>SUM(B$3:B23)</f>
        <v>1940.0000000000002</v>
      </c>
      <c r="E23" s="3">
        <f>SUM(C$3:C23)</f>
        <v>60</v>
      </c>
      <c r="F23" s="3">
        <f>D23*'Main Sheet'!$B$16*VLOOKUP(A23,'Emission Factors'!$U$110:$V$140,2,FALSE)</f>
        <v>28136.227581412459</v>
      </c>
      <c r="G23" s="3">
        <f>E23*VLOOKUP(A23,'Emission Factors'!$U$110:$V$140,2,FALSE)*('Main Sheet'!$B$11*'Main Sheet'!$B$17+'Main Sheet'!$B$12*'Main Sheet'!$B$18+'Main Sheet'!$B$13*'Main Sheet'!$B$19+'Main Sheet'!$B$14*'Main Sheet'!$B$20)/SUM('Main Sheet'!$B$11:$B$14)</f>
        <v>6243.6319452567332</v>
      </c>
      <c r="H23" s="3">
        <f t="shared" si="0"/>
        <v>34379.859526669192</v>
      </c>
      <c r="I23" s="3">
        <f ca="1">VLOOKUP(A23,'Emission Factors'!U23:X53,4,FALSE)</f>
        <v>0.71651245137952779</v>
      </c>
      <c r="J23" s="3">
        <f ca="1">H23*'Emission Factors'!$AA$37*(1-I23)/O23</f>
        <v>26904.451270223617</v>
      </c>
      <c r="K23" s="3">
        <f ca="1">H23*'Emission Factors'!$X$37*I23*$J$37/O23</f>
        <v>68000.77966901171</v>
      </c>
      <c r="L23" s="3">
        <f t="shared" ca="1" si="1"/>
        <v>94905.230939235335</v>
      </c>
      <c r="M23" s="3">
        <f ca="1">VLOOKUP(A23,'Emission Factors'!$U$73:$X$103,4,FALSE)*Calculations!L23</f>
        <v>23.549181736328421</v>
      </c>
      <c r="O23" s="3">
        <f ca="1">I23*(('Emission Factors'!$AA$37 - 'Emission Factors'!$X$37)/'Emission Factors'!$X$37) + 1</f>
        <v>1.1994002792581191</v>
      </c>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row>
    <row r="24" spans="1:52" ht="15">
      <c r="A24" s="3">
        <v>2041</v>
      </c>
      <c r="B24" s="3">
        <f>IF(AND(A24&gt;='Main Sheet'!$B$6,A24&lt;='Main Sheet'!$B$7),'Main Sheet'!$B$5*'Main Sheet'!$B$10/'Main Sheet'!$B$8,0)</f>
        <v>0</v>
      </c>
      <c r="C24" s="3">
        <f>IF(AND(A24&gt;='Main Sheet'!$B$6,A24&lt;='Main Sheet'!$B$7),'Main Sheet'!$B$5*'Main Sheet'!B$11/'Main Sheet'!$B$8 + 'Main Sheet'!$B$5*'Main Sheet'!B$12/'Main Sheet'!$B$8 + 'Main Sheet'!$B$5*'Main Sheet'!B$13/'Main Sheet'!$B$8 + 'Main Sheet'!$B$14*'Main Sheet'!B$5/'Main Sheet'!$B$8,0)</f>
        <v>0</v>
      </c>
      <c r="D24" s="3">
        <f>SUM(B$3:B24)</f>
        <v>1940.0000000000002</v>
      </c>
      <c r="E24" s="3">
        <f>SUM(C$3:C24)</f>
        <v>60</v>
      </c>
      <c r="F24" s="3">
        <f>D24*'Main Sheet'!$B$16*VLOOKUP(A24,'Emission Factors'!$U$110:$V$140,2,FALSE)</f>
        <v>27980.038718807435</v>
      </c>
      <c r="G24" s="3">
        <f>E24*VLOOKUP(A24,'Emission Factors'!$U$110:$V$140,2,FALSE)*('Main Sheet'!$B$11*'Main Sheet'!$B$17+'Main Sheet'!$B$12*'Main Sheet'!$B$18+'Main Sheet'!$B$13*'Main Sheet'!$B$19+'Main Sheet'!$B$14*'Main Sheet'!$B$20)/SUM('Main Sheet'!$B$11:$B$14)</f>
        <v>6208.9725095085569</v>
      </c>
      <c r="H24" s="3">
        <f t="shared" si="0"/>
        <v>34189.011228315991</v>
      </c>
      <c r="I24" s="3">
        <f ca="1">VLOOKUP(A24,'Emission Factors'!U24:X54,4,FALSE)</f>
        <v>0.71693407973955969</v>
      </c>
      <c r="J24" s="3">
        <f ca="1">H24*'Emission Factors'!$AA$37*(1-I24)/O24</f>
        <v>26712.694317006117</v>
      </c>
      <c r="K24" s="3">
        <f ca="1">H24*'Emission Factors'!$X$37*I24*$J$37/O24</f>
        <v>67656.469913108856</v>
      </c>
      <c r="L24" s="3">
        <f t="shared" ca="1" si="1"/>
        <v>94369.16423011497</v>
      </c>
      <c r="M24" s="3">
        <f ca="1">VLOOKUP(A24,'Emission Factors'!$U$73:$X$103,4,FALSE)*Calculations!L24</f>
        <v>23.312070862159118</v>
      </c>
      <c r="O24" s="3">
        <f ca="1">I24*(('Emission Factors'!$AA$37 - 'Emission Factors'!$X$37)/'Emission Factors'!$X$37) + 1</f>
        <v>1.1995176154084841</v>
      </c>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row>
    <row r="25" spans="1:52" ht="15">
      <c r="A25" s="3">
        <v>2042</v>
      </c>
      <c r="B25" s="3">
        <f>IF(AND(A25&gt;='Main Sheet'!$B$6,A25&lt;='Main Sheet'!$B$7),'Main Sheet'!$B$5*'Main Sheet'!$B$10/'Main Sheet'!$B$8,0)</f>
        <v>0</v>
      </c>
      <c r="C25" s="3">
        <f>IF(AND(A25&gt;='Main Sheet'!$B$6,A25&lt;='Main Sheet'!$B$7),'Main Sheet'!$B$5*'Main Sheet'!B$11/'Main Sheet'!$B$8 + 'Main Sheet'!$B$5*'Main Sheet'!B$12/'Main Sheet'!$B$8 + 'Main Sheet'!$B$5*'Main Sheet'!B$13/'Main Sheet'!$B$8 + 'Main Sheet'!$B$14*'Main Sheet'!B$5/'Main Sheet'!$B$8,0)</f>
        <v>0</v>
      </c>
      <c r="D25" s="3">
        <f>SUM(B$3:B25)</f>
        <v>1940.0000000000002</v>
      </c>
      <c r="E25" s="3">
        <f>SUM(C$3:C25)</f>
        <v>60</v>
      </c>
      <c r="F25" s="3">
        <f>D25*'Main Sheet'!$B$16*VLOOKUP(A25,'Emission Factors'!$U$110:$V$140,2,FALSE)</f>
        <v>27833.623430266176</v>
      </c>
      <c r="G25" s="3">
        <f>E25*VLOOKUP(A25,'Emission Factors'!$U$110:$V$140,2,FALSE)*('Main Sheet'!$B$11*'Main Sheet'!$B$17+'Main Sheet'!$B$12*'Main Sheet'!$B$18+'Main Sheet'!$B$13*'Main Sheet'!$B$19+'Main Sheet'!$B$14*'Main Sheet'!$B$20)/SUM('Main Sheet'!$B$11:$B$14)</f>
        <v>6176.4819003760749</v>
      </c>
      <c r="H25" s="3">
        <f t="shared" si="0"/>
        <v>34010.105330642255</v>
      </c>
      <c r="I25" s="3">
        <f ca="1">VLOOKUP(A25,'Emission Factors'!U25:X55,4,FALSE)</f>
        <v>0.71732731859630883</v>
      </c>
      <c r="J25" s="3">
        <f ca="1">H25*'Emission Factors'!$AA$37*(1-I25)/O25</f>
        <v>26533.574678956618</v>
      </c>
      <c r="K25" s="3">
        <f ca="1">H25*'Emission Factors'!$X$37*I25*$J$37/O25</f>
        <v>67333.206317341464</v>
      </c>
      <c r="L25" s="3">
        <f t="shared" ca="1" si="1"/>
        <v>93866.780996298083</v>
      </c>
      <c r="M25" s="3">
        <f ca="1">VLOOKUP(A25,'Emission Factors'!$U$73:$X$103,4,FALSE)*Calculations!L25</f>
        <v>23.101291984904861</v>
      </c>
      <c r="O25" s="3">
        <f ca="1">I25*(('Emission Factors'!$AA$37 - 'Emission Factors'!$X$37)/'Emission Factors'!$X$37) + 1</f>
        <v>1.1996270509635816</v>
      </c>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row>
    <row r="26" spans="1:52" ht="15">
      <c r="A26" s="3">
        <v>2043</v>
      </c>
      <c r="B26" s="3">
        <f>IF(AND(A26&gt;='Main Sheet'!$B$6,A26&lt;='Main Sheet'!$B$7),'Main Sheet'!$B$5*'Main Sheet'!$B$10/'Main Sheet'!$B$8,0)</f>
        <v>0</v>
      </c>
      <c r="C26" s="3">
        <f>IF(AND(A26&gt;='Main Sheet'!$B$6,A26&lt;='Main Sheet'!$B$7),'Main Sheet'!$B$5*'Main Sheet'!B$11/'Main Sheet'!$B$8 + 'Main Sheet'!$B$5*'Main Sheet'!B$12/'Main Sheet'!$B$8 + 'Main Sheet'!$B$5*'Main Sheet'!B$13/'Main Sheet'!$B$8 + 'Main Sheet'!$B$14*'Main Sheet'!B$5/'Main Sheet'!$B$8,0)</f>
        <v>0</v>
      </c>
      <c r="D26" s="3">
        <f>SUM(B$3:B26)</f>
        <v>1940.0000000000002</v>
      </c>
      <c r="E26" s="3">
        <f>SUM(C$3:C26)</f>
        <v>60</v>
      </c>
      <c r="F26" s="3">
        <f>D26*'Main Sheet'!$B$16*VLOOKUP(A26,'Emission Factors'!$U$110:$V$140,2,FALSE)</f>
        <v>27692.613201015189</v>
      </c>
      <c r="G26" s="3">
        <f>E26*VLOOKUP(A26,'Emission Factors'!$U$110:$V$140,2,FALSE)*('Main Sheet'!$B$11*'Main Sheet'!$B$17+'Main Sheet'!$B$12*'Main Sheet'!$B$18+'Main Sheet'!$B$13*'Main Sheet'!$B$19+'Main Sheet'!$B$14*'Main Sheet'!$B$20)/SUM('Main Sheet'!$B$11:$B$14)</f>
        <v>6145.190712905689</v>
      </c>
      <c r="H26" s="3">
        <f t="shared" si="0"/>
        <v>33837.803913920878</v>
      </c>
      <c r="I26" s="3">
        <f ca="1">VLOOKUP(A26,'Emission Factors'!U26:X56,4,FALSE)</f>
        <v>0.71768357843313269</v>
      </c>
      <c r="J26" s="3">
        <f ca="1">H26*'Emission Factors'!$AA$37*(1-I26)/O26</f>
        <v>26363.700330152922</v>
      </c>
      <c r="K26" s="3">
        <f ca="1">H26*'Emission Factors'!$X$37*I26*$J$37/O26</f>
        <v>67019.816589739086</v>
      </c>
      <c r="L26" s="3">
        <f t="shared" ca="1" si="1"/>
        <v>93383.516919892005</v>
      </c>
      <c r="M26" s="3">
        <f ca="1">VLOOKUP(A26,'Emission Factors'!$U$73:$X$103,4,FALSE)*Calculations!L26</f>
        <v>22.911524654116192</v>
      </c>
      <c r="O26" s="3">
        <f ca="1">I26*(('Emission Factors'!$AA$37 - 'Emission Factors'!$X$37)/'Emission Factors'!$X$37) + 1</f>
        <v>1.1997261955224994</v>
      </c>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row>
    <row r="27" spans="1:52" ht="15">
      <c r="A27" s="3">
        <v>2044</v>
      </c>
      <c r="B27" s="3">
        <f>IF(AND(A27&gt;='Main Sheet'!$B$6,A27&lt;='Main Sheet'!$B$7),'Main Sheet'!$B$5*'Main Sheet'!$B$10/'Main Sheet'!$B$8,0)</f>
        <v>0</v>
      </c>
      <c r="C27" s="3">
        <f>IF(AND(A27&gt;='Main Sheet'!$B$6,A27&lt;='Main Sheet'!$B$7),'Main Sheet'!$B$5*'Main Sheet'!B$11/'Main Sheet'!$B$8 + 'Main Sheet'!$B$5*'Main Sheet'!B$12/'Main Sheet'!$B$8 + 'Main Sheet'!$B$5*'Main Sheet'!B$13/'Main Sheet'!$B$8 + 'Main Sheet'!$B$14*'Main Sheet'!B$5/'Main Sheet'!$B$8,0)</f>
        <v>0</v>
      </c>
      <c r="D27" s="3">
        <f>SUM(B$3:B27)</f>
        <v>1940.0000000000002</v>
      </c>
      <c r="E27" s="3">
        <f>SUM(C$3:C27)</f>
        <v>60</v>
      </c>
      <c r="F27" s="3">
        <f>D27*'Main Sheet'!$B$16*VLOOKUP(A27,'Emission Factors'!$U$110:$V$140,2,FALSE)</f>
        <v>27556.724837317342</v>
      </c>
      <c r="G27" s="3">
        <f>E27*VLOOKUP(A27,'Emission Factors'!$U$110:$V$140,2,FALSE)*('Main Sheet'!$B$11*'Main Sheet'!$B$17+'Main Sheet'!$B$12*'Main Sheet'!$B$18+'Main Sheet'!$B$13*'Main Sheet'!$B$19+'Main Sheet'!$B$14*'Main Sheet'!$B$20)/SUM('Main Sheet'!$B$11:$B$14)</f>
        <v>6115.0361043634612</v>
      </c>
      <c r="H27" s="3">
        <f t="shared" si="0"/>
        <v>33671.760941680805</v>
      </c>
      <c r="I27" s="3">
        <f ca="1">VLOOKUP(A27,'Emission Factors'!U27:X57,4,FALSE)</f>
        <v>0.71799478827136487</v>
      </c>
      <c r="J27" s="3">
        <f ca="1">H27*'Emission Factors'!$AA$37*(1-I27)/O27</f>
        <v>26203.522098650406</v>
      </c>
      <c r="K27" s="3">
        <f ca="1">H27*'Emission Factors'!$X$37*I27*$J$37/O27</f>
        <v>66715.051774605672</v>
      </c>
      <c r="L27" s="3">
        <f t="shared" ca="1" si="1"/>
        <v>92918.573873256071</v>
      </c>
      <c r="M27" s="3">
        <f ca="1">VLOOKUP(A27,'Emission Factors'!$U$73:$X$103,4,FALSE)*Calculations!L27</f>
        <v>22.740135007834787</v>
      </c>
      <c r="O27" s="3">
        <f ca="1">I27*(('Emission Factors'!$AA$37 - 'Emission Factors'!$X$37)/'Emission Factors'!$X$37) + 1</f>
        <v>1.1998128029897275</v>
      </c>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row>
    <row r="28" spans="1:52" ht="15">
      <c r="A28" s="3">
        <v>2045</v>
      </c>
      <c r="B28" s="3">
        <f>IF(AND(A28&gt;='Main Sheet'!$B$6,A28&lt;='Main Sheet'!$B$7),'Main Sheet'!$B$5*'Main Sheet'!$B$10/'Main Sheet'!$B$8,0)</f>
        <v>0</v>
      </c>
      <c r="C28" s="3">
        <f>IF(AND(A28&gt;='Main Sheet'!$B$6,A28&lt;='Main Sheet'!$B$7),'Main Sheet'!$B$5*'Main Sheet'!B$11/'Main Sheet'!$B$8 + 'Main Sheet'!$B$5*'Main Sheet'!B$12/'Main Sheet'!$B$8 + 'Main Sheet'!$B$5*'Main Sheet'!B$13/'Main Sheet'!$B$8 + 'Main Sheet'!$B$14*'Main Sheet'!B$5/'Main Sheet'!$B$8,0)</f>
        <v>0</v>
      </c>
      <c r="D28" s="3">
        <f>SUM(B$3:B28)</f>
        <v>1940.0000000000002</v>
      </c>
      <c r="E28" s="3">
        <f>SUM(C$3:C28)</f>
        <v>60</v>
      </c>
      <c r="F28" s="3">
        <f>D28*'Main Sheet'!$B$16*VLOOKUP(A28,'Emission Factors'!$U$110:$V$140,2,FALSE)</f>
        <v>27426.389208950328</v>
      </c>
      <c r="G28" s="3">
        <f>E28*VLOOKUP(A28,'Emission Factors'!$U$110:$V$140,2,FALSE)*('Main Sheet'!$B$11*'Main Sheet'!$B$17+'Main Sheet'!$B$12*'Main Sheet'!$B$18+'Main Sheet'!$B$13*'Main Sheet'!$B$19+'Main Sheet'!$B$14*'Main Sheet'!$B$20)/SUM('Main Sheet'!$B$11:$B$14)</f>
        <v>6086.1136878624311</v>
      </c>
      <c r="H28" s="3">
        <f t="shared" si="0"/>
        <v>33512.502896812759</v>
      </c>
      <c r="I28" s="3">
        <f ca="1">VLOOKUP(A28,'Emission Factors'!U28:X58,4,FALSE)</f>
        <v>0.718256664167643</v>
      </c>
      <c r="J28" s="3">
        <f ca="1">H28*'Emission Factors'!$AA$37*(1-I28)/O28</f>
        <v>26053.786155487982</v>
      </c>
      <c r="K28" s="3">
        <f ca="1">H28*'Emission Factors'!$X$37*I28*$J$37/O28</f>
        <v>66419.691801025299</v>
      </c>
      <c r="L28" s="3">
        <f t="shared" ca="1" si="1"/>
        <v>92473.477956513278</v>
      </c>
      <c r="M28" s="3">
        <f ca="1">VLOOKUP(A28,'Emission Factors'!$U$73:$X$103,4,FALSE)*Calculations!L28</f>
        <v>22.583785532587477</v>
      </c>
      <c r="O28" s="3">
        <f ca="1">I28*(('Emission Factors'!$AA$37 - 'Emission Factors'!$X$37)/'Emission Factors'!$X$37) + 1</f>
        <v>1.1998856811745353</v>
      </c>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row>
    <row r="29" spans="1:52" ht="15">
      <c r="A29" s="3">
        <v>2046</v>
      </c>
      <c r="B29" s="3">
        <f>IF(AND(A29&gt;='Main Sheet'!$B$6,A29&lt;='Main Sheet'!$B$7),'Main Sheet'!$B$5*'Main Sheet'!$B$10/'Main Sheet'!$B$8,0)</f>
        <v>0</v>
      </c>
      <c r="C29" s="3">
        <f>IF(AND(A29&gt;='Main Sheet'!$B$6,A29&lt;='Main Sheet'!$B$7),'Main Sheet'!$B$5*'Main Sheet'!B$11/'Main Sheet'!$B$8 + 'Main Sheet'!$B$5*'Main Sheet'!B$12/'Main Sheet'!$B$8 + 'Main Sheet'!$B$5*'Main Sheet'!B$13/'Main Sheet'!$B$8 + 'Main Sheet'!$B$14*'Main Sheet'!B$5/'Main Sheet'!$B$8,0)</f>
        <v>0</v>
      </c>
      <c r="D29" s="3">
        <f>SUM(B$3:B29)</f>
        <v>1940.0000000000002</v>
      </c>
      <c r="E29" s="3">
        <f>SUM(C$3:C29)</f>
        <v>60</v>
      </c>
      <c r="F29" s="3">
        <f>D29*'Main Sheet'!$B$16*VLOOKUP(A29,'Emission Factors'!$U$110:$V$140,2,FALSE)</f>
        <v>27301.287887424933</v>
      </c>
      <c r="G29" s="3">
        <f>E29*VLOOKUP(A29,'Emission Factors'!$U$110:$V$140,2,FALSE)*('Main Sheet'!$B$11*'Main Sheet'!$B$17+'Main Sheet'!$B$12*'Main Sheet'!$B$18+'Main Sheet'!$B$13*'Main Sheet'!$B$19+'Main Sheet'!$B$14*'Main Sheet'!$B$20)/SUM('Main Sheet'!$B$11:$B$14)</f>
        <v>6058.3528018229035</v>
      </c>
      <c r="H29" s="3">
        <f t="shared" si="0"/>
        <v>33359.640689247834</v>
      </c>
      <c r="I29" s="3">
        <f ca="1">VLOOKUP(A29,'Emission Factors'!U29:X59,4,FALSE)</f>
        <v>0.71847298643534219</v>
      </c>
      <c r="J29" s="3">
        <f ca="1">H29*'Emission Factors'!$AA$37*(1-I29)/O29</f>
        <v>25913.732778370359</v>
      </c>
      <c r="K29" s="3">
        <f ca="1">H29*'Emission Factors'!$X$37*I29*$J$37/O29</f>
        <v>66133.323204833883</v>
      </c>
      <c r="L29" s="3">
        <f t="shared" ca="1" si="1"/>
        <v>92047.055983204249</v>
      </c>
      <c r="M29" s="3">
        <f ca="1">VLOOKUP(A29,'Emission Factors'!$U$73:$X$103,4,FALSE)*Calculations!L29</f>
        <v>22.44146178840915</v>
      </c>
      <c r="O29" s="3">
        <f ca="1">I29*(('Emission Factors'!$AA$37 - 'Emission Factors'!$X$37)/'Emission Factors'!$X$37) + 1</f>
        <v>1.1999458821110383</v>
      </c>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row>
    <row r="30" spans="1:52" ht="15">
      <c r="A30" s="3">
        <v>2047</v>
      </c>
      <c r="B30" s="3">
        <f>IF(AND(A30&gt;='Main Sheet'!$B$6,A30&lt;='Main Sheet'!$B$7),'Main Sheet'!$B$5*'Main Sheet'!$B$10/'Main Sheet'!$B$8,0)</f>
        <v>0</v>
      </c>
      <c r="C30" s="3">
        <f>IF(AND(A30&gt;='Main Sheet'!$B$6,A30&lt;='Main Sheet'!$B$7),'Main Sheet'!$B$5*'Main Sheet'!B$11/'Main Sheet'!$B$8 + 'Main Sheet'!$B$5*'Main Sheet'!B$12/'Main Sheet'!$B$8 + 'Main Sheet'!$B$5*'Main Sheet'!B$13/'Main Sheet'!$B$8 + 'Main Sheet'!$B$14*'Main Sheet'!B$5/'Main Sheet'!$B$8,0)</f>
        <v>0</v>
      </c>
      <c r="D30" s="3">
        <f>SUM(B$3:B30)</f>
        <v>1940.0000000000002</v>
      </c>
      <c r="E30" s="3">
        <f>SUM(C$3:C30)</f>
        <v>60</v>
      </c>
      <c r="F30" s="3">
        <f>D30*'Main Sheet'!$B$16*VLOOKUP(A30,'Emission Factors'!$U$110:$V$140,2,FALSE)</f>
        <v>27179.99845908421</v>
      </c>
      <c r="G30" s="3">
        <f>E30*VLOOKUP(A30,'Emission Factors'!$U$110:$V$140,2,FALSE)*('Main Sheet'!$B$11*'Main Sheet'!$B$17+'Main Sheet'!$B$12*'Main Sheet'!$B$18+'Main Sheet'!$B$13*'Main Sheet'!$B$19+'Main Sheet'!$B$14*'Main Sheet'!$B$20)/SUM('Main Sheet'!$B$11:$B$14)</f>
        <v>6031.4378023895633</v>
      </c>
      <c r="H30" s="3">
        <f t="shared" si="0"/>
        <v>33211.436261473777</v>
      </c>
      <c r="I30" s="3">
        <f ca="1">VLOOKUP(A30,'Emission Factors'!U30:X60,4,FALSE)</f>
        <v>0.71864542394242492</v>
      </c>
      <c r="J30" s="3">
        <f ca="1">H30*'Emission Factors'!$AA$37*(1-I30)/O30</f>
        <v>25781.774827117442</v>
      </c>
      <c r="K30" s="3">
        <f ca="1">H30*'Emission Factors'!$X$37*I30*$J$37/O30</f>
        <v>65852.685818163067</v>
      </c>
      <c r="L30" s="3">
        <f t="shared" ca="1" si="1"/>
        <v>91634.460645280516</v>
      </c>
      <c r="M30" s="3">
        <f ca="1">VLOOKUP(A30,'Emission Factors'!$U$73:$X$103,4,FALSE)*Calculations!L30</f>
        <v>22.310089052253126</v>
      </c>
      <c r="O30" s="3">
        <f ca="1">I30*(('Emission Factors'!$AA$37 - 'Emission Factors'!$X$37)/'Emission Factors'!$X$37) + 1</f>
        <v>1.1999938702332273</v>
      </c>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row>
    <row r="31" spans="1:52" ht="15">
      <c r="A31" s="3">
        <v>2048</v>
      </c>
      <c r="B31" s="3">
        <f>IF(AND(A31&gt;='Main Sheet'!$B$6,A31&lt;='Main Sheet'!$B$7),'Main Sheet'!$B$5*'Main Sheet'!$B$10/'Main Sheet'!$B$8,0)</f>
        <v>0</v>
      </c>
      <c r="C31" s="3">
        <f>IF(AND(A31&gt;='Main Sheet'!$B$6,A31&lt;='Main Sheet'!$B$7),'Main Sheet'!$B$5*'Main Sheet'!B$11/'Main Sheet'!$B$8 + 'Main Sheet'!$B$5*'Main Sheet'!B$12/'Main Sheet'!$B$8 + 'Main Sheet'!$B$5*'Main Sheet'!B$13/'Main Sheet'!$B$8 + 'Main Sheet'!$B$14*'Main Sheet'!B$5/'Main Sheet'!$B$8,0)</f>
        <v>0</v>
      </c>
      <c r="D31" s="3">
        <f>SUM(B$3:B31)</f>
        <v>1940.0000000000002</v>
      </c>
      <c r="E31" s="3">
        <f>SUM(C$3:C31)</f>
        <v>60</v>
      </c>
      <c r="F31" s="3">
        <f>D31*'Main Sheet'!$B$16*VLOOKUP(A31,'Emission Factors'!$U$110:$V$140,2,FALSE)</f>
        <v>27064.304062755058</v>
      </c>
      <c r="G31" s="3">
        <f>E31*VLOOKUP(A31,'Emission Factors'!$U$110:$V$140,2,FALSE)*('Main Sheet'!$B$11*'Main Sheet'!$B$17+'Main Sheet'!$B$12*'Main Sheet'!$B$18+'Main Sheet'!$B$13*'Main Sheet'!$B$19+'Main Sheet'!$B$14*'Main Sheet'!$B$20)/SUM('Main Sheet'!$B$11:$B$14)</f>
        <v>6005.764380936108</v>
      </c>
      <c r="H31" s="3">
        <f t="shared" si="0"/>
        <v>33070.068443691169</v>
      </c>
      <c r="I31" s="3">
        <f ca="1">VLOOKUP(A31,'Emission Factors'!U31:X61,4,FALSE)</f>
        <v>0.71877531327513455</v>
      </c>
      <c r="J31" s="3">
        <f ca="1">H31*'Emission Factors'!$AA$37*(1-I31)/O31</f>
        <v>25659.407499592769</v>
      </c>
      <c r="K31" s="3">
        <f ca="1">H31*'Emission Factors'!$X$37*I31*$J$37/O31</f>
        <v>65582.253388793266</v>
      </c>
      <c r="L31" s="3">
        <f t="shared" ca="1" si="1"/>
        <v>91241.660888386032</v>
      </c>
      <c r="M31" s="3">
        <f ca="1">VLOOKUP(A31,'Emission Factors'!$U$73:$X$103,4,FALSE)*Calculations!L31</f>
        <v>22.189471181635803</v>
      </c>
      <c r="O31" s="3">
        <f ca="1">I31*(('Emission Factors'!$AA$37 - 'Emission Factors'!$X$37)/'Emission Factors'!$X$37) + 1</f>
        <v>1.2000300175034737</v>
      </c>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row>
    <row r="32" spans="1:52" ht="15">
      <c r="A32" s="3">
        <v>2049</v>
      </c>
      <c r="B32" s="3">
        <f>IF(AND(A32&gt;='Main Sheet'!$B$6,A32&lt;='Main Sheet'!$B$7),'Main Sheet'!$B$5*'Main Sheet'!$B$10/'Main Sheet'!$B$8,0)</f>
        <v>0</v>
      </c>
      <c r="C32" s="3">
        <f>IF(AND(A32&gt;='Main Sheet'!$B$6,A32&lt;='Main Sheet'!$B$7),'Main Sheet'!$B$5*'Main Sheet'!B$11/'Main Sheet'!$B$8 + 'Main Sheet'!$B$5*'Main Sheet'!B$12/'Main Sheet'!$B$8 + 'Main Sheet'!$B$5*'Main Sheet'!B$13/'Main Sheet'!$B$8 + 'Main Sheet'!$B$14*'Main Sheet'!B$5/'Main Sheet'!$B$8,0)</f>
        <v>0</v>
      </c>
      <c r="D32" s="3">
        <f>SUM(B$3:B32)</f>
        <v>1940.0000000000002</v>
      </c>
      <c r="E32" s="3">
        <f>SUM(C$3:C32)</f>
        <v>60</v>
      </c>
      <c r="F32" s="3">
        <f>D32*'Main Sheet'!$B$16*VLOOKUP(A32,'Emission Factors'!$U$110:$V$140,2,FALSE)</f>
        <v>26951.968891627934</v>
      </c>
      <c r="G32" s="3">
        <f>E32*VLOOKUP(A32,'Emission Factors'!$U$110:$V$140,2,FALSE)*('Main Sheet'!$B$11*'Main Sheet'!$B$17+'Main Sheet'!$B$12*'Main Sheet'!$B$18+'Main Sheet'!$B$13*'Main Sheet'!$B$19+'Main Sheet'!$B$14*'Main Sheet'!$B$20)/SUM('Main Sheet'!$B$11:$B$14)</f>
        <v>5980.8363957968168</v>
      </c>
      <c r="H32" s="3">
        <f t="shared" si="0"/>
        <v>32932.805287424751</v>
      </c>
      <c r="I32" s="3">
        <f ca="1">VLOOKUP(A32,'Emission Factors'!U32:X62,4,FALSE)</f>
        <v>0.71887253707816767</v>
      </c>
      <c r="J32" s="3">
        <f ca="1">H32*'Emission Factors'!$AA$37*(1-I32)/O32</f>
        <v>25543.493637573822</v>
      </c>
      <c r="K32" s="3">
        <f ca="1">H32*'Emission Factors'!$X$37*I32*$J$37/O32</f>
        <v>65317.404021066548</v>
      </c>
      <c r="L32" s="3">
        <f t="shared" ca="1" si="1"/>
        <v>90860.897658640373</v>
      </c>
      <c r="M32" s="3">
        <f ca="1">VLOOKUP(A32,'Emission Factors'!$U$73:$X$103,4,FALSE)*Calculations!L32</f>
        <v>22.076352355730396</v>
      </c>
      <c r="O32" s="3">
        <f ca="1">I32*(('Emission Factors'!$AA$37 - 'Emission Factors'!$X$37)/'Emission Factors'!$X$37) + 1</f>
        <v>1.2000570741909578</v>
      </c>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row>
    <row r="33" spans="1:52" ht="15">
      <c r="A33" s="3">
        <v>2050</v>
      </c>
      <c r="B33" s="3">
        <f>IF(AND(A33&gt;='Main Sheet'!$B$6,A33&lt;='Main Sheet'!$B$7),'Main Sheet'!$B$5*'Main Sheet'!$B$10/'Main Sheet'!$B$8,0)</f>
        <v>0</v>
      </c>
      <c r="C33" s="3">
        <f>IF(AND(A33&gt;='Main Sheet'!$B$6,A33&lt;='Main Sheet'!$B$7),'Main Sheet'!$B$5*'Main Sheet'!B$11/'Main Sheet'!$B$8 + 'Main Sheet'!$B$5*'Main Sheet'!B$12/'Main Sheet'!$B$8 + 'Main Sheet'!$B$5*'Main Sheet'!B$13/'Main Sheet'!$B$8 + 'Main Sheet'!$B$14*'Main Sheet'!B$5/'Main Sheet'!$B$8,0)</f>
        <v>0</v>
      </c>
      <c r="D33" s="3">
        <f>SUM(B$3:B33)</f>
        <v>1940.0000000000002</v>
      </c>
      <c r="E33" s="3">
        <f>SUM(C$3:C33)</f>
        <v>60</v>
      </c>
      <c r="F33" s="3">
        <f>D33*'Main Sheet'!$B$16*VLOOKUP(A33,'Emission Factors'!$U$110:$V$140,2,FALSE)</f>
        <v>26841.279545936202</v>
      </c>
      <c r="G33" s="3">
        <f>E33*VLOOKUP(A33,'Emission Factors'!$U$110:$V$140,2,FALSE)*('Main Sheet'!$B$11*'Main Sheet'!$B$17+'Main Sheet'!$B$12*'Main Sheet'!$B$18+'Main Sheet'!$B$13*'Main Sheet'!$B$19+'Main Sheet'!$B$14*'Main Sheet'!$B$20)/SUM('Main Sheet'!$B$11:$B$14)</f>
        <v>5956.2736311987283</v>
      </c>
      <c r="H33" s="3">
        <f>SUM(F33:G33)</f>
        <v>32797.553177134934</v>
      </c>
      <c r="I33" s="3">
        <f ca="1">VLOOKUP(A33,'Emission Factors'!U33:X63,4,FALSE)</f>
        <v>0.71894531945217388</v>
      </c>
      <c r="J33" s="3">
        <f ca="1">H33*'Emission Factors'!$AA$37*(1-I33)/O33</f>
        <v>25431.573622896267</v>
      </c>
      <c r="K33" s="3">
        <f ca="1">H33*'Emission Factors'!$X$37*I33*$J$37/O33</f>
        <v>65054.639142981025</v>
      </c>
      <c r="L33" s="3">
        <f t="shared" ca="1" si="1"/>
        <v>90486.212765877295</v>
      </c>
      <c r="M33" s="3">
        <f ca="1">VLOOKUP(A33,'Emission Factors'!$U$73:$X$103,4,FALSE)*Calculations!L33</f>
        <v>21.968690950012849</v>
      </c>
      <c r="O33" s="3">
        <f ca="1">I33*(('Emission Factors'!$AA$37 - 'Emission Factors'!$X$37)/'Emission Factors'!$X$37) + 1</f>
        <v>1.2000773290039397</v>
      </c>
      <c r="Q33"/>
      <c r="R33"/>
      <c r="S33"/>
      <c r="T33"/>
      <c r="U33"/>
      <c r="V33"/>
      <c r="W33"/>
      <c r="X33"/>
      <c r="Y33"/>
      <c r="Z33"/>
      <c r="AA33"/>
      <c r="AB33"/>
      <c r="AC33"/>
      <c r="AD33"/>
      <c r="AE33"/>
      <c r="AF33"/>
      <c r="AG33"/>
      <c r="AH33"/>
      <c r="AI33"/>
      <c r="AJ33"/>
      <c r="AK33"/>
      <c r="AL33"/>
      <c r="AM33"/>
      <c r="AN33"/>
      <c r="AO33"/>
      <c r="AP33"/>
      <c r="AQ33" s="52"/>
      <c r="AR33" s="52"/>
      <c r="AS33" s="52"/>
      <c r="AT33" s="52"/>
      <c r="AU33" s="52"/>
      <c r="AV33" s="52"/>
      <c r="AW33" s="52"/>
      <c r="AX33" s="52"/>
      <c r="AY33" s="52"/>
      <c r="AZ33" s="52"/>
    </row>
    <row r="34" spans="1:52" ht="15">
      <c r="Q34"/>
      <c r="R34"/>
      <c r="S34"/>
      <c r="T34"/>
      <c r="U34"/>
      <c r="V34"/>
      <c r="W34"/>
      <c r="X34"/>
      <c r="Y34"/>
      <c r="Z34"/>
      <c r="AA34"/>
      <c r="AB34"/>
      <c r="AC34"/>
      <c r="AD34"/>
      <c r="AE34"/>
      <c r="AF34"/>
      <c r="AG34"/>
      <c r="AH34"/>
      <c r="AI34"/>
      <c r="AJ34"/>
      <c r="AK34"/>
      <c r="AL34"/>
      <c r="AM34"/>
      <c r="AN34"/>
      <c r="AO34"/>
      <c r="AP34"/>
      <c r="AQ34"/>
      <c r="AR34" s="52"/>
      <c r="AS34" s="52"/>
      <c r="AT34" s="52"/>
      <c r="AU34" s="52"/>
      <c r="AV34" s="52"/>
      <c r="AW34" s="52"/>
      <c r="AX34" s="52"/>
      <c r="AY34" s="52"/>
      <c r="AZ34" s="52"/>
    </row>
    <row r="35" spans="1:52" ht="15">
      <c r="Q35"/>
      <c r="R35"/>
      <c r="S35"/>
      <c r="T35"/>
      <c r="U35"/>
      <c r="V35"/>
      <c r="W35"/>
      <c r="X35"/>
      <c r="Y35"/>
      <c r="Z35"/>
      <c r="AA35"/>
      <c r="AB35"/>
      <c r="AC35"/>
      <c r="AD35"/>
      <c r="AE35"/>
      <c r="AF35"/>
      <c r="AG35"/>
      <c r="AH35"/>
      <c r="AI35"/>
      <c r="AJ35"/>
      <c r="AK35"/>
      <c r="AL35"/>
      <c r="AM35"/>
      <c r="AN35"/>
      <c r="AO35"/>
      <c r="AP35"/>
      <c r="AQ35"/>
      <c r="AR35"/>
      <c r="AS35" s="52"/>
      <c r="AT35" s="52"/>
      <c r="AU35" s="52"/>
      <c r="AV35" s="52"/>
      <c r="AW35" s="52"/>
      <c r="AX35" s="52"/>
      <c r="AY35" s="52"/>
      <c r="AZ35" s="52"/>
    </row>
    <row r="36" spans="1:52" ht="15">
      <c r="J36" s="27" t="s">
        <v>49</v>
      </c>
      <c r="Q36"/>
      <c r="R36"/>
      <c r="S36"/>
      <c r="T36"/>
      <c r="U36"/>
      <c r="V36"/>
      <c r="W36"/>
      <c r="X36"/>
      <c r="Y36"/>
      <c r="Z36"/>
      <c r="AA36"/>
      <c r="AB36"/>
      <c r="AC36"/>
      <c r="AD36"/>
      <c r="AE36"/>
      <c r="AF36"/>
      <c r="AG36"/>
      <c r="AH36"/>
      <c r="AI36"/>
      <c r="AJ36"/>
      <c r="AK36"/>
      <c r="AL36"/>
      <c r="AM36"/>
      <c r="AN36"/>
      <c r="AO36"/>
      <c r="AP36"/>
      <c r="AQ36"/>
      <c r="AR36"/>
      <c r="AS36"/>
      <c r="AT36" s="52"/>
      <c r="AU36" s="52"/>
      <c r="AV36" s="52"/>
      <c r="AW36" s="52"/>
      <c r="AX36" s="52"/>
      <c r="AY36" s="52"/>
      <c r="AZ36" s="52"/>
    </row>
    <row r="37" spans="1:52" ht="15">
      <c r="J37" s="3">
        <f>'Emission Factors'!AA37/'Emission Factors'!X37</f>
        <v>1.2782928320006253</v>
      </c>
      <c r="Q37"/>
      <c r="R37"/>
      <c r="S37"/>
      <c r="T37"/>
      <c r="U37"/>
      <c r="V37"/>
      <c r="W37"/>
      <c r="X37"/>
      <c r="Y37"/>
      <c r="Z37"/>
      <c r="AA37"/>
      <c r="AB37"/>
      <c r="AC37"/>
      <c r="AD37"/>
      <c r="AE37"/>
      <c r="AF37"/>
      <c r="AG37"/>
      <c r="AH37"/>
      <c r="AI37"/>
      <c r="AJ37"/>
      <c r="AK37"/>
      <c r="AL37"/>
      <c r="AM37"/>
      <c r="AN37"/>
      <c r="AO37"/>
      <c r="AP37"/>
      <c r="AQ37"/>
      <c r="AR37"/>
      <c r="AS37"/>
      <c r="AT37"/>
      <c r="AU37" s="52"/>
      <c r="AV37" s="52"/>
      <c r="AW37" s="52"/>
      <c r="AX37" s="52"/>
      <c r="AY37" s="52"/>
      <c r="AZ37" s="52"/>
    </row>
    <row r="38" spans="1:52" ht="15">
      <c r="Q38"/>
      <c r="R38"/>
      <c r="S38"/>
      <c r="T38"/>
      <c r="U38"/>
      <c r="V38"/>
      <c r="W38"/>
      <c r="X38"/>
      <c r="Y38"/>
      <c r="Z38"/>
      <c r="AA38"/>
      <c r="AB38"/>
      <c r="AC38"/>
      <c r="AD38"/>
      <c r="AE38"/>
      <c r="AF38"/>
      <c r="AG38"/>
      <c r="AH38"/>
      <c r="AI38"/>
      <c r="AJ38"/>
      <c r="AK38"/>
      <c r="AL38"/>
      <c r="AM38"/>
      <c r="AN38"/>
      <c r="AO38"/>
      <c r="AP38"/>
      <c r="AQ38"/>
      <c r="AR38"/>
      <c r="AS38"/>
      <c r="AT38"/>
      <c r="AU38"/>
      <c r="AV38" s="52"/>
      <c r="AW38" s="52"/>
      <c r="AX38" s="52"/>
      <c r="AY38" s="52"/>
      <c r="AZ38" s="52"/>
    </row>
    <row r="39" spans="1:52" ht="15">
      <c r="Q39"/>
      <c r="R39"/>
      <c r="S39"/>
      <c r="T39"/>
      <c r="U39"/>
      <c r="V39"/>
      <c r="W39"/>
      <c r="X39"/>
      <c r="Y39"/>
      <c r="Z39"/>
      <c r="AA39"/>
      <c r="AB39"/>
      <c r="AC39"/>
      <c r="AD39"/>
      <c r="AE39"/>
      <c r="AF39"/>
      <c r="AG39"/>
      <c r="AH39"/>
      <c r="AI39"/>
      <c r="AJ39"/>
      <c r="AK39"/>
      <c r="AL39"/>
      <c r="AM39"/>
      <c r="AN39"/>
      <c r="AO39"/>
      <c r="AP39"/>
      <c r="AQ39"/>
      <c r="AR39"/>
      <c r="AS39"/>
      <c r="AT39"/>
      <c r="AU39"/>
      <c r="AV39"/>
      <c r="AW39" s="52"/>
      <c r="AX39" s="52"/>
      <c r="AY39" s="52"/>
      <c r="AZ39" s="52"/>
    </row>
    <row r="40" spans="1:52" ht="15">
      <c r="Q40"/>
      <c r="R40"/>
      <c r="S40"/>
      <c r="T40"/>
      <c r="U40"/>
      <c r="V40"/>
      <c r="W40"/>
      <c r="X40"/>
      <c r="Y40"/>
      <c r="Z40"/>
      <c r="AA40"/>
      <c r="AB40"/>
      <c r="AC40"/>
      <c r="AD40"/>
      <c r="AE40"/>
      <c r="AF40"/>
      <c r="AG40"/>
      <c r="AH40"/>
      <c r="AI40"/>
      <c r="AJ40"/>
      <c r="AK40"/>
      <c r="AL40"/>
      <c r="AM40"/>
      <c r="AN40"/>
      <c r="AO40"/>
      <c r="AP40"/>
      <c r="AQ40"/>
      <c r="AR40"/>
      <c r="AS40"/>
      <c r="AT40"/>
      <c r="AU40"/>
      <c r="AV40"/>
      <c r="AW40"/>
      <c r="AX40" s="52"/>
      <c r="AY40" s="52"/>
      <c r="AZ40" s="52"/>
    </row>
    <row r="41" spans="1:52" ht="15">
      <c r="Q41"/>
      <c r="R41"/>
      <c r="S41"/>
      <c r="T41"/>
      <c r="U41"/>
      <c r="V41"/>
      <c r="W41"/>
      <c r="X41"/>
      <c r="Y41"/>
      <c r="Z41"/>
      <c r="AA41"/>
      <c r="AB41"/>
      <c r="AC41"/>
      <c r="AD41"/>
      <c r="AE41"/>
      <c r="AF41"/>
      <c r="AG41"/>
      <c r="AH41"/>
      <c r="AI41"/>
      <c r="AJ41"/>
      <c r="AK41"/>
      <c r="AL41"/>
      <c r="AM41"/>
      <c r="AN41"/>
      <c r="AO41"/>
      <c r="AP41"/>
      <c r="AQ41"/>
      <c r="AR41"/>
      <c r="AS41"/>
      <c r="AT41"/>
      <c r="AU41"/>
      <c r="AV41"/>
      <c r="AW41"/>
      <c r="AX41"/>
      <c r="AY41" s="52"/>
      <c r="AZ41" s="52"/>
    </row>
    <row r="42" spans="1:52" ht="15">
      <c r="Q42"/>
      <c r="R42"/>
      <c r="S42"/>
      <c r="T42"/>
      <c r="U42"/>
      <c r="V42"/>
      <c r="W42"/>
      <c r="X42"/>
      <c r="Y42"/>
      <c r="Z42"/>
      <c r="AA42"/>
      <c r="AB42"/>
      <c r="AC42"/>
      <c r="AD42"/>
      <c r="AE42"/>
      <c r="AF42"/>
      <c r="AG42"/>
      <c r="AH42"/>
      <c r="AI42"/>
      <c r="AJ42"/>
      <c r="AK42"/>
      <c r="AL42"/>
      <c r="AM42"/>
      <c r="AN42"/>
      <c r="AO42"/>
      <c r="AP42"/>
      <c r="AQ42"/>
      <c r="AR42"/>
      <c r="AS42"/>
      <c r="AT42"/>
      <c r="AU42"/>
      <c r="AV42"/>
      <c r="AW42"/>
      <c r="AX42"/>
      <c r="AY42"/>
      <c r="AZ42" s="52"/>
    </row>
    <row r="44" spans="1:52" ht="15">
      <c r="P44"/>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row>
    <row r="45" spans="1:52" ht="15">
      <c r="P45"/>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row>
    <row r="78" spans="2:2">
      <c r="B78" s="2"/>
    </row>
    <row r="212" spans="2:2">
      <c r="B212" s="2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AA1397"/>
  <sheetViews>
    <sheetView workbookViewId="0"/>
  </sheetViews>
  <sheetFormatPr defaultColWidth="8.5703125" defaultRowHeight="15"/>
  <cols>
    <col min="1" max="1" width="14.42578125" customWidth="1"/>
    <col min="2" max="5" width="8.85546875"/>
    <col min="6" max="6" width="10" bestFit="1" customWidth="1"/>
    <col min="7" max="16" width="8.85546875"/>
    <col min="17" max="17" width="13.5703125" customWidth="1"/>
    <col min="18" max="18" width="8.85546875" customWidth="1"/>
    <col min="19" max="20" width="8.5703125" customWidth="1"/>
    <col min="21" max="21" width="9.42578125" customWidth="1"/>
    <col min="22" max="22" width="13" customWidth="1"/>
    <col min="23" max="23" width="11.140625" customWidth="1"/>
    <col min="24" max="24" width="12" bestFit="1" customWidth="1"/>
    <col min="27" max="27" width="10" bestFit="1" customWidth="1"/>
  </cols>
  <sheetData>
    <row r="1" spans="1:27">
      <c r="A1" t="s">
        <v>50</v>
      </c>
      <c r="B1" s="1"/>
      <c r="C1" s="1" t="s">
        <v>51</v>
      </c>
      <c r="D1" s="1"/>
      <c r="E1" s="1"/>
      <c r="F1" s="1" t="s">
        <v>52</v>
      </c>
      <c r="G1" s="1"/>
      <c r="H1" s="1"/>
      <c r="I1" s="1" t="s">
        <v>53</v>
      </c>
      <c r="J1" s="1"/>
      <c r="K1" s="1"/>
      <c r="L1" s="1" t="s">
        <v>54</v>
      </c>
      <c r="O1" s="1" t="s">
        <v>55</v>
      </c>
      <c r="S1" s="1"/>
      <c r="T1" s="1"/>
      <c r="U1" s="1" t="s">
        <v>56</v>
      </c>
      <c r="V1" s="1"/>
      <c r="W1" s="1"/>
      <c r="X1" s="1"/>
      <c r="Z1" s="1" t="s">
        <v>57</v>
      </c>
    </row>
    <row r="2" spans="1:27">
      <c r="A2" t="s">
        <v>36</v>
      </c>
      <c r="B2" s="63" t="s">
        <v>58</v>
      </c>
      <c r="C2" s="63" t="s">
        <v>59</v>
      </c>
      <c r="D2" s="63" t="s">
        <v>60</v>
      </c>
      <c r="E2" s="63" t="s">
        <v>61</v>
      </c>
      <c r="F2" s="63" t="s">
        <v>59</v>
      </c>
      <c r="G2" s="63" t="s">
        <v>60</v>
      </c>
      <c r="H2" s="63" t="s">
        <v>61</v>
      </c>
      <c r="I2" s="63" t="s">
        <v>59</v>
      </c>
      <c r="J2" s="63" t="s">
        <v>60</v>
      </c>
      <c r="K2" s="63" t="s">
        <v>61</v>
      </c>
      <c r="L2" s="1" t="s">
        <v>59</v>
      </c>
      <c r="M2" s="1" t="s">
        <v>60</v>
      </c>
      <c r="N2" s="1" t="s">
        <v>61</v>
      </c>
      <c r="O2" s="1" t="s">
        <v>59</v>
      </c>
      <c r="P2" s="1" t="s">
        <v>60</v>
      </c>
      <c r="Q2" s="1" t="s">
        <v>61</v>
      </c>
      <c r="S2" s="1" t="s">
        <v>62</v>
      </c>
      <c r="T2" s="1" t="s">
        <v>63</v>
      </c>
      <c r="U2" s="1" t="s">
        <v>36</v>
      </c>
      <c r="V2" s="1" t="s">
        <v>44</v>
      </c>
      <c r="W2" s="1" t="s">
        <v>45</v>
      </c>
      <c r="X2" s="1" t="s">
        <v>64</v>
      </c>
      <c r="Z2" s="1">
        <f>'Main Sheet'!B8</f>
        <v>12</v>
      </c>
      <c r="AA2" s="1" t="s">
        <v>65</v>
      </c>
    </row>
    <row r="3" spans="1:27">
      <c r="A3">
        <v>2020</v>
      </c>
      <c r="B3" s="50">
        <v>1976</v>
      </c>
      <c r="C3">
        <v>1431.6054140607007</v>
      </c>
      <c r="D3">
        <v>0.94428808442050005</v>
      </c>
      <c r="F3">
        <v>2737583.5340958578</v>
      </c>
      <c r="G3">
        <v>1848.3501442443401</v>
      </c>
      <c r="I3">
        <v>2109.2025149490996</v>
      </c>
      <c r="J3">
        <v>0</v>
      </c>
      <c r="L3">
        <f>I3/F3</f>
        <v>7.7046142653897369E-4</v>
      </c>
      <c r="M3">
        <v>0</v>
      </c>
      <c r="N3" t="e">
        <f>K3/H3</f>
        <v>#DIV/0!</v>
      </c>
      <c r="O3">
        <f>F3/C3</f>
        <v>1912.2472625545568</v>
      </c>
      <c r="P3">
        <f t="shared" ref="P3:Q18" si="0">G3/D3</f>
        <v>1957.4006860190909</v>
      </c>
      <c r="Q3" t="e">
        <f t="shared" si="0"/>
        <v>#DIV/0!</v>
      </c>
      <c r="S3">
        <f>MATCH(U3,A$3:A$1400,0)+2</f>
        <v>3</v>
      </c>
      <c r="T3">
        <f>S3+44</f>
        <v>47</v>
      </c>
      <c r="U3">
        <v>2020</v>
      </c>
      <c r="V3">
        <f ca="1">SUM(INDIRECT("H"&amp;S3):INDIRECT("H"&amp;T3))</f>
        <v>568707001.88260448</v>
      </c>
      <c r="W3">
        <f ca="1">SUM(INDIRECT("G"&amp;S3):INDIRECT("G"&amp;T3))</f>
        <v>1383147762.4203176</v>
      </c>
      <c r="X3">
        <f ca="1">W3/(V3+W3)</f>
        <v>0.70863252108529173</v>
      </c>
    </row>
    <row r="4" spans="1:27">
      <c r="A4">
        <v>2020</v>
      </c>
      <c r="B4" s="50">
        <v>1977</v>
      </c>
      <c r="C4">
        <v>1367.0208927279723</v>
      </c>
      <c r="D4">
        <v>5.7880531447791197E-3</v>
      </c>
      <c r="F4">
        <v>2651520.994713889</v>
      </c>
      <c r="G4">
        <v>12.022223318011999</v>
      </c>
      <c r="I4">
        <v>2011.6364944867667</v>
      </c>
      <c r="J4">
        <v>0</v>
      </c>
      <c r="L4">
        <f t="shared" ref="L4:N19" si="1">I4/F4</f>
        <v>7.5867266316095351E-4</v>
      </c>
      <c r="M4">
        <v>0</v>
      </c>
      <c r="N4" t="e">
        <f t="shared" si="1"/>
        <v>#DIV/0!</v>
      </c>
      <c r="O4">
        <f t="shared" ref="O4:Q19" si="2">F4/C4</f>
        <v>1939.6345797046449</v>
      </c>
      <c r="P4">
        <f t="shared" si="0"/>
        <v>2077.0754893389603</v>
      </c>
      <c r="Q4" t="e">
        <f t="shared" si="0"/>
        <v>#DIV/0!</v>
      </c>
      <c r="S4">
        <f t="shared" ref="S4:S10" si="3">MATCH(U4,A$3:A$1400,0)+2</f>
        <v>48</v>
      </c>
      <c r="T4">
        <f t="shared" ref="T4:T33" si="4">S4+44</f>
        <v>92</v>
      </c>
      <c r="U4">
        <v>2021</v>
      </c>
      <c r="V4">
        <f ca="1">SUM(INDIRECT("H"&amp;S4):INDIRECT("H"&amp;T4))</f>
        <v>761139857.14782143</v>
      </c>
      <c r="W4">
        <f ca="1">SUM(INDIRECT("G"&amp;S4):INDIRECT("G"&amp;T4))</f>
        <v>1831456749.6394589</v>
      </c>
      <c r="X4">
        <f t="shared" ref="X4:X33" ca="1" si="5">W4/(V4+W4)</f>
        <v>0.70641793823412502</v>
      </c>
      <c r="Z4" s="1" t="s">
        <v>66</v>
      </c>
    </row>
    <row r="5" spans="1:27">
      <c r="A5">
        <v>2020</v>
      </c>
      <c r="B5" s="50">
        <v>1978</v>
      </c>
      <c r="C5">
        <v>1594.32277001189</v>
      </c>
      <c r="F5">
        <v>3346875.6061848504</v>
      </c>
      <c r="I5">
        <v>2491.2868545643682</v>
      </c>
      <c r="L5">
        <f t="shared" si="1"/>
        <v>7.4436195057880276E-4</v>
      </c>
      <c r="M5">
        <v>0</v>
      </c>
      <c r="N5" t="e">
        <f t="shared" si="1"/>
        <v>#DIV/0!</v>
      </c>
      <c r="O5">
        <f t="shared" si="2"/>
        <v>2099.2459426267183</v>
      </c>
      <c r="P5" t="e">
        <f t="shared" si="0"/>
        <v>#DIV/0!</v>
      </c>
      <c r="Q5" t="e">
        <f t="shared" si="0"/>
        <v>#DIV/0!</v>
      </c>
      <c r="S5">
        <f t="shared" si="3"/>
        <v>93</v>
      </c>
      <c r="T5">
        <f t="shared" si="4"/>
        <v>137</v>
      </c>
      <c r="U5">
        <v>2022</v>
      </c>
      <c r="V5">
        <f ca="1">SUM(INDIRECT("H"&amp;S5):INDIRECT("H"&amp;T5))</f>
        <v>889118807.93635964</v>
      </c>
      <c r="W5">
        <f ca="1">SUM(INDIRECT("G"&amp;S5):INDIRECT("G"&amp;T5))</f>
        <v>2128394704.3626161</v>
      </c>
      <c r="X5">
        <f t="shared" ca="1" si="5"/>
        <v>0.70534719917162514</v>
      </c>
      <c r="Z5">
        <v>347</v>
      </c>
      <c r="AA5" t="s">
        <v>67</v>
      </c>
    </row>
    <row r="6" spans="1:27" s="1" customFormat="1">
      <c r="A6">
        <v>2020</v>
      </c>
      <c r="B6" s="50">
        <v>1979</v>
      </c>
      <c r="C6">
        <v>1776.5459767700447</v>
      </c>
      <c r="D6">
        <v>5.7142765155423596E-3</v>
      </c>
      <c r="E6"/>
      <c r="F6">
        <v>3812121.5241610701</v>
      </c>
      <c r="G6">
        <v>12.674693284879799</v>
      </c>
      <c r="H6"/>
      <c r="I6">
        <v>2669.8866812477395</v>
      </c>
      <c r="J6">
        <v>0</v>
      </c>
      <c r="K6"/>
      <c r="L6">
        <f t="shared" si="1"/>
        <v>7.0036767304665056E-4</v>
      </c>
      <c r="M6">
        <v>0</v>
      </c>
      <c r="N6" t="e">
        <f t="shared" si="1"/>
        <v>#DIV/0!</v>
      </c>
      <c r="O6">
        <f t="shared" si="2"/>
        <v>2145.8051601298407</v>
      </c>
      <c r="P6">
        <f t="shared" si="0"/>
        <v>2218.0748954667633</v>
      </c>
      <c r="Q6" t="e">
        <f t="shared" si="0"/>
        <v>#DIV/0!</v>
      </c>
      <c r="S6">
        <f t="shared" si="3"/>
        <v>138</v>
      </c>
      <c r="T6">
        <f t="shared" si="4"/>
        <v>182</v>
      </c>
      <c r="U6">
        <v>2023</v>
      </c>
      <c r="V6">
        <f ca="1">SUM(INDIRECT("H"&amp;S6):INDIRECT("H"&amp;T6))</f>
        <v>1012674122.9559927</v>
      </c>
      <c r="W6">
        <f ca="1">SUM(INDIRECT("G"&amp;S6):INDIRECT("G"&amp;T6))</f>
        <v>2436304369.5431437</v>
      </c>
      <c r="X6">
        <f t="shared" ca="1" si="5"/>
        <v>0.70638433230060327</v>
      </c>
    </row>
    <row r="7" spans="1:27">
      <c r="A7">
        <v>2020</v>
      </c>
      <c r="B7" s="50">
        <v>1980</v>
      </c>
      <c r="C7">
        <v>1190.2563203354614</v>
      </c>
      <c r="D7">
        <v>4.0553733835281598</v>
      </c>
      <c r="F7">
        <v>2717308.8106349357</v>
      </c>
      <c r="G7">
        <v>9179.1500658536697</v>
      </c>
      <c r="I7">
        <v>1787.3427826168866</v>
      </c>
      <c r="J7">
        <v>0</v>
      </c>
      <c r="L7">
        <f t="shared" si="1"/>
        <v>6.577621121389033E-4</v>
      </c>
      <c r="M7">
        <v>0</v>
      </c>
      <c r="N7" t="e">
        <f t="shared" si="1"/>
        <v>#DIV/0!</v>
      </c>
      <c r="O7">
        <f t="shared" si="2"/>
        <v>2282.9610431046403</v>
      </c>
      <c r="P7">
        <f t="shared" si="0"/>
        <v>2263.4537434054578</v>
      </c>
      <c r="Q7" t="e">
        <f t="shared" si="0"/>
        <v>#DIV/0!</v>
      </c>
      <c r="S7">
        <f t="shared" si="3"/>
        <v>183</v>
      </c>
      <c r="T7">
        <f t="shared" si="4"/>
        <v>227</v>
      </c>
      <c r="U7">
        <v>2024</v>
      </c>
      <c r="V7">
        <f ca="1">SUM(INDIRECT("H"&amp;S7):INDIRECT("H"&amp;T7))</f>
        <v>1124070493.79743</v>
      </c>
      <c r="W7">
        <f ca="1">SUM(INDIRECT("G"&amp;S7):INDIRECT("G"&amp;T7))</f>
        <v>2748858515.3606133</v>
      </c>
      <c r="X7">
        <f t="shared" ca="1" si="5"/>
        <v>0.70976217453523693</v>
      </c>
      <c r="Z7" s="1" t="s">
        <v>68</v>
      </c>
    </row>
    <row r="8" spans="1:27" s="4" customFormat="1">
      <c r="A8">
        <v>2020</v>
      </c>
      <c r="B8" s="50">
        <v>1981</v>
      </c>
      <c r="C8">
        <v>1454.9482509373404</v>
      </c>
      <c r="D8"/>
      <c r="E8"/>
      <c r="F8">
        <v>3649784.8991629574</v>
      </c>
      <c r="G8"/>
      <c r="H8"/>
      <c r="I8">
        <v>1940.0299943100918</v>
      </c>
      <c r="J8"/>
      <c r="K8"/>
      <c r="L8">
        <f t="shared" si="1"/>
        <v>5.3154639188600372E-4</v>
      </c>
      <c r="M8">
        <v>0</v>
      </c>
      <c r="N8" t="e">
        <f t="shared" si="1"/>
        <v>#DIV/0!</v>
      </c>
      <c r="O8">
        <f t="shared" si="2"/>
        <v>2508.5324490486919</v>
      </c>
      <c r="P8" t="e">
        <f t="shared" si="0"/>
        <v>#DIV/0!</v>
      </c>
      <c r="Q8" t="e">
        <f t="shared" si="0"/>
        <v>#DIV/0!</v>
      </c>
      <c r="S8">
        <f t="shared" si="3"/>
        <v>228</v>
      </c>
      <c r="T8">
        <f t="shared" si="4"/>
        <v>272</v>
      </c>
      <c r="U8">
        <v>2025</v>
      </c>
      <c r="V8">
        <f ca="1">SUM(INDIRECT("H"&amp;S8):INDIRECT("H"&amp;T8))</f>
        <v>1226454093.9365156</v>
      </c>
      <c r="W8">
        <f ca="1">SUM(INDIRECT("G"&amp;S8):INDIRECT("G"&amp;T8))</f>
        <v>3062738151.4735022</v>
      </c>
      <c r="X8">
        <f t="shared" ca="1" si="5"/>
        <v>0.71405942569979741</v>
      </c>
      <c r="Z8" s="54">
        <f>'Main Sheet'!B6</f>
        <v>2024</v>
      </c>
    </row>
    <row r="9" spans="1:27" s="4" customFormat="1">
      <c r="A9">
        <v>2020</v>
      </c>
      <c r="B9" s="50">
        <v>1982</v>
      </c>
      <c r="C9">
        <v>1765.8016535341469</v>
      </c>
      <c r="D9">
        <v>2.8573418414066499E-3</v>
      </c>
      <c r="E9"/>
      <c r="F9">
        <v>4889806.8806447973</v>
      </c>
      <c r="G9">
        <v>7.1414137235474797</v>
      </c>
      <c r="H9"/>
      <c r="I9">
        <v>2521.1650341126679</v>
      </c>
      <c r="J9">
        <v>0</v>
      </c>
      <c r="K9"/>
      <c r="L9">
        <f t="shared" si="1"/>
        <v>5.1559603388267412E-4</v>
      </c>
      <c r="M9">
        <v>0</v>
      </c>
      <c r="N9" t="e">
        <f t="shared" si="1"/>
        <v>#DIV/0!</v>
      </c>
      <c r="O9">
        <f t="shared" si="2"/>
        <v>2769.1710849053402</v>
      </c>
      <c r="P9">
        <f t="shared" si="0"/>
        <v>2499.3207393175649</v>
      </c>
      <c r="Q9" t="e">
        <f t="shared" si="0"/>
        <v>#DIV/0!</v>
      </c>
      <c r="S9">
        <f t="shared" si="3"/>
        <v>273</v>
      </c>
      <c r="T9">
        <f t="shared" si="4"/>
        <v>317</v>
      </c>
      <c r="U9">
        <v>2026</v>
      </c>
      <c r="V9">
        <f ca="1">SUM(INDIRECT("H"&amp;S9):INDIRECT("H"&amp;T9))</f>
        <v>1302892273.3171835</v>
      </c>
      <c r="W9">
        <f ca="1">SUM(INDIRECT("G"&amp;S9):INDIRECT("G"&amp;T9))</f>
        <v>3224260214.9843264</v>
      </c>
      <c r="X9">
        <f t="shared" ca="1" si="5"/>
        <v>0.71220490657561208</v>
      </c>
    </row>
    <row r="10" spans="1:27" s="4" customFormat="1">
      <c r="A10">
        <v>2020</v>
      </c>
      <c r="B10" s="50">
        <v>1983</v>
      </c>
      <c r="C10">
        <v>2262.4253985830583</v>
      </c>
      <c r="D10">
        <v>8.4145229157457594E-3</v>
      </c>
      <c r="E10"/>
      <c r="F10">
        <v>6478104.1035412662</v>
      </c>
      <c r="G10">
        <v>19.64802129455185</v>
      </c>
      <c r="H10"/>
      <c r="I10">
        <v>3378.4504682137476</v>
      </c>
      <c r="J10">
        <v>0</v>
      </c>
      <c r="K10"/>
      <c r="L10">
        <f t="shared" si="1"/>
        <v>5.21518397082707E-4</v>
      </c>
      <c r="M10">
        <v>0</v>
      </c>
      <c r="N10" t="e">
        <f t="shared" si="1"/>
        <v>#DIV/0!</v>
      </c>
      <c r="O10">
        <f t="shared" si="2"/>
        <v>2863.3448455796415</v>
      </c>
      <c r="P10">
        <f t="shared" si="0"/>
        <v>2335.0131066593563</v>
      </c>
      <c r="Q10" t="e">
        <f t="shared" si="0"/>
        <v>#DIV/0!</v>
      </c>
      <c r="S10">
        <f t="shared" si="3"/>
        <v>318</v>
      </c>
      <c r="T10">
        <f t="shared" si="4"/>
        <v>362</v>
      </c>
      <c r="U10">
        <v>2027</v>
      </c>
      <c r="V10">
        <f ca="1">SUM(INDIRECT("H"&amp;S10):INDIRECT("H"&amp;T10))</f>
        <v>1376265761.7446737</v>
      </c>
      <c r="W10">
        <f ca="1">SUM(INDIRECT("G"&amp;S10):INDIRECT("G"&amp;T10))</f>
        <v>3383663830.9315686</v>
      </c>
      <c r="X10">
        <f t="shared" ca="1" si="5"/>
        <v>0.71086426071044539</v>
      </c>
    </row>
    <row r="11" spans="1:27" s="4" customFormat="1">
      <c r="A11">
        <v>2020</v>
      </c>
      <c r="B11" s="50">
        <v>1984</v>
      </c>
      <c r="C11">
        <v>3179.9827338222822</v>
      </c>
      <c r="D11">
        <v>5.6700283696278896E-3</v>
      </c>
      <c r="E11"/>
      <c r="F11">
        <v>10008611.868872667</v>
      </c>
      <c r="G11">
        <v>14.32684733189142</v>
      </c>
      <c r="H11"/>
      <c r="I11">
        <v>5219.0096529379953</v>
      </c>
      <c r="J11">
        <v>0</v>
      </c>
      <c r="K11"/>
      <c r="L11">
        <f t="shared" si="1"/>
        <v>5.2145189775711076E-4</v>
      </c>
      <c r="M11">
        <v>0</v>
      </c>
      <c r="N11" t="e">
        <f t="shared" si="1"/>
        <v>#DIV/0!</v>
      </c>
      <c r="O11">
        <f t="shared" si="2"/>
        <v>3147.3793119758529</v>
      </c>
      <c r="P11">
        <f t="shared" si="0"/>
        <v>2526.7681919608553</v>
      </c>
      <c r="Q11" t="e">
        <f t="shared" si="0"/>
        <v>#DIV/0!</v>
      </c>
      <c r="R11" s="19"/>
      <c r="S11">
        <f t="shared" ref="S11:S33" si="6">MATCH(U11,A$3:A$1400,0)+2</f>
        <v>363</v>
      </c>
      <c r="T11">
        <f t="shared" si="4"/>
        <v>407</v>
      </c>
      <c r="U11">
        <v>2028</v>
      </c>
      <c r="V11">
        <f ca="1">SUM(INDIRECT("H"&amp;S11):INDIRECT("H"&amp;T11))</f>
        <v>1444062919.5418036</v>
      </c>
      <c r="W11">
        <f ca="1">SUM(INDIRECT("G"&amp;S11):INDIRECT("G"&amp;T11))</f>
        <v>3540093069.2282205</v>
      </c>
      <c r="X11">
        <f t="shared" ca="1" si="5"/>
        <v>0.71026931685214656</v>
      </c>
    </row>
    <row r="12" spans="1:27" s="4" customFormat="1">
      <c r="A12">
        <v>2020</v>
      </c>
      <c r="B12" s="50">
        <v>1985</v>
      </c>
      <c r="C12">
        <v>3980.9558592542662</v>
      </c>
      <c r="D12"/>
      <c r="E12"/>
      <c r="F12">
        <v>13005454.350291764</v>
      </c>
      <c r="G12"/>
      <c r="H12"/>
      <c r="I12">
        <v>6564.6279624382896</v>
      </c>
      <c r="J12"/>
      <c r="K12"/>
      <c r="L12">
        <f t="shared" si="1"/>
        <v>5.047596020581179E-4</v>
      </c>
      <c r="M12">
        <v>0</v>
      </c>
      <c r="N12" t="e">
        <f t="shared" si="1"/>
        <v>#DIV/0!</v>
      </c>
      <c r="O12">
        <f t="shared" si="2"/>
        <v>3266.9174967260287</v>
      </c>
      <c r="P12" t="e">
        <f t="shared" si="0"/>
        <v>#DIV/0!</v>
      </c>
      <c r="Q12" t="e">
        <f t="shared" si="0"/>
        <v>#DIV/0!</v>
      </c>
      <c r="R12" s="20"/>
      <c r="S12">
        <f t="shared" si="6"/>
        <v>408</v>
      </c>
      <c r="T12">
        <f t="shared" si="4"/>
        <v>452</v>
      </c>
      <c r="U12">
        <v>2029</v>
      </c>
      <c r="V12">
        <f ca="1">SUM(INDIRECT("H"&amp;S12):INDIRECT("H"&amp;T12))</f>
        <v>1505597669.9272194</v>
      </c>
      <c r="W12">
        <f ca="1">SUM(INDIRECT("G"&amp;S12):INDIRECT("G"&amp;T12))</f>
        <v>3691594077.1708174</v>
      </c>
      <c r="X12">
        <f t="shared" ca="1" si="5"/>
        <v>0.71030553745339453</v>
      </c>
    </row>
    <row r="13" spans="1:27" s="4" customFormat="1">
      <c r="A13">
        <v>2020</v>
      </c>
      <c r="B13" s="50">
        <v>1986</v>
      </c>
      <c r="C13">
        <v>5221.812335616718</v>
      </c>
      <c r="D13"/>
      <c r="E13"/>
      <c r="F13">
        <v>18789668.023709416</v>
      </c>
      <c r="G13"/>
      <c r="H13"/>
      <c r="I13">
        <v>9482.4493461443581</v>
      </c>
      <c r="J13"/>
      <c r="K13"/>
      <c r="L13">
        <f t="shared" si="1"/>
        <v>5.0466295275568968E-4</v>
      </c>
      <c r="M13">
        <v>0</v>
      </c>
      <c r="N13" t="e">
        <f t="shared" si="1"/>
        <v>#DIV/0!</v>
      </c>
      <c r="O13">
        <f t="shared" si="2"/>
        <v>3598.3039634629608</v>
      </c>
      <c r="P13" t="e">
        <f t="shared" si="0"/>
        <v>#DIV/0!</v>
      </c>
      <c r="Q13" t="e">
        <f t="shared" si="0"/>
        <v>#DIV/0!</v>
      </c>
      <c r="S13">
        <f t="shared" si="6"/>
        <v>453</v>
      </c>
      <c r="T13">
        <f t="shared" si="4"/>
        <v>497</v>
      </c>
      <c r="U13">
        <v>2030</v>
      </c>
      <c r="V13">
        <f ca="1">SUM(INDIRECT("H"&amp;S13):INDIRECT("H"&amp;T13))</f>
        <v>1561545515.5308359</v>
      </c>
      <c r="W13">
        <f ca="1">SUM(INDIRECT("G"&amp;S13):INDIRECT("G"&amp;T13))</f>
        <v>3841615665.9453864</v>
      </c>
      <c r="X13">
        <f t="shared" ca="1" si="5"/>
        <v>0.71099408974059164</v>
      </c>
    </row>
    <row r="14" spans="1:27" s="4" customFormat="1">
      <c r="A14">
        <v>2020</v>
      </c>
      <c r="B14" s="50">
        <v>1987</v>
      </c>
      <c r="C14">
        <v>5919.4672808249625</v>
      </c>
      <c r="D14">
        <v>5.4676482367743296E-3</v>
      </c>
      <c r="E14"/>
      <c r="F14">
        <v>21690229.120258518</v>
      </c>
      <c r="G14">
        <v>17.244976087631901</v>
      </c>
      <c r="H14"/>
      <c r="I14">
        <v>10808.333269760484</v>
      </c>
      <c r="J14">
        <v>0</v>
      </c>
      <c r="K14"/>
      <c r="L14">
        <f t="shared" si="1"/>
        <v>4.9830424611170098E-4</v>
      </c>
      <c r="M14">
        <v>0</v>
      </c>
      <c r="N14" t="e">
        <f t="shared" si="1"/>
        <v>#DIV/0!</v>
      </c>
      <c r="O14">
        <f t="shared" si="2"/>
        <v>3664.2197838511702</v>
      </c>
      <c r="P14">
        <f t="shared" si="0"/>
        <v>3154.0024780024387</v>
      </c>
      <c r="Q14" t="e">
        <f t="shared" si="0"/>
        <v>#DIV/0!</v>
      </c>
      <c r="R14"/>
      <c r="S14">
        <f t="shared" si="6"/>
        <v>498</v>
      </c>
      <c r="T14">
        <f t="shared" si="4"/>
        <v>542</v>
      </c>
      <c r="U14">
        <v>2031</v>
      </c>
      <c r="V14">
        <f ca="1">SUM(INDIRECT("H"&amp;S14):INDIRECT("H"&amp;T14))</f>
        <v>1611743644.1211624</v>
      </c>
      <c r="W14">
        <f ca="1">SUM(INDIRECT("G"&amp;S14):INDIRECT("G"&amp;T14))</f>
        <v>3978825502.4736261</v>
      </c>
      <c r="X14">
        <f t="shared" ca="1" si="5"/>
        <v>0.71170311968990241</v>
      </c>
    </row>
    <row r="15" spans="1:27" s="4" customFormat="1">
      <c r="A15">
        <v>2020</v>
      </c>
      <c r="B15" s="50">
        <v>1988</v>
      </c>
      <c r="C15">
        <v>5970.9045690768071</v>
      </c>
      <c r="D15"/>
      <c r="E15"/>
      <c r="F15">
        <v>23260178.001531526</v>
      </c>
      <c r="G15"/>
      <c r="H15"/>
      <c r="I15">
        <v>11767.23463345888</v>
      </c>
      <c r="J15"/>
      <c r="K15"/>
      <c r="L15">
        <f t="shared" si="1"/>
        <v>5.0589615576820122E-4</v>
      </c>
      <c r="M15">
        <v>0</v>
      </c>
      <c r="N15" t="e">
        <f t="shared" si="1"/>
        <v>#DIV/0!</v>
      </c>
      <c r="O15">
        <f t="shared" si="2"/>
        <v>3895.5869638237918</v>
      </c>
      <c r="P15" t="e">
        <f t="shared" si="0"/>
        <v>#DIV/0!</v>
      </c>
      <c r="Q15" t="e">
        <f t="shared" si="0"/>
        <v>#DIV/0!</v>
      </c>
      <c r="R15"/>
      <c r="S15">
        <f t="shared" si="6"/>
        <v>543</v>
      </c>
      <c r="T15">
        <f t="shared" si="4"/>
        <v>587</v>
      </c>
      <c r="U15">
        <v>2032</v>
      </c>
      <c r="V15">
        <f ca="1">SUM(INDIRECT("H"&amp;S15):INDIRECT("H"&amp;T15))</f>
        <v>1656714661.5710289</v>
      </c>
      <c r="W15">
        <f ca="1">SUM(INDIRECT("G"&amp;S15):INDIRECT("G"&amp;T15))</f>
        <v>4102930270.5417109</v>
      </c>
      <c r="X15">
        <f t="shared" ca="1" si="5"/>
        <v>0.71235819549672896</v>
      </c>
    </row>
    <row r="16" spans="1:27" s="4" customFormat="1">
      <c r="A16">
        <v>2020</v>
      </c>
      <c r="B16" s="50">
        <v>1989</v>
      </c>
      <c r="C16">
        <v>7661.1864716910959</v>
      </c>
      <c r="D16">
        <v>0.67638757683433304</v>
      </c>
      <c r="E16"/>
      <c r="F16">
        <v>31801178.532096639</v>
      </c>
      <c r="G16">
        <v>2275.3491537085802</v>
      </c>
      <c r="H16"/>
      <c r="I16">
        <v>15988.127288608152</v>
      </c>
      <c r="J16">
        <v>0</v>
      </c>
      <c r="K16"/>
      <c r="L16">
        <f t="shared" si="1"/>
        <v>5.027526659891387E-4</v>
      </c>
      <c r="M16">
        <v>0</v>
      </c>
      <c r="N16" t="e">
        <f t="shared" si="1"/>
        <v>#DIV/0!</v>
      </c>
      <c r="O16">
        <f t="shared" si="2"/>
        <v>4150.9469387810095</v>
      </c>
      <c r="P16">
        <f t="shared" si="0"/>
        <v>3363.972420010723</v>
      </c>
      <c r="Q16" t="e">
        <f t="shared" si="0"/>
        <v>#DIV/0!</v>
      </c>
      <c r="R16"/>
      <c r="S16">
        <f t="shared" si="6"/>
        <v>588</v>
      </c>
      <c r="T16">
        <f t="shared" si="4"/>
        <v>632</v>
      </c>
      <c r="U16">
        <v>2033</v>
      </c>
      <c r="V16">
        <f ca="1">SUM(INDIRECT("H"&amp;S16):INDIRECT("H"&amp;T16))</f>
        <v>1696613286.016963</v>
      </c>
      <c r="W16">
        <f ca="1">SUM(INDIRECT("G"&amp;S16):INDIRECT("G"&amp;T16))</f>
        <v>4214401578.4886427</v>
      </c>
      <c r="X16">
        <f t="shared" ca="1" si="5"/>
        <v>0.71297428192834245</v>
      </c>
    </row>
    <row r="17" spans="1:24" s="4" customFormat="1">
      <c r="A17">
        <v>2020</v>
      </c>
      <c r="B17" s="50">
        <v>1990</v>
      </c>
      <c r="C17">
        <v>9411.7081154081843</v>
      </c>
      <c r="D17"/>
      <c r="E17"/>
      <c r="F17">
        <v>40105748.727834411</v>
      </c>
      <c r="G17"/>
      <c r="H17"/>
      <c r="I17">
        <v>20211.317879625385</v>
      </c>
      <c r="J17"/>
      <c r="K17"/>
      <c r="L17">
        <f t="shared" si="1"/>
        <v>5.0395064350458607E-4</v>
      </c>
      <c r="M17">
        <v>0</v>
      </c>
      <c r="N17" t="e">
        <f t="shared" si="1"/>
        <v>#DIV/0!</v>
      </c>
      <c r="O17">
        <f t="shared" si="2"/>
        <v>4261.2614241803894</v>
      </c>
      <c r="P17" t="e">
        <f t="shared" si="0"/>
        <v>#DIV/0!</v>
      </c>
      <c r="Q17" t="e">
        <f t="shared" si="0"/>
        <v>#DIV/0!</v>
      </c>
      <c r="R17"/>
      <c r="S17">
        <f t="shared" si="6"/>
        <v>633</v>
      </c>
      <c r="T17">
        <f t="shared" si="4"/>
        <v>677</v>
      </c>
      <c r="U17">
        <v>2034</v>
      </c>
      <c r="V17">
        <f ca="1">SUM(INDIRECT("H"&amp;S17):INDIRECT("H"&amp;T17))</f>
        <v>1732092335.8836825</v>
      </c>
      <c r="W17">
        <f ca="1">SUM(INDIRECT("G"&amp;S17):INDIRECT("G"&amp;T17))</f>
        <v>4314832027.3840151</v>
      </c>
      <c r="X17">
        <f t="shared" ca="1" si="5"/>
        <v>0.71355812776403293</v>
      </c>
    </row>
    <row r="18" spans="1:24" s="4" customFormat="1">
      <c r="A18">
        <v>2020</v>
      </c>
      <c r="B18" s="50">
        <v>1991</v>
      </c>
      <c r="C18">
        <v>11903.907714619256</v>
      </c>
      <c r="D18"/>
      <c r="E18"/>
      <c r="F18">
        <v>52569689.224627472</v>
      </c>
      <c r="G18"/>
      <c r="H18"/>
      <c r="I18">
        <v>26025.728375977254</v>
      </c>
      <c r="J18"/>
      <c r="K18"/>
      <c r="L18">
        <f t="shared" si="1"/>
        <v>4.9507099546985543E-4</v>
      </c>
      <c r="M18">
        <v>0</v>
      </c>
      <c r="N18" t="e">
        <f t="shared" si="1"/>
        <v>#DIV/0!</v>
      </c>
      <c r="O18">
        <f t="shared" si="2"/>
        <v>4416.1707638296239</v>
      </c>
      <c r="P18" t="e">
        <f t="shared" si="0"/>
        <v>#DIV/0!</v>
      </c>
      <c r="Q18" t="e">
        <f t="shared" si="0"/>
        <v>#DIV/0!</v>
      </c>
      <c r="R18"/>
      <c r="S18">
        <f t="shared" si="6"/>
        <v>678</v>
      </c>
      <c r="T18">
        <f t="shared" si="4"/>
        <v>722</v>
      </c>
      <c r="U18">
        <v>2035</v>
      </c>
      <c r="V18">
        <f ca="1">SUM(INDIRECT("H"&amp;S18):INDIRECT("H"&amp;T18))</f>
        <v>1763361541.3052115</v>
      </c>
      <c r="W18">
        <f ca="1">SUM(INDIRECT("G"&amp;S18):INDIRECT("G"&amp;T18))</f>
        <v>4404731969.3728085</v>
      </c>
      <c r="X18">
        <f t="shared" ca="1" si="5"/>
        <v>0.71411562774582893</v>
      </c>
    </row>
    <row r="19" spans="1:24" s="4" customFormat="1">
      <c r="A19">
        <v>2020</v>
      </c>
      <c r="B19" s="50">
        <v>1992</v>
      </c>
      <c r="C19">
        <v>10760.133914094944</v>
      </c>
      <c r="D19"/>
      <c r="E19"/>
      <c r="F19">
        <v>49560278.897825845</v>
      </c>
      <c r="G19"/>
      <c r="H19"/>
      <c r="I19">
        <v>24465.546230618391</v>
      </c>
      <c r="J19"/>
      <c r="K19"/>
      <c r="L19">
        <f t="shared" si="1"/>
        <v>4.9365231138139671E-4</v>
      </c>
      <c r="M19">
        <v>0</v>
      </c>
      <c r="N19" t="e">
        <f t="shared" si="1"/>
        <v>#DIV/0!</v>
      </c>
      <c r="O19">
        <f t="shared" si="2"/>
        <v>4605.9165521077493</v>
      </c>
      <c r="P19" t="e">
        <f t="shared" si="2"/>
        <v>#DIV/0!</v>
      </c>
      <c r="Q19" t="e">
        <f t="shared" si="2"/>
        <v>#DIV/0!</v>
      </c>
      <c r="R19"/>
      <c r="S19">
        <f t="shared" si="6"/>
        <v>723</v>
      </c>
      <c r="T19">
        <f t="shared" si="4"/>
        <v>767</v>
      </c>
      <c r="U19">
        <v>2036</v>
      </c>
      <c r="V19">
        <f ca="1">SUM(INDIRECT("H"&amp;S19):INDIRECT("H"&amp;T19))</f>
        <v>1790897093.0284083</v>
      </c>
      <c r="W19">
        <f ca="1">SUM(INDIRECT("G"&amp;S19):INDIRECT("G"&amp;T19))</f>
        <v>4484924075.9419975</v>
      </c>
      <c r="X19">
        <f t="shared" ca="1" si="5"/>
        <v>0.71463541665540831</v>
      </c>
    </row>
    <row r="20" spans="1:24" s="4" customFormat="1">
      <c r="A20">
        <v>2020</v>
      </c>
      <c r="B20" s="50">
        <v>1993</v>
      </c>
      <c r="C20">
        <v>13522.742648196721</v>
      </c>
      <c r="D20">
        <v>2.315088815324225E-2</v>
      </c>
      <c r="E20"/>
      <c r="F20">
        <v>65746935.861458644</v>
      </c>
      <c r="G20">
        <v>98.308815513995086</v>
      </c>
      <c r="H20"/>
      <c r="I20">
        <v>30174.479143582728</v>
      </c>
      <c r="J20">
        <v>0</v>
      </c>
      <c r="K20"/>
      <c r="L20">
        <f t="shared" ref="L20:L83" si="7">I20/F20</f>
        <v>4.5894882777755791E-4</v>
      </c>
      <c r="M20">
        <v>0</v>
      </c>
      <c r="N20" t="e">
        <f t="shared" ref="N20:N83" si="8">K20/H20</f>
        <v>#DIV/0!</v>
      </c>
      <c r="O20">
        <f t="shared" ref="O20:Q83" si="9">F20/C20</f>
        <v>4861.9527541054031</v>
      </c>
      <c r="P20">
        <f t="shared" si="9"/>
        <v>4246.4381868747905</v>
      </c>
      <c r="Q20" t="e">
        <f t="shared" si="9"/>
        <v>#DIV/0!</v>
      </c>
      <c r="R20"/>
      <c r="S20">
        <f t="shared" si="6"/>
        <v>768</v>
      </c>
      <c r="T20">
        <f t="shared" si="4"/>
        <v>812</v>
      </c>
      <c r="U20">
        <v>2037</v>
      </c>
      <c r="V20">
        <f ca="1">SUM(INDIRECT("H"&amp;S20):INDIRECT("H"&amp;T20))</f>
        <v>1815081411.8270936</v>
      </c>
      <c r="W20">
        <f ca="1">SUM(INDIRECT("G"&amp;S20):INDIRECT("G"&amp;T20))</f>
        <v>4556616413.0220928</v>
      </c>
      <c r="X20">
        <f t="shared" ca="1" si="5"/>
        <v>0.71513378981212827</v>
      </c>
    </row>
    <row r="21" spans="1:24" s="4" customFormat="1">
      <c r="A21">
        <v>2020</v>
      </c>
      <c r="B21" s="50">
        <v>1994</v>
      </c>
      <c r="C21">
        <v>16575.277837185728</v>
      </c>
      <c r="D21">
        <v>2.4658387251675E-3</v>
      </c>
      <c r="E21"/>
      <c r="F21">
        <v>84017077.345128864</v>
      </c>
      <c r="G21">
        <v>11.000250734386899</v>
      </c>
      <c r="H21"/>
      <c r="I21">
        <v>38053.298887138975</v>
      </c>
      <c r="J21">
        <v>0</v>
      </c>
      <c r="K21"/>
      <c r="L21">
        <f t="shared" si="7"/>
        <v>4.5292338283587329E-4</v>
      </c>
      <c r="M21">
        <v>0</v>
      </c>
      <c r="N21" t="e">
        <f t="shared" si="8"/>
        <v>#DIV/0!</v>
      </c>
      <c r="O21">
        <f t="shared" si="9"/>
        <v>5068.8186448761153</v>
      </c>
      <c r="P21">
        <f t="shared" si="9"/>
        <v>4461.0584715509613</v>
      </c>
      <c r="Q21" t="e">
        <f t="shared" si="9"/>
        <v>#DIV/0!</v>
      </c>
      <c r="R21"/>
      <c r="S21">
        <f t="shared" si="6"/>
        <v>813</v>
      </c>
      <c r="T21">
        <f t="shared" si="4"/>
        <v>857</v>
      </c>
      <c r="U21">
        <v>2038</v>
      </c>
      <c r="V21">
        <f ca="1">SUM(INDIRECT("H"&amp;S21):INDIRECT("H"&amp;T21))</f>
        <v>1836243280.5129902</v>
      </c>
      <c r="W21">
        <f ca="1">SUM(INDIRECT("G"&amp;S21):INDIRECT("G"&amp;T21))</f>
        <v>4620545742.8510075</v>
      </c>
      <c r="X21">
        <f t="shared" ca="1" si="5"/>
        <v>0.71561045685889479</v>
      </c>
    </row>
    <row r="22" spans="1:24" s="4" customFormat="1">
      <c r="A22">
        <v>2020</v>
      </c>
      <c r="B22" s="50">
        <v>1995</v>
      </c>
      <c r="C22">
        <v>22366.904122657696</v>
      </c>
      <c r="D22">
        <v>0.63175784612635011</v>
      </c>
      <c r="E22"/>
      <c r="F22">
        <v>117094775.25632022</v>
      </c>
      <c r="G22">
        <v>2861.884689711459</v>
      </c>
      <c r="H22"/>
      <c r="I22">
        <v>52786.137580475988</v>
      </c>
      <c r="J22">
        <v>0</v>
      </c>
      <c r="K22"/>
      <c r="L22">
        <f t="shared" si="7"/>
        <v>4.5079840210570662E-4</v>
      </c>
      <c r="M22">
        <v>0</v>
      </c>
      <c r="N22" t="e">
        <f t="shared" si="8"/>
        <v>#DIV/0!</v>
      </c>
      <c r="O22">
        <f t="shared" si="9"/>
        <v>5235.1802741311485</v>
      </c>
      <c r="P22">
        <f t="shared" si="9"/>
        <v>4530.0342643296408</v>
      </c>
      <c r="Q22" t="e">
        <f t="shared" si="9"/>
        <v>#DIV/0!</v>
      </c>
      <c r="R22"/>
      <c r="S22">
        <f t="shared" si="6"/>
        <v>858</v>
      </c>
      <c r="T22">
        <f t="shared" si="4"/>
        <v>902</v>
      </c>
      <c r="U22">
        <v>2039</v>
      </c>
      <c r="V22">
        <f ca="1">SUM(INDIRECT("H"&amp;S22):INDIRECT("H"&amp;T22))</f>
        <v>1854667528.0237772</v>
      </c>
      <c r="W22">
        <f ca="1">SUM(INDIRECT("G"&amp;S22):INDIRECT("G"&amp;T22))</f>
        <v>4677457803.4694815</v>
      </c>
      <c r="X22">
        <f t="shared" ca="1" si="5"/>
        <v>0.71606981894822341</v>
      </c>
    </row>
    <row r="23" spans="1:24" s="4" customFormat="1">
      <c r="A23">
        <v>2020</v>
      </c>
      <c r="B23" s="50">
        <v>1996</v>
      </c>
      <c r="C23">
        <v>24831.851793494789</v>
      </c>
      <c r="D23"/>
      <c r="E23"/>
      <c r="F23">
        <v>136486399.44817153</v>
      </c>
      <c r="G23"/>
      <c r="H23"/>
      <c r="I23">
        <v>61598.166927583159</v>
      </c>
      <c r="J23"/>
      <c r="K23"/>
      <c r="L23">
        <f t="shared" si="7"/>
        <v>4.5131359004729299E-4</v>
      </c>
      <c r="M23">
        <v>0</v>
      </c>
      <c r="N23" t="e">
        <f t="shared" si="8"/>
        <v>#DIV/0!</v>
      </c>
      <c r="O23">
        <f t="shared" si="9"/>
        <v>5496.4245350371702</v>
      </c>
      <c r="P23" t="e">
        <f t="shared" si="9"/>
        <v>#DIV/0!</v>
      </c>
      <c r="Q23" t="e">
        <f t="shared" si="9"/>
        <v>#DIV/0!</v>
      </c>
      <c r="R23"/>
      <c r="S23">
        <f t="shared" si="6"/>
        <v>903</v>
      </c>
      <c r="T23">
        <f t="shared" si="4"/>
        <v>947</v>
      </c>
      <c r="U23">
        <v>2040</v>
      </c>
      <c r="V23">
        <f ca="1">SUM(INDIRECT("H"&amp;S23):INDIRECT("H"&amp;T23))</f>
        <v>1870972949.1489081</v>
      </c>
      <c r="W23">
        <f ca="1">SUM(INDIRECT("G"&amp;S23):INDIRECT("G"&amp;T23))</f>
        <v>4728868766.1347923</v>
      </c>
      <c r="X23">
        <f t="shared" ca="1" si="5"/>
        <v>0.71651245137952779</v>
      </c>
    </row>
    <row r="24" spans="1:24" s="4" customFormat="1">
      <c r="A24">
        <v>2020</v>
      </c>
      <c r="B24" s="50">
        <v>1997</v>
      </c>
      <c r="C24">
        <v>38118.736300990604</v>
      </c>
      <c r="D24">
        <v>0.78501876285139449</v>
      </c>
      <c r="E24"/>
      <c r="F24">
        <v>219567405.47475201</v>
      </c>
      <c r="G24">
        <v>3962.4486094129302</v>
      </c>
      <c r="H24"/>
      <c r="I24">
        <v>98692.364836172696</v>
      </c>
      <c r="J24">
        <v>0</v>
      </c>
      <c r="K24"/>
      <c r="L24">
        <f t="shared" si="7"/>
        <v>4.4948549910119197E-4</v>
      </c>
      <c r="M24">
        <v>0</v>
      </c>
      <c r="N24" t="e">
        <f t="shared" si="8"/>
        <v>#DIV/0!</v>
      </c>
      <c r="O24">
        <f t="shared" si="9"/>
        <v>5760.0914086190742</v>
      </c>
      <c r="P24">
        <f t="shared" si="9"/>
        <v>5047.5845889597276</v>
      </c>
      <c r="Q24" t="e">
        <f t="shared" si="9"/>
        <v>#DIV/0!</v>
      </c>
      <c r="R24" s="29"/>
      <c r="S24">
        <f t="shared" si="6"/>
        <v>948</v>
      </c>
      <c r="T24">
        <f t="shared" si="4"/>
        <v>992</v>
      </c>
      <c r="U24">
        <v>2041</v>
      </c>
      <c r="V24">
        <f ca="1">SUM(INDIRECT("H"&amp;S24):INDIRECT("H"&amp;T24))</f>
        <v>1885342616.0138621</v>
      </c>
      <c r="W24">
        <f ca="1">SUM(INDIRECT("G"&amp;S24):INDIRECT("G"&amp;T24))</f>
        <v>4775093985.7473669</v>
      </c>
      <c r="X24">
        <f t="shared" ca="1" si="5"/>
        <v>0.71693407973955969</v>
      </c>
    </row>
    <row r="25" spans="1:24" s="4" customFormat="1">
      <c r="A25">
        <v>2020</v>
      </c>
      <c r="B25" s="50">
        <v>1998</v>
      </c>
      <c r="C25">
        <v>48422.753511326569</v>
      </c>
      <c r="D25">
        <v>5.8868114004628405</v>
      </c>
      <c r="E25"/>
      <c r="F25">
        <v>290897543.51632035</v>
      </c>
      <c r="G25">
        <v>31501.94847144459</v>
      </c>
      <c r="H25"/>
      <c r="I25">
        <v>127821.55959647155</v>
      </c>
      <c r="J25">
        <v>0</v>
      </c>
      <c r="K25"/>
      <c r="L25">
        <f t="shared" si="7"/>
        <v>4.3940405288881487E-4</v>
      </c>
      <c r="M25">
        <v>0</v>
      </c>
      <c r="N25" t="e">
        <f t="shared" si="8"/>
        <v>#DIV/0!</v>
      </c>
      <c r="O25">
        <f t="shared" si="9"/>
        <v>6007.4556364969312</v>
      </c>
      <c r="P25">
        <f t="shared" si="9"/>
        <v>5351.2753048225395</v>
      </c>
      <c r="Q25" t="e">
        <f t="shared" si="9"/>
        <v>#DIV/0!</v>
      </c>
      <c r="R25" s="18"/>
      <c r="S25">
        <f t="shared" si="6"/>
        <v>993</v>
      </c>
      <c r="T25">
        <f t="shared" si="4"/>
        <v>1037</v>
      </c>
      <c r="U25">
        <v>2042</v>
      </c>
      <c r="V25">
        <f ca="1">SUM(INDIRECT("H"&amp;S25):INDIRECT("H"&amp;T25))</f>
        <v>1898367754.4057045</v>
      </c>
      <c r="W25">
        <f ca="1">SUM(INDIRECT("G"&amp;S25):INDIRECT("G"&amp;T25))</f>
        <v>4817413002.9664707</v>
      </c>
      <c r="X25">
        <f t="shared" ca="1" si="5"/>
        <v>0.71732731859630883</v>
      </c>
    </row>
    <row r="26" spans="1:24" s="4" customFormat="1">
      <c r="A26">
        <v>2020</v>
      </c>
      <c r="B26" s="50">
        <v>1999</v>
      </c>
      <c r="C26">
        <v>56485.790376198005</v>
      </c>
      <c r="D26">
        <v>22.943287811724986</v>
      </c>
      <c r="E26"/>
      <c r="F26">
        <v>353740788.2621367</v>
      </c>
      <c r="G26">
        <v>127387.79853688253</v>
      </c>
      <c r="H26"/>
      <c r="I26">
        <v>153076.1090234642</v>
      </c>
      <c r="J26">
        <v>0</v>
      </c>
      <c r="K26"/>
      <c r="L26">
        <f t="shared" si="7"/>
        <v>4.3273525163863323E-4</v>
      </c>
      <c r="M26">
        <v>0</v>
      </c>
      <c r="N26" t="e">
        <f t="shared" si="8"/>
        <v>#DIV/0!</v>
      </c>
      <c r="O26">
        <f t="shared" si="9"/>
        <v>6262.4739054938682</v>
      </c>
      <c r="P26">
        <f t="shared" si="9"/>
        <v>5552.2904817408953</v>
      </c>
      <c r="Q26" t="e">
        <f t="shared" si="9"/>
        <v>#DIV/0!</v>
      </c>
      <c r="S26">
        <f t="shared" si="6"/>
        <v>1038</v>
      </c>
      <c r="T26">
        <f t="shared" si="4"/>
        <v>1082</v>
      </c>
      <c r="U26">
        <v>2043</v>
      </c>
      <c r="V26">
        <f ca="1">SUM(INDIRECT("H"&amp;S26):INDIRECT("H"&amp;T26))</f>
        <v>1910045456.7820625</v>
      </c>
      <c r="W26">
        <f ca="1">SUM(INDIRECT("G"&amp;S26):INDIRECT("G"&amp;T26))</f>
        <v>4855573936.4549122</v>
      </c>
      <c r="X26">
        <f t="shared" ca="1" si="5"/>
        <v>0.71768357843313269</v>
      </c>
    </row>
    <row r="27" spans="1:24" s="4" customFormat="1">
      <c r="A27">
        <v>2020</v>
      </c>
      <c r="B27" s="50">
        <v>2000</v>
      </c>
      <c r="C27">
        <v>77765.606097793294</v>
      </c>
      <c r="D27">
        <v>15.772417556610808</v>
      </c>
      <c r="E27"/>
      <c r="F27">
        <v>509289403.77355987</v>
      </c>
      <c r="G27">
        <v>92614.341329918694</v>
      </c>
      <c r="H27"/>
      <c r="I27">
        <v>224305.04672035243</v>
      </c>
      <c r="J27">
        <v>0</v>
      </c>
      <c r="K27"/>
      <c r="L27">
        <f t="shared" si="7"/>
        <v>4.4042747612334557E-4</v>
      </c>
      <c r="M27">
        <v>0</v>
      </c>
      <c r="N27" t="e">
        <f t="shared" si="8"/>
        <v>#DIV/0!</v>
      </c>
      <c r="O27">
        <f t="shared" si="9"/>
        <v>6549.0314977177504</v>
      </c>
      <c r="P27">
        <f t="shared" si="9"/>
        <v>5871.9179223796655</v>
      </c>
      <c r="Q27" t="e">
        <f t="shared" si="9"/>
        <v>#DIV/0!</v>
      </c>
      <c r="S27">
        <f t="shared" si="6"/>
        <v>1083</v>
      </c>
      <c r="T27">
        <f t="shared" si="4"/>
        <v>1127</v>
      </c>
      <c r="U27">
        <v>2044</v>
      </c>
      <c r="V27">
        <f ca="1">SUM(INDIRECT("H"&amp;S27):INDIRECT("H"&amp;T27))</f>
        <v>1920650671.1786785</v>
      </c>
      <c r="W27">
        <f ca="1">SUM(INDIRECT("G"&amp;S27):INDIRECT("G"&amp;T27))</f>
        <v>4890041441.2311497</v>
      </c>
      <c r="X27">
        <f t="shared" ca="1" si="5"/>
        <v>0.71799478827136487</v>
      </c>
    </row>
    <row r="28" spans="1:24" s="4" customFormat="1">
      <c r="A28">
        <v>2020</v>
      </c>
      <c r="B28" s="50">
        <v>2001</v>
      </c>
      <c r="C28">
        <v>86740.793083981145</v>
      </c>
      <c r="D28">
        <v>3.9354251258778099</v>
      </c>
      <c r="E28"/>
      <c r="F28">
        <v>593430911.54820204</v>
      </c>
      <c r="G28">
        <v>23925.612931284188</v>
      </c>
      <c r="H28"/>
      <c r="I28">
        <v>259733.19188003783</v>
      </c>
      <c r="J28">
        <v>0</v>
      </c>
      <c r="K28"/>
      <c r="L28">
        <f t="shared" si="7"/>
        <v>4.3768059065615547E-4</v>
      </c>
      <c r="M28">
        <v>0</v>
      </c>
      <c r="N28" t="e">
        <f t="shared" si="8"/>
        <v>#DIV/0!</v>
      </c>
      <c r="O28">
        <f t="shared" si="9"/>
        <v>6841.4282421149992</v>
      </c>
      <c r="P28">
        <f t="shared" si="9"/>
        <v>6079.5497731512551</v>
      </c>
      <c r="Q28" t="e">
        <f t="shared" si="9"/>
        <v>#DIV/0!</v>
      </c>
      <c r="S28">
        <f t="shared" si="6"/>
        <v>1128</v>
      </c>
      <c r="T28">
        <f t="shared" si="4"/>
        <v>1172</v>
      </c>
      <c r="U28">
        <v>2045</v>
      </c>
      <c r="V28">
        <f ca="1">SUM(INDIRECT("H"&amp;S28):INDIRECT("H"&amp;T28))</f>
        <v>1930389785.2577515</v>
      </c>
      <c r="W28">
        <f ca="1">SUM(INDIRECT("G"&amp;S28):INDIRECT("G"&amp;T28))</f>
        <v>4921200083.069684</v>
      </c>
      <c r="X28">
        <f t="shared" ca="1" si="5"/>
        <v>0.718256664167643</v>
      </c>
    </row>
    <row r="29" spans="1:24" s="4" customFormat="1">
      <c r="A29">
        <v>2020</v>
      </c>
      <c r="B29" s="50">
        <v>2002</v>
      </c>
      <c r="C29">
        <v>93351.76464856806</v>
      </c>
      <c r="D29">
        <v>43.104087913856361</v>
      </c>
      <c r="E29"/>
      <c r="F29">
        <v>668410187.32148314</v>
      </c>
      <c r="G29">
        <v>248261.05784867221</v>
      </c>
      <c r="H29"/>
      <c r="I29">
        <v>293270.52380565507</v>
      </c>
      <c r="J29">
        <v>0</v>
      </c>
      <c r="K29"/>
      <c r="L29">
        <f t="shared" si="7"/>
        <v>4.3875830944599544E-4</v>
      </c>
      <c r="M29">
        <v>0</v>
      </c>
      <c r="N29" t="e">
        <f t="shared" si="8"/>
        <v>#DIV/0!</v>
      </c>
      <c r="O29">
        <f t="shared" si="9"/>
        <v>7160.1237516803167</v>
      </c>
      <c r="P29">
        <f t="shared" si="9"/>
        <v>5759.5710723498578</v>
      </c>
      <c r="Q29" t="e">
        <f t="shared" si="9"/>
        <v>#DIV/0!</v>
      </c>
      <c r="S29">
        <f t="shared" si="6"/>
        <v>1173</v>
      </c>
      <c r="T29">
        <f t="shared" si="4"/>
        <v>1217</v>
      </c>
      <c r="U29">
        <v>2046</v>
      </c>
      <c r="V29">
        <f ca="1">SUM(INDIRECT("H"&amp;S29):INDIRECT("H"&amp;T29))</f>
        <v>1939386306.6187723</v>
      </c>
      <c r="W29">
        <f ca="1">SUM(INDIRECT("G"&amp;S29):INDIRECT("G"&amp;T29))</f>
        <v>4949424404.8739538</v>
      </c>
      <c r="X29">
        <f t="shared" ca="1" si="5"/>
        <v>0.71847298643534219</v>
      </c>
    </row>
    <row r="30" spans="1:24" s="4" customFormat="1">
      <c r="A30">
        <v>2020</v>
      </c>
      <c r="B30" s="50">
        <v>2003</v>
      </c>
      <c r="C30">
        <v>101930.86167277489</v>
      </c>
      <c r="D30">
        <v>8.2837380279712001</v>
      </c>
      <c r="E30"/>
      <c r="F30">
        <v>761750363.07192004</v>
      </c>
      <c r="G30">
        <v>46454.865163660244</v>
      </c>
      <c r="H30"/>
      <c r="I30">
        <v>333203.28558179311</v>
      </c>
      <c r="J30">
        <v>0</v>
      </c>
      <c r="K30"/>
      <c r="L30">
        <f t="shared" si="7"/>
        <v>4.3741795440448513E-4</v>
      </c>
      <c r="M30">
        <v>0</v>
      </c>
      <c r="N30" t="e">
        <f t="shared" si="8"/>
        <v>#DIV/0!</v>
      </c>
      <c r="O30">
        <f t="shared" si="9"/>
        <v>7473.2063535118623</v>
      </c>
      <c r="P30">
        <f t="shared" si="9"/>
        <v>5607.9592337177846</v>
      </c>
      <c r="Q30" t="e">
        <f t="shared" si="9"/>
        <v>#DIV/0!</v>
      </c>
      <c r="S30">
        <f t="shared" si="6"/>
        <v>1218</v>
      </c>
      <c r="T30">
        <f t="shared" si="4"/>
        <v>1262</v>
      </c>
      <c r="U30">
        <v>2047</v>
      </c>
      <c r="V30">
        <f ca="1">SUM(INDIRECT("H"&amp;S30):INDIRECT("H"&amp;T30))</f>
        <v>1947548703.1128428</v>
      </c>
      <c r="W30">
        <f ca="1">SUM(INDIRECT("G"&amp;S30):INDIRECT("G"&amp;T30))</f>
        <v>4974495112.2125759</v>
      </c>
      <c r="X30">
        <f t="shared" ca="1" si="5"/>
        <v>0.71864542394242492</v>
      </c>
    </row>
    <row r="31" spans="1:24" s="4" customFormat="1">
      <c r="A31">
        <v>2020</v>
      </c>
      <c r="B31" s="50">
        <v>2004</v>
      </c>
      <c r="C31">
        <v>114715.84865011506</v>
      </c>
      <c r="D31">
        <v>1.68104093288614</v>
      </c>
      <c r="E31"/>
      <c r="F31">
        <v>897430009.33981347</v>
      </c>
      <c r="G31">
        <v>11640.015768449601</v>
      </c>
      <c r="H31"/>
      <c r="I31">
        <v>397780.60684843903</v>
      </c>
      <c r="J31">
        <v>0</v>
      </c>
      <c r="K31"/>
      <c r="L31">
        <f t="shared" si="7"/>
        <v>4.4324415576548734E-4</v>
      </c>
      <c r="M31">
        <v>0</v>
      </c>
      <c r="N31" t="e">
        <f t="shared" si="8"/>
        <v>#DIV/0!</v>
      </c>
      <c r="O31">
        <f t="shared" si="9"/>
        <v>7823.0690867919002</v>
      </c>
      <c r="P31">
        <f t="shared" si="9"/>
        <v>6924.2905040183223</v>
      </c>
      <c r="Q31" t="e">
        <f t="shared" si="9"/>
        <v>#DIV/0!</v>
      </c>
      <c r="R31" s="19"/>
      <c r="S31">
        <f t="shared" si="6"/>
        <v>1263</v>
      </c>
      <c r="T31">
        <f t="shared" si="4"/>
        <v>1307</v>
      </c>
      <c r="U31">
        <v>2048</v>
      </c>
      <c r="V31">
        <f ca="1">SUM(INDIRECT("H"&amp;S31):INDIRECT("H"&amp;T31))</f>
        <v>1955087053.0792596</v>
      </c>
      <c r="W31">
        <f ca="1">SUM(INDIRECT("G"&amp;S31):INDIRECT("G"&amp;T31))</f>
        <v>4996959283.4218016</v>
      </c>
      <c r="X31">
        <f t="shared" ca="1" si="5"/>
        <v>0.71877531327513455</v>
      </c>
    </row>
    <row r="32" spans="1:24" s="4" customFormat="1">
      <c r="A32">
        <v>2020</v>
      </c>
      <c r="B32" s="50">
        <v>2005</v>
      </c>
      <c r="C32">
        <v>131684.66765348561</v>
      </c>
      <c r="D32">
        <v>1.60289165242929</v>
      </c>
      <c r="E32"/>
      <c r="F32">
        <v>1075946235.3779035</v>
      </c>
      <c r="G32">
        <v>11615.6130126916</v>
      </c>
      <c r="H32"/>
      <c r="I32">
        <v>466706.61835629499</v>
      </c>
      <c r="J32">
        <v>0</v>
      </c>
      <c r="K32"/>
      <c r="L32">
        <f t="shared" si="7"/>
        <v>4.3376388430075609E-4</v>
      </c>
      <c r="M32">
        <v>0</v>
      </c>
      <c r="N32" t="e">
        <f t="shared" si="8"/>
        <v>#DIV/0!</v>
      </c>
      <c r="O32">
        <f t="shared" si="9"/>
        <v>8170.6265015540239</v>
      </c>
      <c r="P32">
        <f t="shared" si="9"/>
        <v>7246.6613667164329</v>
      </c>
      <c r="Q32" t="e">
        <f t="shared" si="9"/>
        <v>#DIV/0!</v>
      </c>
      <c r="R32" s="20"/>
      <c r="S32">
        <f t="shared" si="6"/>
        <v>1308</v>
      </c>
      <c r="T32">
        <f t="shared" si="4"/>
        <v>1352</v>
      </c>
      <c r="U32">
        <v>2049</v>
      </c>
      <c r="V32">
        <f ca="1">SUM(INDIRECT("H"&amp;S32):INDIRECT("H"&amp;T32))</f>
        <v>1961980645.884706</v>
      </c>
      <c r="W32">
        <f ca="1">SUM(INDIRECT("G"&amp;S32):INDIRECT("G"&amp;T32))</f>
        <v>5016991189.5002832</v>
      </c>
      <c r="X32">
        <f t="shared" ca="1" si="5"/>
        <v>0.71887253707816767</v>
      </c>
    </row>
    <row r="33" spans="1:27" s="4" customFormat="1">
      <c r="A33">
        <v>2020</v>
      </c>
      <c r="B33" s="50">
        <v>2006</v>
      </c>
      <c r="C33">
        <v>143355.10103056679</v>
      </c>
      <c r="D33">
        <v>0.98481189074891795</v>
      </c>
      <c r="E33"/>
      <c r="F33">
        <v>1224396994.981849</v>
      </c>
      <c r="G33">
        <v>7696.7967129376402</v>
      </c>
      <c r="H33"/>
      <c r="I33">
        <v>527822.72509663121</v>
      </c>
      <c r="J33">
        <v>0</v>
      </c>
      <c r="K33"/>
      <c r="L33">
        <f t="shared" si="7"/>
        <v>4.3108789654000736E-4</v>
      </c>
      <c r="M33">
        <v>0</v>
      </c>
      <c r="N33" t="e">
        <f t="shared" si="8"/>
        <v>#DIV/0!</v>
      </c>
      <c r="O33">
        <f t="shared" si="9"/>
        <v>8541.0075133690407</v>
      </c>
      <c r="P33">
        <f t="shared" si="9"/>
        <v>7815.4993712397936</v>
      </c>
      <c r="Q33" t="e">
        <f t="shared" si="9"/>
        <v>#DIV/0!</v>
      </c>
      <c r="S33">
        <f t="shared" si="6"/>
        <v>1353</v>
      </c>
      <c r="T33">
        <f t="shared" si="4"/>
        <v>1397</v>
      </c>
      <c r="U33">
        <v>2050</v>
      </c>
      <c r="V33">
        <f ca="1">SUM(INDIRECT("H"&amp;S33):INDIRECT("H"&amp;T33))</f>
        <v>1968197033.8150988</v>
      </c>
      <c r="W33">
        <f ca="1">SUM(INDIRECT("G"&amp;S33):INDIRECT("G"&amp;T33))</f>
        <v>5034700160.3491421</v>
      </c>
      <c r="X33">
        <f t="shared" ca="1" si="5"/>
        <v>0.71894531945217388</v>
      </c>
    </row>
    <row r="34" spans="1:27" s="4" customFormat="1">
      <c r="A34">
        <v>2020</v>
      </c>
      <c r="B34" s="50">
        <v>2007</v>
      </c>
      <c r="C34">
        <v>155804.75262707792</v>
      </c>
      <c r="D34">
        <v>5.4707527697780698</v>
      </c>
      <c r="E34"/>
      <c r="F34">
        <v>1389359744.029443</v>
      </c>
      <c r="G34">
        <v>42957.629924036497</v>
      </c>
      <c r="H34"/>
      <c r="I34">
        <v>583611.09525429597</v>
      </c>
      <c r="J34">
        <v>0</v>
      </c>
      <c r="K34"/>
      <c r="L34">
        <f t="shared" si="7"/>
        <v>4.2005758246722901E-4</v>
      </c>
      <c r="M34">
        <v>0</v>
      </c>
      <c r="N34" t="e">
        <f t="shared" si="8"/>
        <v>#DIV/0!</v>
      </c>
      <c r="O34">
        <f t="shared" si="9"/>
        <v>8917.312986946592</v>
      </c>
      <c r="P34">
        <f t="shared" si="9"/>
        <v>7852.2338207908351</v>
      </c>
      <c r="Q34" t="e">
        <f t="shared" si="9"/>
        <v>#DIV/0!</v>
      </c>
      <c r="R34"/>
      <c r="S34" s="18"/>
    </row>
    <row r="35" spans="1:27" s="4" customFormat="1">
      <c r="A35">
        <v>2020</v>
      </c>
      <c r="B35" s="50">
        <v>2008</v>
      </c>
      <c r="C35">
        <v>134085.02114704848</v>
      </c>
      <c r="D35">
        <v>92.000978778115297</v>
      </c>
      <c r="E35"/>
      <c r="F35">
        <v>1248022385.8672667</v>
      </c>
      <c r="G35">
        <v>757316.01149225095</v>
      </c>
      <c r="H35"/>
      <c r="I35">
        <v>523362.84704561444</v>
      </c>
      <c r="J35">
        <v>0</v>
      </c>
      <c r="K35"/>
      <c r="L35">
        <f t="shared" si="7"/>
        <v>4.1935373353253031E-4</v>
      </c>
      <c r="M35">
        <v>0</v>
      </c>
      <c r="N35" t="e">
        <f t="shared" si="8"/>
        <v>#DIV/0!</v>
      </c>
      <c r="O35">
        <f t="shared" si="9"/>
        <v>9307.6942912108316</v>
      </c>
      <c r="P35">
        <f t="shared" si="9"/>
        <v>8231.6082018944489</v>
      </c>
      <c r="Q35" t="e">
        <f t="shared" si="9"/>
        <v>#DIV/0!</v>
      </c>
      <c r="R35"/>
      <c r="S35" s="18"/>
      <c r="U35"/>
      <c r="V35" s="1" t="s">
        <v>60</v>
      </c>
      <c r="W35"/>
      <c r="Y35" s="1" t="s">
        <v>61</v>
      </c>
      <c r="Z35"/>
    </row>
    <row r="36" spans="1:27" s="4" customFormat="1">
      <c r="A36">
        <v>2020</v>
      </c>
      <c r="B36" s="50">
        <v>2009</v>
      </c>
      <c r="C36">
        <v>100833.88361020507</v>
      </c>
      <c r="D36">
        <v>12.5908985320506</v>
      </c>
      <c r="E36"/>
      <c r="F36">
        <v>980852893.97988403</v>
      </c>
      <c r="G36">
        <v>107936.667657149</v>
      </c>
      <c r="H36"/>
      <c r="I36">
        <v>382920.46680211724</v>
      </c>
      <c r="J36">
        <v>0</v>
      </c>
      <c r="K36"/>
      <c r="L36">
        <f t="shared" si="7"/>
        <v>3.9039540908972475E-4</v>
      </c>
      <c r="M36">
        <v>0</v>
      </c>
      <c r="N36" t="e">
        <f t="shared" si="8"/>
        <v>#DIV/0!</v>
      </c>
      <c r="O36">
        <f t="shared" si="9"/>
        <v>9727.4136318261881</v>
      </c>
      <c r="P36">
        <f t="shared" si="9"/>
        <v>8572.5945120113702</v>
      </c>
      <c r="Q36" t="e">
        <f t="shared" si="9"/>
        <v>#DIV/0!</v>
      </c>
      <c r="R36"/>
      <c r="S36" s="18"/>
      <c r="U36" s="1" t="s">
        <v>36</v>
      </c>
      <c r="V36" s="1" t="s">
        <v>69</v>
      </c>
      <c r="W36" s="1" t="s">
        <v>70</v>
      </c>
      <c r="X36" s="60" t="s">
        <v>71</v>
      </c>
      <c r="Y36" s="1" t="s">
        <v>69</v>
      </c>
      <c r="Z36" s="1" t="s">
        <v>70</v>
      </c>
      <c r="AA36" s="60" t="s">
        <v>71</v>
      </c>
    </row>
    <row r="37" spans="1:27" s="4" customFormat="1">
      <c r="A37">
        <v>2020</v>
      </c>
      <c r="B37" s="50">
        <v>2010</v>
      </c>
      <c r="C37">
        <v>129545.74762295908</v>
      </c>
      <c r="D37">
        <v>82.1458681397595</v>
      </c>
      <c r="E37">
        <v>3.3716052059390802</v>
      </c>
      <c r="F37">
        <v>1314769337.889993</v>
      </c>
      <c r="G37">
        <v>734429.12399035902</v>
      </c>
      <c r="H37">
        <v>34358.983615088597</v>
      </c>
      <c r="I37">
        <v>478354.61621837318</v>
      </c>
      <c r="J37">
        <v>0</v>
      </c>
      <c r="K37">
        <v>6.0415279752073596</v>
      </c>
      <c r="L37">
        <f t="shared" si="7"/>
        <v>3.6383158812180728E-4</v>
      </c>
      <c r="M37">
        <v>0</v>
      </c>
      <c r="N37">
        <f t="shared" si="8"/>
        <v>1.7583546832724845E-4</v>
      </c>
      <c r="O37">
        <f t="shared" si="9"/>
        <v>10149.07368257744</v>
      </c>
      <c r="P37">
        <f t="shared" si="9"/>
        <v>8940.5485707550433</v>
      </c>
      <c r="Q37">
        <f t="shared" si="9"/>
        <v>10190.690047151806</v>
      </c>
      <c r="R37"/>
      <c r="S37" s="18"/>
      <c r="U37" s="59">
        <v>2020</v>
      </c>
      <c r="V37">
        <v>1383147762.4203176</v>
      </c>
      <c r="W37">
        <v>534009193.69143099</v>
      </c>
      <c r="X37" s="4">
        <f>V37/W37</f>
        <v>2.5901197559148175</v>
      </c>
      <c r="Y37">
        <v>263800711.99582773</v>
      </c>
      <c r="Z37">
        <v>79675677.542993233</v>
      </c>
      <c r="AA37" s="4">
        <f>Y37/Z37</f>
        <v>3.3109315180091201</v>
      </c>
    </row>
    <row r="38" spans="1:27" s="4" customFormat="1">
      <c r="A38">
        <v>2020</v>
      </c>
      <c r="B38" s="50">
        <v>2011</v>
      </c>
      <c r="C38">
        <v>132646.41434096365</v>
      </c>
      <c r="D38">
        <v>1061.2784454812477</v>
      </c>
      <c r="E38">
        <v>156.015182185844</v>
      </c>
      <c r="F38">
        <v>1405067872.2434044</v>
      </c>
      <c r="G38">
        <v>9869392.3130215872</v>
      </c>
      <c r="H38">
        <v>1661179.3030173299</v>
      </c>
      <c r="I38">
        <v>528458.52277440007</v>
      </c>
      <c r="J38">
        <v>0</v>
      </c>
      <c r="K38">
        <v>291.996129790297</v>
      </c>
      <c r="L38">
        <f t="shared" si="7"/>
        <v>3.7610889353738888E-4</v>
      </c>
      <c r="M38">
        <v>0</v>
      </c>
      <c r="N38">
        <f t="shared" si="8"/>
        <v>1.7577640731492475E-4</v>
      </c>
      <c r="O38">
        <f t="shared" si="9"/>
        <v>10592.580879206575</v>
      </c>
      <c r="P38">
        <f t="shared" si="9"/>
        <v>9299.5314802103694</v>
      </c>
      <c r="Q38">
        <f t="shared" si="9"/>
        <v>10647.549038134935</v>
      </c>
      <c r="R38"/>
      <c r="S38" s="1"/>
      <c r="T38" s="1"/>
      <c r="U38" s="59">
        <v>2021</v>
      </c>
      <c r="V38">
        <v>1831456749.6394589</v>
      </c>
      <c r="W38">
        <v>707093463.71229732</v>
      </c>
      <c r="X38" s="4">
        <f t="shared" ref="X38:X67" si="10">V38/W38</f>
        <v>2.5901197559148184</v>
      </c>
      <c r="Y38">
        <v>357235507.24991637</v>
      </c>
      <c r="Z38">
        <v>107895770.51256089</v>
      </c>
      <c r="AA38" s="4">
        <f t="shared" ref="AA38:AA67" si="11">Y38/Z38</f>
        <v>3.3109315180091152</v>
      </c>
    </row>
    <row r="39" spans="1:27" s="4" customFormat="1">
      <c r="A39">
        <v>2020</v>
      </c>
      <c r="B39" s="50">
        <v>2012</v>
      </c>
      <c r="C39">
        <v>172206.06601845816</v>
      </c>
      <c r="D39">
        <v>1475.1246019011578</v>
      </c>
      <c r="E39">
        <v>1532.2731819098799</v>
      </c>
      <c r="F39">
        <v>1913510149.0284522</v>
      </c>
      <c r="G39">
        <v>14316400.200935764</v>
      </c>
      <c r="H39">
        <v>17108170.039016299</v>
      </c>
      <c r="I39">
        <v>679996.19346580969</v>
      </c>
      <c r="J39">
        <v>0</v>
      </c>
      <c r="K39">
        <v>2989.39200049897</v>
      </c>
      <c r="L39">
        <f t="shared" si="7"/>
        <v>3.5536586717925935E-4</v>
      </c>
      <c r="M39">
        <v>0</v>
      </c>
      <c r="N39">
        <f t="shared" si="8"/>
        <v>1.7473476085878655E-4</v>
      </c>
      <c r="O39">
        <f t="shared" si="9"/>
        <v>11111.746486464361</v>
      </c>
      <c r="P39">
        <f t="shared" si="9"/>
        <v>9705.2141781681494</v>
      </c>
      <c r="Q39">
        <f t="shared" si="9"/>
        <v>11165.2218683956</v>
      </c>
      <c r="R39"/>
      <c r="S39"/>
      <c r="T39"/>
      <c r="U39" s="59">
        <v>2022</v>
      </c>
      <c r="V39">
        <v>2128394704.3626163</v>
      </c>
      <c r="W39">
        <v>821736021.85852551</v>
      </c>
      <c r="X39" s="4">
        <f t="shared" si="10"/>
        <v>2.5901197559148161</v>
      </c>
      <c r="Y39">
        <v>429080879.52049178</v>
      </c>
      <c r="Z39">
        <v>129595214.27326307</v>
      </c>
      <c r="AA39" s="4">
        <f t="shared" si="11"/>
        <v>3.3109315180091179</v>
      </c>
    </row>
    <row r="40" spans="1:27" s="4" customFormat="1">
      <c r="A40">
        <v>2020</v>
      </c>
      <c r="B40" s="50">
        <v>2013</v>
      </c>
      <c r="C40">
        <v>214996.18181140907</v>
      </c>
      <c r="D40">
        <v>4189.0524446611198</v>
      </c>
      <c r="E40">
        <v>2918.3602294777502</v>
      </c>
      <c r="F40">
        <v>2490426775.3238435</v>
      </c>
      <c r="G40">
        <v>42269304.303764142</v>
      </c>
      <c r="H40">
        <v>33949930.948932201</v>
      </c>
      <c r="I40">
        <v>866694.89352219657</v>
      </c>
      <c r="J40">
        <v>0</v>
      </c>
      <c r="K40">
        <v>5911.1233690290601</v>
      </c>
      <c r="L40">
        <f t="shared" si="7"/>
        <v>3.4801059083919283E-4</v>
      </c>
      <c r="M40">
        <v>0</v>
      </c>
      <c r="N40">
        <f t="shared" si="8"/>
        <v>1.7411297177365769E-4</v>
      </c>
      <c r="O40">
        <f t="shared" si="9"/>
        <v>11583.586063441828</v>
      </c>
      <c r="P40">
        <f t="shared" si="9"/>
        <v>10090.421369070156</v>
      </c>
      <c r="Q40">
        <f t="shared" si="9"/>
        <v>11633.221494046898</v>
      </c>
      <c r="R40"/>
      <c r="S40"/>
      <c r="T40"/>
      <c r="U40" s="59">
        <v>2023</v>
      </c>
      <c r="V40">
        <v>2436304369.5431442</v>
      </c>
      <c r="W40">
        <v>940614565.78584063</v>
      </c>
      <c r="X40" s="4">
        <f t="shared" si="10"/>
        <v>2.5901197559148184</v>
      </c>
      <c r="Y40">
        <v>501868936.67011452</v>
      </c>
      <c r="Z40">
        <v>151579376.96394622</v>
      </c>
      <c r="AA40" s="4">
        <f t="shared" si="11"/>
        <v>3.3109315180091161</v>
      </c>
    </row>
    <row r="41" spans="1:27" s="4" customFormat="1">
      <c r="A41">
        <v>2020</v>
      </c>
      <c r="B41" s="50">
        <v>2014</v>
      </c>
      <c r="C41">
        <v>211092.8571650768</v>
      </c>
      <c r="D41">
        <v>4494.7078568354773</v>
      </c>
      <c r="E41">
        <v>4061.1465021602598</v>
      </c>
      <c r="F41">
        <v>2556472564.8783722</v>
      </c>
      <c r="G41">
        <v>47226344.208781809</v>
      </c>
      <c r="H41">
        <v>49448615.347594902</v>
      </c>
      <c r="I41">
        <v>890246.04346893751</v>
      </c>
      <c r="J41">
        <v>0</v>
      </c>
      <c r="K41">
        <v>8587.7632584407893</v>
      </c>
      <c r="L41">
        <f t="shared" si="7"/>
        <v>3.4823219137941039E-4</v>
      </c>
      <c r="M41">
        <v>0</v>
      </c>
      <c r="N41">
        <f t="shared" si="8"/>
        <v>1.7367044957829105E-4</v>
      </c>
      <c r="O41">
        <f t="shared" si="9"/>
        <v>12110.654046807393</v>
      </c>
      <c r="P41">
        <f t="shared" si="9"/>
        <v>10507.099841196745</v>
      </c>
      <c r="Q41">
        <f t="shared" si="9"/>
        <v>12176.02352470947</v>
      </c>
      <c r="R41"/>
      <c r="S41"/>
      <c r="T41"/>
      <c r="U41" s="59">
        <v>2024</v>
      </c>
      <c r="V41">
        <v>2748858515.3606138</v>
      </c>
      <c r="W41">
        <v>1061286262.5688643</v>
      </c>
      <c r="X41" s="4">
        <f t="shared" si="10"/>
        <v>2.5901197559148157</v>
      </c>
      <c r="Y41">
        <v>570761708.2977376</v>
      </c>
      <c r="Z41">
        <v>172387047.32888597</v>
      </c>
      <c r="AA41" s="4">
        <f t="shared" si="11"/>
        <v>3.3109315180091152</v>
      </c>
    </row>
    <row r="42" spans="1:27" s="4" customFormat="1">
      <c r="A42">
        <v>2020</v>
      </c>
      <c r="B42" s="50">
        <v>2015</v>
      </c>
      <c r="C42">
        <v>255417.47858055061</v>
      </c>
      <c r="D42">
        <v>6301.786223197194</v>
      </c>
      <c r="E42">
        <v>2941.7853381155037</v>
      </c>
      <c r="F42">
        <v>3226139284.2310104</v>
      </c>
      <c r="G42">
        <v>68878393.692702845</v>
      </c>
      <c r="H42">
        <v>37397397.105085544</v>
      </c>
      <c r="I42">
        <v>1104608.6988799318</v>
      </c>
      <c r="J42">
        <v>0</v>
      </c>
      <c r="K42">
        <v>6482.4072482027595</v>
      </c>
      <c r="L42">
        <f t="shared" si="7"/>
        <v>3.423933691515209E-4</v>
      </c>
      <c r="M42">
        <v>0</v>
      </c>
      <c r="N42">
        <f t="shared" si="8"/>
        <v>1.7333846069520276E-4</v>
      </c>
      <c r="O42">
        <f t="shared" si="9"/>
        <v>12630.847748399443</v>
      </c>
      <c r="P42">
        <f t="shared" si="9"/>
        <v>10929.979414274319</v>
      </c>
      <c r="Q42">
        <f t="shared" si="9"/>
        <v>12712.483341507907</v>
      </c>
      <c r="R42"/>
      <c r="S42"/>
      <c r="T42"/>
      <c r="U42" s="59">
        <v>2025</v>
      </c>
      <c r="V42">
        <v>3062738151.4735017</v>
      </c>
      <c r="W42">
        <v>1182469708.0045857</v>
      </c>
      <c r="X42" s="4">
        <f t="shared" si="10"/>
        <v>2.5901197559148161</v>
      </c>
      <c r="Y42">
        <v>637667534.81791627</v>
      </c>
      <c r="Z42">
        <v>192594601.05093014</v>
      </c>
      <c r="AA42" s="4">
        <f t="shared" si="11"/>
        <v>3.3109315180091161</v>
      </c>
    </row>
    <row r="43" spans="1:27" s="4" customFormat="1">
      <c r="A43">
        <v>2020</v>
      </c>
      <c r="B43" s="50">
        <v>2016</v>
      </c>
      <c r="C43">
        <v>248323.69924004882</v>
      </c>
      <c r="D43">
        <v>10626.955544348501</v>
      </c>
      <c r="E43">
        <v>3140.4341370971392</v>
      </c>
      <c r="F43">
        <v>3271326904.3238263</v>
      </c>
      <c r="G43">
        <v>120675464.49490499</v>
      </c>
      <c r="H43">
        <v>41526179.579489112</v>
      </c>
      <c r="I43">
        <v>1101484.4715004682</v>
      </c>
      <c r="J43">
        <v>0</v>
      </c>
      <c r="K43">
        <v>7178.0837028237411</v>
      </c>
      <c r="L43">
        <f t="shared" si="7"/>
        <v>3.3670877405880714E-4</v>
      </c>
      <c r="M43">
        <v>0</v>
      </c>
      <c r="N43">
        <f t="shared" si="8"/>
        <v>1.7285682852388347E-4</v>
      </c>
      <c r="O43">
        <f t="shared" si="9"/>
        <v>13173.639545219201</v>
      </c>
      <c r="P43">
        <f t="shared" si="9"/>
        <v>11355.60076367132</v>
      </c>
      <c r="Q43">
        <f t="shared" si="9"/>
        <v>13223.069730694573</v>
      </c>
      <c r="R43"/>
      <c r="S43"/>
      <c r="T43"/>
      <c r="U43" s="59">
        <v>2026</v>
      </c>
      <c r="V43">
        <v>3224260214.9843254</v>
      </c>
      <c r="W43">
        <v>1244830555.6611347</v>
      </c>
      <c r="X43" s="4">
        <f t="shared" si="10"/>
        <v>2.5901197559148179</v>
      </c>
      <c r="Y43">
        <v>689983337.80370927</v>
      </c>
      <c r="Z43">
        <v>208395532.81325504</v>
      </c>
      <c r="AA43" s="4">
        <f t="shared" si="11"/>
        <v>3.310931518009117</v>
      </c>
    </row>
    <row r="44" spans="1:27" s="4" customFormat="1">
      <c r="A44">
        <v>2020</v>
      </c>
      <c r="B44" s="50">
        <v>2017</v>
      </c>
      <c r="C44">
        <v>268881.0645963492</v>
      </c>
      <c r="D44">
        <v>18482.283871995402</v>
      </c>
      <c r="E44">
        <v>8035.3350278582193</v>
      </c>
      <c r="F44">
        <v>3685487206.0577412</v>
      </c>
      <c r="G44">
        <v>218125107.132994</v>
      </c>
      <c r="H44">
        <v>110165555.40034264</v>
      </c>
      <c r="I44">
        <v>1253685.6035162983</v>
      </c>
      <c r="J44">
        <v>0</v>
      </c>
      <c r="K44">
        <v>19021.007263504685</v>
      </c>
      <c r="L44">
        <f t="shared" si="7"/>
        <v>3.4016821479006829E-4</v>
      </c>
      <c r="M44">
        <v>0</v>
      </c>
      <c r="N44">
        <f t="shared" si="8"/>
        <v>1.7265838849885674E-4</v>
      </c>
      <c r="O44">
        <f t="shared" si="9"/>
        <v>13706.756225435525</v>
      </c>
      <c r="P44">
        <f t="shared" si="9"/>
        <v>11801.848118105145</v>
      </c>
      <c r="Q44">
        <f t="shared" si="9"/>
        <v>13710.138409711928</v>
      </c>
      <c r="R44" s="29"/>
      <c r="S44"/>
      <c r="T44"/>
      <c r="U44" s="59">
        <v>2027</v>
      </c>
      <c r="V44">
        <v>3383663830.9315677</v>
      </c>
      <c r="W44">
        <v>1306373507.71315</v>
      </c>
      <c r="X44" s="4">
        <f t="shared" si="10"/>
        <v>2.590119755914817</v>
      </c>
      <c r="Y44">
        <v>740338094.62439919</v>
      </c>
      <c r="Z44">
        <v>223604170.1851837</v>
      </c>
      <c r="AA44" s="4">
        <f t="shared" si="11"/>
        <v>3.310931518009117</v>
      </c>
    </row>
    <row r="45" spans="1:27" s="4" customFormat="1">
      <c r="A45">
        <v>2020</v>
      </c>
      <c r="B45" s="50">
        <v>2018</v>
      </c>
      <c r="C45">
        <v>250579.27674040833</v>
      </c>
      <c r="D45">
        <v>34502.320784739401</v>
      </c>
      <c r="E45">
        <v>7910.9330283323225</v>
      </c>
      <c r="F45">
        <v>3564305374.5006089</v>
      </c>
      <c r="G45">
        <v>422003385.94539702</v>
      </c>
      <c r="H45">
        <v>111134809.81693666</v>
      </c>
      <c r="I45">
        <v>1221484.0257047687</v>
      </c>
      <c r="J45">
        <v>0</v>
      </c>
      <c r="K45">
        <v>19189.555634443957</v>
      </c>
      <c r="L45">
        <f t="shared" si="7"/>
        <v>3.4269903876457545E-4</v>
      </c>
      <c r="M45">
        <v>0</v>
      </c>
      <c r="N45">
        <f t="shared" si="8"/>
        <v>1.7266917238670183E-4</v>
      </c>
      <c r="O45">
        <f t="shared" si="9"/>
        <v>14224.262360662446</v>
      </c>
      <c r="P45">
        <f t="shared" si="9"/>
        <v>12231.159421949722</v>
      </c>
      <c r="Q45">
        <f t="shared" si="9"/>
        <v>14048.255675900295</v>
      </c>
      <c r="R45" s="18"/>
      <c r="S45"/>
      <c r="T45"/>
      <c r="U45" s="59">
        <v>2028</v>
      </c>
      <c r="V45">
        <v>3540093069.22822</v>
      </c>
      <c r="W45">
        <v>1366768104.5032904</v>
      </c>
      <c r="X45" s="4">
        <f t="shared" si="10"/>
        <v>2.590119755914817</v>
      </c>
      <c r="Y45">
        <v>787350363.8371774</v>
      </c>
      <c r="Z45">
        <v>237803276.6774399</v>
      </c>
      <c r="AA45" s="4">
        <f t="shared" si="11"/>
        <v>3.3109315180091139</v>
      </c>
    </row>
    <row r="46" spans="1:27" s="4" customFormat="1">
      <c r="A46">
        <v>2020</v>
      </c>
      <c r="B46" s="50">
        <v>2019</v>
      </c>
      <c r="C46">
        <v>207301.34440138968</v>
      </c>
      <c r="D46">
        <v>24195.716530691789</v>
      </c>
      <c r="E46">
        <v>6050.3482448312607</v>
      </c>
      <c r="F46">
        <v>3061067923.5993323</v>
      </c>
      <c r="G46">
        <v>306470557.52963817</v>
      </c>
      <c r="H46">
        <v>88380856.65950121</v>
      </c>
      <c r="I46">
        <v>1024986.5545589651</v>
      </c>
      <c r="J46">
        <v>0</v>
      </c>
      <c r="K46">
        <v>14811.49754631384</v>
      </c>
      <c r="L46">
        <f t="shared" si="7"/>
        <v>3.3484606684380363E-4</v>
      </c>
      <c r="M46">
        <v>0</v>
      </c>
      <c r="N46">
        <f t="shared" si="8"/>
        <v>1.6758716882975087E-4</v>
      </c>
      <c r="O46">
        <f t="shared" si="9"/>
        <v>14766.271451053899</v>
      </c>
      <c r="P46">
        <f t="shared" si="9"/>
        <v>12666.314599151727</v>
      </c>
      <c r="Q46">
        <f t="shared" si="9"/>
        <v>14607.565231473065</v>
      </c>
      <c r="S46"/>
      <c r="T46"/>
      <c r="U46" s="59">
        <v>2029</v>
      </c>
      <c r="V46">
        <v>3691594077.1708169</v>
      </c>
      <c r="W46">
        <v>1425259997.6277788</v>
      </c>
      <c r="X46" s="4">
        <f t="shared" si="10"/>
        <v>2.5901197559148184</v>
      </c>
      <c r="Y46">
        <v>830607635.68494952</v>
      </c>
      <c r="Z46">
        <v>250868262.048621</v>
      </c>
      <c r="AA46" s="4">
        <f t="shared" si="11"/>
        <v>3.3109315180091166</v>
      </c>
    </row>
    <row r="47" spans="1:27" s="4" customFormat="1">
      <c r="A47">
        <v>2020</v>
      </c>
      <c r="B47" s="50">
        <v>2020</v>
      </c>
      <c r="C47">
        <v>148617.71534774787</v>
      </c>
      <c r="D47">
        <v>9974.4714632762843</v>
      </c>
      <c r="E47">
        <v>5087.408458346441</v>
      </c>
      <c r="F47">
        <v>2281774247.2610388</v>
      </c>
      <c r="G47">
        <v>131049355.56543352</v>
      </c>
      <c r="H47">
        <v>77899948.699073523</v>
      </c>
      <c r="I47">
        <v>745314.9522330981</v>
      </c>
      <c r="J47">
        <v>0</v>
      </c>
      <c r="K47">
        <v>12818.338953578028</v>
      </c>
      <c r="L47">
        <f t="shared" si="7"/>
        <v>3.2663833993557771E-4</v>
      </c>
      <c r="M47">
        <v>0</v>
      </c>
      <c r="N47">
        <f t="shared" si="8"/>
        <v>1.6454874704853917E-4</v>
      </c>
      <c r="O47">
        <f t="shared" si="9"/>
        <v>15353.312637877369</v>
      </c>
      <c r="P47">
        <f t="shared" si="9"/>
        <v>13138.476163667136</v>
      </c>
      <c r="Q47">
        <f t="shared" si="9"/>
        <v>15312.304749438837</v>
      </c>
      <c r="S47"/>
      <c r="T47"/>
      <c r="U47" s="59">
        <v>2030</v>
      </c>
      <c r="V47">
        <v>3841615665.9453855</v>
      </c>
      <c r="W47">
        <v>1483180712.850301</v>
      </c>
      <c r="X47" s="4">
        <f t="shared" si="10"/>
        <v>2.5901197559148166</v>
      </c>
      <c r="Y47">
        <v>870372504.57893658</v>
      </c>
      <c r="Z47">
        <v>262878437.63748321</v>
      </c>
      <c r="AA47" s="4">
        <f t="shared" si="11"/>
        <v>3.3109315180091143</v>
      </c>
    </row>
    <row r="48" spans="1:27" s="4" customFormat="1">
      <c r="A48">
        <v>2021</v>
      </c>
      <c r="B48" s="50">
        <v>1977</v>
      </c>
      <c r="C48">
        <v>1308.088352572805</v>
      </c>
      <c r="D48">
        <v>5.6183086744856399E-3</v>
      </c>
      <c r="E48"/>
      <c r="F48">
        <v>2794133.900669286</v>
      </c>
      <c r="G48">
        <v>13.846260082805999</v>
      </c>
      <c r="H48"/>
      <c r="I48">
        <v>2081.6872813970458</v>
      </c>
      <c r="J48">
        <v>0</v>
      </c>
      <c r="K48"/>
      <c r="L48">
        <f t="shared" si="7"/>
        <v>7.4502058791757041E-4</v>
      </c>
      <c r="M48">
        <v>0</v>
      </c>
      <c r="N48" t="e">
        <f t="shared" si="8"/>
        <v>#DIV/0!</v>
      </c>
      <c r="O48">
        <f t="shared" si="9"/>
        <v>2136.0437123177971</v>
      </c>
      <c r="P48">
        <f t="shared" si="9"/>
        <v>2464.4890277541817</v>
      </c>
      <c r="Q48" t="e">
        <f t="shared" si="9"/>
        <v>#DIV/0!</v>
      </c>
      <c r="S48"/>
      <c r="T48"/>
      <c r="U48" s="59">
        <v>2031</v>
      </c>
      <c r="V48">
        <v>3978825502.4736257</v>
      </c>
      <c r="W48">
        <v>1536155034.2942829</v>
      </c>
      <c r="X48" s="4">
        <f t="shared" si="10"/>
        <v>2.590119755914817</v>
      </c>
      <c r="Y48">
        <v>906500305.96266925</v>
      </c>
      <c r="Z48">
        <v>273790110.43627781</v>
      </c>
      <c r="AA48" s="4">
        <f t="shared" si="11"/>
        <v>3.3109315180091179</v>
      </c>
    </row>
    <row r="49" spans="1:27" s="4" customFormat="1">
      <c r="A49">
        <v>2021</v>
      </c>
      <c r="B49" s="50">
        <v>1978</v>
      </c>
      <c r="C49">
        <v>1529.1663149901715</v>
      </c>
      <c r="D49"/>
      <c r="E49"/>
      <c r="F49">
        <v>3532928.4383849506</v>
      </c>
      <c r="G49"/>
      <c r="H49"/>
      <c r="I49">
        <v>2585.3778441180748</v>
      </c>
      <c r="J49"/>
      <c r="K49"/>
      <c r="L49">
        <f t="shared" si="7"/>
        <v>7.3179456906858806E-4</v>
      </c>
      <c r="M49">
        <v>0</v>
      </c>
      <c r="N49" t="e">
        <f t="shared" si="8"/>
        <v>#DIV/0!</v>
      </c>
      <c r="O49">
        <f t="shared" si="9"/>
        <v>2310.3624528949017</v>
      </c>
      <c r="P49" t="e">
        <f t="shared" si="9"/>
        <v>#DIV/0!</v>
      </c>
      <c r="Q49" t="e">
        <f t="shared" si="9"/>
        <v>#DIV/0!</v>
      </c>
      <c r="S49"/>
      <c r="T49"/>
      <c r="U49" s="59">
        <v>2032</v>
      </c>
      <c r="V49">
        <v>4102930270.5417104</v>
      </c>
      <c r="W49">
        <v>1584069717.6924839</v>
      </c>
      <c r="X49" s="4">
        <f t="shared" si="10"/>
        <v>2.5901197559148175</v>
      </c>
      <c r="Y49">
        <v>939235585.54037249</v>
      </c>
      <c r="Z49">
        <v>283677140.53631073</v>
      </c>
      <c r="AA49" s="4">
        <f t="shared" si="11"/>
        <v>3.3109315180091157</v>
      </c>
    </row>
    <row r="50" spans="1:27" s="4" customFormat="1">
      <c r="A50">
        <v>2021</v>
      </c>
      <c r="B50" s="50">
        <v>1979</v>
      </c>
      <c r="C50">
        <v>1682.9580317973841</v>
      </c>
      <c r="D50">
        <v>5.4938255992902996E-3</v>
      </c>
      <c r="E50"/>
      <c r="F50">
        <v>3960162.133350479</v>
      </c>
      <c r="G50">
        <v>14.3597141024718</v>
      </c>
      <c r="H50"/>
      <c r="I50">
        <v>2732.9786107489608</v>
      </c>
      <c r="J50">
        <v>0</v>
      </c>
      <c r="K50"/>
      <c r="L50">
        <f t="shared" si="7"/>
        <v>6.9011785849200456E-4</v>
      </c>
      <c r="M50">
        <v>0</v>
      </c>
      <c r="N50" t="e">
        <f t="shared" si="8"/>
        <v>#DIV/0!</v>
      </c>
      <c r="O50">
        <f t="shared" si="9"/>
        <v>2353.0961904742576</v>
      </c>
      <c r="P50">
        <f t="shared" si="9"/>
        <v>2613.7913996263023</v>
      </c>
      <c r="Q50" t="e">
        <f t="shared" si="9"/>
        <v>#DIV/0!</v>
      </c>
      <c r="S50"/>
      <c r="T50"/>
      <c r="U50" s="59">
        <v>2033</v>
      </c>
      <c r="V50">
        <v>4214401578.4886451</v>
      </c>
      <c r="W50">
        <v>1627106842.7877147</v>
      </c>
      <c r="X50" s="4">
        <f t="shared" si="10"/>
        <v>2.5901197559148175</v>
      </c>
      <c r="Y50">
        <v>968639232.17728412</v>
      </c>
      <c r="Z50">
        <v>292557918.1896618</v>
      </c>
      <c r="AA50" s="4">
        <f t="shared" si="11"/>
        <v>3.3109315180091174</v>
      </c>
    </row>
    <row r="51" spans="1:27" s="4" customFormat="1">
      <c r="A51">
        <v>2021</v>
      </c>
      <c r="B51" s="50">
        <v>1980</v>
      </c>
      <c r="C51">
        <v>1130.851087045749</v>
      </c>
      <c r="D51">
        <v>3.86965432498415</v>
      </c>
      <c r="E51"/>
      <c r="F51">
        <v>2831469.4132429888</v>
      </c>
      <c r="G51">
        <v>10287.478036190299</v>
      </c>
      <c r="H51"/>
      <c r="I51">
        <v>1837.7382594381456</v>
      </c>
      <c r="J51">
        <v>0</v>
      </c>
      <c r="K51"/>
      <c r="L51">
        <f t="shared" si="7"/>
        <v>6.4904047730231869E-4</v>
      </c>
      <c r="M51">
        <v>0</v>
      </c>
      <c r="N51" t="e">
        <f t="shared" si="8"/>
        <v>#DIV/0!</v>
      </c>
      <c r="O51">
        <f t="shared" si="9"/>
        <v>2503.8393168458269</v>
      </c>
      <c r="P51">
        <f t="shared" si="9"/>
        <v>2658.5005202583402</v>
      </c>
      <c r="Q51" t="e">
        <f t="shared" si="9"/>
        <v>#DIV/0!</v>
      </c>
      <c r="S51"/>
      <c r="T51"/>
      <c r="U51" s="59">
        <v>2034</v>
      </c>
      <c r="V51">
        <v>4314832027.384016</v>
      </c>
      <c r="W51">
        <v>1665881285.0373554</v>
      </c>
      <c r="X51" s="4">
        <f t="shared" si="10"/>
        <v>2.5901197559148166</v>
      </c>
      <c r="Y51">
        <v>995019448.74405313</v>
      </c>
      <c r="Z51">
        <v>300525529.84918422</v>
      </c>
      <c r="AA51" s="4">
        <f t="shared" si="11"/>
        <v>3.3109315180091152</v>
      </c>
    </row>
    <row r="52" spans="1:27" s="4" customFormat="1">
      <c r="A52">
        <v>2021</v>
      </c>
      <c r="B52" s="50">
        <v>1981</v>
      </c>
      <c r="C52">
        <v>1370.949806064536</v>
      </c>
      <c r="D52"/>
      <c r="E52"/>
      <c r="F52">
        <v>3781531.5697310236</v>
      </c>
      <c r="G52"/>
      <c r="H52"/>
      <c r="I52">
        <v>1988.4666804102205</v>
      </c>
      <c r="J52"/>
      <c r="K52"/>
      <c r="L52">
        <f t="shared" si="7"/>
        <v>5.2583632947209751E-4</v>
      </c>
      <c r="M52">
        <v>0</v>
      </c>
      <c r="N52" t="e">
        <f t="shared" si="8"/>
        <v>#DIV/0!</v>
      </c>
      <c r="O52">
        <f t="shared" si="9"/>
        <v>2758.3297017899808</v>
      </c>
      <c r="P52" t="e">
        <f t="shared" si="9"/>
        <v>#DIV/0!</v>
      </c>
      <c r="Q52" t="e">
        <f t="shared" si="9"/>
        <v>#DIV/0!</v>
      </c>
      <c r="S52"/>
      <c r="T52"/>
      <c r="U52" s="59">
        <v>2035</v>
      </c>
      <c r="V52">
        <v>4404731969.3728085</v>
      </c>
      <c r="W52">
        <v>1700590082.4910233</v>
      </c>
      <c r="X52" s="4">
        <f t="shared" si="10"/>
        <v>2.5901197559148175</v>
      </c>
      <c r="Y52">
        <v>1018486511.1811405</v>
      </c>
      <c r="Z52">
        <v>307613282.13564599</v>
      </c>
      <c r="AA52" s="4">
        <f t="shared" si="11"/>
        <v>3.3109315180091152</v>
      </c>
    </row>
    <row r="53" spans="1:27" s="4" customFormat="1">
      <c r="A53">
        <v>2021</v>
      </c>
      <c r="B53" s="50">
        <v>1982</v>
      </c>
      <c r="C53">
        <v>1656.8121228723448</v>
      </c>
      <c r="D53">
        <v>2.7075874754233101E-3</v>
      </c>
      <c r="E53"/>
      <c r="F53">
        <v>5049992.4184667226</v>
      </c>
      <c r="G53">
        <v>7.9137632940946503</v>
      </c>
      <c r="H53"/>
      <c r="I53">
        <v>2580.5957393077579</v>
      </c>
      <c r="J53">
        <v>0</v>
      </c>
      <c r="K53"/>
      <c r="L53">
        <f t="shared" si="7"/>
        <v>5.1100982446450436E-4</v>
      </c>
      <c r="M53">
        <v>0</v>
      </c>
      <c r="N53" t="e">
        <f t="shared" si="8"/>
        <v>#DIV/0!</v>
      </c>
      <c r="O53">
        <f t="shared" si="9"/>
        <v>3048.0175445069567</v>
      </c>
      <c r="P53">
        <f t="shared" si="9"/>
        <v>2922.8098319731648</v>
      </c>
      <c r="Q53" t="e">
        <f t="shared" si="9"/>
        <v>#DIV/0!</v>
      </c>
      <c r="S53"/>
      <c r="T53"/>
      <c r="U53" s="59">
        <v>2036</v>
      </c>
      <c r="V53">
        <v>4484924075.9419985</v>
      </c>
      <c r="W53">
        <v>1731550854.2414677</v>
      </c>
      <c r="X53" s="4">
        <f t="shared" si="10"/>
        <v>2.5901197559148144</v>
      </c>
      <c r="Y53">
        <v>1039273357.356205</v>
      </c>
      <c r="Z53">
        <v>313891529.22774047</v>
      </c>
      <c r="AA53" s="4">
        <f t="shared" si="11"/>
        <v>3.3109315180091143</v>
      </c>
    </row>
    <row r="54" spans="1:27" s="4" customFormat="1">
      <c r="A54">
        <v>2021</v>
      </c>
      <c r="B54" s="50">
        <v>1983</v>
      </c>
      <c r="C54">
        <v>2114.9802805257495</v>
      </c>
      <c r="D54">
        <v>7.7416871501753207E-3</v>
      </c>
      <c r="E54"/>
      <c r="F54">
        <v>6627163.5130758397</v>
      </c>
      <c r="G54">
        <v>20.653907230648372</v>
      </c>
      <c r="H54"/>
      <c r="I54">
        <v>3419.2915499059604</v>
      </c>
      <c r="J54">
        <v>0</v>
      </c>
      <c r="K54"/>
      <c r="L54">
        <f t="shared" si="7"/>
        <v>5.1595098614353905E-4</v>
      </c>
      <c r="M54">
        <v>0</v>
      </c>
      <c r="N54" t="e">
        <f t="shared" si="8"/>
        <v>#DIV/0!</v>
      </c>
      <c r="O54">
        <f t="shared" si="9"/>
        <v>3133.4398595094394</v>
      </c>
      <c r="P54">
        <f t="shared" si="9"/>
        <v>2667.8819267684612</v>
      </c>
      <c r="Q54" t="e">
        <f t="shared" si="9"/>
        <v>#DIV/0!</v>
      </c>
      <c r="S54"/>
      <c r="T54"/>
      <c r="U54" s="59">
        <v>2037</v>
      </c>
      <c r="V54">
        <v>4556616413.0220938</v>
      </c>
      <c r="W54">
        <v>1759230013.4449666</v>
      </c>
      <c r="X54" s="4">
        <f t="shared" si="10"/>
        <v>2.5901197559148152</v>
      </c>
      <c r="Y54">
        <v>1057593168.1200118</v>
      </c>
      <c r="Z54">
        <v>319424658.09620523</v>
      </c>
      <c r="AA54" s="4">
        <f t="shared" si="11"/>
        <v>3.3109315180091166</v>
      </c>
    </row>
    <row r="55" spans="1:27" s="4" customFormat="1">
      <c r="A55">
        <v>2021</v>
      </c>
      <c r="B55" s="50">
        <v>1984</v>
      </c>
      <c r="C55">
        <v>2994.7813335130477</v>
      </c>
      <c r="D55">
        <v>5.4773910439828901E-3</v>
      </c>
      <c r="E55"/>
      <c r="F55">
        <v>10380094.930624511</v>
      </c>
      <c r="G55">
        <v>15.92599183273488</v>
      </c>
      <c r="H55"/>
      <c r="I55">
        <v>5354.034235019627</v>
      </c>
      <c r="J55">
        <v>0</v>
      </c>
      <c r="K55"/>
      <c r="L55">
        <f t="shared" si="7"/>
        <v>5.1579819556597307E-4</v>
      </c>
      <c r="M55">
        <v>0</v>
      </c>
      <c r="N55" t="e">
        <f t="shared" si="8"/>
        <v>#DIV/0!</v>
      </c>
      <c r="O55">
        <f t="shared" si="9"/>
        <v>3466.0610490877052</v>
      </c>
      <c r="P55">
        <f t="shared" si="9"/>
        <v>2907.5871532360561</v>
      </c>
      <c r="Q55" t="e">
        <f t="shared" si="9"/>
        <v>#DIV/0!</v>
      </c>
      <c r="S55"/>
      <c r="T55"/>
      <c r="U55" s="59">
        <v>2038</v>
      </c>
      <c r="V55">
        <v>4620545742.8510084</v>
      </c>
      <c r="W55">
        <v>1783912011.1336536</v>
      </c>
      <c r="X55" s="4">
        <f t="shared" si="10"/>
        <v>2.5901197559148166</v>
      </c>
      <c r="Y55">
        <v>1073636985.8470162</v>
      </c>
      <c r="Z55">
        <v>324270369.23210073</v>
      </c>
      <c r="AA55" s="4">
        <f t="shared" si="11"/>
        <v>3.3109315180091174</v>
      </c>
    </row>
    <row r="56" spans="1:27" s="4" customFormat="1">
      <c r="A56">
        <v>2021</v>
      </c>
      <c r="B56" s="50">
        <v>1985</v>
      </c>
      <c r="C56">
        <v>3630.3411906574675</v>
      </c>
      <c r="D56"/>
      <c r="E56"/>
      <c r="F56">
        <v>13060218.70397854</v>
      </c>
      <c r="G56"/>
      <c r="H56"/>
      <c r="I56">
        <v>6519.4548584808472</v>
      </c>
      <c r="J56"/>
      <c r="K56"/>
      <c r="L56">
        <f t="shared" si="7"/>
        <v>4.9918420251988753E-4</v>
      </c>
      <c r="M56">
        <v>0</v>
      </c>
      <c r="N56" t="e">
        <f t="shared" si="8"/>
        <v>#DIV/0!</v>
      </c>
      <c r="O56">
        <f t="shared" si="9"/>
        <v>3597.5182546446244</v>
      </c>
      <c r="P56" t="e">
        <f t="shared" si="9"/>
        <v>#DIV/0!</v>
      </c>
      <c r="Q56" t="e">
        <f t="shared" si="9"/>
        <v>#DIV/0!</v>
      </c>
      <c r="S56"/>
      <c r="T56"/>
      <c r="U56" s="59">
        <v>2039</v>
      </c>
      <c r="V56">
        <v>4677457803.4694805</v>
      </c>
      <c r="W56">
        <v>1805884763.740366</v>
      </c>
      <c r="X56" s="4">
        <f t="shared" si="10"/>
        <v>2.5901197559148152</v>
      </c>
      <c r="Y56">
        <v>1087577306.8878109</v>
      </c>
      <c r="Z56">
        <v>328480761.67452055</v>
      </c>
      <c r="AA56" s="4">
        <f t="shared" si="11"/>
        <v>3.3109315180091157</v>
      </c>
    </row>
    <row r="57" spans="1:27" s="4" customFormat="1">
      <c r="A57">
        <v>2021</v>
      </c>
      <c r="B57" s="50">
        <v>1986</v>
      </c>
      <c r="C57">
        <v>4765.5561632895133</v>
      </c>
      <c r="D57"/>
      <c r="E57"/>
      <c r="F57">
        <v>19000212.345419351</v>
      </c>
      <c r="G57"/>
      <c r="H57"/>
      <c r="I57">
        <v>9488.6513569387389</v>
      </c>
      <c r="J57"/>
      <c r="K57"/>
      <c r="L57">
        <f t="shared" si="7"/>
        <v>4.9939712169723731E-4</v>
      </c>
      <c r="M57">
        <v>0</v>
      </c>
      <c r="N57" t="e">
        <f t="shared" si="8"/>
        <v>#DIV/0!</v>
      </c>
      <c r="O57">
        <f t="shared" si="9"/>
        <v>3986.9873933673471</v>
      </c>
      <c r="P57" t="e">
        <f t="shared" si="9"/>
        <v>#DIV/0!</v>
      </c>
      <c r="Q57" t="e">
        <f t="shared" si="9"/>
        <v>#DIV/0!</v>
      </c>
      <c r="S57"/>
      <c r="T57"/>
      <c r="U57" s="59">
        <v>2040</v>
      </c>
      <c r="V57">
        <v>4728868766.1347942</v>
      </c>
      <c r="W57">
        <v>1825733638.5068324</v>
      </c>
      <c r="X57" s="4">
        <f t="shared" si="10"/>
        <v>2.5901197559148206</v>
      </c>
      <c r="Y57">
        <v>1099796740.825422</v>
      </c>
      <c r="Z57">
        <v>332171394.92113018</v>
      </c>
      <c r="AA57" s="4">
        <f t="shared" si="11"/>
        <v>3.310931518009113</v>
      </c>
    </row>
    <row r="58" spans="1:27" s="4" customFormat="1">
      <c r="A58">
        <v>2021</v>
      </c>
      <c r="B58" s="50">
        <v>1987</v>
      </c>
      <c r="C58">
        <v>5405.1051624237662</v>
      </c>
      <c r="D58">
        <v>5.0110436312210301E-3</v>
      </c>
      <c r="E58"/>
      <c r="F58">
        <v>21963951.747495059</v>
      </c>
      <c r="G58">
        <v>18.363674521061</v>
      </c>
      <c r="H58"/>
      <c r="I58">
        <v>10843.230328893909</v>
      </c>
      <c r="J58">
        <v>0</v>
      </c>
      <c r="K58"/>
      <c r="L58">
        <f t="shared" si="7"/>
        <v>4.9368303361577712E-4</v>
      </c>
      <c r="M58">
        <v>0</v>
      </c>
      <c r="N58" t="e">
        <f t="shared" si="8"/>
        <v>#DIV/0!</v>
      </c>
      <c r="O58">
        <f t="shared" si="9"/>
        <v>4063.5567833514542</v>
      </c>
      <c r="P58">
        <f t="shared" si="9"/>
        <v>3664.6407160869926</v>
      </c>
      <c r="Q58" t="e">
        <f t="shared" si="9"/>
        <v>#DIV/0!</v>
      </c>
      <c r="S58"/>
      <c r="T58"/>
      <c r="U58" s="59">
        <v>2041</v>
      </c>
      <c r="V58">
        <v>4775093985.7473698</v>
      </c>
      <c r="W58">
        <v>1843580388.4522808</v>
      </c>
      <c r="X58" s="4">
        <f t="shared" si="10"/>
        <v>2.5901197559148197</v>
      </c>
      <c r="Y58">
        <v>1110432684.6735361</v>
      </c>
      <c r="Z58">
        <v>335383766.96514899</v>
      </c>
      <c r="AA58" s="4">
        <f t="shared" si="11"/>
        <v>3.3109315180091152</v>
      </c>
    </row>
    <row r="59" spans="1:27" s="4" customFormat="1">
      <c r="A59">
        <v>2021</v>
      </c>
      <c r="B59" s="50">
        <v>1988</v>
      </c>
      <c r="C59">
        <v>5399.8789207375685</v>
      </c>
      <c r="D59"/>
      <c r="E59"/>
      <c r="F59">
        <v>23353201.234671813</v>
      </c>
      <c r="G59"/>
      <c r="H59"/>
      <c r="I59">
        <v>11703.856059961234</v>
      </c>
      <c r="J59"/>
      <c r="K59"/>
      <c r="L59">
        <f t="shared" si="7"/>
        <v>5.0116709663704955E-4</v>
      </c>
      <c r="M59">
        <v>0</v>
      </c>
      <c r="N59" t="e">
        <f t="shared" si="8"/>
        <v>#DIV/0!</v>
      </c>
      <c r="O59">
        <f t="shared" si="9"/>
        <v>4324.7638655353412</v>
      </c>
      <c r="P59" t="e">
        <f t="shared" si="9"/>
        <v>#DIV/0!</v>
      </c>
      <c r="Q59" t="e">
        <f t="shared" si="9"/>
        <v>#DIV/0!</v>
      </c>
      <c r="S59"/>
      <c r="T59"/>
      <c r="U59" s="59">
        <v>2042</v>
      </c>
      <c r="V59">
        <v>4817413002.9664679</v>
      </c>
      <c r="W59">
        <v>1859919021.8774223</v>
      </c>
      <c r="X59" s="4">
        <f t="shared" si="10"/>
        <v>2.5901197559148135</v>
      </c>
      <c r="Y59">
        <v>1119877579.8719723</v>
      </c>
      <c r="Z59">
        <v>338236406.81803137</v>
      </c>
      <c r="AA59" s="4">
        <f t="shared" si="11"/>
        <v>3.3109315180091126</v>
      </c>
    </row>
    <row r="60" spans="1:27" s="4" customFormat="1">
      <c r="A60">
        <v>2021</v>
      </c>
      <c r="B60" s="50">
        <v>1989</v>
      </c>
      <c r="C60">
        <v>6920.2463623850608</v>
      </c>
      <c r="D60">
        <v>0.59563725252313304</v>
      </c>
      <c r="E60"/>
      <c r="F60">
        <v>31990187.299868781</v>
      </c>
      <c r="G60">
        <v>2221.3686810152499</v>
      </c>
      <c r="H60"/>
      <c r="I60">
        <v>15949.160030068026</v>
      </c>
      <c r="J60">
        <v>0</v>
      </c>
      <c r="K60"/>
      <c r="L60">
        <f t="shared" si="7"/>
        <v>4.9856413407537152E-4</v>
      </c>
      <c r="M60">
        <v>0</v>
      </c>
      <c r="N60" t="e">
        <f t="shared" si="8"/>
        <v>#DIV/0!</v>
      </c>
      <c r="O60">
        <f t="shared" si="9"/>
        <v>4622.6948615227293</v>
      </c>
      <c r="P60">
        <f t="shared" si="9"/>
        <v>3729.3985082455492</v>
      </c>
      <c r="Q60" t="e">
        <f t="shared" si="9"/>
        <v>#DIV/0!</v>
      </c>
      <c r="S60"/>
      <c r="T60"/>
      <c r="U60" s="59">
        <v>2043</v>
      </c>
      <c r="V60">
        <v>4855573936.454915</v>
      </c>
      <c r="W60">
        <v>1874652291.7971976</v>
      </c>
      <c r="X60" s="4">
        <f t="shared" si="10"/>
        <v>2.5901197559148197</v>
      </c>
      <c r="Y60">
        <v>1128178367.7942781</v>
      </c>
      <c r="Z60">
        <v>340743492.17366457</v>
      </c>
      <c r="AA60" s="4">
        <f t="shared" si="11"/>
        <v>3.3109315180091148</v>
      </c>
    </row>
    <row r="61" spans="1:27" s="4" customFormat="1">
      <c r="A61">
        <v>2021</v>
      </c>
      <c r="B61" s="50">
        <v>1990</v>
      </c>
      <c r="C61">
        <v>8320.421701299807</v>
      </c>
      <c r="D61"/>
      <c r="E61"/>
      <c r="F61">
        <v>39439948.999607109</v>
      </c>
      <c r="G61"/>
      <c r="H61"/>
      <c r="I61">
        <v>19709.597504693069</v>
      </c>
      <c r="J61"/>
      <c r="K61"/>
      <c r="L61">
        <f t="shared" si="7"/>
        <v>4.9973689126447431E-4</v>
      </c>
      <c r="M61">
        <v>0</v>
      </c>
      <c r="N61" t="e">
        <f t="shared" si="8"/>
        <v>#DIV/0!</v>
      </c>
      <c r="O61">
        <f t="shared" si="9"/>
        <v>4740.1382304271719</v>
      </c>
      <c r="P61" t="e">
        <f t="shared" si="9"/>
        <v>#DIV/0!</v>
      </c>
      <c r="Q61" t="e">
        <f t="shared" si="9"/>
        <v>#DIV/0!</v>
      </c>
      <c r="S61"/>
      <c r="T61"/>
      <c r="U61" s="59">
        <v>2044</v>
      </c>
      <c r="V61">
        <v>4890041441.2311478</v>
      </c>
      <c r="W61">
        <v>1887959593.3988059</v>
      </c>
      <c r="X61" s="4">
        <f t="shared" si="10"/>
        <v>2.5901197559148148</v>
      </c>
      <c r="Y61">
        <v>1135549753.3301806</v>
      </c>
      <c r="Z61">
        <v>342969870.30797726</v>
      </c>
      <c r="AA61" s="4">
        <f t="shared" si="11"/>
        <v>3.3109315180091157</v>
      </c>
    </row>
    <row r="62" spans="1:27" s="4" customFormat="1">
      <c r="A62">
        <v>2021</v>
      </c>
      <c r="B62" s="50">
        <v>1991</v>
      </c>
      <c r="C62">
        <v>10300.051784053432</v>
      </c>
      <c r="D62"/>
      <c r="E62"/>
      <c r="F62">
        <v>50804252.117774278</v>
      </c>
      <c r="G62"/>
      <c r="H62"/>
      <c r="I62">
        <v>24974.302413549151</v>
      </c>
      <c r="J62"/>
      <c r="K62"/>
      <c r="L62">
        <f t="shared" si="7"/>
        <v>4.9157897956363561E-4</v>
      </c>
      <c r="M62">
        <v>0</v>
      </c>
      <c r="N62" t="e">
        <f t="shared" si="8"/>
        <v>#DIV/0!</v>
      </c>
      <c r="O62">
        <f t="shared" si="9"/>
        <v>4932.4268637590303</v>
      </c>
      <c r="P62" t="e">
        <f t="shared" si="9"/>
        <v>#DIV/0!</v>
      </c>
      <c r="Q62" t="e">
        <f t="shared" si="9"/>
        <v>#DIV/0!</v>
      </c>
      <c r="S62"/>
      <c r="T62"/>
      <c r="U62" s="59">
        <v>2045</v>
      </c>
      <c r="V62">
        <v>4921200083.0696831</v>
      </c>
      <c r="W62">
        <v>1899989400.8111384</v>
      </c>
      <c r="X62" s="4">
        <f t="shared" si="10"/>
        <v>2.5901197559148157</v>
      </c>
      <c r="Y62">
        <v>1142166038.1373091</v>
      </c>
      <c r="Z62">
        <v>344968185.51659453</v>
      </c>
      <c r="AA62" s="4">
        <f t="shared" si="11"/>
        <v>3.310931518009117</v>
      </c>
    </row>
    <row r="63" spans="1:27" s="4" customFormat="1">
      <c r="A63">
        <v>2021</v>
      </c>
      <c r="B63" s="50">
        <v>1992</v>
      </c>
      <c r="C63">
        <v>9358.5285761513096</v>
      </c>
      <c r="D63"/>
      <c r="E63"/>
      <c r="F63">
        <v>48132375.319322042</v>
      </c>
      <c r="G63"/>
      <c r="H63"/>
      <c r="I63">
        <v>23599.268140172197</v>
      </c>
      <c r="J63"/>
      <c r="K63"/>
      <c r="L63">
        <f t="shared" si="7"/>
        <v>4.9029926288924729E-4</v>
      </c>
      <c r="M63">
        <v>0</v>
      </c>
      <c r="N63" t="e">
        <f t="shared" si="8"/>
        <v>#DIV/0!</v>
      </c>
      <c r="O63">
        <f t="shared" si="9"/>
        <v>5143.1563121984354</v>
      </c>
      <c r="P63" t="e">
        <f t="shared" si="9"/>
        <v>#DIV/0!</v>
      </c>
      <c r="Q63" t="e">
        <f t="shared" si="9"/>
        <v>#DIV/0!</v>
      </c>
      <c r="S63"/>
      <c r="T63"/>
      <c r="U63" s="59">
        <v>2046</v>
      </c>
      <c r="V63">
        <v>4949424404.8739538</v>
      </c>
      <c r="W63">
        <v>1910886318.507633</v>
      </c>
      <c r="X63" s="4">
        <f t="shared" si="10"/>
        <v>2.590119755914817</v>
      </c>
      <c r="Y63">
        <v>1148150088.3852682</v>
      </c>
      <c r="Z63">
        <v>346775547.04473567</v>
      </c>
      <c r="AA63" s="4">
        <f t="shared" si="11"/>
        <v>3.3109315180091157</v>
      </c>
    </row>
    <row r="64" spans="1:27" s="4" customFormat="1">
      <c r="A64">
        <v>2021</v>
      </c>
      <c r="B64" s="50">
        <v>1993</v>
      </c>
      <c r="C64">
        <v>11651.313243561734</v>
      </c>
      <c r="D64">
        <v>2.0009980442588608E-2</v>
      </c>
      <c r="E64"/>
      <c r="F64">
        <v>63308467.797913529</v>
      </c>
      <c r="G64">
        <v>98.63082937736101</v>
      </c>
      <c r="H64"/>
      <c r="I64">
        <v>28874.71729816643</v>
      </c>
      <c r="J64">
        <v>0</v>
      </c>
      <c r="K64"/>
      <c r="L64">
        <f t="shared" si="7"/>
        <v>4.560956583302125E-4</v>
      </c>
      <c r="M64">
        <v>0</v>
      </c>
      <c r="N64" t="e">
        <f t="shared" si="8"/>
        <v>#DIV/0!</v>
      </c>
      <c r="O64">
        <f t="shared" si="9"/>
        <v>5433.5907441932723</v>
      </c>
      <c r="P64">
        <f t="shared" si="9"/>
        <v>4929.0817479980278</v>
      </c>
      <c r="Q64" t="e">
        <f t="shared" si="9"/>
        <v>#DIV/0!</v>
      </c>
      <c r="S64"/>
      <c r="T64"/>
      <c r="U64" s="59">
        <v>2047</v>
      </c>
      <c r="V64">
        <v>4974495112.2125759</v>
      </c>
      <c r="W64">
        <v>1920565680.7384224</v>
      </c>
      <c r="X64" s="4">
        <f t="shared" si="10"/>
        <v>2.5901197559148166</v>
      </c>
      <c r="Y64">
        <v>1153494837.2083111</v>
      </c>
      <c r="Z64">
        <v>348389820.48831832</v>
      </c>
      <c r="AA64" s="4">
        <f t="shared" si="11"/>
        <v>3.3109315180091157</v>
      </c>
    </row>
    <row r="65" spans="1:27" s="4" customFormat="1">
      <c r="A65">
        <v>2021</v>
      </c>
      <c r="B65" s="50">
        <v>1994</v>
      </c>
      <c r="C65">
        <v>14109.105251083321</v>
      </c>
      <c r="D65">
        <v>2.05794520919488E-3</v>
      </c>
      <c r="E65"/>
      <c r="F65">
        <v>79944094.142295524</v>
      </c>
      <c r="G65">
        <v>10.659155865230399</v>
      </c>
      <c r="H65"/>
      <c r="I65">
        <v>36000.500413097645</v>
      </c>
      <c r="J65">
        <v>0</v>
      </c>
      <c r="K65"/>
      <c r="L65">
        <f t="shared" si="7"/>
        <v>4.5032094990055159E-4</v>
      </c>
      <c r="M65">
        <v>0</v>
      </c>
      <c r="N65" t="e">
        <f t="shared" si="8"/>
        <v>#DIV/0!</v>
      </c>
      <c r="O65">
        <f t="shared" si="9"/>
        <v>5666.134933408146</v>
      </c>
      <c r="P65">
        <f t="shared" si="9"/>
        <v>5179.5139236969917</v>
      </c>
      <c r="Q65" t="e">
        <f t="shared" si="9"/>
        <v>#DIV/0!</v>
      </c>
      <c r="S65"/>
      <c r="T65"/>
      <c r="U65" s="59">
        <v>2048</v>
      </c>
      <c r="V65">
        <v>4996959283.4218025</v>
      </c>
      <c r="W65">
        <v>1929238704.8941298</v>
      </c>
      <c r="X65" s="4">
        <f t="shared" si="10"/>
        <v>2.5901197559148179</v>
      </c>
      <c r="Y65">
        <v>1158356903.5864937</v>
      </c>
      <c r="Z65">
        <v>349858309.44731265</v>
      </c>
      <c r="AA65" s="4">
        <f t="shared" si="11"/>
        <v>3.3109315180091152</v>
      </c>
    </row>
    <row r="66" spans="1:27" s="4" customFormat="1">
      <c r="A66">
        <v>2021</v>
      </c>
      <c r="B66" s="50">
        <v>1995</v>
      </c>
      <c r="C66">
        <v>18931.708635964882</v>
      </c>
      <c r="D66">
        <v>0.52365509607442007</v>
      </c>
      <c r="E66"/>
      <c r="F66">
        <v>110741198.15607439</v>
      </c>
      <c r="G66">
        <v>2633.3423067842837</v>
      </c>
      <c r="H66"/>
      <c r="I66">
        <v>49703.838410705335</v>
      </c>
      <c r="J66">
        <v>0</v>
      </c>
      <c r="K66"/>
      <c r="L66">
        <f t="shared" si="7"/>
        <v>4.4882879396568071E-4</v>
      </c>
      <c r="M66">
        <v>0</v>
      </c>
      <c r="N66" t="e">
        <f t="shared" si="8"/>
        <v>#DIV/0!</v>
      </c>
      <c r="O66">
        <f t="shared" si="9"/>
        <v>5849.5088998833153</v>
      </c>
      <c r="P66">
        <f t="shared" si="9"/>
        <v>5028.7724239201179</v>
      </c>
      <c r="Q66" t="e">
        <f t="shared" si="9"/>
        <v>#DIV/0!</v>
      </c>
      <c r="S66"/>
      <c r="T66"/>
      <c r="U66" s="59">
        <v>2049</v>
      </c>
      <c r="V66">
        <v>5016991189.500288</v>
      </c>
      <c r="W66">
        <v>1936972673.9636064</v>
      </c>
      <c r="X66" s="4">
        <f t="shared" si="10"/>
        <v>2.5901197559148179</v>
      </c>
      <c r="Y66">
        <v>1162748190.0388105</v>
      </c>
      <c r="Z66">
        <v>351184608.83720672</v>
      </c>
      <c r="AA66" s="4">
        <f t="shared" si="11"/>
        <v>3.3109315180091161</v>
      </c>
    </row>
    <row r="67" spans="1:27">
      <c r="A67">
        <v>2021</v>
      </c>
      <c r="B67" s="50">
        <v>1996</v>
      </c>
      <c r="C67">
        <v>20897.680542132024</v>
      </c>
      <c r="F67">
        <v>128349532.8472199</v>
      </c>
      <c r="I67">
        <v>57701.835619614998</v>
      </c>
      <c r="L67">
        <f t="shared" si="7"/>
        <v>4.4956794418800133E-4</v>
      </c>
      <c r="M67">
        <v>0</v>
      </c>
      <c r="N67" t="e">
        <f t="shared" si="8"/>
        <v>#DIV/0!</v>
      </c>
      <c r="O67">
        <f t="shared" si="9"/>
        <v>6141.8075842653025</v>
      </c>
      <c r="P67" t="e">
        <f t="shared" si="9"/>
        <v>#DIV/0!</v>
      </c>
      <c r="Q67" t="e">
        <f t="shared" si="9"/>
        <v>#DIV/0!</v>
      </c>
      <c r="U67" s="59">
        <v>2050</v>
      </c>
      <c r="V67">
        <v>5034700160.3491383</v>
      </c>
      <c r="W67">
        <v>1943809798.3121669</v>
      </c>
      <c r="X67" s="4">
        <f t="shared" si="10"/>
        <v>2.5901197559148166</v>
      </c>
      <c r="Y67">
        <v>1166672828.1031058</v>
      </c>
      <c r="Z67">
        <v>352369966.50556934</v>
      </c>
      <c r="AA67" s="4">
        <f t="shared" si="11"/>
        <v>3.3109315180091152</v>
      </c>
    </row>
    <row r="68" spans="1:27">
      <c r="A68">
        <v>2021</v>
      </c>
      <c r="B68" s="50">
        <v>1997</v>
      </c>
      <c r="C68">
        <v>31936.664792497646</v>
      </c>
      <c r="D68">
        <v>0.65238700277172113</v>
      </c>
      <c r="F68">
        <v>205724282.63892987</v>
      </c>
      <c r="G68">
        <v>3833.6237188629029</v>
      </c>
      <c r="I68">
        <v>92197.748800872389</v>
      </c>
      <c r="J68">
        <v>0</v>
      </c>
      <c r="L68">
        <f t="shared" si="7"/>
        <v>4.4816172217593877E-4</v>
      </c>
      <c r="M68">
        <v>0</v>
      </c>
      <c r="N68" t="e">
        <f t="shared" si="8"/>
        <v>#DIV/0!</v>
      </c>
      <c r="O68">
        <f t="shared" si="9"/>
        <v>6441.6332755966832</v>
      </c>
      <c r="P68">
        <f t="shared" si="9"/>
        <v>5876.3030265401203</v>
      </c>
      <c r="Q68" t="e">
        <f t="shared" si="9"/>
        <v>#DIV/0!</v>
      </c>
      <c r="U68" s="59"/>
    </row>
    <row r="69" spans="1:27">
      <c r="A69">
        <v>2021</v>
      </c>
      <c r="B69" s="50">
        <v>1998</v>
      </c>
      <c r="C69">
        <v>40635.782259495521</v>
      </c>
      <c r="D69">
        <v>5.0731833608832471</v>
      </c>
      <c r="F69">
        <v>272819360.40401298</v>
      </c>
      <c r="G69">
        <v>31436.437766798321</v>
      </c>
      <c r="I69">
        <v>119690.39378349665</v>
      </c>
      <c r="J69">
        <v>0</v>
      </c>
      <c r="L69">
        <f t="shared" si="7"/>
        <v>4.3871664241954613E-4</v>
      </c>
      <c r="M69">
        <v>0</v>
      </c>
      <c r="N69" t="e">
        <f t="shared" si="8"/>
        <v>#DIV/0!</v>
      </c>
      <c r="O69">
        <f t="shared" si="9"/>
        <v>6713.7715883459387</v>
      </c>
      <c r="P69">
        <f t="shared" si="9"/>
        <v>6196.590095518487</v>
      </c>
      <c r="Q69" t="e">
        <f t="shared" si="9"/>
        <v>#DIV/0!</v>
      </c>
    </row>
    <row r="70" spans="1:27">
      <c r="A70">
        <v>2021</v>
      </c>
      <c r="B70" s="50">
        <v>1999</v>
      </c>
      <c r="C70">
        <v>47292.971390130253</v>
      </c>
      <c r="D70">
        <v>20.204877169253496</v>
      </c>
      <c r="F70">
        <v>330566821.94839883</v>
      </c>
      <c r="G70">
        <v>129517.31652927333</v>
      </c>
      <c r="I70">
        <v>142797.50063851743</v>
      </c>
      <c r="J70">
        <v>0</v>
      </c>
      <c r="L70">
        <f t="shared" si="7"/>
        <v>4.3197771572129522E-4</v>
      </c>
      <c r="M70">
        <v>0</v>
      </c>
      <c r="N70" t="e">
        <f t="shared" si="8"/>
        <v>#DIV/0!</v>
      </c>
      <c r="O70">
        <f t="shared" si="9"/>
        <v>6989.7663908972754</v>
      </c>
      <c r="P70">
        <f t="shared" si="9"/>
        <v>6410.2006384064825</v>
      </c>
      <c r="Q70" t="e">
        <f t="shared" si="9"/>
        <v>#DIV/0!</v>
      </c>
    </row>
    <row r="71" spans="1:27">
      <c r="A71">
        <v>2021</v>
      </c>
      <c r="B71" s="50">
        <v>2000</v>
      </c>
      <c r="C71">
        <v>65098.335843952074</v>
      </c>
      <c r="D71">
        <v>13.987075295571685</v>
      </c>
      <c r="F71">
        <v>475269751.74343091</v>
      </c>
      <c r="G71">
        <v>95001.287391282953</v>
      </c>
      <c r="I71">
        <v>208662.32945029685</v>
      </c>
      <c r="J71">
        <v>0</v>
      </c>
      <c r="L71">
        <f t="shared" si="7"/>
        <v>4.3903978463780054E-4</v>
      </c>
      <c r="M71">
        <v>0</v>
      </c>
      <c r="N71" t="e">
        <f t="shared" si="8"/>
        <v>#DIV/0!</v>
      </c>
      <c r="O71">
        <f t="shared" si="9"/>
        <v>7300.7972566718936</v>
      </c>
      <c r="P71">
        <f t="shared" si="9"/>
        <v>6792.0766410230453</v>
      </c>
      <c r="Q71" t="e">
        <f t="shared" si="9"/>
        <v>#DIV/0!</v>
      </c>
      <c r="S71" s="1"/>
      <c r="T71" s="1"/>
      <c r="U71" s="1" t="s">
        <v>72</v>
      </c>
      <c r="V71" s="1"/>
      <c r="W71" s="1"/>
      <c r="X71" s="1"/>
    </row>
    <row r="72" spans="1:27">
      <c r="A72">
        <v>2021</v>
      </c>
      <c r="B72" s="50">
        <v>2001</v>
      </c>
      <c r="C72">
        <v>73215.422432276144</v>
      </c>
      <c r="D72">
        <v>3.4408599274632499</v>
      </c>
      <c r="F72">
        <v>558133925.19005096</v>
      </c>
      <c r="G72">
        <v>24075.596677911977</v>
      </c>
      <c r="I72">
        <v>243377.70870028035</v>
      </c>
      <c r="J72">
        <v>0</v>
      </c>
      <c r="L72">
        <f t="shared" si="7"/>
        <v>4.3605611075765992E-4</v>
      </c>
      <c r="M72">
        <v>0</v>
      </c>
      <c r="N72" t="e">
        <f t="shared" si="8"/>
        <v>#DIV/0!</v>
      </c>
      <c r="O72">
        <f t="shared" si="9"/>
        <v>7623.1742800681332</v>
      </c>
      <c r="P72">
        <f t="shared" si="9"/>
        <v>6996.9708693319417</v>
      </c>
      <c r="Q72" t="e">
        <f t="shared" si="9"/>
        <v>#DIV/0!</v>
      </c>
      <c r="S72" s="1" t="s">
        <v>62</v>
      </c>
      <c r="T72" s="1" t="s">
        <v>63</v>
      </c>
      <c r="U72" s="1" t="s">
        <v>36</v>
      </c>
      <c r="V72" s="1" t="s">
        <v>46</v>
      </c>
      <c r="W72" s="1" t="s">
        <v>73</v>
      </c>
      <c r="X72" s="1" t="s">
        <v>74</v>
      </c>
    </row>
    <row r="73" spans="1:27">
      <c r="A73">
        <v>2021</v>
      </c>
      <c r="B73" s="50">
        <v>2002</v>
      </c>
      <c r="C73">
        <v>80108.750393955997</v>
      </c>
      <c r="D73">
        <v>37.199808187665937</v>
      </c>
      <c r="F73">
        <v>639339514.8996532</v>
      </c>
      <c r="G73">
        <v>243496.65999883358</v>
      </c>
      <c r="I73">
        <v>279375.2049200575</v>
      </c>
      <c r="J73">
        <v>0</v>
      </c>
      <c r="L73">
        <f t="shared" si="7"/>
        <v>4.3697471908005957E-4</v>
      </c>
      <c r="M73">
        <v>0</v>
      </c>
      <c r="N73" t="e">
        <f t="shared" si="8"/>
        <v>#DIV/0!</v>
      </c>
      <c r="O73">
        <f t="shared" si="9"/>
        <v>7980.8948679829828</v>
      </c>
      <c r="P73">
        <f t="shared" si="9"/>
        <v>6545.642890695548</v>
      </c>
      <c r="Q73" t="e">
        <f t="shared" si="9"/>
        <v>#DIV/0!</v>
      </c>
      <c r="S73">
        <f t="shared" ref="S73:S103" si="12">MATCH(U110,A$3:A$1400,0)+2</f>
        <v>3</v>
      </c>
      <c r="T73">
        <f>S73+44</f>
        <v>47</v>
      </c>
      <c r="U73">
        <v>2020</v>
      </c>
      <c r="V73">
        <f ca="1">SUM(INDIRECT("F"&amp;S73):INDIRECT("H"&amp;T73))</f>
        <v>41629716601.196358</v>
      </c>
      <c r="W73">
        <f ca="1">SUM(INDIRECT("I"&amp;S73):INDIRECT("K"&amp;T73))</f>
        <v>14696961.681328038</v>
      </c>
      <c r="X73">
        <f ca="1">W73/(V73+W73)</f>
        <v>3.529155635518201E-4</v>
      </c>
    </row>
    <row r="74" spans="1:27">
      <c r="A74">
        <v>2021</v>
      </c>
      <c r="B74" s="50">
        <v>2003</v>
      </c>
      <c r="C74">
        <v>88514.439061984682</v>
      </c>
      <c r="D74">
        <v>7.2293696082596739</v>
      </c>
      <c r="F74">
        <v>737081186.82366633</v>
      </c>
      <c r="G74">
        <v>45363.945684293845</v>
      </c>
      <c r="I74">
        <v>321376.22996699467</v>
      </c>
      <c r="J74">
        <v>0</v>
      </c>
      <c r="L74">
        <f t="shared" si="7"/>
        <v>4.3601198309227538E-4</v>
      </c>
      <c r="M74">
        <v>0</v>
      </c>
      <c r="N74" t="e">
        <f t="shared" si="8"/>
        <v>#DIV/0!</v>
      </c>
      <c r="O74">
        <f t="shared" si="9"/>
        <v>8327.2423644633254</v>
      </c>
      <c r="P74">
        <f t="shared" si="9"/>
        <v>6274.9517789856518</v>
      </c>
      <c r="Q74" t="e">
        <f t="shared" si="9"/>
        <v>#DIV/0!</v>
      </c>
      <c r="S74">
        <f t="shared" si="12"/>
        <v>48</v>
      </c>
      <c r="T74">
        <f t="shared" ref="T74:T103" si="13">S74+44</f>
        <v>92</v>
      </c>
      <c r="U74">
        <v>2021</v>
      </c>
      <c r="V74">
        <f ca="1">SUM(INDIRECT("F"&amp;S74):INDIRECT("H"&amp;T74))</f>
        <v>48264204992.795937</v>
      </c>
      <c r="W74">
        <f ca="1">SUM(INDIRECT("I"&amp;S74):INDIRECT("K"&amp;T74))</f>
        <v>16622815.53134108</v>
      </c>
      <c r="X74">
        <f t="shared" ref="X74:X103" ca="1" si="14">W74/(V74+W74)</f>
        <v>3.4429433557628533E-4</v>
      </c>
    </row>
    <row r="75" spans="1:27">
      <c r="A75">
        <v>2021</v>
      </c>
      <c r="B75" s="50">
        <v>2004</v>
      </c>
      <c r="C75">
        <v>101146.33480447064</v>
      </c>
      <c r="D75">
        <v>1.4815624702240699</v>
      </c>
      <c r="F75">
        <v>882030962.31909597</v>
      </c>
      <c r="G75">
        <v>11970.003519637101</v>
      </c>
      <c r="I75">
        <v>389470.05985291454</v>
      </c>
      <c r="J75">
        <v>0</v>
      </c>
      <c r="L75">
        <f t="shared" si="7"/>
        <v>4.4156053074247337E-4</v>
      </c>
      <c r="M75">
        <v>0</v>
      </c>
      <c r="N75" t="e">
        <f t="shared" si="8"/>
        <v>#DIV/0!</v>
      </c>
      <c r="O75">
        <f t="shared" si="9"/>
        <v>8720.3452702876439</v>
      </c>
      <c r="P75">
        <f t="shared" si="9"/>
        <v>8079.3107008351599</v>
      </c>
      <c r="Q75" t="e">
        <f t="shared" si="9"/>
        <v>#DIV/0!</v>
      </c>
      <c r="S75">
        <f t="shared" si="12"/>
        <v>93</v>
      </c>
      <c r="T75">
        <f t="shared" si="13"/>
        <v>137</v>
      </c>
      <c r="U75">
        <v>2022</v>
      </c>
      <c r="V75">
        <f ca="1">SUM(INDIRECT("F"&amp;S75):INDIRECT("H"&amp;T75))</f>
        <v>49095883451.710037</v>
      </c>
      <c r="W75">
        <f ca="1">SUM(INDIRECT("I"&amp;S75):INDIRECT("K"&amp;T75))</f>
        <v>16502760.428007307</v>
      </c>
      <c r="X75">
        <f t="shared" ca="1" si="14"/>
        <v>3.3602033419277591E-4</v>
      </c>
    </row>
    <row r="76" spans="1:27">
      <c r="A76">
        <v>2021</v>
      </c>
      <c r="B76" s="50">
        <v>2005</v>
      </c>
      <c r="C76">
        <v>116862.24459914977</v>
      </c>
      <c r="D76">
        <v>1.4225625436809699</v>
      </c>
      <c r="F76">
        <v>1064231947.4953879</v>
      </c>
      <c r="G76">
        <v>11983.4975203165</v>
      </c>
      <c r="I76">
        <v>459792.28364594624</v>
      </c>
      <c r="J76">
        <v>0</v>
      </c>
      <c r="L76">
        <f t="shared" si="7"/>
        <v>4.3204142172957919E-4</v>
      </c>
      <c r="M76">
        <v>0</v>
      </c>
      <c r="N76" t="e">
        <f t="shared" si="8"/>
        <v>#DIV/0!</v>
      </c>
      <c r="O76">
        <f t="shared" si="9"/>
        <v>9106.7217743918882</v>
      </c>
      <c r="P76">
        <f t="shared" si="9"/>
        <v>8423.8809559180772</v>
      </c>
      <c r="Q76" t="e">
        <f t="shared" si="9"/>
        <v>#DIV/0!</v>
      </c>
      <c r="R76" s="1"/>
      <c r="S76">
        <f t="shared" si="12"/>
        <v>138</v>
      </c>
      <c r="T76">
        <f t="shared" si="13"/>
        <v>182</v>
      </c>
      <c r="U76">
        <v>2023</v>
      </c>
      <c r="V76">
        <f ca="1">SUM(INDIRECT("F"&amp;S76):INDIRECT("H"&amp;T76))</f>
        <v>49795353913.948257</v>
      </c>
      <c r="W76">
        <f ca="1">SUM(INDIRECT("I"&amp;S76):INDIRECT("K"&amp;T76))</f>
        <v>16310606.181917975</v>
      </c>
      <c r="X76">
        <f t="shared" ca="1" si="14"/>
        <v>3.2744551580536803E-4</v>
      </c>
    </row>
    <row r="77" spans="1:27">
      <c r="A77">
        <v>2021</v>
      </c>
      <c r="B77" s="50">
        <v>2006</v>
      </c>
      <c r="C77">
        <v>129618.23259108071</v>
      </c>
      <c r="D77">
        <v>0.87361498604432397</v>
      </c>
      <c r="F77">
        <v>1234196576.0798161</v>
      </c>
      <c r="G77">
        <v>7908.1500412433898</v>
      </c>
      <c r="I77">
        <v>530146.68632428581</v>
      </c>
      <c r="J77">
        <v>0</v>
      </c>
      <c r="L77">
        <f t="shared" si="7"/>
        <v>4.2954801252827407E-4</v>
      </c>
      <c r="M77">
        <v>0</v>
      </c>
      <c r="N77" t="e">
        <f t="shared" si="8"/>
        <v>#DIV/0!</v>
      </c>
      <c r="O77">
        <f t="shared" si="9"/>
        <v>9521.7821706723662</v>
      </c>
      <c r="P77">
        <f t="shared" si="9"/>
        <v>9052.2142678103737</v>
      </c>
      <c r="Q77" t="e">
        <f t="shared" si="9"/>
        <v>#DIV/0!</v>
      </c>
      <c r="S77">
        <f t="shared" si="12"/>
        <v>183</v>
      </c>
      <c r="T77">
        <f t="shared" si="13"/>
        <v>227</v>
      </c>
      <c r="U77">
        <v>2024</v>
      </c>
      <c r="V77">
        <f ca="1">SUM(INDIRECT("F"&amp;S77):INDIRECT("H"&amp;T77))</f>
        <v>50302940303.146919</v>
      </c>
      <c r="W77">
        <f ca="1">SUM(INDIRECT("I"&amp;S77):INDIRECT("K"&amp;T77))</f>
        <v>16036007.911825828</v>
      </c>
      <c r="X77">
        <f t="shared" ca="1" si="14"/>
        <v>3.186870856174701E-4</v>
      </c>
    </row>
    <row r="78" spans="1:27">
      <c r="A78">
        <v>2021</v>
      </c>
      <c r="B78" s="50">
        <v>2007</v>
      </c>
      <c r="C78">
        <v>141814.54571644112</v>
      </c>
      <c r="D78">
        <v>4.9926603640831004</v>
      </c>
      <c r="F78">
        <v>1409579634.6456304</v>
      </c>
      <c r="G78">
        <v>45693.7689451021</v>
      </c>
      <c r="I78">
        <v>590111.73914580082</v>
      </c>
      <c r="J78">
        <v>0</v>
      </c>
      <c r="L78">
        <f t="shared" si="7"/>
        <v>4.1864377481174055E-4</v>
      </c>
      <c r="M78">
        <v>0</v>
      </c>
      <c r="N78" t="e">
        <f t="shared" si="8"/>
        <v>#DIV/0!</v>
      </c>
      <c r="O78">
        <f t="shared" si="9"/>
        <v>9939.5984207719557</v>
      </c>
      <c r="P78">
        <f t="shared" si="9"/>
        <v>9152.1885353588914</v>
      </c>
      <c r="Q78" t="e">
        <f t="shared" si="9"/>
        <v>#DIV/0!</v>
      </c>
      <c r="R78" s="4"/>
      <c r="S78">
        <f t="shared" si="12"/>
        <v>228</v>
      </c>
      <c r="T78">
        <f t="shared" si="13"/>
        <v>272</v>
      </c>
      <c r="U78">
        <v>2025</v>
      </c>
      <c r="V78">
        <f ca="1">SUM(INDIRECT("F"&amp;S78):INDIRECT("H"&amp;T78))</f>
        <v>50608165345.996902</v>
      </c>
      <c r="W78">
        <f ca="1">SUM(INDIRECT("I"&amp;S78):INDIRECT("K"&amp;T78))</f>
        <v>15679476.193945218</v>
      </c>
      <c r="X78">
        <f t="shared" ca="1" si="14"/>
        <v>3.0972511568446012E-4</v>
      </c>
    </row>
    <row r="79" spans="1:27">
      <c r="A79">
        <v>2021</v>
      </c>
      <c r="B79" s="50">
        <v>2008</v>
      </c>
      <c r="C79">
        <v>124525.86965616507</v>
      </c>
      <c r="D79">
        <v>84.769054520493299</v>
      </c>
      <c r="F79">
        <v>1291979630.9628417</v>
      </c>
      <c r="G79">
        <v>803543.52518756595</v>
      </c>
      <c r="I79">
        <v>540157.09613083047</v>
      </c>
      <c r="J79">
        <v>0</v>
      </c>
      <c r="L79">
        <f t="shared" si="7"/>
        <v>4.1808483909942215E-4</v>
      </c>
      <c r="M79">
        <v>0</v>
      </c>
      <c r="N79" t="e">
        <f t="shared" si="8"/>
        <v>#DIV/0!</v>
      </c>
      <c r="O79">
        <f t="shared" si="9"/>
        <v>10375.190589153841</v>
      </c>
      <c r="P79">
        <f t="shared" si="9"/>
        <v>9479.2082999263093</v>
      </c>
      <c r="Q79" t="e">
        <f t="shared" si="9"/>
        <v>#DIV/0!</v>
      </c>
      <c r="R79" s="4"/>
      <c r="S79">
        <f t="shared" si="12"/>
        <v>273</v>
      </c>
      <c r="T79">
        <f t="shared" si="13"/>
        <v>317</v>
      </c>
      <c r="U79">
        <v>2026</v>
      </c>
      <c r="V79">
        <f ca="1">SUM(INDIRECT("F"&amp;S79):INDIRECT("H"&amp;T79))</f>
        <v>50774838576.608253</v>
      </c>
      <c r="W79">
        <f ca="1">SUM(INDIRECT("I"&amp;S79):INDIRECT("K"&amp;T79))</f>
        <v>15342828.577792004</v>
      </c>
      <c r="X79">
        <f t="shared" ca="1" si="14"/>
        <v>3.0208257094796259E-4</v>
      </c>
    </row>
    <row r="80" spans="1:27">
      <c r="A80">
        <v>2021</v>
      </c>
      <c r="B80" s="50">
        <v>2009</v>
      </c>
      <c r="C80">
        <v>93655.881414356903</v>
      </c>
      <c r="D80">
        <v>11.654632094024</v>
      </c>
      <c r="F80">
        <v>1015427799.077116</v>
      </c>
      <c r="G80">
        <v>116546.008676108</v>
      </c>
      <c r="I80">
        <v>395195.56109564967</v>
      </c>
      <c r="J80">
        <v>0</v>
      </c>
      <c r="L80">
        <f t="shared" si="7"/>
        <v>3.8919119749806732E-4</v>
      </c>
      <c r="M80">
        <v>0</v>
      </c>
      <c r="N80" t="e">
        <f t="shared" si="8"/>
        <v>#DIV/0!</v>
      </c>
      <c r="O80">
        <f t="shared" si="9"/>
        <v>10842.114598063639</v>
      </c>
      <c r="P80">
        <f t="shared" si="9"/>
        <v>9999.9732068649191</v>
      </c>
      <c r="Q80" t="e">
        <f t="shared" si="9"/>
        <v>#DIV/0!</v>
      </c>
      <c r="R80" s="4"/>
      <c r="S80">
        <f t="shared" si="12"/>
        <v>318</v>
      </c>
      <c r="T80">
        <f t="shared" si="13"/>
        <v>362</v>
      </c>
      <c r="U80">
        <v>2027</v>
      </c>
      <c r="V80">
        <f ca="1">SUM(INDIRECT("F"&amp;S80):INDIRECT("H"&amp;T80))</f>
        <v>51045416088.698227</v>
      </c>
      <c r="W80">
        <f ca="1">SUM(INDIRECT("I"&amp;S80):INDIRECT("K"&amp;T80))</f>
        <v>15062545.700137606</v>
      </c>
      <c r="X80">
        <f t="shared" ca="1" si="14"/>
        <v>2.9499421280376108E-4</v>
      </c>
    </row>
    <row r="81" spans="1:24">
      <c r="A81">
        <v>2021</v>
      </c>
      <c r="B81" s="50">
        <v>2010</v>
      </c>
      <c r="C81">
        <v>122661.75531161317</v>
      </c>
      <c r="D81">
        <v>77.374416598955605</v>
      </c>
      <c r="E81">
        <v>3.18642825849258</v>
      </c>
      <c r="F81">
        <v>1387987570.3503087</v>
      </c>
      <c r="G81">
        <v>801513.422977985</v>
      </c>
      <c r="H81">
        <v>36154.485938839098</v>
      </c>
      <c r="I81">
        <v>503558.36680439423</v>
      </c>
      <c r="J81">
        <v>0</v>
      </c>
      <c r="K81">
        <v>6.32338980707486</v>
      </c>
      <c r="L81">
        <f t="shared" si="7"/>
        <v>3.6279746127503373E-4</v>
      </c>
      <c r="M81">
        <v>0</v>
      </c>
      <c r="N81">
        <f t="shared" si="8"/>
        <v>1.7489917621209858E-4</v>
      </c>
      <c r="O81">
        <f t="shared" si="9"/>
        <v>11315.569117890318</v>
      </c>
      <c r="P81">
        <f t="shared" si="9"/>
        <v>10358.894557258656</v>
      </c>
      <c r="Q81">
        <f t="shared" si="9"/>
        <v>11346.398853474544</v>
      </c>
      <c r="R81" s="19"/>
      <c r="S81">
        <f t="shared" si="12"/>
        <v>363</v>
      </c>
      <c r="T81">
        <f t="shared" si="13"/>
        <v>407</v>
      </c>
      <c r="U81">
        <v>2028</v>
      </c>
      <c r="V81">
        <f ca="1">SUM(INDIRECT("F"&amp;S81):INDIRECT("H"&amp;T81))</f>
        <v>51316591035.629166</v>
      </c>
      <c r="W81">
        <f ca="1">SUM(INDIRECT("I"&amp;S81):INDIRECT("K"&amp;T81))</f>
        <v>14808592.082083177</v>
      </c>
      <c r="X81">
        <f t="shared" ca="1" si="14"/>
        <v>2.8848993383162613E-4</v>
      </c>
    </row>
    <row r="82" spans="1:24">
      <c r="A82">
        <v>2021</v>
      </c>
      <c r="B82" s="50">
        <v>2011</v>
      </c>
      <c r="C82">
        <v>125787.14412879651</v>
      </c>
      <c r="D82">
        <v>1005.1637082421271</v>
      </c>
      <c r="E82">
        <v>147.68588375077599</v>
      </c>
      <c r="F82">
        <v>1486563629.6731155</v>
      </c>
      <c r="G82">
        <v>10847778.316988491</v>
      </c>
      <c r="H82">
        <v>1752581.1937595</v>
      </c>
      <c r="I82">
        <v>557462.35288494418</v>
      </c>
      <c r="J82">
        <v>0</v>
      </c>
      <c r="K82">
        <v>306.42959809489503</v>
      </c>
      <c r="L82">
        <f t="shared" si="7"/>
        <v>3.7500066714771306E-4</v>
      </c>
      <c r="M82">
        <v>0</v>
      </c>
      <c r="N82">
        <f t="shared" si="8"/>
        <v>1.7484473711461336E-4</v>
      </c>
      <c r="O82">
        <f t="shared" si="9"/>
        <v>11818.088724162359</v>
      </c>
      <c r="P82">
        <f t="shared" si="9"/>
        <v>10792.051312675769</v>
      </c>
      <c r="Q82">
        <f t="shared" si="9"/>
        <v>11866.951324319049</v>
      </c>
      <c r="R82" s="20"/>
      <c r="S82">
        <f t="shared" si="12"/>
        <v>408</v>
      </c>
      <c r="T82">
        <f t="shared" si="13"/>
        <v>452</v>
      </c>
      <c r="U82">
        <v>2029</v>
      </c>
      <c r="V82">
        <f ca="1">SUM(INDIRECT("F"&amp;S82):INDIRECT("H"&amp;T82))</f>
        <v>51579943189.614487</v>
      </c>
      <c r="W82">
        <f ca="1">SUM(INDIRECT("I"&amp;S82):INDIRECT("K"&amp;T82))</f>
        <v>14577605.824422408</v>
      </c>
      <c r="X82">
        <f t="shared" ca="1" si="14"/>
        <v>2.8254174279899709E-4</v>
      </c>
    </row>
    <row r="83" spans="1:24">
      <c r="A83">
        <v>2021</v>
      </c>
      <c r="B83" s="50">
        <v>2012</v>
      </c>
      <c r="C83">
        <v>165480.02163329633</v>
      </c>
      <c r="D83">
        <v>1414.0910579125839</v>
      </c>
      <c r="E83">
        <v>1466.61890430376</v>
      </c>
      <c r="F83">
        <v>2051462304.079715</v>
      </c>
      <c r="G83">
        <v>15936702.955200888</v>
      </c>
      <c r="H83">
        <v>18257519.656573899</v>
      </c>
      <c r="I83">
        <v>727291.59748727444</v>
      </c>
      <c r="J83">
        <v>0</v>
      </c>
      <c r="K83">
        <v>3174.8949467621501</v>
      </c>
      <c r="L83">
        <f t="shared" si="7"/>
        <v>3.5452350064679207E-4</v>
      </c>
      <c r="M83">
        <v>0</v>
      </c>
      <c r="N83">
        <f t="shared" si="8"/>
        <v>1.7389519532128673E-4</v>
      </c>
      <c r="O83">
        <f t="shared" si="9"/>
        <v>12397.039133979295</v>
      </c>
      <c r="P83">
        <f t="shared" si="9"/>
        <v>11269.926972542995</v>
      </c>
      <c r="Q83">
        <f t="shared" si="9"/>
        <v>12448.714252214819</v>
      </c>
      <c r="R83" s="4"/>
      <c r="S83">
        <f t="shared" si="12"/>
        <v>453</v>
      </c>
      <c r="T83">
        <f t="shared" si="13"/>
        <v>497</v>
      </c>
      <c r="U83">
        <v>2030</v>
      </c>
      <c r="V83">
        <f ca="1">SUM(INDIRECT("F"&amp;S83):INDIRECT("H"&amp;T83))</f>
        <v>51839098239.462799</v>
      </c>
      <c r="W83">
        <f ca="1">SUM(INDIRECT("I"&amp;S83):INDIRECT("K"&amp;T83))</f>
        <v>14369055.95097569</v>
      </c>
      <c r="X83">
        <f t="shared" ca="1" si="14"/>
        <v>2.7710887430369723E-4</v>
      </c>
    </row>
    <row r="84" spans="1:24">
      <c r="A84">
        <v>2021</v>
      </c>
      <c r="B84" s="50">
        <v>2013</v>
      </c>
      <c r="C84">
        <v>207059.33881951554</v>
      </c>
      <c r="D84">
        <v>4019.0530766772631</v>
      </c>
      <c r="E84">
        <v>2800.71543269216</v>
      </c>
      <c r="F84">
        <v>2677510511.8003969</v>
      </c>
      <c r="G84">
        <v>47116316.865112402</v>
      </c>
      <c r="H84">
        <v>36369808.613761403</v>
      </c>
      <c r="I84">
        <v>929471.72391220659</v>
      </c>
      <c r="J84">
        <v>0</v>
      </c>
      <c r="K84">
        <v>6303.2604828533904</v>
      </c>
      <c r="L84">
        <f t="shared" ref="L84:L147" si="15">I84/F84</f>
        <v>3.4714027071632909E-4</v>
      </c>
      <c r="M84">
        <v>0</v>
      </c>
      <c r="N84">
        <f t="shared" ref="N84:N147" si="16">K84/H84</f>
        <v>1.733102461382873E-4</v>
      </c>
      <c r="O84">
        <f t="shared" ref="O84:Q147" si="17">F84/C84</f>
        <v>12931.126541142219</v>
      </c>
      <c r="P84">
        <f t="shared" si="17"/>
        <v>11723.238276829536</v>
      </c>
      <c r="Q84">
        <f t="shared" si="17"/>
        <v>12985.899313162739</v>
      </c>
      <c r="S84">
        <f t="shared" si="12"/>
        <v>498</v>
      </c>
      <c r="T84">
        <f t="shared" si="13"/>
        <v>542</v>
      </c>
      <c r="U84">
        <v>2031</v>
      </c>
      <c r="V84">
        <f ca="1">SUM(INDIRECT("F"&amp;S84):INDIRECT("H"&amp;T84))</f>
        <v>52095062448.612144</v>
      </c>
      <c r="W84">
        <f ca="1">SUM(INDIRECT("I"&amp;S84):INDIRECT("K"&amp;T84))</f>
        <v>14205665.073334221</v>
      </c>
      <c r="X84">
        <f t="shared" ca="1" si="14"/>
        <v>2.7261302235798206E-4</v>
      </c>
    </row>
    <row r="85" spans="1:24">
      <c r="A85">
        <v>2021</v>
      </c>
      <c r="B85" s="50">
        <v>2014</v>
      </c>
      <c r="C85">
        <v>206107.54340633861</v>
      </c>
      <c r="D85">
        <v>4370.2416750377188</v>
      </c>
      <c r="E85">
        <v>3946.90483002977</v>
      </c>
      <c r="F85">
        <v>2787475955.3794217</v>
      </c>
      <c r="G85">
        <v>53396773.400400832</v>
      </c>
      <c r="H85">
        <v>53672323.015736498</v>
      </c>
      <c r="I85">
        <v>968539.03829582094</v>
      </c>
      <c r="J85">
        <v>0</v>
      </c>
      <c r="K85">
        <v>9280.2974919879798</v>
      </c>
      <c r="L85">
        <f t="shared" si="15"/>
        <v>3.4746094811210191E-4</v>
      </c>
      <c r="M85">
        <v>0</v>
      </c>
      <c r="N85">
        <f t="shared" si="16"/>
        <v>1.7290657401333338E-4</v>
      </c>
      <c r="O85">
        <f t="shared" si="17"/>
        <v>13524.37620336848</v>
      </c>
      <c r="P85">
        <f t="shared" si="17"/>
        <v>12218.265572221466</v>
      </c>
      <c r="Q85">
        <f t="shared" si="17"/>
        <v>13598.585556807477</v>
      </c>
      <c r="S85">
        <f t="shared" si="12"/>
        <v>543</v>
      </c>
      <c r="T85">
        <f t="shared" si="13"/>
        <v>587</v>
      </c>
      <c r="U85">
        <v>2032</v>
      </c>
      <c r="V85">
        <f ca="1">SUM(INDIRECT("F"&amp;S85):INDIRECT("H"&amp;T85))</f>
        <v>52351698164.774368</v>
      </c>
      <c r="W85">
        <f ca="1">SUM(INDIRECT("I"&amp;S85):INDIRECT("K"&amp;T85))</f>
        <v>14045870.295040715</v>
      </c>
      <c r="X85">
        <f t="shared" ca="1" si="14"/>
        <v>2.6822631004028467E-4</v>
      </c>
    </row>
    <row r="86" spans="1:24">
      <c r="A86">
        <v>2021</v>
      </c>
      <c r="B86" s="50">
        <v>2015</v>
      </c>
      <c r="C86">
        <v>248988.59294598841</v>
      </c>
      <c r="D86">
        <v>6114.9638316470491</v>
      </c>
      <c r="E86">
        <v>2854.6469478169556</v>
      </c>
      <c r="F86">
        <v>3513534503.377759</v>
      </c>
      <c r="G86">
        <v>77806707.536513999</v>
      </c>
      <c r="H86">
        <v>40561214.402998388</v>
      </c>
      <c r="I86">
        <v>1200559.6655552562</v>
      </c>
      <c r="J86">
        <v>0</v>
      </c>
      <c r="K86">
        <v>7002.5139055680702</v>
      </c>
      <c r="L86">
        <f t="shared" si="15"/>
        <v>3.4169570966247531E-4</v>
      </c>
      <c r="M86">
        <v>0</v>
      </c>
      <c r="N86">
        <f t="shared" si="16"/>
        <v>1.7264063733383748E-4</v>
      </c>
      <c r="O86">
        <f t="shared" si="17"/>
        <v>14111.226790778841</v>
      </c>
      <c r="P86">
        <f t="shared" si="17"/>
        <v>12723.984912852211</v>
      </c>
      <c r="Q86">
        <f t="shared" si="17"/>
        <v>14208.837430497986</v>
      </c>
      <c r="S86">
        <f t="shared" si="12"/>
        <v>588</v>
      </c>
      <c r="T86">
        <f t="shared" si="13"/>
        <v>632</v>
      </c>
      <c r="U86">
        <v>2033</v>
      </c>
      <c r="V86">
        <f ca="1">SUM(INDIRECT("F"&amp;S86):INDIRECT("H"&amp;T86))</f>
        <v>52604876453.322876</v>
      </c>
      <c r="W86">
        <f ca="1">SUM(INDIRECT("I"&amp;S86):INDIRECT("K"&amp;T86))</f>
        <v>13908528.872465009</v>
      </c>
      <c r="X86">
        <f t="shared" ca="1" si="14"/>
        <v>2.6432630242547881E-4</v>
      </c>
    </row>
    <row r="87" spans="1:24">
      <c r="A87">
        <v>2021</v>
      </c>
      <c r="B87" s="50">
        <v>2016</v>
      </c>
      <c r="C87">
        <v>245220.45726251541</v>
      </c>
      <c r="D87">
        <v>10451.4054430294</v>
      </c>
      <c r="E87">
        <v>3089.648055442442</v>
      </c>
      <c r="F87">
        <v>3610233937.6384096</v>
      </c>
      <c r="G87">
        <v>138119699.829689</v>
      </c>
      <c r="H87">
        <v>45722488.746403858</v>
      </c>
      <c r="I87">
        <v>1212976.2503084436</v>
      </c>
      <c r="J87">
        <v>0</v>
      </c>
      <c r="K87">
        <v>7872.8500802882218</v>
      </c>
      <c r="L87">
        <f t="shared" si="15"/>
        <v>3.359827288926039E-4</v>
      </c>
      <c r="M87">
        <v>0</v>
      </c>
      <c r="N87">
        <f t="shared" si="16"/>
        <v>1.7218769791719688E-4</v>
      </c>
      <c r="O87">
        <f t="shared" si="17"/>
        <v>14722.401132192459</v>
      </c>
      <c r="P87">
        <f t="shared" si="17"/>
        <v>13215.418785787169</v>
      </c>
      <c r="Q87">
        <f t="shared" si="17"/>
        <v>14798.607454937561</v>
      </c>
      <c r="S87">
        <f t="shared" si="12"/>
        <v>633</v>
      </c>
      <c r="T87">
        <f t="shared" si="13"/>
        <v>677</v>
      </c>
      <c r="U87">
        <v>2034</v>
      </c>
      <c r="V87">
        <f ca="1">SUM(INDIRECT("F"&amp;S87):INDIRECT("H"&amp;T87))</f>
        <v>52859076397.547913</v>
      </c>
      <c r="W87">
        <f ca="1">SUM(INDIRECT("I"&amp;S87):INDIRECT("K"&amp;T87))</f>
        <v>13793329.963759104</v>
      </c>
      <c r="X87">
        <f t="shared" ca="1" si="14"/>
        <v>2.608772709868996E-4</v>
      </c>
    </row>
    <row r="88" spans="1:24">
      <c r="A88">
        <v>2021</v>
      </c>
      <c r="B88" s="50">
        <v>2017</v>
      </c>
      <c r="C88">
        <v>268593.48373810406</v>
      </c>
      <c r="D88">
        <v>18474.669917023701</v>
      </c>
      <c r="E88">
        <v>8033.4452012458405</v>
      </c>
      <c r="F88">
        <v>4113578560.9791427</v>
      </c>
      <c r="G88">
        <v>254020062.845281</v>
      </c>
      <c r="H88">
        <v>123384687.68290497</v>
      </c>
      <c r="I88">
        <v>1395362.5133967174</v>
      </c>
      <c r="J88">
        <v>0</v>
      </c>
      <c r="K88">
        <v>21218.633119987389</v>
      </c>
      <c r="L88">
        <f t="shared" si="15"/>
        <v>3.3920891328852691E-4</v>
      </c>
      <c r="M88">
        <v>0</v>
      </c>
      <c r="N88">
        <f t="shared" si="16"/>
        <v>1.7197136466818842E-4</v>
      </c>
      <c r="O88">
        <f t="shared" si="17"/>
        <v>15315.258224917126</v>
      </c>
      <c r="P88">
        <f t="shared" si="17"/>
        <v>13749.64012814168</v>
      </c>
      <c r="Q88">
        <f t="shared" si="17"/>
        <v>15358.875873550523</v>
      </c>
      <c r="S88">
        <f t="shared" si="12"/>
        <v>678</v>
      </c>
      <c r="T88">
        <f t="shared" si="13"/>
        <v>722</v>
      </c>
      <c r="U88">
        <v>2035</v>
      </c>
      <c r="V88">
        <f ca="1">SUM(INDIRECT("F"&amp;S88):INDIRECT("H"&amp;T88))</f>
        <v>53112405454.136887</v>
      </c>
      <c r="W88">
        <f ca="1">SUM(INDIRECT("I"&amp;S88):INDIRECT("K"&amp;T88))</f>
        <v>13698829.454662772</v>
      </c>
      <c r="X88">
        <f t="shared" ca="1" si="14"/>
        <v>2.5785495924070175E-4</v>
      </c>
    </row>
    <row r="89" spans="1:24">
      <c r="A89">
        <v>2021</v>
      </c>
      <c r="B89" s="50">
        <v>2018</v>
      </c>
      <c r="C89">
        <v>250890.66615927385</v>
      </c>
      <c r="D89">
        <v>34622.160688386502</v>
      </c>
      <c r="E89">
        <v>7920.261342471299</v>
      </c>
      <c r="F89">
        <v>3987620278.7632327</v>
      </c>
      <c r="G89">
        <v>493842044.49368697</v>
      </c>
      <c r="H89">
        <v>125120643.93159381</v>
      </c>
      <c r="I89">
        <v>1363030.8272438282</v>
      </c>
      <c r="J89">
        <v>0</v>
      </c>
      <c r="K89">
        <v>21517.791797701713</v>
      </c>
      <c r="L89">
        <f t="shared" si="15"/>
        <v>3.4181560227860376E-4</v>
      </c>
      <c r="M89">
        <v>0</v>
      </c>
      <c r="N89">
        <f t="shared" si="16"/>
        <v>1.7197635115645632E-4</v>
      </c>
      <c r="O89">
        <f t="shared" si="17"/>
        <v>15893.856634075646</v>
      </c>
      <c r="P89">
        <f t="shared" si="17"/>
        <v>14263.755775916639</v>
      </c>
      <c r="Q89">
        <f t="shared" si="17"/>
        <v>15797.53981862338</v>
      </c>
      <c r="S89">
        <f t="shared" si="12"/>
        <v>723</v>
      </c>
      <c r="T89">
        <f t="shared" si="13"/>
        <v>767</v>
      </c>
      <c r="U89">
        <v>2036</v>
      </c>
      <c r="V89">
        <f ca="1">SUM(INDIRECT("F"&amp;S89):INDIRECT("H"&amp;T89))</f>
        <v>53363391012.344009</v>
      </c>
      <c r="W89">
        <f ca="1">SUM(INDIRECT("I"&amp;S89):INDIRECT("K"&amp;T89))</f>
        <v>13623467.325829113</v>
      </c>
      <c r="X89">
        <f t="shared" ca="1" si="14"/>
        <v>2.5523097270676313E-4</v>
      </c>
    </row>
    <row r="90" spans="1:24">
      <c r="A90">
        <v>2021</v>
      </c>
      <c r="B90" s="50">
        <v>2019</v>
      </c>
      <c r="C90">
        <v>203801.78564646508</v>
      </c>
      <c r="D90">
        <v>24261.748639801055</v>
      </c>
      <c r="E90">
        <v>5946.3199195479683</v>
      </c>
      <c r="F90">
        <v>3366829306.7987657</v>
      </c>
      <c r="G90">
        <v>359000846.61880434</v>
      </c>
      <c r="H90">
        <v>97751340.425881401</v>
      </c>
      <c r="I90">
        <v>1124883.4108897692</v>
      </c>
      <c r="J90">
        <v>0</v>
      </c>
      <c r="K90">
        <v>16325.11751803787</v>
      </c>
      <c r="L90">
        <f t="shared" si="15"/>
        <v>3.3410764502324179E-4</v>
      </c>
      <c r="M90">
        <v>0</v>
      </c>
      <c r="N90">
        <f t="shared" si="16"/>
        <v>1.6700658473748668E-4</v>
      </c>
      <c r="O90">
        <f t="shared" si="17"/>
        <v>16520.116818991977</v>
      </c>
      <c r="P90">
        <f t="shared" si="17"/>
        <v>14796.989777969611</v>
      </c>
      <c r="Q90">
        <f t="shared" si="17"/>
        <v>16438.964224668278</v>
      </c>
      <c r="S90">
        <f t="shared" si="12"/>
        <v>768</v>
      </c>
      <c r="T90">
        <f t="shared" si="13"/>
        <v>812</v>
      </c>
      <c r="U90">
        <v>2037</v>
      </c>
      <c r="V90">
        <f ca="1">SUM(INDIRECT("F"&amp;S90):INDIRECT("H"&amp;T90))</f>
        <v>53615699247.457863</v>
      </c>
      <c r="W90">
        <f ca="1">SUM(INDIRECT("I"&amp;S90):INDIRECT("K"&amp;T90))</f>
        <v>13567227.525353489</v>
      </c>
      <c r="X90">
        <f t="shared" ca="1" si="14"/>
        <v>2.5298178433378872E-4</v>
      </c>
    </row>
    <row r="91" spans="1:24">
      <c r="A91">
        <v>2021</v>
      </c>
      <c r="B91" s="50">
        <v>2020</v>
      </c>
      <c r="C91">
        <v>163010.5612627315</v>
      </c>
      <c r="D91">
        <v>10939.885054350845</v>
      </c>
      <c r="E91">
        <v>5580.4548243099034</v>
      </c>
      <c r="F91">
        <v>2802724076.6274242</v>
      </c>
      <c r="G91">
        <v>167757949.70227498</v>
      </c>
      <c r="H91">
        <v>96123624.047739118</v>
      </c>
      <c r="I91">
        <v>912763.77705057198</v>
      </c>
      <c r="J91">
        <v>0</v>
      </c>
      <c r="K91">
        <v>15767.565272923886</v>
      </c>
      <c r="L91">
        <f t="shared" si="15"/>
        <v>3.2567022371639222E-4</v>
      </c>
      <c r="M91">
        <v>0</v>
      </c>
      <c r="N91">
        <f t="shared" si="16"/>
        <v>1.6403423642343153E-4</v>
      </c>
      <c r="O91">
        <f t="shared" si="17"/>
        <v>17193.512217347361</v>
      </c>
      <c r="P91">
        <f t="shared" si="17"/>
        <v>15334.52580797975</v>
      </c>
      <c r="Q91">
        <f t="shared" si="17"/>
        <v>17225.051913152271</v>
      </c>
      <c r="S91">
        <f t="shared" si="12"/>
        <v>813</v>
      </c>
      <c r="T91">
        <f t="shared" si="13"/>
        <v>857</v>
      </c>
      <c r="U91">
        <v>2038</v>
      </c>
      <c r="V91">
        <f ca="1">SUM(INDIRECT("F"&amp;S91):INDIRECT("H"&amp;T91))</f>
        <v>53862857023.662308</v>
      </c>
      <c r="W91">
        <f ca="1">SUM(INDIRECT("I"&amp;S91):INDIRECT("K"&amp;T91))</f>
        <v>13526771.157676615</v>
      </c>
      <c r="X91">
        <f t="shared" ca="1" si="14"/>
        <v>2.5107051002515806E-4</v>
      </c>
    </row>
    <row r="92" spans="1:24">
      <c r="A92">
        <v>2021</v>
      </c>
      <c r="B92" s="50">
        <v>2021</v>
      </c>
      <c r="C92">
        <v>174006.22890375266</v>
      </c>
      <c r="D92">
        <v>13454.067837817813</v>
      </c>
      <c r="E92">
        <v>6887.2147410582702</v>
      </c>
      <c r="F92">
        <v>3100661239.2837477</v>
      </c>
      <c r="G92">
        <v>211224641.28855044</v>
      </c>
      <c r="H92">
        <v>122387470.94452977</v>
      </c>
      <c r="I92">
        <v>968665.13848805102</v>
      </c>
      <c r="J92">
        <v>0</v>
      </c>
      <c r="K92">
        <v>19476.066329159366</v>
      </c>
      <c r="L92">
        <f t="shared" si="15"/>
        <v>3.1240598818586595E-4</v>
      </c>
      <c r="M92">
        <v>0</v>
      </c>
      <c r="N92">
        <f t="shared" si="16"/>
        <v>1.5913447821784465E-4</v>
      </c>
      <c r="O92">
        <f t="shared" si="17"/>
        <v>17819.254280826943</v>
      </c>
      <c r="P92">
        <f t="shared" si="17"/>
        <v>15699.686060361808</v>
      </c>
      <c r="Q92">
        <f t="shared" si="17"/>
        <v>17770.241751707606</v>
      </c>
      <c r="S92">
        <f t="shared" si="12"/>
        <v>858</v>
      </c>
      <c r="T92">
        <f t="shared" si="13"/>
        <v>902</v>
      </c>
      <c r="U92">
        <v>2039</v>
      </c>
      <c r="V92">
        <f ca="1">SUM(INDIRECT("F"&amp;S92):INDIRECT("H"&amp;T92))</f>
        <v>54105311754.246277</v>
      </c>
      <c r="W92">
        <f ca="1">SUM(INDIRECT("I"&amp;S92):INDIRECT("K"&amp;T92))</f>
        <v>13500993.82128018</v>
      </c>
      <c r="X92">
        <f t="shared" ca="1" si="14"/>
        <v>2.494695122771751E-4</v>
      </c>
    </row>
    <row r="93" spans="1:24">
      <c r="A93">
        <f>B137</f>
        <v>2022</v>
      </c>
      <c r="B93" s="50">
        <v>1978</v>
      </c>
      <c r="C93">
        <v>1462.2174031579314</v>
      </c>
      <c r="F93">
        <v>3232503.8865513941</v>
      </c>
      <c r="I93">
        <v>2371.478136388268</v>
      </c>
      <c r="L93">
        <f t="shared" si="15"/>
        <v>7.3363504565443418E-4</v>
      </c>
      <c r="M93">
        <v>0</v>
      </c>
      <c r="N93" t="e">
        <f t="shared" si="16"/>
        <v>#DIV/0!</v>
      </c>
      <c r="O93">
        <f t="shared" si="17"/>
        <v>2210.6862355558064</v>
      </c>
      <c r="P93" t="e">
        <f t="shared" si="17"/>
        <v>#DIV/0!</v>
      </c>
      <c r="Q93" t="e">
        <f t="shared" si="17"/>
        <v>#DIV/0!</v>
      </c>
      <c r="S93">
        <f t="shared" si="12"/>
        <v>903</v>
      </c>
      <c r="T93">
        <f t="shared" si="13"/>
        <v>947</v>
      </c>
      <c r="U93">
        <v>2040</v>
      </c>
      <c r="V93">
        <f ca="1">SUM(INDIRECT("F"&amp;S93):INDIRECT("H"&amp;T93))</f>
        <v>54344820505.626724</v>
      </c>
      <c r="W93">
        <f ca="1">SUM(INDIRECT("I"&amp;S93):INDIRECT("K"&amp;T93))</f>
        <v>13488125.745768663</v>
      </c>
      <c r="X93">
        <f t="shared" ca="1" si="14"/>
        <v>2.4813365399643968E-4</v>
      </c>
    </row>
    <row r="94" spans="1:24">
      <c r="A94">
        <f>B137</f>
        <v>2022</v>
      </c>
      <c r="B94" s="50">
        <v>1979</v>
      </c>
      <c r="C94">
        <v>1615.5608825735696</v>
      </c>
      <c r="D94">
        <v>5.3133786957649002E-3</v>
      </c>
      <c r="F94">
        <v>3624243.1037379517</v>
      </c>
      <c r="G94">
        <v>14.238775024633799</v>
      </c>
      <c r="I94">
        <v>2509.7686552332993</v>
      </c>
      <c r="J94">
        <v>0</v>
      </c>
      <c r="L94">
        <f t="shared" si="15"/>
        <v>6.924945660087725E-4</v>
      </c>
      <c r="M94">
        <v>0</v>
      </c>
      <c r="N94" t="e">
        <f t="shared" si="16"/>
        <v>#DIV/0!</v>
      </c>
      <c r="O94">
        <f t="shared" si="17"/>
        <v>2243.3342765545144</v>
      </c>
      <c r="P94">
        <f t="shared" si="17"/>
        <v>2679.7967620834188</v>
      </c>
      <c r="Q94" t="e">
        <f t="shared" si="17"/>
        <v>#DIV/0!</v>
      </c>
      <c r="R94" s="29"/>
      <c r="S94">
        <f t="shared" si="12"/>
        <v>948</v>
      </c>
      <c r="T94">
        <f t="shared" si="13"/>
        <v>992</v>
      </c>
      <c r="U94">
        <v>2041</v>
      </c>
      <c r="V94">
        <f ca="1">SUM(INDIRECT("F"&amp;S94):INDIRECT("H"&amp;T94))</f>
        <v>54575462703.654671</v>
      </c>
      <c r="W94">
        <f ca="1">SUM(INDIRECT("I"&amp;S94):INDIRECT("K"&amp;T94))</f>
        <v>13485140.308396103</v>
      </c>
      <c r="X94">
        <f t="shared" ca="1" si="14"/>
        <v>2.4703059577081427E-4</v>
      </c>
    </row>
    <row r="95" spans="1:24">
      <c r="A95">
        <f>B137</f>
        <v>2022</v>
      </c>
      <c r="B95" s="50">
        <v>1980</v>
      </c>
      <c r="C95">
        <v>1070.0633392306868</v>
      </c>
      <c r="D95">
        <v>3.7161355766344202</v>
      </c>
      <c r="F95">
        <v>2551723.7083986774</v>
      </c>
      <c r="G95">
        <v>10095.020189277</v>
      </c>
      <c r="I95">
        <v>1660.8008398295201</v>
      </c>
      <c r="J95">
        <v>0</v>
      </c>
      <c r="L95">
        <f t="shared" si="15"/>
        <v>6.5085449273493171E-4</v>
      </c>
      <c r="M95">
        <v>0</v>
      </c>
      <c r="N95" t="e">
        <f t="shared" si="16"/>
        <v>#DIV/0!</v>
      </c>
      <c r="O95">
        <f t="shared" si="17"/>
        <v>2384.6473520279819</v>
      </c>
      <c r="P95">
        <f t="shared" si="17"/>
        <v>2716.5371071901855</v>
      </c>
      <c r="Q95" t="e">
        <f t="shared" si="17"/>
        <v>#DIV/0!</v>
      </c>
      <c r="R95" s="18"/>
      <c r="S95">
        <f t="shared" si="12"/>
        <v>993</v>
      </c>
      <c r="T95">
        <f t="shared" si="13"/>
        <v>1037</v>
      </c>
      <c r="U95">
        <v>2042</v>
      </c>
      <c r="V95">
        <f ca="1">SUM(INDIRECT("F"&amp;S95):INDIRECT("H"&amp;T95))</f>
        <v>54799335932.833702</v>
      </c>
      <c r="W95">
        <f ca="1">SUM(INDIRECT("I"&amp;S95):INDIRECT("K"&amp;T95))</f>
        <v>13489831.856040232</v>
      </c>
      <c r="X95">
        <f t="shared" ca="1" si="14"/>
        <v>2.461072142850614E-4</v>
      </c>
    </row>
    <row r="96" spans="1:24">
      <c r="A96">
        <f>B137</f>
        <v>2022</v>
      </c>
      <c r="B96" s="50">
        <v>1981</v>
      </c>
      <c r="C96">
        <v>1300.2651578199855</v>
      </c>
      <c r="F96">
        <v>3421151.4400100405</v>
      </c>
      <c r="I96">
        <v>1804.9644509616764</v>
      </c>
      <c r="L96">
        <f t="shared" si="15"/>
        <v>5.2758975526566551E-4</v>
      </c>
      <c r="M96">
        <v>0</v>
      </c>
      <c r="N96" t="e">
        <f t="shared" si="16"/>
        <v>#DIV/0!</v>
      </c>
      <c r="O96">
        <f t="shared" si="17"/>
        <v>2631.118291092193</v>
      </c>
      <c r="P96" t="e">
        <f t="shared" si="17"/>
        <v>#DIV/0!</v>
      </c>
      <c r="Q96" t="e">
        <f t="shared" si="17"/>
        <v>#DIV/0!</v>
      </c>
      <c r="R96" s="4"/>
      <c r="S96">
        <f t="shared" si="12"/>
        <v>1038</v>
      </c>
      <c r="T96">
        <f t="shared" si="13"/>
        <v>1082</v>
      </c>
      <c r="U96">
        <v>2043</v>
      </c>
      <c r="V96">
        <f ca="1">SUM(INDIRECT("F"&amp;S96):INDIRECT("H"&amp;T96))</f>
        <v>55010886681.161407</v>
      </c>
      <c r="W96">
        <f ca="1">SUM(INDIRECT("I"&amp;S96):INDIRECT("K"&amp;T96))</f>
        <v>13500161.88417423</v>
      </c>
      <c r="X96">
        <f t="shared" ca="1" si="14"/>
        <v>2.4534870188890599E-4</v>
      </c>
    </row>
    <row r="97" spans="1:24">
      <c r="A97">
        <f>B137</f>
        <v>2022</v>
      </c>
      <c r="B97" s="50">
        <v>1982</v>
      </c>
      <c r="C97">
        <v>1555.396634341259</v>
      </c>
      <c r="D97">
        <v>2.56998475807394E-3</v>
      </c>
      <c r="F97">
        <v>4529482.7423184905</v>
      </c>
      <c r="G97">
        <v>7.6345808130667097</v>
      </c>
      <c r="I97">
        <v>2321.5435480131855</v>
      </c>
      <c r="J97">
        <v>0</v>
      </c>
      <c r="L97">
        <f t="shared" si="15"/>
        <v>5.1254054382926409E-4</v>
      </c>
      <c r="M97">
        <v>0</v>
      </c>
      <c r="N97" t="e">
        <f t="shared" si="16"/>
        <v>#DIV/0!</v>
      </c>
      <c r="O97">
        <f t="shared" si="17"/>
        <v>2912.1078458786915</v>
      </c>
      <c r="P97">
        <f t="shared" si="17"/>
        <v>2970.671631059945</v>
      </c>
      <c r="Q97" t="e">
        <f t="shared" si="17"/>
        <v>#DIV/0!</v>
      </c>
      <c r="R97" s="4"/>
      <c r="S97">
        <f t="shared" si="12"/>
        <v>1083</v>
      </c>
      <c r="T97">
        <f t="shared" si="13"/>
        <v>1127</v>
      </c>
      <c r="U97">
        <v>2044</v>
      </c>
      <c r="V97">
        <f ca="1">SUM(INDIRECT("F"&amp;S97):INDIRECT("H"&amp;T97))</f>
        <v>55212710292.13102</v>
      </c>
      <c r="W97">
        <f ca="1">SUM(INDIRECT("I"&amp;S97):INDIRECT("K"&amp;T97))</f>
        <v>13515616.746917469</v>
      </c>
      <c r="X97">
        <f t="shared" ca="1" si="14"/>
        <v>2.4473185564441685E-4</v>
      </c>
    </row>
    <row r="98" spans="1:24">
      <c r="A98">
        <f>B137</f>
        <v>2022</v>
      </c>
      <c r="B98" s="50">
        <v>1983</v>
      </c>
      <c r="C98">
        <v>1997.9257865070774</v>
      </c>
      <c r="D98">
        <v>7.5446097513794004E-3</v>
      </c>
      <c r="F98">
        <v>5978806.3818055727</v>
      </c>
      <c r="G98">
        <v>19.90952752281855</v>
      </c>
      <c r="I98">
        <v>3101.0232508018735</v>
      </c>
      <c r="J98">
        <v>0</v>
      </c>
      <c r="L98">
        <f t="shared" si="15"/>
        <v>5.186692882778014E-4</v>
      </c>
      <c r="M98">
        <v>0</v>
      </c>
      <c r="N98" t="e">
        <f t="shared" si="16"/>
        <v>#DIV/0!</v>
      </c>
      <c r="O98">
        <f t="shared" si="17"/>
        <v>2992.5067398314964</v>
      </c>
      <c r="P98">
        <f t="shared" si="17"/>
        <v>2638.9075351681959</v>
      </c>
      <c r="Q98" t="e">
        <f t="shared" si="17"/>
        <v>#DIV/0!</v>
      </c>
      <c r="R98" s="4"/>
      <c r="S98">
        <f t="shared" si="12"/>
        <v>1128</v>
      </c>
      <c r="T98">
        <f t="shared" si="13"/>
        <v>1172</v>
      </c>
      <c r="U98">
        <v>2045</v>
      </c>
      <c r="V98">
        <f ca="1">SUM(INDIRECT("F"&amp;S98):INDIRECT("H"&amp;T98))</f>
        <v>55403020213.454597</v>
      </c>
      <c r="W98">
        <f ca="1">SUM(INDIRECT("I"&amp;S98):INDIRECT("K"&amp;T98))</f>
        <v>13533778.527271492</v>
      </c>
      <c r="X98">
        <f t="shared" ca="1" si="14"/>
        <v>2.4421905644348926E-4</v>
      </c>
    </row>
    <row r="99" spans="1:24">
      <c r="A99">
        <f>B137</f>
        <v>2022</v>
      </c>
      <c r="B99" s="50">
        <v>1984</v>
      </c>
      <c r="C99">
        <v>2784.591303528859</v>
      </c>
      <c r="D99">
        <v>5.2386246900232997E-3</v>
      </c>
      <c r="F99">
        <v>9181799.623842638</v>
      </c>
      <c r="G99">
        <v>15.282662852149819</v>
      </c>
      <c r="I99">
        <v>4745.7743308480422</v>
      </c>
      <c r="J99">
        <v>0</v>
      </c>
      <c r="L99">
        <f t="shared" si="15"/>
        <v>5.1686755595543128E-4</v>
      </c>
      <c r="M99">
        <v>0</v>
      </c>
      <c r="N99" t="e">
        <f t="shared" si="16"/>
        <v>#DIV/0!</v>
      </c>
      <c r="O99">
        <f t="shared" si="17"/>
        <v>3297.3598718802</v>
      </c>
      <c r="P99">
        <f t="shared" si="17"/>
        <v>2917.304398853938</v>
      </c>
      <c r="Q99" t="e">
        <f t="shared" si="17"/>
        <v>#DIV/0!</v>
      </c>
      <c r="R99" s="4"/>
      <c r="S99">
        <f t="shared" si="12"/>
        <v>1173</v>
      </c>
      <c r="T99">
        <f t="shared" si="13"/>
        <v>1217</v>
      </c>
      <c r="U99">
        <v>2046</v>
      </c>
      <c r="V99">
        <f ca="1">SUM(INDIRECT("F"&amp;S99):INDIRECT("H"&amp;T99))</f>
        <v>55584806834.028374</v>
      </c>
      <c r="W99">
        <f ca="1">SUM(INDIRECT("I"&amp;S99):INDIRECT("K"&amp;T99))</f>
        <v>13555115.933592498</v>
      </c>
      <c r="X99">
        <f t="shared" ca="1" si="14"/>
        <v>2.4380423196266075E-4</v>
      </c>
    </row>
    <row r="100" spans="1:24">
      <c r="A100">
        <f>B137</f>
        <v>2022</v>
      </c>
      <c r="B100" s="50">
        <v>1985</v>
      </c>
      <c r="C100">
        <v>3419.4214678161288</v>
      </c>
      <c r="F100">
        <v>11764159.152859416</v>
      </c>
      <c r="I100">
        <v>5883.2887959787859</v>
      </c>
      <c r="L100">
        <f t="shared" si="15"/>
        <v>5.0010278843845666E-4</v>
      </c>
      <c r="M100">
        <v>0</v>
      </c>
      <c r="N100" t="e">
        <f t="shared" si="16"/>
        <v>#DIV/0!</v>
      </c>
      <c r="O100">
        <f t="shared" si="17"/>
        <v>3440.3945999592715</v>
      </c>
      <c r="P100" t="e">
        <f t="shared" si="17"/>
        <v>#DIV/0!</v>
      </c>
      <c r="Q100" t="e">
        <f t="shared" si="17"/>
        <v>#DIV/0!</v>
      </c>
      <c r="R100" s="4"/>
      <c r="S100">
        <f t="shared" si="12"/>
        <v>1218</v>
      </c>
      <c r="T100">
        <f t="shared" si="13"/>
        <v>1262</v>
      </c>
      <c r="U100">
        <v>2047</v>
      </c>
      <c r="V100">
        <f ca="1">SUM(INDIRECT("F"&amp;S100):INDIRECT("H"&amp;T100))</f>
        <v>55753676526.058655</v>
      </c>
      <c r="W100">
        <f ca="1">SUM(INDIRECT("I"&amp;S100):INDIRECT("K"&amp;T100))</f>
        <v>13577560.189720036</v>
      </c>
      <c r="X100">
        <f t="shared" ca="1" si="14"/>
        <v>2.4346832943794022E-4</v>
      </c>
    </row>
    <row r="101" spans="1:24">
      <c r="A101">
        <f>B137</f>
        <v>2022</v>
      </c>
      <c r="B101" s="50">
        <v>1986</v>
      </c>
      <c r="C101">
        <v>4329.4222518642327</v>
      </c>
      <c r="F101">
        <v>16556511.098728625</v>
      </c>
      <c r="I101">
        <v>8284.3723071466247</v>
      </c>
      <c r="L101">
        <f t="shared" si="15"/>
        <v>5.0036944726735224E-4</v>
      </c>
      <c r="M101">
        <v>0</v>
      </c>
      <c r="N101" t="e">
        <f t="shared" si="16"/>
        <v>#DIV/0!</v>
      </c>
      <c r="O101">
        <f t="shared" si="17"/>
        <v>3824.1848763075614</v>
      </c>
      <c r="P101" t="e">
        <f t="shared" si="17"/>
        <v>#DIV/0!</v>
      </c>
      <c r="Q101" t="e">
        <f t="shared" si="17"/>
        <v>#DIV/0!</v>
      </c>
      <c r="R101" s="19"/>
      <c r="S101">
        <f t="shared" si="12"/>
        <v>1263</v>
      </c>
      <c r="T101">
        <f t="shared" si="13"/>
        <v>1307</v>
      </c>
      <c r="U101">
        <v>2048</v>
      </c>
      <c r="V101">
        <f ca="1">SUM(INDIRECT("F"&amp;S101):INDIRECT("H"&amp;T101))</f>
        <v>55912737075.615547</v>
      </c>
      <c r="W101">
        <f ca="1">SUM(INDIRECT("I"&amp;S101):INDIRECT("K"&amp;T101))</f>
        <v>13600978.483545063</v>
      </c>
      <c r="X101">
        <f t="shared" ca="1" si="14"/>
        <v>2.4319451186645657E-4</v>
      </c>
    </row>
    <row r="102" spans="1:24">
      <c r="A102">
        <f>B137</f>
        <v>2022</v>
      </c>
      <c r="B102" s="50">
        <v>1987</v>
      </c>
      <c r="C102">
        <v>4947.7803401073834</v>
      </c>
      <c r="D102">
        <v>4.6373108470388899E-3</v>
      </c>
      <c r="F102">
        <v>19308604.377389751</v>
      </c>
      <c r="G102">
        <v>17.136567655160999</v>
      </c>
      <c r="I102">
        <v>9557.7395139022083</v>
      </c>
      <c r="J102">
        <v>0</v>
      </c>
      <c r="L102">
        <f t="shared" si="15"/>
        <v>4.9499898216850198E-4</v>
      </c>
      <c r="M102">
        <v>0</v>
      </c>
      <c r="N102" t="e">
        <f t="shared" si="16"/>
        <v>#DIV/0!</v>
      </c>
      <c r="O102">
        <f t="shared" si="17"/>
        <v>3902.4780912102274</v>
      </c>
      <c r="P102">
        <f t="shared" si="17"/>
        <v>3695.3674705898547</v>
      </c>
      <c r="Q102" t="e">
        <f t="shared" si="17"/>
        <v>#DIV/0!</v>
      </c>
      <c r="R102" s="20"/>
      <c r="S102">
        <f t="shared" si="12"/>
        <v>1308</v>
      </c>
      <c r="T102">
        <f t="shared" si="13"/>
        <v>1352</v>
      </c>
      <c r="U102">
        <v>2049</v>
      </c>
      <c r="V102">
        <f ca="1">SUM(INDIRECT("F"&amp;S102):INDIRECT("H"&amp;T102))</f>
        <v>56059378200.550621</v>
      </c>
      <c r="W102">
        <f ca="1">SUM(INDIRECT("I"&amp;S102):INDIRECT("K"&amp;T102))</f>
        <v>13623983.316843027</v>
      </c>
      <c r="X102">
        <f t="shared" ca="1" si="14"/>
        <v>2.4296867986787997E-4</v>
      </c>
    </row>
    <row r="103" spans="1:24">
      <c r="A103">
        <f>B137</f>
        <v>2022</v>
      </c>
      <c r="B103" s="50">
        <v>1988</v>
      </c>
      <c r="C103">
        <v>4936.1057642728792</v>
      </c>
      <c r="F103">
        <v>20577878.521967497</v>
      </c>
      <c r="I103">
        <v>10350.631679253034</v>
      </c>
      <c r="L103">
        <f t="shared" si="15"/>
        <v>5.0299799700943067E-4</v>
      </c>
      <c r="M103">
        <v>0</v>
      </c>
      <c r="N103" t="e">
        <f t="shared" si="16"/>
        <v>#DIV/0!</v>
      </c>
      <c r="O103">
        <f t="shared" si="17"/>
        <v>4168.8487857996197</v>
      </c>
      <c r="P103" t="e">
        <f t="shared" si="17"/>
        <v>#DIV/0!</v>
      </c>
      <c r="Q103" t="e">
        <f t="shared" si="17"/>
        <v>#DIV/0!</v>
      </c>
      <c r="R103" s="4"/>
      <c r="S103">
        <f t="shared" si="12"/>
        <v>1353</v>
      </c>
      <c r="T103">
        <f t="shared" si="13"/>
        <v>1397</v>
      </c>
      <c r="U103">
        <v>2050</v>
      </c>
      <c r="V103">
        <f ca="1">SUM(INDIRECT("F"&amp;S103):INDIRECT("H"&amp;T103))</f>
        <v>56192479225.521706</v>
      </c>
      <c r="W103">
        <f ca="1">SUM(INDIRECT("I"&amp;S103):INDIRECT("K"&amp;T103))</f>
        <v>13646001.494226227</v>
      </c>
      <c r="X103">
        <f t="shared" ca="1" si="14"/>
        <v>2.4278495340339108E-4</v>
      </c>
    </row>
    <row r="104" spans="1:24">
      <c r="A104">
        <f>B137</f>
        <v>2022</v>
      </c>
      <c r="B104" s="50">
        <v>1989</v>
      </c>
      <c r="C104">
        <v>6254.4376923670752</v>
      </c>
      <c r="D104">
        <v>0.55735796103039903</v>
      </c>
      <c r="F104">
        <v>27892132.323680039</v>
      </c>
      <c r="G104">
        <v>1982.4362055630299</v>
      </c>
      <c r="I104">
        <v>13943.938889715668</v>
      </c>
      <c r="J104">
        <v>0</v>
      </c>
      <c r="L104">
        <f t="shared" si="15"/>
        <v>4.999237321801121E-4</v>
      </c>
      <c r="M104">
        <v>0</v>
      </c>
      <c r="N104" t="e">
        <f t="shared" si="16"/>
        <v>#DIV/0!</v>
      </c>
      <c r="O104">
        <f t="shared" si="17"/>
        <v>4459.57473646586</v>
      </c>
      <c r="P104">
        <f t="shared" si="17"/>
        <v>3556.845589678238</v>
      </c>
      <c r="Q104" t="e">
        <f t="shared" si="17"/>
        <v>#DIV/0!</v>
      </c>
    </row>
    <row r="105" spans="1:24">
      <c r="A105">
        <f>B137</f>
        <v>2022</v>
      </c>
      <c r="B105" s="50">
        <v>1990</v>
      </c>
      <c r="C105">
        <v>7523.3689620641799</v>
      </c>
      <c r="F105">
        <v>34444587.040928379</v>
      </c>
      <c r="I105">
        <v>17282.634772522299</v>
      </c>
      <c r="L105">
        <f t="shared" si="15"/>
        <v>5.0175183554926664E-4</v>
      </c>
      <c r="M105">
        <v>0</v>
      </c>
      <c r="N105" t="e">
        <f t="shared" si="16"/>
        <v>#DIV/0!</v>
      </c>
      <c r="O105">
        <f t="shared" si="17"/>
        <v>4578.3461125742597</v>
      </c>
      <c r="P105" t="e">
        <f t="shared" si="17"/>
        <v>#DIV/0!</v>
      </c>
      <c r="Q105" t="e">
        <f t="shared" si="17"/>
        <v>#DIV/0!</v>
      </c>
    </row>
    <row r="106" spans="1:24">
      <c r="A106">
        <f>B137</f>
        <v>2022</v>
      </c>
      <c r="B106" s="50">
        <v>1991</v>
      </c>
      <c r="C106">
        <v>9103.7114402418738</v>
      </c>
      <c r="F106">
        <v>43331182.905910619</v>
      </c>
      <c r="I106">
        <v>21368.827593710208</v>
      </c>
      <c r="L106">
        <f t="shared" si="15"/>
        <v>4.9315126337793518E-4</v>
      </c>
      <c r="M106">
        <v>0</v>
      </c>
      <c r="N106" t="e">
        <f t="shared" si="16"/>
        <v>#DIV/0!</v>
      </c>
      <c r="O106">
        <f t="shared" si="17"/>
        <v>4759.7271937212636</v>
      </c>
      <c r="P106" t="e">
        <f t="shared" si="17"/>
        <v>#DIV/0!</v>
      </c>
      <c r="Q106" t="e">
        <f t="shared" si="17"/>
        <v>#DIV/0!</v>
      </c>
    </row>
    <row r="107" spans="1:24">
      <c r="A107">
        <f>B137</f>
        <v>2022</v>
      </c>
      <c r="B107" s="50">
        <v>1992</v>
      </c>
      <c r="C107">
        <v>8098.9451504982744</v>
      </c>
      <c r="F107">
        <v>40398865.634725519</v>
      </c>
      <c r="I107">
        <v>19895.910889547304</v>
      </c>
      <c r="L107">
        <f t="shared" si="15"/>
        <v>4.9248687003838648E-4</v>
      </c>
      <c r="M107">
        <v>0</v>
      </c>
      <c r="N107" t="e">
        <f t="shared" si="16"/>
        <v>#DIV/0!</v>
      </c>
      <c r="O107">
        <f t="shared" si="17"/>
        <v>4988.1638761610884</v>
      </c>
      <c r="P107" t="e">
        <f t="shared" si="17"/>
        <v>#DIV/0!</v>
      </c>
      <c r="Q107" t="e">
        <f t="shared" si="17"/>
        <v>#DIV/0!</v>
      </c>
    </row>
    <row r="108" spans="1:24">
      <c r="A108">
        <f>B137</f>
        <v>2022</v>
      </c>
      <c r="B108" s="50">
        <v>1993</v>
      </c>
      <c r="C108">
        <v>10140.818070263042</v>
      </c>
      <c r="D108">
        <v>1.7468671868451031E-2</v>
      </c>
      <c r="F108">
        <v>53481928.626295738</v>
      </c>
      <c r="G108">
        <v>86.659820291805005</v>
      </c>
      <c r="I108">
        <v>24494.382355865666</v>
      </c>
      <c r="J108">
        <v>0</v>
      </c>
      <c r="L108">
        <f t="shared" si="15"/>
        <v>4.5799362485634794E-4</v>
      </c>
      <c r="M108">
        <v>0</v>
      </c>
      <c r="N108" t="e">
        <f t="shared" si="16"/>
        <v>#DIV/0!</v>
      </c>
      <c r="O108">
        <f t="shared" si="17"/>
        <v>5273.9264481162791</v>
      </c>
      <c r="P108">
        <f t="shared" si="17"/>
        <v>4960.8705770193874</v>
      </c>
      <c r="Q108" t="e">
        <f t="shared" si="17"/>
        <v>#DIV/0!</v>
      </c>
      <c r="U108" s="1" t="s">
        <v>75</v>
      </c>
    </row>
    <row r="109" spans="1:24">
      <c r="A109">
        <f>B137</f>
        <v>2022</v>
      </c>
      <c r="B109" s="50">
        <v>1994</v>
      </c>
      <c r="C109">
        <v>12151.211912623192</v>
      </c>
      <c r="D109">
        <v>1.7434228862601899E-3</v>
      </c>
      <c r="F109">
        <v>66802169.174844839</v>
      </c>
      <c r="G109">
        <v>9.0897961273894499</v>
      </c>
      <c r="I109">
        <v>30220.274356733091</v>
      </c>
      <c r="J109">
        <v>0</v>
      </c>
      <c r="L109">
        <f t="shared" si="15"/>
        <v>4.5238462657755878E-4</v>
      </c>
      <c r="M109">
        <v>0</v>
      </c>
      <c r="N109" t="e">
        <f t="shared" si="16"/>
        <v>#DIV/0!</v>
      </c>
      <c r="O109">
        <f t="shared" si="17"/>
        <v>5497.5725594455253</v>
      </c>
      <c r="P109">
        <f t="shared" si="17"/>
        <v>5213.7643706673707</v>
      </c>
      <c r="Q109" t="e">
        <f t="shared" si="17"/>
        <v>#DIV/0!</v>
      </c>
      <c r="S109" s="18"/>
      <c r="T109" s="4"/>
      <c r="U109" s="1" t="s">
        <v>36</v>
      </c>
      <c r="V109" s="1" t="s">
        <v>60</v>
      </c>
      <c r="W109" s="1" t="s">
        <v>61</v>
      </c>
      <c r="X109" s="1"/>
    </row>
    <row r="110" spans="1:24">
      <c r="A110">
        <f>B137</f>
        <v>2022</v>
      </c>
      <c r="B110" s="50">
        <v>1995</v>
      </c>
      <c r="C110">
        <v>16110.088861770217</v>
      </c>
      <c r="D110">
        <v>0.43930308163094717</v>
      </c>
      <c r="F110">
        <v>91364241.437134996</v>
      </c>
      <c r="G110">
        <v>2108.6877977629129</v>
      </c>
      <c r="I110">
        <v>41231.651684762539</v>
      </c>
      <c r="J110">
        <v>0</v>
      </c>
      <c r="L110">
        <f t="shared" si="15"/>
        <v>4.5128872123491342E-4</v>
      </c>
      <c r="M110">
        <v>0</v>
      </c>
      <c r="N110" t="e">
        <f t="shared" si="16"/>
        <v>#DIV/0!</v>
      </c>
      <c r="O110">
        <f t="shared" si="17"/>
        <v>5671.2437914570055</v>
      </c>
      <c r="P110">
        <f t="shared" si="17"/>
        <v>4800.075132489952</v>
      </c>
      <c r="Q110" t="e">
        <f t="shared" si="17"/>
        <v>#DIV/0!</v>
      </c>
      <c r="S110" s="1"/>
      <c r="T110" s="1"/>
      <c r="U110">
        <v>2020</v>
      </c>
      <c r="V110">
        <v>13.311720088768771</v>
      </c>
      <c r="W110">
        <v>5.4882197164635915</v>
      </c>
      <c r="X110" s="1"/>
    </row>
    <row r="111" spans="1:24">
      <c r="A111">
        <f>B137</f>
        <v>2022</v>
      </c>
      <c r="B111" s="50">
        <v>1996</v>
      </c>
      <c r="C111">
        <v>17722.882300114296</v>
      </c>
      <c r="F111">
        <v>105699082.43742201</v>
      </c>
      <c r="I111">
        <v>47793.402788590902</v>
      </c>
      <c r="L111">
        <f t="shared" si="15"/>
        <v>4.5216478408775654E-4</v>
      </c>
      <c r="M111">
        <v>0</v>
      </c>
      <c r="N111" t="e">
        <f t="shared" si="16"/>
        <v>#DIV/0!</v>
      </c>
      <c r="O111">
        <f t="shared" si="17"/>
        <v>5963.9894147883806</v>
      </c>
      <c r="P111" t="e">
        <f t="shared" si="17"/>
        <v>#DIV/0!</v>
      </c>
      <c r="Q111" t="e">
        <f t="shared" si="17"/>
        <v>#DIV/0!</v>
      </c>
      <c r="U111">
        <v>2021</v>
      </c>
      <c r="V111">
        <v>15.74720590696505</v>
      </c>
      <c r="W111">
        <v>6.3877840685180658</v>
      </c>
    </row>
    <row r="112" spans="1:24">
      <c r="A112">
        <f>B137</f>
        <v>2022</v>
      </c>
      <c r="B112" s="50">
        <v>1997</v>
      </c>
      <c r="C112">
        <v>26966.980802213286</v>
      </c>
      <c r="D112">
        <v>0.54189805323013496</v>
      </c>
      <c r="F112">
        <v>168747773.29560605</v>
      </c>
      <c r="G112">
        <v>3214.3103090230588</v>
      </c>
      <c r="I112">
        <v>76137.921576765511</v>
      </c>
      <c r="J112">
        <v>0</v>
      </c>
      <c r="L112">
        <f t="shared" si="15"/>
        <v>4.5119363704663497E-4</v>
      </c>
      <c r="M112">
        <v>0</v>
      </c>
      <c r="N112" t="e">
        <f t="shared" si="16"/>
        <v>#DIV/0!</v>
      </c>
      <c r="O112">
        <f t="shared" si="17"/>
        <v>6257.5701200394024</v>
      </c>
      <c r="P112">
        <f t="shared" si="17"/>
        <v>5931.5775169577801</v>
      </c>
      <c r="Q112" t="e">
        <f t="shared" si="17"/>
        <v>#DIV/0!</v>
      </c>
      <c r="U112">
        <v>2022</v>
      </c>
      <c r="V112">
        <v>16.161024100680184</v>
      </c>
      <c r="W112">
        <v>6.5635551136055064</v>
      </c>
    </row>
    <row r="113" spans="1:23">
      <c r="A113">
        <f>B137</f>
        <v>2022</v>
      </c>
      <c r="B113" s="50">
        <v>1998</v>
      </c>
      <c r="C113">
        <v>34056.624665466094</v>
      </c>
      <c r="D113">
        <v>4.3547512732479756</v>
      </c>
      <c r="F113">
        <v>222049074.57081279</v>
      </c>
      <c r="G113">
        <v>27093.15249777944</v>
      </c>
      <c r="I113">
        <v>98021.264366604359</v>
      </c>
      <c r="J113">
        <v>0</v>
      </c>
      <c r="L113">
        <f t="shared" si="15"/>
        <v>4.4143964371868969E-4</v>
      </c>
      <c r="M113">
        <v>0</v>
      </c>
      <c r="N113" t="e">
        <f t="shared" si="16"/>
        <v>#DIV/0!</v>
      </c>
      <c r="O113">
        <f t="shared" si="17"/>
        <v>6519.9965278994232</v>
      </c>
      <c r="P113">
        <f t="shared" si="17"/>
        <v>6221.5154891204866</v>
      </c>
      <c r="Q113" t="e">
        <f t="shared" si="17"/>
        <v>#DIV/0!</v>
      </c>
      <c r="U113">
        <v>2023</v>
      </c>
      <c r="V113">
        <v>16.545489715204894</v>
      </c>
      <c r="W113">
        <v>6.7157319844015433</v>
      </c>
    </row>
    <row r="114" spans="1:23">
      <c r="A114">
        <f>B137</f>
        <v>2022</v>
      </c>
      <c r="B114" s="50">
        <v>1999</v>
      </c>
      <c r="C114">
        <v>39691.843977738681</v>
      </c>
      <c r="D114">
        <v>17.602913370089784</v>
      </c>
      <c r="F114">
        <v>269147683.23063612</v>
      </c>
      <c r="G114">
        <v>112834.98043189733</v>
      </c>
      <c r="I114">
        <v>117098.72015949244</v>
      </c>
      <c r="J114">
        <v>0</v>
      </c>
      <c r="L114">
        <f t="shared" si="15"/>
        <v>4.3507236902035317E-4</v>
      </c>
      <c r="M114">
        <v>0</v>
      </c>
      <c r="N114" t="e">
        <f t="shared" si="16"/>
        <v>#DIV/0!</v>
      </c>
      <c r="O114">
        <f t="shared" si="17"/>
        <v>6780.9317042964449</v>
      </c>
      <c r="P114">
        <f t="shared" si="17"/>
        <v>6410.0173681262522</v>
      </c>
      <c r="Q114" t="e">
        <f t="shared" si="17"/>
        <v>#DIV/0!</v>
      </c>
      <c r="U114">
        <v>2024</v>
      </c>
      <c r="V114">
        <v>16.871457690682764</v>
      </c>
      <c r="W114">
        <v>6.823015569127187</v>
      </c>
    </row>
    <row r="115" spans="1:23">
      <c r="A115">
        <f>B137</f>
        <v>2022</v>
      </c>
      <c r="B115" s="50">
        <v>2000</v>
      </c>
      <c r="C115">
        <v>54486.267589659714</v>
      </c>
      <c r="D115">
        <v>12.322421695309483</v>
      </c>
      <c r="F115">
        <v>385575076.45477492</v>
      </c>
      <c r="G115">
        <v>83844.860027311341</v>
      </c>
      <c r="I115">
        <v>170327.43895518678</v>
      </c>
      <c r="J115">
        <v>0</v>
      </c>
      <c r="L115">
        <f t="shared" si="15"/>
        <v>4.4174908949324925E-4</v>
      </c>
      <c r="M115">
        <v>0</v>
      </c>
      <c r="N115" t="e">
        <f t="shared" si="16"/>
        <v>#DIV/0!</v>
      </c>
      <c r="O115">
        <f t="shared" si="17"/>
        <v>7076.555130525192</v>
      </c>
      <c r="P115">
        <f t="shared" si="17"/>
        <v>6804.2518021621345</v>
      </c>
      <c r="Q115" t="e">
        <f t="shared" si="17"/>
        <v>#DIV/0!</v>
      </c>
      <c r="U115">
        <v>2025</v>
      </c>
      <c r="V115">
        <v>17.120757904895918</v>
      </c>
      <c r="W115">
        <v>6.8973720002479242</v>
      </c>
    </row>
    <row r="116" spans="1:23">
      <c r="A116">
        <f>B137</f>
        <v>2022</v>
      </c>
      <c r="B116" s="50">
        <v>2001</v>
      </c>
      <c r="C116">
        <v>61298.240113447384</v>
      </c>
      <c r="D116">
        <v>2.9830683525593402</v>
      </c>
      <c r="F116">
        <v>452214016.49126458</v>
      </c>
      <c r="G116">
        <v>20786.715777153589</v>
      </c>
      <c r="I116">
        <v>197877.77310474243</v>
      </c>
      <c r="J116">
        <v>0</v>
      </c>
      <c r="L116">
        <f t="shared" si="15"/>
        <v>4.3757549719506501E-4</v>
      </c>
      <c r="M116">
        <v>0</v>
      </c>
      <c r="N116" t="e">
        <f t="shared" si="16"/>
        <v>#DIV/0!</v>
      </c>
      <c r="O116">
        <f t="shared" si="17"/>
        <v>7377.2756877576248</v>
      </c>
      <c r="P116">
        <f t="shared" si="17"/>
        <v>6968.2331480334706</v>
      </c>
      <c r="Q116" t="e">
        <f t="shared" si="17"/>
        <v>#DIV/0!</v>
      </c>
      <c r="U116">
        <v>2026</v>
      </c>
      <c r="V116">
        <v>16.76618831946281</v>
      </c>
      <c r="W116">
        <v>6.8911550691175547</v>
      </c>
    </row>
    <row r="117" spans="1:23">
      <c r="A117">
        <f>B137</f>
        <v>2022</v>
      </c>
      <c r="B117" s="50">
        <v>2002</v>
      </c>
      <c r="C117">
        <v>67638.725966445199</v>
      </c>
      <c r="D117">
        <v>31.682480267882291</v>
      </c>
      <c r="F117">
        <v>522476249.86176676</v>
      </c>
      <c r="G117">
        <v>204745.71468494181</v>
      </c>
      <c r="I117">
        <v>228908.23119424487</v>
      </c>
      <c r="J117">
        <v>0</v>
      </c>
      <c r="L117">
        <f t="shared" si="15"/>
        <v>4.3812179262656988E-4</v>
      </c>
      <c r="M117">
        <v>0</v>
      </c>
      <c r="N117" t="e">
        <f t="shared" si="16"/>
        <v>#DIV/0!</v>
      </c>
      <c r="O117">
        <f t="shared" si="17"/>
        <v>7724.5134705961382</v>
      </c>
      <c r="P117">
        <f t="shared" si="17"/>
        <v>6462.4269613291654</v>
      </c>
      <c r="Q117" t="e">
        <f t="shared" si="17"/>
        <v>#DIV/0!</v>
      </c>
      <c r="U117">
        <v>2027</v>
      </c>
      <c r="V117">
        <v>16.478477992542089</v>
      </c>
      <c r="W117">
        <v>6.8887458332482066</v>
      </c>
    </row>
    <row r="118" spans="1:23">
      <c r="A118">
        <f>B137</f>
        <v>2022</v>
      </c>
      <c r="B118" s="50">
        <v>2003</v>
      </c>
      <c r="C118">
        <v>75786.600621177247</v>
      </c>
      <c r="D118">
        <v>6.1643038251983144</v>
      </c>
      <c r="F118">
        <v>610460235.76734507</v>
      </c>
      <c r="G118">
        <v>37573.224129374961</v>
      </c>
      <c r="I118">
        <v>266727.84667769558</v>
      </c>
      <c r="J118">
        <v>0</v>
      </c>
      <c r="L118">
        <f t="shared" si="15"/>
        <v>4.3692910864606959E-4</v>
      </c>
      <c r="M118">
        <v>0</v>
      </c>
      <c r="N118" t="e">
        <f t="shared" si="16"/>
        <v>#DIV/0!</v>
      </c>
      <c r="O118">
        <f t="shared" si="17"/>
        <v>8054.9890186889124</v>
      </c>
      <c r="P118">
        <f t="shared" si="17"/>
        <v>6095.2907570493053</v>
      </c>
      <c r="Q118" t="e">
        <f t="shared" si="17"/>
        <v>#DIV/0!</v>
      </c>
      <c r="U118">
        <v>2028</v>
      </c>
      <c r="V118">
        <v>16.21627206890043</v>
      </c>
      <c r="W118">
        <v>6.8757803629392535</v>
      </c>
    </row>
    <row r="119" spans="1:23">
      <c r="A119">
        <f>B137</f>
        <v>2022</v>
      </c>
      <c r="B119" s="50">
        <v>2004</v>
      </c>
      <c r="C119">
        <v>87832.5276379274</v>
      </c>
      <c r="D119">
        <v>1.28442506112433</v>
      </c>
      <c r="F119">
        <v>741310816.11529696</v>
      </c>
      <c r="G119">
        <v>10492.1029194967</v>
      </c>
      <c r="I119">
        <v>328035.15606583934</v>
      </c>
      <c r="J119">
        <v>0</v>
      </c>
      <c r="L119">
        <f t="shared" si="15"/>
        <v>4.4250690659667865E-4</v>
      </c>
      <c r="M119">
        <v>0</v>
      </c>
      <c r="N119" t="e">
        <f t="shared" si="16"/>
        <v>#DIV/0!</v>
      </c>
      <c r="O119">
        <f t="shared" si="17"/>
        <v>8440.0487615614038</v>
      </c>
      <c r="P119">
        <f t="shared" si="17"/>
        <v>8168.7155109791829</v>
      </c>
      <c r="Q119" t="e">
        <f t="shared" si="17"/>
        <v>#DIV/0!</v>
      </c>
      <c r="U119">
        <v>2029</v>
      </c>
      <c r="V119">
        <v>15.978612486581289</v>
      </c>
      <c r="W119">
        <v>6.8564675222181277</v>
      </c>
    </row>
    <row r="120" spans="1:23">
      <c r="A120">
        <f>B137</f>
        <v>2022</v>
      </c>
      <c r="B120" s="50">
        <v>2005</v>
      </c>
      <c r="C120">
        <v>102965.41368411217</v>
      </c>
      <c r="D120">
        <v>1.2493573248829699</v>
      </c>
      <c r="F120">
        <v>907259859.24356532</v>
      </c>
      <c r="G120">
        <v>10607.6979353895</v>
      </c>
      <c r="I120">
        <v>392622.46824042592</v>
      </c>
      <c r="J120">
        <v>0</v>
      </c>
      <c r="L120">
        <f t="shared" si="15"/>
        <v>4.3275635336471055E-4</v>
      </c>
      <c r="M120">
        <v>0</v>
      </c>
      <c r="N120" t="e">
        <f t="shared" si="16"/>
        <v>#DIV/0!</v>
      </c>
      <c r="O120">
        <f t="shared" si="17"/>
        <v>8811.3068921079648</v>
      </c>
      <c r="P120">
        <f t="shared" si="17"/>
        <v>8490.5236669446404</v>
      </c>
      <c r="Q120" t="e">
        <f t="shared" si="17"/>
        <v>#DIV/0!</v>
      </c>
      <c r="U120">
        <v>2030</v>
      </c>
      <c r="V120">
        <v>15.769756963882163</v>
      </c>
      <c r="W120">
        <v>6.8331165761600321</v>
      </c>
    </row>
    <row r="121" spans="1:23">
      <c r="A121">
        <f>B137</f>
        <v>2022</v>
      </c>
      <c r="B121" s="50">
        <v>2006</v>
      </c>
      <c r="C121">
        <v>115113.86952470557</v>
      </c>
      <c r="D121">
        <v>0.76596418992578696</v>
      </c>
      <c r="F121">
        <v>1060716494.2679619</v>
      </c>
      <c r="G121">
        <v>6957.9430800652799</v>
      </c>
      <c r="I121">
        <v>456188.71120310208</v>
      </c>
      <c r="J121">
        <v>0</v>
      </c>
      <c r="L121">
        <f t="shared" si="15"/>
        <v>4.3007600397308249E-4</v>
      </c>
      <c r="M121">
        <v>0</v>
      </c>
      <c r="N121" t="e">
        <f t="shared" si="16"/>
        <v>#DIV/0!</v>
      </c>
      <c r="O121">
        <f t="shared" si="17"/>
        <v>9214.4977720544121</v>
      </c>
      <c r="P121">
        <f t="shared" si="17"/>
        <v>9083.9012731645107</v>
      </c>
      <c r="Q121" t="e">
        <f t="shared" si="17"/>
        <v>#DIV/0!</v>
      </c>
      <c r="U121">
        <v>2031</v>
      </c>
      <c r="V121">
        <v>15.580910170570659</v>
      </c>
      <c r="W121">
        <v>6.8082439085621402</v>
      </c>
    </row>
    <row r="122" spans="1:23">
      <c r="A122">
        <f>B137</f>
        <v>2022</v>
      </c>
      <c r="B122" s="50">
        <v>2007</v>
      </c>
      <c r="C122">
        <v>128228.6491192309</v>
      </c>
      <c r="D122">
        <v>4.5141993124471798</v>
      </c>
      <c r="F122">
        <v>1233211569.4896698</v>
      </c>
      <c r="G122">
        <v>41716.432640250998</v>
      </c>
      <c r="I122">
        <v>517048.043668536</v>
      </c>
      <c r="J122">
        <v>0</v>
      </c>
      <c r="L122">
        <f t="shared" si="15"/>
        <v>4.1926953692341849E-4</v>
      </c>
      <c r="M122">
        <v>0</v>
      </c>
      <c r="N122" t="e">
        <f t="shared" si="16"/>
        <v>#DIV/0!</v>
      </c>
      <c r="O122">
        <f t="shared" si="17"/>
        <v>9617.2858246599171</v>
      </c>
      <c r="P122">
        <f t="shared" si="17"/>
        <v>9241.1587865038728</v>
      </c>
      <c r="Q122" t="e">
        <f t="shared" si="17"/>
        <v>#DIV/0!</v>
      </c>
      <c r="U122">
        <v>2032</v>
      </c>
      <c r="V122">
        <v>15.410175097970441</v>
      </c>
      <c r="W122">
        <v>6.7829433433987001</v>
      </c>
    </row>
    <row r="123" spans="1:23">
      <c r="A123">
        <f>B137</f>
        <v>2022</v>
      </c>
      <c r="B123" s="50">
        <v>2008</v>
      </c>
      <c r="C123">
        <v>113445.37436142273</v>
      </c>
      <c r="D123">
        <v>76.622388645144397</v>
      </c>
      <c r="F123">
        <v>1138755110.451478</v>
      </c>
      <c r="G123">
        <v>723959.36878497095</v>
      </c>
      <c r="I123">
        <v>476783.27263224457</v>
      </c>
      <c r="J123">
        <v>0</v>
      </c>
      <c r="L123">
        <f t="shared" si="15"/>
        <v>4.1868815187421293E-4</v>
      </c>
      <c r="M123">
        <v>0</v>
      </c>
      <c r="N123" t="e">
        <f t="shared" si="16"/>
        <v>#DIV/0!</v>
      </c>
      <c r="O123">
        <f t="shared" si="17"/>
        <v>10037.915753387591</v>
      </c>
      <c r="P123">
        <f t="shared" si="17"/>
        <v>9448.4051148260387</v>
      </c>
      <c r="Q123" t="e">
        <f t="shared" si="17"/>
        <v>#DIV/0!</v>
      </c>
      <c r="U123">
        <v>2033</v>
      </c>
      <c r="V123">
        <v>15.255588060740571</v>
      </c>
      <c r="W123">
        <v>6.7581196945092561</v>
      </c>
    </row>
    <row r="124" spans="1:23">
      <c r="A124">
        <f>B137</f>
        <v>2022</v>
      </c>
      <c r="B124" s="50">
        <v>2009</v>
      </c>
      <c r="C124">
        <v>86958.186725490974</v>
      </c>
      <c r="D124">
        <v>10.8052224043977</v>
      </c>
      <c r="F124">
        <v>912079616.41665375</v>
      </c>
      <c r="G124">
        <v>109207.433619503</v>
      </c>
      <c r="I124">
        <v>355487.20374812401</v>
      </c>
      <c r="J124">
        <v>0</v>
      </c>
      <c r="L124">
        <f t="shared" si="15"/>
        <v>3.89754575532287E-4</v>
      </c>
      <c r="M124">
        <v>0</v>
      </c>
      <c r="N124" t="e">
        <f t="shared" si="16"/>
        <v>#DIV/0!</v>
      </c>
      <c r="O124">
        <f t="shared" si="17"/>
        <v>10488.714757770889</v>
      </c>
      <c r="P124">
        <f t="shared" si="17"/>
        <v>10106.912151577355</v>
      </c>
      <c r="Q124" t="e">
        <f t="shared" si="17"/>
        <v>#DIV/0!</v>
      </c>
      <c r="U124">
        <v>2034</v>
      </c>
      <c r="V124">
        <v>15.116401632399548</v>
      </c>
      <c r="W124">
        <v>6.7341974749387248</v>
      </c>
    </row>
    <row r="125" spans="1:23">
      <c r="A125">
        <f>B137</f>
        <v>2022</v>
      </c>
      <c r="B125" s="50">
        <v>2010</v>
      </c>
      <c r="C125">
        <v>113817.59042536317</v>
      </c>
      <c r="D125">
        <v>71.432147024392094</v>
      </c>
      <c r="E125">
        <v>2.95122769965469</v>
      </c>
      <c r="F125">
        <v>1246163252.3393354</v>
      </c>
      <c r="G125">
        <v>742356.54975443799</v>
      </c>
      <c r="H125">
        <v>32349.952100491799</v>
      </c>
      <c r="I125">
        <v>452703.26337369269</v>
      </c>
      <c r="J125">
        <v>0</v>
      </c>
      <c r="K125">
        <v>5.66791878079444</v>
      </c>
      <c r="L125">
        <f t="shared" si="15"/>
        <v>3.6327765445166545E-4</v>
      </c>
      <c r="M125">
        <v>0</v>
      </c>
      <c r="N125">
        <f t="shared" si="16"/>
        <v>1.7520640411422043E-4</v>
      </c>
      <c r="O125">
        <f t="shared" si="17"/>
        <v>10948.775559929967</v>
      </c>
      <c r="P125">
        <f t="shared" si="17"/>
        <v>10392.471466676536</v>
      </c>
      <c r="Q125">
        <f t="shared" si="17"/>
        <v>10961.5236073709</v>
      </c>
      <c r="U125">
        <v>2035</v>
      </c>
      <c r="V125">
        <v>14.990383979687659</v>
      </c>
      <c r="W125">
        <v>6.7113038863761032</v>
      </c>
    </row>
    <row r="126" spans="1:23">
      <c r="A126">
        <f>B137</f>
        <v>2022</v>
      </c>
      <c r="B126" s="50">
        <v>2011</v>
      </c>
      <c r="C126">
        <v>119153.33489025284</v>
      </c>
      <c r="D126">
        <v>950.13548519389462</v>
      </c>
      <c r="E126">
        <v>139.59179663293801</v>
      </c>
      <c r="F126">
        <v>1363505841.3200965</v>
      </c>
      <c r="G126">
        <v>10308269.567648999</v>
      </c>
      <c r="H126">
        <v>1602029.8160196899</v>
      </c>
      <c r="I126">
        <v>511912.80283523788</v>
      </c>
      <c r="J126">
        <v>0</v>
      </c>
      <c r="K126">
        <v>280.57166582314801</v>
      </c>
      <c r="L126">
        <f t="shared" si="15"/>
        <v>3.754386577028688E-4</v>
      </c>
      <c r="M126">
        <v>0</v>
      </c>
      <c r="N126">
        <f t="shared" si="16"/>
        <v>1.7513510860880233E-4</v>
      </c>
      <c r="O126">
        <f t="shared" si="17"/>
        <v>11443.287278328926</v>
      </c>
      <c r="P126">
        <f t="shared" si="17"/>
        <v>10849.262792816739</v>
      </c>
      <c r="Q126">
        <f t="shared" si="17"/>
        <v>11476.532680729719</v>
      </c>
      <c r="U126">
        <v>2036</v>
      </c>
      <c r="V126">
        <v>14.875991944964166</v>
      </c>
      <c r="W126">
        <v>6.6889114811804662</v>
      </c>
    </row>
    <row r="127" spans="1:23">
      <c r="A127">
        <f>B137</f>
        <v>2022</v>
      </c>
      <c r="B127" s="50">
        <v>2012</v>
      </c>
      <c r="C127">
        <v>156888.39078277248</v>
      </c>
      <c r="D127">
        <v>1340.1506653933327</v>
      </c>
      <c r="E127">
        <v>1388.46404139124</v>
      </c>
      <c r="F127">
        <v>1882408966.7726247</v>
      </c>
      <c r="G127">
        <v>15183974.336118838</v>
      </c>
      <c r="H127">
        <v>16716315.9822593</v>
      </c>
      <c r="I127">
        <v>668088.21066045342</v>
      </c>
      <c r="J127">
        <v>0</v>
      </c>
      <c r="K127">
        <v>2911.4191233905699</v>
      </c>
      <c r="L127">
        <f t="shared" si="15"/>
        <v>3.5491129847616768E-4</v>
      </c>
      <c r="M127">
        <v>0</v>
      </c>
      <c r="N127">
        <f t="shared" si="16"/>
        <v>1.7416631310872575E-4</v>
      </c>
      <c r="O127">
        <f t="shared" si="17"/>
        <v>11998.395530610078</v>
      </c>
      <c r="P127">
        <f t="shared" si="17"/>
        <v>11330.050216154135</v>
      </c>
      <c r="Q127">
        <f t="shared" si="17"/>
        <v>12039.430250933659</v>
      </c>
      <c r="U127">
        <v>2037</v>
      </c>
      <c r="V127">
        <v>14.772414047787045</v>
      </c>
      <c r="W127">
        <v>6.6674555944810567</v>
      </c>
    </row>
    <row r="128" spans="1:23">
      <c r="A128">
        <f>B137</f>
        <v>2022</v>
      </c>
      <c r="B128" s="50">
        <v>2013</v>
      </c>
      <c r="C128">
        <v>199071.93556667506</v>
      </c>
      <c r="D128">
        <v>3848.5441359108199</v>
      </c>
      <c r="E128">
        <v>2680.87020126793</v>
      </c>
      <c r="F128">
        <v>2492424649.2082205</v>
      </c>
      <c r="G128">
        <v>45384077.562122278</v>
      </c>
      <c r="H128">
        <v>33703837.159063302</v>
      </c>
      <c r="I128">
        <v>866569.49809082644</v>
      </c>
      <c r="J128">
        <v>0</v>
      </c>
      <c r="K128">
        <v>5849.41973336503</v>
      </c>
      <c r="L128">
        <f t="shared" si="15"/>
        <v>3.4768132242878974E-4</v>
      </c>
      <c r="M128">
        <v>0</v>
      </c>
      <c r="N128">
        <f t="shared" si="16"/>
        <v>1.735535246553392E-4</v>
      </c>
      <c r="O128">
        <f t="shared" si="17"/>
        <v>12520.221105568313</v>
      </c>
      <c r="P128">
        <f t="shared" si="17"/>
        <v>11792.531398728886</v>
      </c>
      <c r="Q128">
        <f t="shared" si="17"/>
        <v>12571.976495961242</v>
      </c>
      <c r="U128">
        <v>2038</v>
      </c>
      <c r="V128">
        <v>14.676890385507912</v>
      </c>
      <c r="W128">
        <v>6.6461092527061165</v>
      </c>
    </row>
    <row r="129" spans="1:23">
      <c r="A129">
        <f>B137</f>
        <v>2022</v>
      </c>
      <c r="B129" s="50">
        <v>2014</v>
      </c>
      <c r="C129">
        <v>198557.660658376</v>
      </c>
      <c r="D129">
        <v>4194.2397922724494</v>
      </c>
      <c r="E129">
        <v>3788.15015119911</v>
      </c>
      <c r="F129">
        <v>2600200478.4600677</v>
      </c>
      <c r="G129">
        <v>51567826.318502605</v>
      </c>
      <c r="H129">
        <v>49882053.908820197</v>
      </c>
      <c r="I129">
        <v>904592.47105203848</v>
      </c>
      <c r="J129">
        <v>0</v>
      </c>
      <c r="K129">
        <v>8635.0085511857997</v>
      </c>
      <c r="L129">
        <f t="shared" si="15"/>
        <v>3.4789335612605177E-4</v>
      </c>
      <c r="M129">
        <v>0</v>
      </c>
      <c r="N129">
        <f t="shared" si="16"/>
        <v>1.7310852049055159E-4</v>
      </c>
      <c r="O129">
        <f t="shared" si="17"/>
        <v>13095.44275369856</v>
      </c>
      <c r="P129">
        <f t="shared" si="17"/>
        <v>12294.916092664085</v>
      </c>
      <c r="Q129">
        <f t="shared" si="17"/>
        <v>13167.918883318396</v>
      </c>
      <c r="U129">
        <v>2039</v>
      </c>
      <c r="V129">
        <v>14.587221680372881</v>
      </c>
      <c r="W129">
        <v>6.6245055669228128</v>
      </c>
    </row>
    <row r="130" spans="1:23">
      <c r="A130">
        <f>B137</f>
        <v>2022</v>
      </c>
      <c r="B130" s="50">
        <v>2015</v>
      </c>
      <c r="C130">
        <v>242997.47224921017</v>
      </c>
      <c r="D130">
        <v>5945.0934384769371</v>
      </c>
      <c r="E130">
        <v>2774.9665563521421</v>
      </c>
      <c r="F130">
        <v>3319411082.3311553</v>
      </c>
      <c r="G130">
        <v>76166339.740398452</v>
      </c>
      <c r="H130">
        <v>38181558.711349837</v>
      </c>
      <c r="I130">
        <v>1135771.5697787411</v>
      </c>
      <c r="J130">
        <v>0</v>
      </c>
      <c r="K130">
        <v>6599.0664414088833</v>
      </c>
      <c r="L130">
        <f t="shared" si="15"/>
        <v>3.4216056451227838E-4</v>
      </c>
      <c r="M130">
        <v>0</v>
      </c>
      <c r="N130">
        <f t="shared" si="16"/>
        <v>1.7283386703244378E-4</v>
      </c>
      <c r="O130">
        <f t="shared" si="17"/>
        <v>13660.270008598596</v>
      </c>
      <c r="P130">
        <f t="shared" si="17"/>
        <v>12811.630385394139</v>
      </c>
      <c r="Q130">
        <f t="shared" si="17"/>
        <v>13759.286080024604</v>
      </c>
      <c r="U130">
        <v>2040</v>
      </c>
      <c r="V130">
        <v>14.503210093511575</v>
      </c>
      <c r="W130">
        <v>6.6029589590220672</v>
      </c>
    </row>
    <row r="131" spans="1:23">
      <c r="A131">
        <f>B137</f>
        <v>2022</v>
      </c>
      <c r="B131" s="50">
        <v>2016</v>
      </c>
      <c r="C131">
        <v>239198.72710025928</v>
      </c>
      <c r="D131">
        <v>10145.7127319885</v>
      </c>
      <c r="E131">
        <v>2999.3826678315586</v>
      </c>
      <c r="F131">
        <v>3409128758.7321682</v>
      </c>
      <c r="G131">
        <v>134917003.65533301</v>
      </c>
      <c r="H131">
        <v>43028244.501221702</v>
      </c>
      <c r="I131">
        <v>1147090.0776225466</v>
      </c>
      <c r="J131">
        <v>0</v>
      </c>
      <c r="K131">
        <v>7416.3119397970204</v>
      </c>
      <c r="L131">
        <f t="shared" si="15"/>
        <v>3.3647602035692588E-4</v>
      </c>
      <c r="M131">
        <v>0</v>
      </c>
      <c r="N131">
        <f t="shared" si="16"/>
        <v>1.7235915677634602E-4</v>
      </c>
      <c r="O131">
        <f t="shared" si="17"/>
        <v>14252.28637317641</v>
      </c>
      <c r="P131">
        <f t="shared" si="17"/>
        <v>13297.93255726156</v>
      </c>
      <c r="Q131">
        <f t="shared" si="17"/>
        <v>14345.700187808818</v>
      </c>
      <c r="U131">
        <v>2041</v>
      </c>
      <c r="V131">
        <v>14.422700370519294</v>
      </c>
      <c r="W131">
        <v>6.5808628748547262</v>
      </c>
    </row>
    <row r="132" spans="1:23">
      <c r="A132">
        <f>B137</f>
        <v>2022</v>
      </c>
      <c r="B132" s="50">
        <v>2017</v>
      </c>
      <c r="C132">
        <v>265381.39403422421</v>
      </c>
      <c r="D132">
        <v>18173.2784720774</v>
      </c>
      <c r="E132">
        <v>7898.6209309050346</v>
      </c>
      <c r="F132">
        <v>3931297600.0434651</v>
      </c>
      <c r="G132">
        <v>251662583.18306199</v>
      </c>
      <c r="H132">
        <v>117646815.12452696</v>
      </c>
      <c r="I132">
        <v>1335269.5583696046</v>
      </c>
      <c r="J132">
        <v>0</v>
      </c>
      <c r="K132">
        <v>20251.545366436603</v>
      </c>
      <c r="L132">
        <f t="shared" si="15"/>
        <v>3.3965110103972835E-4</v>
      </c>
      <c r="M132">
        <v>0</v>
      </c>
      <c r="N132">
        <f t="shared" si="16"/>
        <v>1.7213849218953117E-4</v>
      </c>
      <c r="O132">
        <f t="shared" si="17"/>
        <v>14813.764975311253</v>
      </c>
      <c r="P132">
        <f t="shared" si="17"/>
        <v>13847.946234342508</v>
      </c>
      <c r="Q132">
        <f t="shared" si="17"/>
        <v>14894.602001244139</v>
      </c>
      <c r="U132">
        <v>2042</v>
      </c>
      <c r="V132">
        <v>14.34722857230215</v>
      </c>
      <c r="W132">
        <v>6.5592992752399315</v>
      </c>
    </row>
    <row r="133" spans="1:23">
      <c r="A133">
        <f>B137</f>
        <v>2022</v>
      </c>
      <c r="B133" s="50">
        <v>2018</v>
      </c>
      <c r="C133">
        <v>250608.51975304351</v>
      </c>
      <c r="D133">
        <v>34614.134171514102</v>
      </c>
      <c r="E133">
        <v>7916.0335189040943</v>
      </c>
      <c r="F133">
        <v>3851410790.8962445</v>
      </c>
      <c r="G133">
        <v>497685731.50527602</v>
      </c>
      <c r="H133">
        <v>121673278.35227451</v>
      </c>
      <c r="I133">
        <v>1317167.5456440828</v>
      </c>
      <c r="J133">
        <v>0</v>
      </c>
      <c r="K133">
        <v>20940.471231258955</v>
      </c>
      <c r="L133">
        <f t="shared" si="15"/>
        <v>3.4199611964465899E-4</v>
      </c>
      <c r="M133">
        <v>0</v>
      </c>
      <c r="N133">
        <f t="shared" si="16"/>
        <v>1.7210410958625659E-4</v>
      </c>
      <c r="O133">
        <f t="shared" si="17"/>
        <v>15368.235663701817</v>
      </c>
      <c r="P133">
        <f t="shared" si="17"/>
        <v>14378.107192837118</v>
      </c>
      <c r="Q133">
        <f t="shared" si="17"/>
        <v>15370.485491466074</v>
      </c>
      <c r="U133">
        <v>2043</v>
      </c>
      <c r="V133">
        <v>14.27454288712123</v>
      </c>
      <c r="W133">
        <v>6.537439382637209</v>
      </c>
    </row>
    <row r="134" spans="1:23">
      <c r="A134">
        <f>B137</f>
        <v>2022</v>
      </c>
      <c r="B134" s="50">
        <v>2019</v>
      </c>
      <c r="C134">
        <v>204034.34431904965</v>
      </c>
      <c r="D134">
        <v>24407.073139108114</v>
      </c>
      <c r="E134">
        <v>5955.7256213255114</v>
      </c>
      <c r="F134">
        <v>3258813942.2012911</v>
      </c>
      <c r="G134">
        <v>364693164.94537145</v>
      </c>
      <c r="H134">
        <v>95221203.9178202</v>
      </c>
      <c r="I134">
        <v>1089318.5519210494</v>
      </c>
      <c r="J134">
        <v>0</v>
      </c>
      <c r="K134">
        <v>15914.399737210721</v>
      </c>
      <c r="L134">
        <f t="shared" si="15"/>
        <v>3.3426840907192979E-4</v>
      </c>
      <c r="M134">
        <v>0</v>
      </c>
      <c r="N134">
        <f t="shared" si="16"/>
        <v>1.6713083937633787E-4</v>
      </c>
      <c r="O134">
        <f t="shared" si="17"/>
        <v>15971.889208541605</v>
      </c>
      <c r="P134">
        <f t="shared" si="17"/>
        <v>14942.10972642245</v>
      </c>
      <c r="Q134">
        <f t="shared" si="17"/>
        <v>15988.178430662439</v>
      </c>
      <c r="U134">
        <v>2044</v>
      </c>
      <c r="V134">
        <v>14.204497338823371</v>
      </c>
      <c r="W134">
        <v>6.5153456110333732</v>
      </c>
    </row>
    <row r="135" spans="1:23">
      <c r="A135">
        <f>B137</f>
        <v>2022</v>
      </c>
      <c r="B135" s="50">
        <v>2020</v>
      </c>
      <c r="C135">
        <v>161259.25136828527</v>
      </c>
      <c r="D135">
        <v>10806.558044066929</v>
      </c>
      <c r="E135">
        <v>5514.8675138004619</v>
      </c>
      <c r="F135">
        <v>2686660772.8627028</v>
      </c>
      <c r="G135">
        <v>167549625.64988437</v>
      </c>
      <c r="H135">
        <v>92499587.335637137</v>
      </c>
      <c r="I135">
        <v>875297.45080516336</v>
      </c>
      <c r="J135">
        <v>0</v>
      </c>
      <c r="K135">
        <v>15194.080247530417</v>
      </c>
      <c r="L135">
        <f t="shared" si="15"/>
        <v>3.2579381053474512E-4</v>
      </c>
      <c r="M135">
        <v>0</v>
      </c>
      <c r="N135">
        <f t="shared" si="16"/>
        <v>1.6426105980774059E-4</v>
      </c>
      <c r="O135">
        <f t="shared" si="17"/>
        <v>16660.506296949647</v>
      </c>
      <c r="P135">
        <f t="shared" si="17"/>
        <v>15504.439523357145</v>
      </c>
      <c r="Q135">
        <f t="shared" si="17"/>
        <v>16772.76690766645</v>
      </c>
      <c r="U135">
        <v>2045</v>
      </c>
      <c r="V135">
        <v>14.137314025232126</v>
      </c>
      <c r="W135">
        <v>6.4931409706302938</v>
      </c>
    </row>
    <row r="136" spans="1:23">
      <c r="A136">
        <f>B137</f>
        <v>2022</v>
      </c>
      <c r="B136" s="50">
        <v>2021</v>
      </c>
      <c r="C136">
        <v>190864.61007260333</v>
      </c>
      <c r="D136">
        <v>14757.738405302332</v>
      </c>
      <c r="E136">
        <v>7555.3262630559166</v>
      </c>
      <c r="F136">
        <v>3300222225.2408538</v>
      </c>
      <c r="G136">
        <v>233911073.13827321</v>
      </c>
      <c r="H136">
        <v>130908774.71196917</v>
      </c>
      <c r="I136">
        <v>1031266.2243412342</v>
      </c>
      <c r="J136">
        <v>0</v>
      </c>
      <c r="K136">
        <v>20869.333024428306</v>
      </c>
      <c r="L136">
        <f t="shared" si="15"/>
        <v>3.1248387349611621E-4</v>
      </c>
      <c r="M136">
        <v>0</v>
      </c>
      <c r="N136">
        <f t="shared" si="16"/>
        <v>1.5941890121839322E-4</v>
      </c>
      <c r="O136">
        <f t="shared" si="17"/>
        <v>17290.907015111268</v>
      </c>
      <c r="P136">
        <f t="shared" si="17"/>
        <v>15850.062300483041</v>
      </c>
      <c r="Q136">
        <f t="shared" si="17"/>
        <v>17326.68718121251</v>
      </c>
      <c r="U136">
        <v>2046</v>
      </c>
      <c r="V136">
        <v>14.072828807950994</v>
      </c>
      <c r="W136">
        <v>6.4709856897483045</v>
      </c>
    </row>
    <row r="137" spans="1:23">
      <c r="A137">
        <f>B137</f>
        <v>2022</v>
      </c>
      <c r="B137" s="50">
        <v>2022</v>
      </c>
      <c r="C137">
        <v>198460.21290166018</v>
      </c>
      <c r="D137">
        <v>17102.763165926215</v>
      </c>
      <c r="E137">
        <v>8286.1089989372485</v>
      </c>
      <c r="F137">
        <v>3548576949.7274427</v>
      </c>
      <c r="G137">
        <v>277215288.17811036</v>
      </c>
      <c r="H137">
        <v>148022758.46329722</v>
      </c>
      <c r="I137">
        <v>1071467.0420880395</v>
      </c>
      <c r="J137">
        <v>0</v>
      </c>
      <c r="K137">
        <v>21292.406011172287</v>
      </c>
      <c r="L137">
        <f t="shared" si="15"/>
        <v>3.0194273853081759E-4</v>
      </c>
      <c r="M137">
        <v>0</v>
      </c>
      <c r="N137">
        <f t="shared" si="16"/>
        <v>1.4384548857364942E-4</v>
      </c>
      <c r="O137">
        <f t="shared" si="17"/>
        <v>17880.545918217937</v>
      </c>
      <c r="P137">
        <f t="shared" si="17"/>
        <v>16208.801202977866</v>
      </c>
      <c r="Q137">
        <f t="shared" si="17"/>
        <v>17863.96467657886</v>
      </c>
      <c r="U137">
        <v>2047</v>
      </c>
      <c r="V137">
        <v>14.010308484064025</v>
      </c>
      <c r="W137">
        <v>6.4486183791266924</v>
      </c>
    </row>
    <row r="138" spans="1:23">
      <c r="A138">
        <f>B182</f>
        <v>2023</v>
      </c>
      <c r="B138" s="50">
        <v>1979</v>
      </c>
      <c r="C138">
        <v>1545.9961549227116</v>
      </c>
      <c r="D138">
        <v>5.1575882821877196E-3</v>
      </c>
      <c r="F138">
        <v>3293704.8058084794</v>
      </c>
      <c r="G138">
        <v>14.1138118864489</v>
      </c>
      <c r="I138">
        <v>2290.0325943619932</v>
      </c>
      <c r="J138">
        <v>0</v>
      </c>
      <c r="L138">
        <f t="shared" si="15"/>
        <v>6.9527560281768398E-4</v>
      </c>
      <c r="M138">
        <v>0</v>
      </c>
      <c r="N138" t="e">
        <f t="shared" si="16"/>
        <v>#DIV/0!</v>
      </c>
      <c r="O138">
        <f t="shared" si="17"/>
        <v>2130.474125256243</v>
      </c>
      <c r="P138">
        <f t="shared" si="17"/>
        <v>2736.5138731977604</v>
      </c>
      <c r="Q138" t="e">
        <f t="shared" si="17"/>
        <v>#DIV/0!</v>
      </c>
      <c r="U138">
        <v>2048</v>
      </c>
      <c r="V138">
        <v>13.95067219729642</v>
      </c>
      <c r="W138">
        <v>6.426456890350714</v>
      </c>
    </row>
    <row r="139" spans="1:23">
      <c r="A139">
        <f>B182</f>
        <v>2023</v>
      </c>
      <c r="B139" s="50">
        <v>1980</v>
      </c>
      <c r="C139">
        <v>1026.2513459813904</v>
      </c>
      <c r="D139">
        <v>3.6137887800602999</v>
      </c>
      <c r="F139">
        <v>2322382.8080813834</v>
      </c>
      <c r="G139">
        <v>9993.9848112923592</v>
      </c>
      <c r="I139">
        <v>1516.0597427677592</v>
      </c>
      <c r="J139">
        <v>0</v>
      </c>
      <c r="L139">
        <f t="shared" si="15"/>
        <v>6.5280355051380997E-4</v>
      </c>
      <c r="M139">
        <v>0</v>
      </c>
      <c r="N139" t="e">
        <f t="shared" si="16"/>
        <v>#DIV/0!</v>
      </c>
      <c r="O139">
        <f t="shared" si="17"/>
        <v>2262.9766257315064</v>
      </c>
      <c r="P139">
        <f t="shared" si="17"/>
        <v>2765.5143727369696</v>
      </c>
      <c r="Q139" t="e">
        <f t="shared" si="17"/>
        <v>#DIV/0!</v>
      </c>
      <c r="U139">
        <v>2049</v>
      </c>
      <c r="V139">
        <v>13.892767469911304</v>
      </c>
      <c r="W139">
        <v>6.4041993451030672</v>
      </c>
    </row>
    <row r="140" spans="1:23">
      <c r="A140">
        <f>B182</f>
        <v>2023</v>
      </c>
      <c r="B140" s="50">
        <v>1981</v>
      </c>
      <c r="C140">
        <v>1229.4694943956492</v>
      </c>
      <c r="F140">
        <v>3070955.4622520651</v>
      </c>
      <c r="I140">
        <v>1627.2980411777771</v>
      </c>
      <c r="L140">
        <f t="shared" si="15"/>
        <v>5.298995902677171E-4</v>
      </c>
      <c r="M140">
        <v>0</v>
      </c>
      <c r="N140" t="e">
        <f t="shared" si="16"/>
        <v>#DIV/0!</v>
      </c>
      <c r="O140">
        <f t="shared" si="17"/>
        <v>2497.7890677650412</v>
      </c>
      <c r="P140" t="e">
        <f t="shared" si="17"/>
        <v>#DIV/0!</v>
      </c>
      <c r="Q140" t="e">
        <f t="shared" si="17"/>
        <v>#DIV/0!</v>
      </c>
      <c r="U140">
        <v>2050</v>
      </c>
      <c r="V140">
        <v>13.835711106152679</v>
      </c>
      <c r="W140">
        <v>6.3816876490452081</v>
      </c>
    </row>
    <row r="141" spans="1:23">
      <c r="A141">
        <f>B182</f>
        <v>2023</v>
      </c>
      <c r="B141" s="50">
        <v>1982</v>
      </c>
      <c r="C141">
        <v>1468.77379697316</v>
      </c>
      <c r="D141">
        <v>2.4491054350284599E-3</v>
      </c>
      <c r="F141">
        <v>4061868.0057468005</v>
      </c>
      <c r="G141">
        <v>7.3573031657920298</v>
      </c>
      <c r="I141">
        <v>2088.7186120210145</v>
      </c>
      <c r="J141">
        <v>0</v>
      </c>
      <c r="L141">
        <f t="shared" si="15"/>
        <v>5.1422611691612316E-4</v>
      </c>
      <c r="M141">
        <v>0</v>
      </c>
      <c r="N141" t="e">
        <f t="shared" si="16"/>
        <v>#DIV/0!</v>
      </c>
      <c r="O141">
        <f t="shared" si="17"/>
        <v>2765.482345966052</v>
      </c>
      <c r="P141">
        <f t="shared" si="17"/>
        <v>3004.0777585823021</v>
      </c>
      <c r="Q141" t="e">
        <f t="shared" si="17"/>
        <v>#DIV/0!</v>
      </c>
    </row>
    <row r="142" spans="1:23">
      <c r="A142">
        <f>B182</f>
        <v>2023</v>
      </c>
      <c r="B142" s="50">
        <v>1983</v>
      </c>
      <c r="C142">
        <v>1883.163532488838</v>
      </c>
      <c r="D142">
        <v>7.1909297259809702E-3</v>
      </c>
      <c r="F142">
        <v>5351428.4406253072</v>
      </c>
      <c r="G142">
        <v>18.722573498044369</v>
      </c>
      <c r="I142">
        <v>2788.118271987159</v>
      </c>
      <c r="J142">
        <v>0</v>
      </c>
      <c r="L142">
        <f t="shared" si="15"/>
        <v>5.2100449495338312E-4</v>
      </c>
      <c r="M142">
        <v>0</v>
      </c>
      <c r="N142" t="e">
        <f t="shared" si="16"/>
        <v>#DIV/0!</v>
      </c>
      <c r="O142">
        <f t="shared" si="17"/>
        <v>2841.7226376260164</v>
      </c>
      <c r="P142">
        <f t="shared" si="17"/>
        <v>2603.6373892515376</v>
      </c>
      <c r="Q142" t="e">
        <f t="shared" si="17"/>
        <v>#DIV/0!</v>
      </c>
    </row>
    <row r="143" spans="1:23">
      <c r="A143">
        <f>B182</f>
        <v>2023</v>
      </c>
      <c r="B143" s="50">
        <v>1984</v>
      </c>
      <c r="C143">
        <v>2622.0232383568641</v>
      </c>
      <c r="D143">
        <v>5.2041310251798693E-3</v>
      </c>
      <c r="F143">
        <v>8232427.4321444063</v>
      </c>
      <c r="G143">
        <v>15.09503726291028</v>
      </c>
      <c r="I143">
        <v>4278.8949441458963</v>
      </c>
      <c r="J143">
        <v>0</v>
      </c>
      <c r="L143">
        <f t="shared" si="15"/>
        <v>5.1976102788813981E-4</v>
      </c>
      <c r="M143">
        <v>0</v>
      </c>
      <c r="N143" t="e">
        <f t="shared" si="16"/>
        <v>#DIV/0!</v>
      </c>
      <c r="O143">
        <f t="shared" si="17"/>
        <v>3139.7232914317715</v>
      </c>
      <c r="P143">
        <f t="shared" si="17"/>
        <v>2900.587473657728</v>
      </c>
      <c r="Q143" t="e">
        <f t="shared" si="17"/>
        <v>#DIV/0!</v>
      </c>
    </row>
    <row r="144" spans="1:23">
      <c r="A144">
        <f>B182</f>
        <v>2023</v>
      </c>
      <c r="B144" s="50">
        <v>1985</v>
      </c>
      <c r="C144">
        <v>3176.9319339400859</v>
      </c>
      <c r="F144">
        <v>10352167.062104726</v>
      </c>
      <c r="I144">
        <v>5188.9078831239603</v>
      </c>
      <c r="L144">
        <f t="shared" si="15"/>
        <v>5.0123880845379153E-4</v>
      </c>
      <c r="M144">
        <v>0</v>
      </c>
      <c r="N144" t="e">
        <f t="shared" si="16"/>
        <v>#DIV/0!</v>
      </c>
      <c r="O144">
        <f t="shared" si="17"/>
        <v>3258.5422909158115</v>
      </c>
      <c r="P144" t="e">
        <f t="shared" si="17"/>
        <v>#DIV/0!</v>
      </c>
      <c r="Q144" t="e">
        <f t="shared" si="17"/>
        <v>#DIV/0!</v>
      </c>
    </row>
    <row r="145" spans="1:17">
      <c r="A145">
        <f>B182</f>
        <v>2023</v>
      </c>
      <c r="B145" s="50">
        <v>1986</v>
      </c>
      <c r="C145">
        <v>4060.7572699581433</v>
      </c>
      <c r="F145">
        <v>14826062.598665968</v>
      </c>
      <c r="I145">
        <v>7435.6506989219633</v>
      </c>
      <c r="L145">
        <f t="shared" si="15"/>
        <v>5.0152565115912939E-4</v>
      </c>
      <c r="M145">
        <v>0</v>
      </c>
      <c r="N145" t="e">
        <f t="shared" si="16"/>
        <v>#DIV/0!</v>
      </c>
      <c r="O145">
        <f t="shared" si="17"/>
        <v>3651.058561995455</v>
      </c>
      <c r="P145" t="e">
        <f t="shared" si="17"/>
        <v>#DIV/0!</v>
      </c>
      <c r="Q145" t="e">
        <f t="shared" si="17"/>
        <v>#DIV/0!</v>
      </c>
    </row>
    <row r="146" spans="1:17">
      <c r="A146">
        <f>B182</f>
        <v>2023</v>
      </c>
      <c r="B146" s="50">
        <v>1987</v>
      </c>
      <c r="C146">
        <v>4512.2433858289132</v>
      </c>
      <c r="D146">
        <v>4.3019464437896804E-3</v>
      </c>
      <c r="F146">
        <v>16780920.964305505</v>
      </c>
      <c r="G146">
        <v>15.9252845327985</v>
      </c>
      <c r="I146">
        <v>8326.7850128724222</v>
      </c>
      <c r="J146">
        <v>0</v>
      </c>
      <c r="L146">
        <f t="shared" si="15"/>
        <v>4.9620548422724987E-4</v>
      </c>
      <c r="M146">
        <v>0</v>
      </c>
      <c r="N146" t="e">
        <f t="shared" si="16"/>
        <v>#DIV/0!</v>
      </c>
      <c r="O146">
        <f t="shared" si="17"/>
        <v>3718.9751370698277</v>
      </c>
      <c r="P146">
        <f t="shared" si="17"/>
        <v>3701.8788450489315</v>
      </c>
      <c r="Q146" t="e">
        <f t="shared" si="17"/>
        <v>#DIV/0!</v>
      </c>
    </row>
    <row r="147" spans="1:17">
      <c r="A147">
        <f>B182</f>
        <v>2023</v>
      </c>
      <c r="B147" s="50">
        <v>1988</v>
      </c>
      <c r="C147">
        <v>4520.3477741934739</v>
      </c>
      <c r="F147">
        <v>18038573.257914957</v>
      </c>
      <c r="I147">
        <v>9102.9939756337408</v>
      </c>
      <c r="L147">
        <f t="shared" si="15"/>
        <v>5.0464046382601426E-4</v>
      </c>
      <c r="M147">
        <v>0</v>
      </c>
      <c r="N147" t="e">
        <f t="shared" si="16"/>
        <v>#DIV/0!</v>
      </c>
      <c r="O147">
        <f t="shared" si="17"/>
        <v>3990.5277556069059</v>
      </c>
      <c r="P147" t="e">
        <f t="shared" si="17"/>
        <v>#DIV/0!</v>
      </c>
      <c r="Q147" t="e">
        <f t="shared" si="17"/>
        <v>#DIV/0!</v>
      </c>
    </row>
    <row r="148" spans="1:17">
      <c r="A148">
        <f>B182</f>
        <v>2023</v>
      </c>
      <c r="B148" s="50">
        <v>1989</v>
      </c>
      <c r="C148">
        <v>5711.7612594535049</v>
      </c>
      <c r="D148">
        <v>0.50685167305320999</v>
      </c>
      <c r="F148">
        <v>24465101.64004454</v>
      </c>
      <c r="G148">
        <v>1724.2101006985899</v>
      </c>
      <c r="I148">
        <v>12277.030493533233</v>
      </c>
      <c r="J148">
        <v>0</v>
      </c>
      <c r="L148">
        <f t="shared" ref="L148:L211" si="18">I148/F148</f>
        <v>5.0181808660210755E-4</v>
      </c>
      <c r="M148">
        <v>0</v>
      </c>
      <c r="N148" t="e">
        <f t="shared" ref="N148:N211" si="19">K148/H148</f>
        <v>#DIV/0!</v>
      </c>
      <c r="O148">
        <f t="shared" ref="O148:Q211" si="20">F148/C148</f>
        <v>4283.285054947366</v>
      </c>
      <c r="P148">
        <f t="shared" si="20"/>
        <v>3401.8041023958108</v>
      </c>
      <c r="Q148" t="e">
        <f t="shared" si="20"/>
        <v>#DIV/0!</v>
      </c>
    </row>
    <row r="149" spans="1:17">
      <c r="A149">
        <f>B182</f>
        <v>2023</v>
      </c>
      <c r="B149" s="50">
        <v>1990</v>
      </c>
      <c r="C149">
        <v>6810.0297534552246</v>
      </c>
      <c r="F149">
        <v>29904083.896238729</v>
      </c>
      <c r="I149">
        <v>15056.233775416515</v>
      </c>
      <c r="L149">
        <f t="shared" si="18"/>
        <v>5.0348420060814013E-4</v>
      </c>
      <c r="M149">
        <v>0</v>
      </c>
      <c r="N149" t="e">
        <f t="shared" si="19"/>
        <v>#DIV/0!</v>
      </c>
      <c r="O149">
        <f t="shared" si="20"/>
        <v>4391.1825614368581</v>
      </c>
      <c r="P149" t="e">
        <f t="shared" si="20"/>
        <v>#DIV/0!</v>
      </c>
      <c r="Q149" t="e">
        <f t="shared" si="20"/>
        <v>#DIV/0!</v>
      </c>
    </row>
    <row r="150" spans="1:17">
      <c r="A150">
        <f>B182</f>
        <v>2023</v>
      </c>
      <c r="B150" s="50">
        <v>1991</v>
      </c>
      <c r="C150">
        <v>8222.3551410206328</v>
      </c>
      <c r="F150">
        <v>37597564.074953169</v>
      </c>
      <c r="I150">
        <v>18620.276527989856</v>
      </c>
      <c r="L150">
        <f t="shared" si="18"/>
        <v>4.9525220545855399E-4</v>
      </c>
      <c r="M150">
        <v>0</v>
      </c>
      <c r="N150" t="e">
        <f t="shared" si="19"/>
        <v>#DIV/0!</v>
      </c>
      <c r="O150">
        <f t="shared" si="20"/>
        <v>4572.6027920372971</v>
      </c>
      <c r="P150" t="e">
        <f t="shared" si="20"/>
        <v>#DIV/0!</v>
      </c>
      <c r="Q150" t="e">
        <f t="shared" si="20"/>
        <v>#DIV/0!</v>
      </c>
    </row>
    <row r="151" spans="1:17">
      <c r="A151">
        <f>B182</f>
        <v>2023</v>
      </c>
      <c r="B151" s="50">
        <v>1992</v>
      </c>
      <c r="C151">
        <v>7159.2951258707235</v>
      </c>
      <c r="F151">
        <v>34321567.275195055</v>
      </c>
      <c r="I151">
        <v>16962.264940510071</v>
      </c>
      <c r="L151">
        <f t="shared" si="18"/>
        <v>4.9421591981812173E-4</v>
      </c>
      <c r="M151">
        <v>0</v>
      </c>
      <c r="N151" t="e">
        <f t="shared" si="19"/>
        <v>#DIV/0!</v>
      </c>
      <c r="O151">
        <f t="shared" si="20"/>
        <v>4793.9869319217114</v>
      </c>
      <c r="P151" t="e">
        <f t="shared" si="20"/>
        <v>#DIV/0!</v>
      </c>
      <c r="Q151" t="e">
        <f t="shared" si="20"/>
        <v>#DIV/0!</v>
      </c>
    </row>
    <row r="152" spans="1:17">
      <c r="A152">
        <f>B182</f>
        <v>2023</v>
      </c>
      <c r="B152" s="50">
        <v>1993</v>
      </c>
      <c r="C152">
        <v>8783.8189406390429</v>
      </c>
      <c r="D152">
        <v>1.51992772393959E-2</v>
      </c>
      <c r="F152">
        <v>44774979.89602831</v>
      </c>
      <c r="G152">
        <v>75.309012455371402</v>
      </c>
      <c r="I152">
        <v>20599.618004268868</v>
      </c>
      <c r="J152">
        <v>0</v>
      </c>
      <c r="L152">
        <f t="shared" si="18"/>
        <v>4.6006984374092648E-4</v>
      </c>
      <c r="M152">
        <v>0</v>
      </c>
      <c r="N152" t="e">
        <f t="shared" si="19"/>
        <v>#DIV/0!</v>
      </c>
      <c r="O152">
        <f t="shared" si="20"/>
        <v>5097.4388473415902</v>
      </c>
      <c r="P152">
        <f t="shared" si="20"/>
        <v>4954.775892907167</v>
      </c>
      <c r="Q152" t="e">
        <f t="shared" si="20"/>
        <v>#DIV/0!</v>
      </c>
    </row>
    <row r="153" spans="1:17">
      <c r="A153">
        <f>B182</f>
        <v>2023</v>
      </c>
      <c r="B153" s="50">
        <v>1994</v>
      </c>
      <c r="C153">
        <v>10573.465513128092</v>
      </c>
      <c r="D153">
        <v>1.49887409820304E-3</v>
      </c>
      <c r="F153">
        <v>56159283.380743034</v>
      </c>
      <c r="G153">
        <v>7.8056385695920598</v>
      </c>
      <c r="I153">
        <v>25516.05296029738</v>
      </c>
      <c r="J153">
        <v>0</v>
      </c>
      <c r="L153">
        <f t="shared" si="18"/>
        <v>4.5435147003757551E-4</v>
      </c>
      <c r="M153">
        <v>0</v>
      </c>
      <c r="N153" t="e">
        <f t="shared" si="19"/>
        <v>#DIV/0!</v>
      </c>
      <c r="O153">
        <f t="shared" si="20"/>
        <v>5311.3412353797585</v>
      </c>
      <c r="P153">
        <f t="shared" si="20"/>
        <v>5207.6679281802462</v>
      </c>
      <c r="Q153" t="e">
        <f t="shared" si="20"/>
        <v>#DIV/0!</v>
      </c>
    </row>
    <row r="154" spans="1:17">
      <c r="A154">
        <f>B182</f>
        <v>2023</v>
      </c>
      <c r="B154" s="50">
        <v>1995</v>
      </c>
      <c r="C154">
        <v>13896.280292719684</v>
      </c>
      <c r="D154">
        <v>0.37570183631305748</v>
      </c>
      <c r="F154">
        <v>76048702.842611998</v>
      </c>
      <c r="G154">
        <v>1724.4683252807499</v>
      </c>
      <c r="I154">
        <v>34508.157519314838</v>
      </c>
      <c r="J154">
        <v>0</v>
      </c>
      <c r="L154">
        <f t="shared" si="18"/>
        <v>4.5376392008594589E-4</v>
      </c>
      <c r="M154">
        <v>0</v>
      </c>
      <c r="N154" t="e">
        <f t="shared" si="19"/>
        <v>#DIV/0!</v>
      </c>
      <c r="O154">
        <f t="shared" si="20"/>
        <v>5472.5941936026011</v>
      </c>
      <c r="P154">
        <f t="shared" si="20"/>
        <v>4589.9917397364507</v>
      </c>
      <c r="Q154" t="e">
        <f t="shared" si="20"/>
        <v>#DIV/0!</v>
      </c>
    </row>
    <row r="155" spans="1:17">
      <c r="A155">
        <f>B182</f>
        <v>2023</v>
      </c>
      <c r="B155" s="50">
        <v>1996</v>
      </c>
      <c r="C155">
        <v>15101.087158746128</v>
      </c>
      <c r="F155">
        <v>87002864.670592606</v>
      </c>
      <c r="I155">
        <v>39563.022678081834</v>
      </c>
      <c r="L155">
        <f t="shared" si="18"/>
        <v>4.5473241401733209E-4</v>
      </c>
      <c r="M155">
        <v>0</v>
      </c>
      <c r="N155" t="e">
        <f t="shared" si="19"/>
        <v>#DIV/0!</v>
      </c>
      <c r="O155">
        <f t="shared" si="20"/>
        <v>5761.3643147674293</v>
      </c>
      <c r="P155" t="e">
        <f t="shared" si="20"/>
        <v>#DIV/0!</v>
      </c>
      <c r="Q155" t="e">
        <f t="shared" si="20"/>
        <v>#DIV/0!</v>
      </c>
    </row>
    <row r="156" spans="1:17">
      <c r="A156">
        <f>B182</f>
        <v>2023</v>
      </c>
      <c r="B156" s="50">
        <v>1997</v>
      </c>
      <c r="C156">
        <v>22942.572845435479</v>
      </c>
      <c r="D156">
        <v>0.453445040931928</v>
      </c>
      <c r="F156">
        <v>138951363.2813234</v>
      </c>
      <c r="G156">
        <v>2693.4969575086179</v>
      </c>
      <c r="I156">
        <v>63110.835843607907</v>
      </c>
      <c r="J156">
        <v>0</v>
      </c>
      <c r="L156">
        <f t="shared" si="18"/>
        <v>4.5419371464411318E-4</v>
      </c>
      <c r="M156">
        <v>0</v>
      </c>
      <c r="N156" t="e">
        <f t="shared" si="19"/>
        <v>#DIV/0!</v>
      </c>
      <c r="O156">
        <f t="shared" si="20"/>
        <v>6056.4856530015704</v>
      </c>
      <c r="P156">
        <f t="shared" si="20"/>
        <v>5940.0736900174206</v>
      </c>
      <c r="Q156" t="e">
        <f t="shared" si="20"/>
        <v>#DIV/0!</v>
      </c>
    </row>
    <row r="157" spans="1:17">
      <c r="A157">
        <f>B182</f>
        <v>2023</v>
      </c>
      <c r="B157" s="50">
        <v>1998</v>
      </c>
      <c r="C157">
        <v>28769.469952136533</v>
      </c>
      <c r="D157">
        <v>3.7436309400386278</v>
      </c>
      <c r="F157">
        <v>181395796.90690202</v>
      </c>
      <c r="G157">
        <v>23211.965719926739</v>
      </c>
      <c r="I157">
        <v>80649.98584685674</v>
      </c>
      <c r="J157">
        <v>0</v>
      </c>
      <c r="L157">
        <f t="shared" si="18"/>
        <v>4.4460779809715674E-4</v>
      </c>
      <c r="M157">
        <v>0</v>
      </c>
      <c r="N157" t="e">
        <f t="shared" si="19"/>
        <v>#DIV/0!</v>
      </c>
      <c r="O157">
        <f t="shared" si="20"/>
        <v>6305.1490767361483</v>
      </c>
      <c r="P157">
        <f t="shared" si="20"/>
        <v>6200.3883640536505</v>
      </c>
      <c r="Q157" t="e">
        <f t="shared" si="20"/>
        <v>#DIV/0!</v>
      </c>
    </row>
    <row r="158" spans="1:17">
      <c r="A158">
        <f>B182</f>
        <v>2023</v>
      </c>
      <c r="B158" s="50">
        <v>1999</v>
      </c>
      <c r="C158">
        <v>33267.749152913806</v>
      </c>
      <c r="D158">
        <v>15.264190555460699</v>
      </c>
      <c r="F158">
        <v>218013032.76458204</v>
      </c>
      <c r="G158">
        <v>97236.34061554879</v>
      </c>
      <c r="I158">
        <v>95510.508752859692</v>
      </c>
      <c r="J158">
        <v>0</v>
      </c>
      <c r="L158">
        <f t="shared" si="18"/>
        <v>4.3809540898408228E-4</v>
      </c>
      <c r="M158">
        <v>0</v>
      </c>
      <c r="N158" t="e">
        <f t="shared" si="19"/>
        <v>#DIV/0!</v>
      </c>
      <c r="O158">
        <f t="shared" si="20"/>
        <v>6553.2847371938005</v>
      </c>
      <c r="P158">
        <f t="shared" si="20"/>
        <v>6370.2258080604806</v>
      </c>
      <c r="Q158" t="e">
        <f t="shared" si="20"/>
        <v>#DIV/0!</v>
      </c>
    </row>
    <row r="159" spans="1:17">
      <c r="A159">
        <f>B182</f>
        <v>2023</v>
      </c>
      <c r="B159" s="50">
        <v>2000</v>
      </c>
      <c r="C159">
        <v>45750.509420389666</v>
      </c>
      <c r="D159">
        <v>10.736944031385795</v>
      </c>
      <c r="F159">
        <v>312726277.73332572</v>
      </c>
      <c r="G159">
        <v>72703.31712353375</v>
      </c>
      <c r="I159">
        <v>139234.34128974297</v>
      </c>
      <c r="J159">
        <v>0</v>
      </c>
      <c r="L159">
        <f t="shared" si="18"/>
        <v>4.4522750789901221E-4</v>
      </c>
      <c r="M159">
        <v>0</v>
      </c>
      <c r="N159" t="e">
        <f t="shared" si="19"/>
        <v>#DIV/0!</v>
      </c>
      <c r="O159">
        <f t="shared" si="20"/>
        <v>6835.4709421869902</v>
      </c>
      <c r="P159">
        <f t="shared" si="20"/>
        <v>6771.3230981748993</v>
      </c>
      <c r="Q159" t="e">
        <f t="shared" si="20"/>
        <v>#DIV/0!</v>
      </c>
    </row>
    <row r="160" spans="1:17">
      <c r="A160">
        <f>B182</f>
        <v>2023</v>
      </c>
      <c r="B160" s="50">
        <v>2001</v>
      </c>
      <c r="C160">
        <v>51295.859292997644</v>
      </c>
      <c r="D160">
        <v>2.567907527224019</v>
      </c>
      <c r="F160">
        <v>365045359.07052678</v>
      </c>
      <c r="G160">
        <v>17715.121215772178</v>
      </c>
      <c r="I160">
        <v>160745.77935825734</v>
      </c>
      <c r="J160">
        <v>0</v>
      </c>
      <c r="L160">
        <f t="shared" si="18"/>
        <v>4.4034467324155529E-4</v>
      </c>
      <c r="M160">
        <v>0</v>
      </c>
      <c r="N160" t="e">
        <f t="shared" si="19"/>
        <v>#DIV/0!</v>
      </c>
      <c r="O160">
        <f t="shared" si="20"/>
        <v>7116.4683485545747</v>
      </c>
      <c r="P160">
        <f t="shared" si="20"/>
        <v>6898.6601067066958</v>
      </c>
      <c r="Q160" t="e">
        <f t="shared" si="20"/>
        <v>#DIV/0!</v>
      </c>
    </row>
    <row r="161" spans="1:17">
      <c r="A161">
        <f>B182</f>
        <v>2023</v>
      </c>
      <c r="B161" s="50">
        <v>2002</v>
      </c>
      <c r="C161">
        <v>56660.489978204263</v>
      </c>
      <c r="D161">
        <v>26.872312515191279</v>
      </c>
      <c r="F161">
        <v>421796059.75379157</v>
      </c>
      <c r="G161">
        <v>170460.2426567997</v>
      </c>
      <c r="I161">
        <v>185460.53451435844</v>
      </c>
      <c r="J161">
        <v>0</v>
      </c>
      <c r="L161">
        <f t="shared" si="18"/>
        <v>4.3969243008721898E-4</v>
      </c>
      <c r="M161">
        <v>0</v>
      </c>
      <c r="N161" t="e">
        <f t="shared" si="19"/>
        <v>#DIV/0!</v>
      </c>
      <c r="O161">
        <f t="shared" si="20"/>
        <v>7444.2713064437839</v>
      </c>
      <c r="P161">
        <f t="shared" si="20"/>
        <v>6343.3410340266119</v>
      </c>
      <c r="Q161" t="e">
        <f t="shared" si="20"/>
        <v>#DIV/0!</v>
      </c>
    </row>
    <row r="162" spans="1:17">
      <c r="A162">
        <f>B182</f>
        <v>2023</v>
      </c>
      <c r="B162" s="50">
        <v>2003</v>
      </c>
      <c r="C162">
        <v>63813.624516796466</v>
      </c>
      <c r="D162">
        <v>5.1781854632652049</v>
      </c>
      <c r="F162">
        <v>494921092.74487001</v>
      </c>
      <c r="G162">
        <v>30471.65200878245</v>
      </c>
      <c r="I162">
        <v>216832.00844901943</v>
      </c>
      <c r="J162">
        <v>0</v>
      </c>
      <c r="L162">
        <f t="shared" si="18"/>
        <v>4.3811430069882985E-4</v>
      </c>
      <c r="M162">
        <v>0</v>
      </c>
      <c r="N162" t="e">
        <f t="shared" si="19"/>
        <v>#DIV/0!</v>
      </c>
      <c r="O162">
        <f t="shared" si="20"/>
        <v>7755.7276599231755</v>
      </c>
      <c r="P162">
        <f t="shared" si="20"/>
        <v>5884.6196655088443</v>
      </c>
      <c r="Q162" t="e">
        <f t="shared" si="20"/>
        <v>#DIV/0!</v>
      </c>
    </row>
    <row r="163" spans="1:17">
      <c r="A163">
        <f>B182</f>
        <v>2023</v>
      </c>
      <c r="B163" s="50">
        <v>2004</v>
      </c>
      <c r="C163">
        <v>75146.747989877142</v>
      </c>
      <c r="D163">
        <v>1.09891882045865</v>
      </c>
      <c r="F163">
        <v>610947482.98999619</v>
      </c>
      <c r="G163">
        <v>9006.7251763596396</v>
      </c>
      <c r="I163">
        <v>270828.23508316802</v>
      </c>
      <c r="J163">
        <v>0</v>
      </c>
      <c r="L163">
        <f t="shared" si="18"/>
        <v>4.4329216933299427E-4</v>
      </c>
      <c r="M163">
        <v>0</v>
      </c>
      <c r="N163" t="e">
        <f t="shared" si="19"/>
        <v>#DIV/0!</v>
      </c>
      <c r="O163">
        <f t="shared" si="20"/>
        <v>8130.0588426300983</v>
      </c>
      <c r="P163">
        <f t="shared" si="20"/>
        <v>8195.9877369290571</v>
      </c>
      <c r="Q163" t="e">
        <f t="shared" si="20"/>
        <v>#DIV/0!</v>
      </c>
    </row>
    <row r="164" spans="1:17">
      <c r="A164">
        <f>B182</f>
        <v>2023</v>
      </c>
      <c r="B164" s="50">
        <v>2005</v>
      </c>
      <c r="C164">
        <v>89332.242541087617</v>
      </c>
      <c r="D164">
        <v>1.0782363575234499</v>
      </c>
      <c r="F164">
        <v>758105304.97188568</v>
      </c>
      <c r="G164">
        <v>9159.5418765673494</v>
      </c>
      <c r="I164">
        <v>328825.44340093445</v>
      </c>
      <c r="J164">
        <v>0</v>
      </c>
      <c r="L164">
        <f t="shared" si="18"/>
        <v>4.3374639544717201E-4</v>
      </c>
      <c r="M164">
        <v>0</v>
      </c>
      <c r="N164" t="e">
        <f t="shared" si="19"/>
        <v>#DIV/0!</v>
      </c>
      <c r="O164">
        <f t="shared" si="20"/>
        <v>8486.3570353470241</v>
      </c>
      <c r="P164">
        <f t="shared" si="20"/>
        <v>8494.9295325242674</v>
      </c>
      <c r="Q164" t="e">
        <f t="shared" si="20"/>
        <v>#DIV/0!</v>
      </c>
    </row>
    <row r="165" spans="1:17">
      <c r="A165">
        <f>B182</f>
        <v>2023</v>
      </c>
      <c r="B165" s="50">
        <v>2006</v>
      </c>
      <c r="C165">
        <v>101513.07889322865</v>
      </c>
      <c r="D165">
        <v>0.66809925683042803</v>
      </c>
      <c r="F165">
        <v>900920939.94925773</v>
      </c>
      <c r="G165">
        <v>6046.7019672372799</v>
      </c>
      <c r="I165">
        <v>388139.68491567625</v>
      </c>
      <c r="J165">
        <v>0</v>
      </c>
      <c r="L165">
        <f t="shared" si="18"/>
        <v>4.3082546725746804E-4</v>
      </c>
      <c r="M165">
        <v>0</v>
      </c>
      <c r="N165" t="e">
        <f t="shared" si="19"/>
        <v>#DIV/0!</v>
      </c>
      <c r="O165">
        <f t="shared" si="20"/>
        <v>8874.9247857691862</v>
      </c>
      <c r="P165">
        <f t="shared" si="20"/>
        <v>9050.6042409384227</v>
      </c>
      <c r="Q165" t="e">
        <f t="shared" si="20"/>
        <v>#DIV/0!</v>
      </c>
    </row>
    <row r="166" spans="1:17">
      <c r="A166">
        <f>B182</f>
        <v>2023</v>
      </c>
      <c r="B166" s="50">
        <v>2007</v>
      </c>
      <c r="C166">
        <v>113913.5244430419</v>
      </c>
      <c r="D166">
        <v>4.0110171347442103</v>
      </c>
      <c r="F166">
        <v>1054897740.5418721</v>
      </c>
      <c r="G166">
        <v>37157.082998425198</v>
      </c>
      <c r="I166">
        <v>442938.72203322843</v>
      </c>
      <c r="J166">
        <v>0</v>
      </c>
      <c r="L166">
        <f t="shared" si="18"/>
        <v>4.198878289432139E-4</v>
      </c>
      <c r="M166">
        <v>0</v>
      </c>
      <c r="N166" t="e">
        <f t="shared" si="19"/>
        <v>#DIV/0!</v>
      </c>
      <c r="O166">
        <f t="shared" si="20"/>
        <v>9260.5135843139797</v>
      </c>
      <c r="P166">
        <f t="shared" si="20"/>
        <v>9263.7557383047115</v>
      </c>
      <c r="Q166" t="e">
        <f t="shared" si="20"/>
        <v>#DIV/0!</v>
      </c>
    </row>
    <row r="167" spans="1:17">
      <c r="A167">
        <f>B182</f>
        <v>2023</v>
      </c>
      <c r="B167" s="50">
        <v>2008</v>
      </c>
      <c r="C167">
        <v>102710.78755883616</v>
      </c>
      <c r="D167">
        <v>68.793925605866804</v>
      </c>
      <c r="F167">
        <v>992787007.72314942</v>
      </c>
      <c r="G167">
        <v>644632.68596989103</v>
      </c>
      <c r="I167">
        <v>416371.72071062517</v>
      </c>
      <c r="J167">
        <v>0</v>
      </c>
      <c r="L167">
        <f t="shared" si="18"/>
        <v>4.1939682678314764E-4</v>
      </c>
      <c r="M167">
        <v>0</v>
      </c>
      <c r="N167" t="e">
        <f t="shared" si="19"/>
        <v>#DIV/0!</v>
      </c>
      <c r="O167">
        <f t="shared" si="20"/>
        <v>9665.8494333367653</v>
      </c>
      <c r="P167">
        <f t="shared" si="20"/>
        <v>9370.4884594478826</v>
      </c>
      <c r="Q167" t="e">
        <f t="shared" si="20"/>
        <v>#DIV/0!</v>
      </c>
    </row>
    <row r="168" spans="1:17">
      <c r="A168">
        <f>B182</f>
        <v>2023</v>
      </c>
      <c r="B168" s="50">
        <v>2009</v>
      </c>
      <c r="C168">
        <v>79230.906218056771</v>
      </c>
      <c r="D168">
        <v>9.8238193766886504</v>
      </c>
      <c r="F168">
        <v>800035330.00667644</v>
      </c>
      <c r="G168">
        <v>99680.595172616406</v>
      </c>
      <c r="I168">
        <v>312308.63323250151</v>
      </c>
      <c r="J168">
        <v>0</v>
      </c>
      <c r="L168">
        <f t="shared" si="18"/>
        <v>3.903685518861964E-4</v>
      </c>
      <c r="M168">
        <v>0</v>
      </c>
      <c r="N168" t="e">
        <f t="shared" si="19"/>
        <v>#DIV/0!</v>
      </c>
      <c r="O168">
        <f t="shared" si="20"/>
        <v>10097.515833087215</v>
      </c>
      <c r="P168">
        <f t="shared" si="20"/>
        <v>10146.826946874922</v>
      </c>
      <c r="Q168" t="e">
        <f t="shared" si="20"/>
        <v>#DIV/0!</v>
      </c>
    </row>
    <row r="169" spans="1:17">
      <c r="A169">
        <f>B182</f>
        <v>2023</v>
      </c>
      <c r="B169" s="50">
        <v>2010</v>
      </c>
      <c r="C169">
        <v>105549.67175036539</v>
      </c>
      <c r="D169">
        <v>65.839439866348002</v>
      </c>
      <c r="E169">
        <v>2.7291123095935799</v>
      </c>
      <c r="F169">
        <v>1112849347.1931622</v>
      </c>
      <c r="G169">
        <v>682413.14203077205</v>
      </c>
      <c r="H169">
        <v>28757.214284837999</v>
      </c>
      <c r="I169">
        <v>404961.46074356465</v>
      </c>
      <c r="J169">
        <v>0</v>
      </c>
      <c r="K169">
        <v>5.0489311133142198</v>
      </c>
      <c r="L169">
        <f t="shared" si="18"/>
        <v>3.6389603117884895E-4</v>
      </c>
      <c r="M169">
        <v>0</v>
      </c>
      <c r="N169">
        <f t="shared" si="19"/>
        <v>1.7557093894091913E-4</v>
      </c>
      <c r="O169">
        <f t="shared" si="20"/>
        <v>10543.370990533751</v>
      </c>
      <c r="P169">
        <f t="shared" si="20"/>
        <v>10364.807832752667</v>
      </c>
      <c r="Q169">
        <f t="shared" si="20"/>
        <v>10537.204417622714</v>
      </c>
    </row>
    <row r="170" spans="1:17">
      <c r="A170">
        <f>B182</f>
        <v>2023</v>
      </c>
      <c r="B170" s="50">
        <v>2011</v>
      </c>
      <c r="C170">
        <v>110603.27522781958</v>
      </c>
      <c r="D170">
        <v>880.30660843243584</v>
      </c>
      <c r="E170">
        <v>129.30161354582199</v>
      </c>
      <c r="F170">
        <v>1219585085.6203585</v>
      </c>
      <c r="G170">
        <v>9542944.7200018447</v>
      </c>
      <c r="H170">
        <v>1427807.7802379499</v>
      </c>
      <c r="I170">
        <v>458499.11313265236</v>
      </c>
      <c r="J170">
        <v>0</v>
      </c>
      <c r="K170">
        <v>250.57716373906999</v>
      </c>
      <c r="L170">
        <f t="shared" si="18"/>
        <v>3.7594680234994066E-4</v>
      </c>
      <c r="M170">
        <v>0</v>
      </c>
      <c r="N170">
        <f t="shared" si="19"/>
        <v>1.7549782765388089E-4</v>
      </c>
      <c r="O170">
        <f t="shared" si="20"/>
        <v>11026.663388658868</v>
      </c>
      <c r="P170">
        <f t="shared" si="20"/>
        <v>10840.478338558642</v>
      </c>
      <c r="Q170">
        <f t="shared" si="20"/>
        <v>11042.459108462421</v>
      </c>
    </row>
    <row r="171" spans="1:17">
      <c r="A171">
        <f>B182</f>
        <v>2023</v>
      </c>
      <c r="B171" s="50">
        <v>2012</v>
      </c>
      <c r="C171">
        <v>148602.77953604871</v>
      </c>
      <c r="D171">
        <v>1268.1613643482631</v>
      </c>
      <c r="E171">
        <v>1312.65082414331</v>
      </c>
      <c r="F171">
        <v>1718291518.4534795</v>
      </c>
      <c r="G171">
        <v>14366756.881489184</v>
      </c>
      <c r="H171">
        <v>15216611.758837201</v>
      </c>
      <c r="I171">
        <v>610639.59625132382</v>
      </c>
      <c r="J171">
        <v>0</v>
      </c>
      <c r="K171">
        <v>2654.9648916563401</v>
      </c>
      <c r="L171">
        <f t="shared" si="18"/>
        <v>3.5537601722024451E-4</v>
      </c>
      <c r="M171">
        <v>0</v>
      </c>
      <c r="N171">
        <f t="shared" si="19"/>
        <v>1.7447805948748364E-4</v>
      </c>
      <c r="O171">
        <f t="shared" si="20"/>
        <v>11562.983706079664</v>
      </c>
      <c r="P171">
        <f t="shared" si="20"/>
        <v>11328.808214302118</v>
      </c>
      <c r="Q171">
        <f t="shared" si="20"/>
        <v>11592.276848466679</v>
      </c>
    </row>
    <row r="172" spans="1:17">
      <c r="A172">
        <f>B182</f>
        <v>2023</v>
      </c>
      <c r="B172" s="50">
        <v>2013</v>
      </c>
      <c r="C172">
        <v>188782.19998726813</v>
      </c>
      <c r="D172">
        <v>3645.1301896389164</v>
      </c>
      <c r="E172">
        <v>2538.2913558454402</v>
      </c>
      <c r="F172">
        <v>2279089497.6287689</v>
      </c>
      <c r="G172">
        <v>43000658.016237579</v>
      </c>
      <c r="H172">
        <v>30761299.184358198</v>
      </c>
      <c r="I172">
        <v>793368.43157134007</v>
      </c>
      <c r="J172">
        <v>0</v>
      </c>
      <c r="K172">
        <v>5347.5849993822403</v>
      </c>
      <c r="L172">
        <f t="shared" si="18"/>
        <v>3.4810762473206237E-4</v>
      </c>
      <c r="M172">
        <v>0</v>
      </c>
      <c r="N172">
        <f t="shared" si="19"/>
        <v>1.7384132468960972E-4</v>
      </c>
      <c r="O172">
        <f t="shared" si="20"/>
        <v>12072.586810528088</v>
      </c>
      <c r="P172">
        <f t="shared" si="20"/>
        <v>11796.74134505939</v>
      </c>
      <c r="Q172">
        <f t="shared" si="20"/>
        <v>12118.900028366677</v>
      </c>
    </row>
    <row r="173" spans="1:17">
      <c r="A173">
        <f>B182</f>
        <v>2023</v>
      </c>
      <c r="B173" s="50">
        <v>2014</v>
      </c>
      <c r="C173">
        <v>190941.02140508499</v>
      </c>
      <c r="D173">
        <v>4018.1019846705949</v>
      </c>
      <c r="E173">
        <v>3626.3395695163399</v>
      </c>
      <c r="F173">
        <v>2411576598.1354213</v>
      </c>
      <c r="G173">
        <v>49459517.687134363</v>
      </c>
      <c r="H173">
        <v>46046681.660366498</v>
      </c>
      <c r="I173">
        <v>840367.31133698137</v>
      </c>
      <c r="J173">
        <v>0</v>
      </c>
      <c r="K173">
        <v>7983.7815722216501</v>
      </c>
      <c r="L173">
        <f t="shared" si="18"/>
        <v>3.484721621476735E-4</v>
      </c>
      <c r="M173">
        <v>0</v>
      </c>
      <c r="N173">
        <f t="shared" si="19"/>
        <v>1.7338451511248606E-4</v>
      </c>
      <c r="O173">
        <f t="shared" si="20"/>
        <v>12629.955472057603</v>
      </c>
      <c r="P173">
        <f t="shared" si="20"/>
        <v>12309.174300659039</v>
      </c>
      <c r="Q173">
        <f t="shared" si="20"/>
        <v>12697.840557305541</v>
      </c>
    </row>
    <row r="174" spans="1:17">
      <c r="A174">
        <f>B182</f>
        <v>2023</v>
      </c>
      <c r="B174" s="50">
        <v>2015</v>
      </c>
      <c r="C174">
        <v>234171.73552312166</v>
      </c>
      <c r="D174">
        <v>5703.8835620075897</v>
      </c>
      <c r="E174">
        <v>2663.6050714159569</v>
      </c>
      <c r="F174">
        <v>3086430279.974493</v>
      </c>
      <c r="G174">
        <v>73239935.35957028</v>
      </c>
      <c r="H174">
        <v>35368651.239377446</v>
      </c>
      <c r="I174">
        <v>1057449.9699354609</v>
      </c>
      <c r="J174">
        <v>0</v>
      </c>
      <c r="K174">
        <v>6120.6137163037583</v>
      </c>
      <c r="L174">
        <f t="shared" si="18"/>
        <v>3.4261262170619966E-4</v>
      </c>
      <c r="M174">
        <v>0</v>
      </c>
      <c r="N174">
        <f t="shared" si="19"/>
        <v>1.7305194011722492E-4</v>
      </c>
      <c r="O174">
        <f t="shared" si="20"/>
        <v>13180.199878006819</v>
      </c>
      <c r="P174">
        <f t="shared" si="20"/>
        <v>12840.362984862913</v>
      </c>
      <c r="Q174">
        <f t="shared" si="20"/>
        <v>13278.489224596527</v>
      </c>
    </row>
    <row r="175" spans="1:17">
      <c r="A175">
        <f>B182</f>
        <v>2023</v>
      </c>
      <c r="B175" s="50">
        <v>2016</v>
      </c>
      <c r="C175">
        <v>233588.41751666405</v>
      </c>
      <c r="D175">
        <v>9866.4857963548002</v>
      </c>
      <c r="E175">
        <v>2916.7967348165866</v>
      </c>
      <c r="F175">
        <v>3212640770.5769601</v>
      </c>
      <c r="G175">
        <v>131456030.944622</v>
      </c>
      <c r="H175">
        <v>40426549.994696565</v>
      </c>
      <c r="I175">
        <v>1082609.2420769667</v>
      </c>
      <c r="J175">
        <v>0</v>
      </c>
      <c r="K175">
        <v>6976.244340526272</v>
      </c>
      <c r="L175">
        <f t="shared" si="18"/>
        <v>3.3698421933509243E-4</v>
      </c>
      <c r="M175">
        <v>0</v>
      </c>
      <c r="N175">
        <f t="shared" si="19"/>
        <v>1.7256590882579553E-4</v>
      </c>
      <c r="O175">
        <f t="shared" si="20"/>
        <v>13753.424954590364</v>
      </c>
      <c r="P175">
        <f t="shared" si="20"/>
        <v>13323.490618431619</v>
      </c>
      <c r="Q175">
        <f t="shared" si="20"/>
        <v>13859.913346768972</v>
      </c>
    </row>
    <row r="176" spans="1:17">
      <c r="A176">
        <f>B182</f>
        <v>2023</v>
      </c>
      <c r="B176" s="50">
        <v>2017</v>
      </c>
      <c r="C176">
        <v>259178.74616130957</v>
      </c>
      <c r="D176">
        <v>17646.031200540201</v>
      </c>
      <c r="E176">
        <v>7661.7020432615445</v>
      </c>
      <c r="F176">
        <v>3704083554.4815311</v>
      </c>
      <c r="G176">
        <v>245119601.35935599</v>
      </c>
      <c r="H176">
        <v>110380158.95426209</v>
      </c>
      <c r="I176">
        <v>1260160.234039115</v>
      </c>
      <c r="J176">
        <v>0</v>
      </c>
      <c r="K176">
        <v>19021.681001440706</v>
      </c>
      <c r="L176">
        <f t="shared" si="18"/>
        <v>3.4020837151863399E-4</v>
      </c>
      <c r="M176">
        <v>0</v>
      </c>
      <c r="N176">
        <f t="shared" si="19"/>
        <v>1.7232880602502723E-4</v>
      </c>
      <c r="O176">
        <f t="shared" si="20"/>
        <v>14291.617693744673</v>
      </c>
      <c r="P176">
        <f t="shared" si="20"/>
        <v>13890.919639304055</v>
      </c>
      <c r="Q176">
        <f t="shared" si="20"/>
        <v>14406.741260754361</v>
      </c>
    </row>
    <row r="177" spans="1:17">
      <c r="A177">
        <f>B182</f>
        <v>2023</v>
      </c>
      <c r="B177" s="50">
        <v>2018</v>
      </c>
      <c r="C177">
        <v>247703.51706191344</v>
      </c>
      <c r="D177">
        <v>34043.943012302101</v>
      </c>
      <c r="E177">
        <v>7786.1962156996124</v>
      </c>
      <c r="F177">
        <v>3671729583.5576372</v>
      </c>
      <c r="G177">
        <v>491470791.50993901</v>
      </c>
      <c r="H177">
        <v>116154071.78040649</v>
      </c>
      <c r="I177">
        <v>1257460.0064905873</v>
      </c>
      <c r="J177">
        <v>0</v>
      </c>
      <c r="K177">
        <v>20009.879072555206</v>
      </c>
      <c r="L177">
        <f t="shared" si="18"/>
        <v>3.424707560495783E-4</v>
      </c>
      <c r="M177">
        <v>0</v>
      </c>
      <c r="N177">
        <f t="shared" si="19"/>
        <v>1.7227014745022984E-4</v>
      </c>
      <c r="O177">
        <f t="shared" si="20"/>
        <v>14823.082155268265</v>
      </c>
      <c r="P177">
        <f t="shared" si="20"/>
        <v>14436.365121758705</v>
      </c>
      <c r="Q177">
        <f t="shared" si="20"/>
        <v>14917.94819480666</v>
      </c>
    </row>
    <row r="178" spans="1:17">
      <c r="A178">
        <f>B182</f>
        <v>2023</v>
      </c>
      <c r="B178" s="50">
        <v>2019</v>
      </c>
      <c r="C178">
        <v>203753.40083211826</v>
      </c>
      <c r="D178">
        <v>24415.681115525473</v>
      </c>
      <c r="E178">
        <v>5951.09725090546</v>
      </c>
      <c r="F178">
        <v>3138761484.8339982</v>
      </c>
      <c r="G178">
        <v>366848652.38458288</v>
      </c>
      <c r="H178">
        <v>92288309.183025211</v>
      </c>
      <c r="I178">
        <v>1049700.2818397209</v>
      </c>
      <c r="J178">
        <v>0</v>
      </c>
      <c r="K178">
        <v>15438.03606358493</v>
      </c>
      <c r="L178">
        <f t="shared" si="18"/>
        <v>3.3443136310666089E-4</v>
      </c>
      <c r="M178">
        <v>0</v>
      </c>
      <c r="N178">
        <f t="shared" si="19"/>
        <v>1.6728051689589825E-4</v>
      </c>
      <c r="O178">
        <f t="shared" si="20"/>
        <v>15404.707219685462</v>
      </c>
      <c r="P178">
        <f t="shared" si="20"/>
        <v>15025.12465856669</v>
      </c>
      <c r="Q178">
        <f t="shared" si="20"/>
        <v>15507.780379321399</v>
      </c>
    </row>
    <row r="179" spans="1:17">
      <c r="A179">
        <f>B182</f>
        <v>2023</v>
      </c>
      <c r="B179" s="50">
        <v>2020</v>
      </c>
      <c r="C179">
        <v>161666.41275655292</v>
      </c>
      <c r="D179">
        <v>10838.522751791073</v>
      </c>
      <c r="E179">
        <v>5530.0422677884189</v>
      </c>
      <c r="F179">
        <v>2600270032.1195297</v>
      </c>
      <c r="G179">
        <v>169110364.34396422</v>
      </c>
      <c r="H179">
        <v>89901227.763939291</v>
      </c>
      <c r="I179">
        <v>847404.60547541128</v>
      </c>
      <c r="J179">
        <v>0</v>
      </c>
      <c r="K179">
        <v>14778.899915886355</v>
      </c>
      <c r="L179">
        <f t="shared" si="18"/>
        <v>3.258910017067249E-4</v>
      </c>
      <c r="M179">
        <v>0</v>
      </c>
      <c r="N179">
        <f t="shared" si="19"/>
        <v>1.6439041249461544E-4</v>
      </c>
      <c r="O179">
        <f t="shared" si="20"/>
        <v>16084.169790018004</v>
      </c>
      <c r="P179">
        <f t="shared" si="20"/>
        <v>15602.713415536136</v>
      </c>
      <c r="Q179">
        <f t="shared" si="20"/>
        <v>16256.878955084858</v>
      </c>
    </row>
    <row r="180" spans="1:17">
      <c r="A180">
        <f>B182</f>
        <v>2023</v>
      </c>
      <c r="B180" s="50">
        <v>2021</v>
      </c>
      <c r="C180">
        <v>188818.53278892557</v>
      </c>
      <c r="D180">
        <v>14580.678627417012</v>
      </c>
      <c r="E180">
        <v>7468.0930637917509</v>
      </c>
      <c r="F180">
        <v>3162205974.4789381</v>
      </c>
      <c r="G180">
        <v>232990540.46571437</v>
      </c>
      <c r="H180">
        <v>125925825.50761026</v>
      </c>
      <c r="I180">
        <v>988510.71172461472</v>
      </c>
      <c r="J180">
        <v>0</v>
      </c>
      <c r="K180">
        <v>20101.565936421743</v>
      </c>
      <c r="L180">
        <f t="shared" si="18"/>
        <v>3.1260162042021929E-4</v>
      </c>
      <c r="M180">
        <v>0</v>
      </c>
      <c r="N180">
        <f t="shared" si="19"/>
        <v>1.5963020973173541E-4</v>
      </c>
      <c r="O180">
        <f t="shared" si="20"/>
        <v>16747.328388648537</v>
      </c>
      <c r="P180">
        <f t="shared" si="20"/>
        <v>15979.403045589859</v>
      </c>
      <c r="Q180">
        <f t="shared" si="20"/>
        <v>16861.84470814218</v>
      </c>
    </row>
    <row r="181" spans="1:17">
      <c r="A181">
        <f>B182</f>
        <v>2023</v>
      </c>
      <c r="B181" s="50">
        <v>2022</v>
      </c>
      <c r="C181">
        <v>217697.16665996241</v>
      </c>
      <c r="D181">
        <v>18761.489388101323</v>
      </c>
      <c r="E181">
        <v>9090.3287463769066</v>
      </c>
      <c r="F181">
        <v>3779673501.2623849</v>
      </c>
      <c r="G181">
        <v>306767148.48733246</v>
      </c>
      <c r="H181">
        <v>158528690.54041928</v>
      </c>
      <c r="I181">
        <v>1141412.8808952612</v>
      </c>
      <c r="J181">
        <v>0</v>
      </c>
      <c r="K181">
        <v>22842.757640817326</v>
      </c>
      <c r="L181">
        <f t="shared" si="18"/>
        <v>3.0198716384207183E-4</v>
      </c>
      <c r="M181">
        <v>0</v>
      </c>
      <c r="N181">
        <f t="shared" si="19"/>
        <v>1.4409226218261873E-4</v>
      </c>
      <c r="O181">
        <f t="shared" si="20"/>
        <v>17362.070252233192</v>
      </c>
      <c r="P181">
        <f t="shared" si="20"/>
        <v>16350.895290961627</v>
      </c>
      <c r="Q181">
        <f t="shared" si="20"/>
        <v>17439.269245746847</v>
      </c>
    </row>
    <row r="182" spans="1:17">
      <c r="A182">
        <f>B182</f>
        <v>2023</v>
      </c>
      <c r="B182" s="50">
        <v>2023</v>
      </c>
      <c r="C182">
        <v>196454.11367993831</v>
      </c>
      <c r="D182">
        <v>17944.375356363638</v>
      </c>
      <c r="E182">
        <v>8368.3307313052228</v>
      </c>
      <c r="F182">
        <v>3522040766.1802626</v>
      </c>
      <c r="G182">
        <v>301015241.77981138</v>
      </c>
      <c r="H182">
        <v>150219480.39417145</v>
      </c>
      <c r="I182">
        <v>1026964.5670471459</v>
      </c>
      <c r="J182">
        <v>0</v>
      </c>
      <c r="K182">
        <v>20863.58400491895</v>
      </c>
      <c r="L182">
        <f t="shared" si="18"/>
        <v>2.915822488224387E-4</v>
      </c>
      <c r="M182">
        <v>0</v>
      </c>
      <c r="N182">
        <f t="shared" si="19"/>
        <v>1.3888733971235639E-4</v>
      </c>
      <c r="O182">
        <f t="shared" si="20"/>
        <v>17928.058110904956</v>
      </c>
      <c r="P182">
        <f t="shared" si="20"/>
        <v>16774.907780396043</v>
      </c>
      <c r="Q182">
        <f t="shared" si="20"/>
        <v>17950.949265450632</v>
      </c>
    </row>
    <row r="183" spans="1:17">
      <c r="A183">
        <f>B227</f>
        <v>2024</v>
      </c>
      <c r="B183" s="50">
        <v>1980</v>
      </c>
      <c r="C183">
        <v>981.36903417288147</v>
      </c>
      <c r="D183">
        <v>3.48686851151558</v>
      </c>
      <c r="F183">
        <v>2101048.2483798545</v>
      </c>
      <c r="G183">
        <v>9791.0115718978504</v>
      </c>
      <c r="I183">
        <v>1376.3348211124794</v>
      </c>
      <c r="J183">
        <v>0</v>
      </c>
      <c r="L183">
        <f t="shared" si="18"/>
        <v>6.5507054498809773E-4</v>
      </c>
      <c r="M183">
        <v>0</v>
      </c>
      <c r="N183" t="e">
        <f t="shared" si="19"/>
        <v>#DIV/0!</v>
      </c>
      <c r="O183">
        <f t="shared" si="20"/>
        <v>2140.9359529574544</v>
      </c>
      <c r="P183">
        <f t="shared" si="20"/>
        <v>2807.9669593397293</v>
      </c>
      <c r="Q183" t="e">
        <f t="shared" si="20"/>
        <v>#DIV/0!</v>
      </c>
    </row>
    <row r="184" spans="1:17">
      <c r="A184">
        <f>B227</f>
        <v>2024</v>
      </c>
      <c r="B184" s="50">
        <v>1981</v>
      </c>
      <c r="C184">
        <v>1177.6284447853702</v>
      </c>
      <c r="F184">
        <v>2782740.0434586438</v>
      </c>
      <c r="I184">
        <v>1480.0941469138384</v>
      </c>
      <c r="L184">
        <f t="shared" si="18"/>
        <v>5.3188372747683683E-4</v>
      </c>
      <c r="M184">
        <v>0</v>
      </c>
      <c r="N184" t="e">
        <f t="shared" si="19"/>
        <v>#DIV/0!</v>
      </c>
      <c r="O184">
        <f t="shared" si="20"/>
        <v>2363.0034207995159</v>
      </c>
      <c r="P184" t="e">
        <f t="shared" si="20"/>
        <v>#DIV/0!</v>
      </c>
      <c r="Q184" t="e">
        <f t="shared" si="20"/>
        <v>#DIV/0!</v>
      </c>
    </row>
    <row r="185" spans="1:17">
      <c r="A185">
        <f>B227</f>
        <v>2024</v>
      </c>
      <c r="B185" s="50">
        <v>1982</v>
      </c>
      <c r="C185">
        <v>1382.4810846967084</v>
      </c>
      <c r="D185">
        <v>2.3456659215945102E-3</v>
      </c>
      <c r="F185">
        <v>3615241.6949144211</v>
      </c>
      <c r="G185">
        <v>7.1015539232229603</v>
      </c>
      <c r="I185">
        <v>1866.6485885668885</v>
      </c>
      <c r="J185">
        <v>0</v>
      </c>
      <c r="L185">
        <f t="shared" si="18"/>
        <v>5.1632746745334135E-4</v>
      </c>
      <c r="M185">
        <v>0</v>
      </c>
      <c r="N185" t="e">
        <f t="shared" si="19"/>
        <v>#DIV/0!</v>
      </c>
      <c r="O185">
        <f t="shared" si="20"/>
        <v>2615.0388131404634</v>
      </c>
      <c r="P185">
        <f t="shared" si="20"/>
        <v>3027.5214632421084</v>
      </c>
      <c r="Q185" t="e">
        <f t="shared" si="20"/>
        <v>#DIV/0!</v>
      </c>
    </row>
    <row r="186" spans="1:17">
      <c r="A186">
        <f>B227</f>
        <v>2024</v>
      </c>
      <c r="B186" s="50">
        <v>1983</v>
      </c>
      <c r="C186">
        <v>1785.9973708927564</v>
      </c>
      <c r="D186">
        <v>6.87113538242417E-3</v>
      </c>
      <c r="F186">
        <v>4796063.9887409788</v>
      </c>
      <c r="G186">
        <v>17.604211900517569</v>
      </c>
      <c r="I186">
        <v>2510.5447265051885</v>
      </c>
      <c r="J186">
        <v>0</v>
      </c>
      <c r="L186">
        <f t="shared" si="18"/>
        <v>5.2345938928230083E-4</v>
      </c>
      <c r="M186">
        <v>0</v>
      </c>
      <c r="N186" t="e">
        <f t="shared" si="19"/>
        <v>#DIV/0!</v>
      </c>
      <c r="O186">
        <f t="shared" si="20"/>
        <v>2685.3701281450362</v>
      </c>
      <c r="P186">
        <f t="shared" si="20"/>
        <v>2562.0528370824672</v>
      </c>
      <c r="Q186" t="e">
        <f t="shared" si="20"/>
        <v>#DIV/0!</v>
      </c>
    </row>
    <row r="187" spans="1:17">
      <c r="A187">
        <f>B227</f>
        <v>2024</v>
      </c>
      <c r="B187" s="50">
        <v>1984</v>
      </c>
      <c r="C187">
        <v>2464.7945768120071</v>
      </c>
      <c r="D187">
        <v>5.1097097816723194E-3</v>
      </c>
      <c r="F187">
        <v>7335058.3031328227</v>
      </c>
      <c r="G187">
        <v>14.72183077350844</v>
      </c>
      <c r="I187">
        <v>3830.5860840000114</v>
      </c>
      <c r="J187">
        <v>0</v>
      </c>
      <c r="L187">
        <f t="shared" si="18"/>
        <v>5.222298072755547E-4</v>
      </c>
      <c r="M187">
        <v>0</v>
      </c>
      <c r="N187" t="e">
        <f t="shared" si="19"/>
        <v>#DIV/0!</v>
      </c>
      <c r="O187">
        <f t="shared" si="20"/>
        <v>2975.9308837088033</v>
      </c>
      <c r="P187">
        <f t="shared" si="20"/>
        <v>2881.1481282778923</v>
      </c>
      <c r="Q187" t="e">
        <f t="shared" si="20"/>
        <v>#DIV/0!</v>
      </c>
    </row>
    <row r="188" spans="1:17">
      <c r="A188">
        <f>B227</f>
        <v>2024</v>
      </c>
      <c r="B188" s="50">
        <v>1985</v>
      </c>
      <c r="C188">
        <v>2983.8475371151549</v>
      </c>
      <c r="F188">
        <v>9211390.5887641702</v>
      </c>
      <c r="I188">
        <v>4638.3870170503324</v>
      </c>
      <c r="L188">
        <f t="shared" si="18"/>
        <v>5.0354905400582233E-4</v>
      </c>
      <c r="M188">
        <v>0</v>
      </c>
      <c r="N188" t="e">
        <f t="shared" si="19"/>
        <v>#DIV/0!</v>
      </c>
      <c r="O188">
        <f t="shared" si="20"/>
        <v>3087.0848708543372</v>
      </c>
      <c r="P188" t="e">
        <f t="shared" si="20"/>
        <v>#DIV/0!</v>
      </c>
      <c r="Q188" t="e">
        <f t="shared" si="20"/>
        <v>#DIV/0!</v>
      </c>
    </row>
    <row r="189" spans="1:17">
      <c r="A189">
        <f>B227</f>
        <v>2024</v>
      </c>
      <c r="B189" s="50">
        <v>1986</v>
      </c>
      <c r="C189">
        <v>3750.5759849640049</v>
      </c>
      <c r="F189">
        <v>12957931.158843787</v>
      </c>
      <c r="I189">
        <v>6516.8916218276181</v>
      </c>
      <c r="L189">
        <f t="shared" si="18"/>
        <v>5.029268593837096E-4</v>
      </c>
      <c r="M189">
        <v>0</v>
      </c>
      <c r="N189" t="e">
        <f t="shared" si="19"/>
        <v>#DIV/0!</v>
      </c>
      <c r="O189">
        <f t="shared" si="20"/>
        <v>3454.9176475271829</v>
      </c>
      <c r="P189" t="e">
        <f t="shared" si="20"/>
        <v>#DIV/0!</v>
      </c>
      <c r="Q189" t="e">
        <f t="shared" si="20"/>
        <v>#DIV/0!</v>
      </c>
    </row>
    <row r="190" spans="1:17">
      <c r="A190">
        <f>B227</f>
        <v>2024</v>
      </c>
      <c r="B190" s="50">
        <v>1987</v>
      </c>
      <c r="C190">
        <v>4249.5928261732288</v>
      </c>
      <c r="D190">
        <v>4.0883325144709997E-3</v>
      </c>
      <c r="F190">
        <v>15005483.429636249</v>
      </c>
      <c r="G190">
        <v>15.084924735034599</v>
      </c>
      <c r="I190">
        <v>7465.7215512110151</v>
      </c>
      <c r="J190">
        <v>0</v>
      </c>
      <c r="L190">
        <f t="shared" si="18"/>
        <v>4.9753289097410924E-4</v>
      </c>
      <c r="M190">
        <v>0</v>
      </c>
      <c r="N190" t="e">
        <f t="shared" si="19"/>
        <v>#DIV/0!</v>
      </c>
      <c r="O190">
        <f t="shared" si="20"/>
        <v>3531.0402768984181</v>
      </c>
      <c r="P190">
        <f t="shared" si="20"/>
        <v>3689.7499608068151</v>
      </c>
      <c r="Q190" t="e">
        <f t="shared" si="20"/>
        <v>#DIV/0!</v>
      </c>
    </row>
    <row r="191" spans="1:17">
      <c r="A191">
        <f>B227</f>
        <v>2024</v>
      </c>
      <c r="B191" s="50">
        <v>1988</v>
      </c>
      <c r="C191">
        <v>4119.7858605020401</v>
      </c>
      <c r="F191">
        <v>15622827.446029617</v>
      </c>
      <c r="I191">
        <v>7906.5367347311421</v>
      </c>
      <c r="L191">
        <f t="shared" si="18"/>
        <v>5.0608871934641438E-4</v>
      </c>
      <c r="M191">
        <v>0</v>
      </c>
      <c r="N191" t="e">
        <f t="shared" si="19"/>
        <v>#DIV/0!</v>
      </c>
      <c r="O191">
        <f t="shared" si="20"/>
        <v>3792.1455082924645</v>
      </c>
      <c r="P191" t="e">
        <f t="shared" si="20"/>
        <v>#DIV/0!</v>
      </c>
      <c r="Q191" t="e">
        <f t="shared" si="20"/>
        <v>#DIV/0!</v>
      </c>
    </row>
    <row r="192" spans="1:17">
      <c r="A192">
        <f>B227</f>
        <v>2024</v>
      </c>
      <c r="B192" s="50">
        <v>1989</v>
      </c>
      <c r="C192">
        <v>5222.0567010582472</v>
      </c>
      <c r="D192">
        <v>0.45971827531720399</v>
      </c>
      <c r="F192">
        <v>21342618.640743624</v>
      </c>
      <c r="G192">
        <v>1497.4973836358399</v>
      </c>
      <c r="I192">
        <v>10746.833467596194</v>
      </c>
      <c r="J192">
        <v>0</v>
      </c>
      <c r="L192">
        <f t="shared" si="18"/>
        <v>5.0353865420619962E-4</v>
      </c>
      <c r="M192">
        <v>0</v>
      </c>
      <c r="N192" t="e">
        <f t="shared" si="19"/>
        <v>#DIV/0!</v>
      </c>
      <c r="O192">
        <f t="shared" si="20"/>
        <v>4087.0139606907283</v>
      </c>
      <c r="P192">
        <f t="shared" si="20"/>
        <v>3257.4240878341675</v>
      </c>
      <c r="Q192" t="e">
        <f t="shared" si="20"/>
        <v>#DIV/0!</v>
      </c>
    </row>
    <row r="193" spans="1:17">
      <c r="A193">
        <f>B227</f>
        <v>2024</v>
      </c>
      <c r="B193" s="50">
        <v>1990</v>
      </c>
      <c r="C193">
        <v>6231.9568749933496</v>
      </c>
      <c r="F193">
        <v>26150502.913510215</v>
      </c>
      <c r="I193">
        <v>13226.776921438641</v>
      </c>
      <c r="L193">
        <f t="shared" si="18"/>
        <v>5.0579436140041692E-4</v>
      </c>
      <c r="M193">
        <v>0</v>
      </c>
      <c r="N193" t="e">
        <f t="shared" si="19"/>
        <v>#DIV/0!</v>
      </c>
      <c r="O193">
        <f t="shared" si="20"/>
        <v>4196.1944599525359</v>
      </c>
      <c r="P193" t="e">
        <f t="shared" si="20"/>
        <v>#DIV/0!</v>
      </c>
      <c r="Q193" t="e">
        <f t="shared" si="20"/>
        <v>#DIV/0!</v>
      </c>
    </row>
    <row r="194" spans="1:17">
      <c r="A194">
        <f>B227</f>
        <v>2024</v>
      </c>
      <c r="B194" s="50">
        <v>1991</v>
      </c>
      <c r="C194">
        <v>7440.1170742972445</v>
      </c>
      <c r="F194">
        <v>32467196.787266489</v>
      </c>
      <c r="I194">
        <v>16140.134896758651</v>
      </c>
      <c r="L194">
        <f t="shared" si="18"/>
        <v>4.9712129453346435E-4</v>
      </c>
      <c r="M194">
        <v>0</v>
      </c>
      <c r="N194" t="e">
        <f t="shared" si="19"/>
        <v>#DIV/0!</v>
      </c>
      <c r="O194">
        <f t="shared" si="20"/>
        <v>4363.8018680415962</v>
      </c>
      <c r="P194" t="e">
        <f t="shared" si="20"/>
        <v>#DIV/0!</v>
      </c>
      <c r="Q194" t="e">
        <f t="shared" si="20"/>
        <v>#DIV/0!</v>
      </c>
    </row>
    <row r="195" spans="1:17">
      <c r="A195">
        <f>B227</f>
        <v>2024</v>
      </c>
      <c r="B195" s="50">
        <v>1992</v>
      </c>
      <c r="C195">
        <v>6468.5364190391156</v>
      </c>
      <c r="F195">
        <v>29684401.729241051</v>
      </c>
      <c r="I195">
        <v>14737.860928691005</v>
      </c>
      <c r="L195">
        <f t="shared" si="18"/>
        <v>4.9648502479917797E-4</v>
      </c>
      <c r="M195">
        <v>0</v>
      </c>
      <c r="N195" t="e">
        <f t="shared" si="19"/>
        <v>#DIV/0!</v>
      </c>
      <c r="O195">
        <f t="shared" si="20"/>
        <v>4589.044539019631</v>
      </c>
      <c r="P195" t="e">
        <f t="shared" si="20"/>
        <v>#DIV/0!</v>
      </c>
      <c r="Q195" t="e">
        <f t="shared" si="20"/>
        <v>#DIV/0!</v>
      </c>
    </row>
    <row r="196" spans="1:17">
      <c r="A196">
        <f>B227</f>
        <v>2024</v>
      </c>
      <c r="B196" s="50">
        <v>1993</v>
      </c>
      <c r="C196">
        <v>7767.511636170032</v>
      </c>
      <c r="D196">
        <v>1.3544701740919509E-2</v>
      </c>
      <c r="F196">
        <v>37930105.092766918</v>
      </c>
      <c r="G196">
        <v>66.611479818085996</v>
      </c>
      <c r="I196">
        <v>17513.753944774755</v>
      </c>
      <c r="J196">
        <v>0</v>
      </c>
      <c r="L196">
        <f t="shared" si="18"/>
        <v>4.6173755390186197E-4</v>
      </c>
      <c r="M196">
        <v>0</v>
      </c>
      <c r="N196" t="e">
        <f t="shared" si="19"/>
        <v>#DIV/0!</v>
      </c>
      <c r="O196">
        <f t="shared" si="20"/>
        <v>4883.1732566891033</v>
      </c>
      <c r="P196">
        <f t="shared" si="20"/>
        <v>4917.899344866928</v>
      </c>
      <c r="Q196" t="e">
        <f t="shared" si="20"/>
        <v>#DIV/0!</v>
      </c>
    </row>
    <row r="197" spans="1:17">
      <c r="A197">
        <f>B227</f>
        <v>2024</v>
      </c>
      <c r="B197" s="50">
        <v>1994</v>
      </c>
      <c r="C197">
        <v>9156.3649135335345</v>
      </c>
      <c r="D197">
        <v>1.3005733622799701E-3</v>
      </c>
      <c r="F197">
        <v>46810794.606483206</v>
      </c>
      <c r="G197">
        <v>6.7220913722742903</v>
      </c>
      <c r="I197">
        <v>21368.565714298595</v>
      </c>
      <c r="J197">
        <v>0</v>
      </c>
      <c r="L197">
        <f t="shared" si="18"/>
        <v>4.5648799371884809E-4</v>
      </c>
      <c r="M197">
        <v>0</v>
      </c>
      <c r="N197" t="e">
        <f t="shared" si="19"/>
        <v>#DIV/0!</v>
      </c>
      <c r="O197">
        <f t="shared" si="20"/>
        <v>5112.377569978089</v>
      </c>
      <c r="P197">
        <f t="shared" si="20"/>
        <v>5168.5599345892551</v>
      </c>
      <c r="Q197" t="e">
        <f t="shared" si="20"/>
        <v>#DIV/0!</v>
      </c>
    </row>
    <row r="198" spans="1:17">
      <c r="A198">
        <f>B227</f>
        <v>2024</v>
      </c>
      <c r="B198" s="50">
        <v>1995</v>
      </c>
      <c r="C198">
        <v>12099.596282629926</v>
      </c>
      <c r="D198">
        <v>0.32806715755743088</v>
      </c>
      <c r="F198">
        <v>63654112.265937492</v>
      </c>
      <c r="G198">
        <v>1440.1089345480941</v>
      </c>
      <c r="I198">
        <v>29032.893671964655</v>
      </c>
      <c r="J198">
        <v>0</v>
      </c>
      <c r="L198">
        <f t="shared" si="18"/>
        <v>4.5610397566569631E-4</v>
      </c>
      <c r="M198">
        <v>0</v>
      </c>
      <c r="N198" t="e">
        <f t="shared" si="19"/>
        <v>#DIV/0!</v>
      </c>
      <c r="O198">
        <f t="shared" si="20"/>
        <v>5260.8459637053165</v>
      </c>
      <c r="P198">
        <f t="shared" si="20"/>
        <v>4389.6772394718937</v>
      </c>
      <c r="Q198" t="e">
        <f t="shared" si="20"/>
        <v>#DIV/0!</v>
      </c>
    </row>
    <row r="199" spans="1:17">
      <c r="A199">
        <f>B227</f>
        <v>2024</v>
      </c>
      <c r="B199" s="50">
        <v>1996</v>
      </c>
      <c r="C199">
        <v>13030.584580859559</v>
      </c>
      <c r="F199">
        <v>72222287.047659308</v>
      </c>
      <c r="I199">
        <v>33029.280368030239</v>
      </c>
      <c r="L199">
        <f t="shared" si="18"/>
        <v>4.5732808691359081E-4</v>
      </c>
      <c r="M199">
        <v>0</v>
      </c>
      <c r="N199" t="e">
        <f t="shared" si="19"/>
        <v>#DIV/0!</v>
      </c>
      <c r="O199">
        <f t="shared" si="20"/>
        <v>5542.5208746003309</v>
      </c>
      <c r="P199" t="e">
        <f t="shared" si="20"/>
        <v>#DIV/0!</v>
      </c>
      <c r="Q199" t="e">
        <f t="shared" si="20"/>
        <v>#DIV/0!</v>
      </c>
    </row>
    <row r="200" spans="1:17">
      <c r="A200">
        <f>B227</f>
        <v>2024</v>
      </c>
      <c r="B200" s="50">
        <v>1997</v>
      </c>
      <c r="C200">
        <v>19608.181576750554</v>
      </c>
      <c r="D200">
        <v>0.38430900404720086</v>
      </c>
      <c r="F200">
        <v>114426335.4274767</v>
      </c>
      <c r="G200">
        <v>2270.434948314843</v>
      </c>
      <c r="I200">
        <v>52305.987107599009</v>
      </c>
      <c r="J200">
        <v>0</v>
      </c>
      <c r="L200">
        <f t="shared" si="18"/>
        <v>4.5711493697838898E-4</v>
      </c>
      <c r="M200">
        <v>0</v>
      </c>
      <c r="N200" t="e">
        <f t="shared" si="19"/>
        <v>#DIV/0!</v>
      </c>
      <c r="O200">
        <f t="shared" si="20"/>
        <v>5835.6423811962331</v>
      </c>
      <c r="P200">
        <f t="shared" si="20"/>
        <v>5907.8369863954267</v>
      </c>
      <c r="Q200" t="e">
        <f t="shared" si="20"/>
        <v>#DIV/0!</v>
      </c>
    </row>
    <row r="201" spans="1:17">
      <c r="A201">
        <f>B227</f>
        <v>2024</v>
      </c>
      <c r="B201" s="50">
        <v>1998</v>
      </c>
      <c r="C201">
        <v>24486.461382988622</v>
      </c>
      <c r="D201">
        <v>3.2226685142581024</v>
      </c>
      <c r="F201">
        <v>148843535.13167372</v>
      </c>
      <c r="G201">
        <v>19788.600146405119</v>
      </c>
      <c r="I201">
        <v>66641.331755597377</v>
      </c>
      <c r="J201">
        <v>0</v>
      </c>
      <c r="L201">
        <f t="shared" si="18"/>
        <v>4.4772741857174679E-4</v>
      </c>
      <c r="M201">
        <v>0</v>
      </c>
      <c r="N201" t="e">
        <f t="shared" si="19"/>
        <v>#DIV/0!</v>
      </c>
      <c r="O201">
        <f t="shared" si="20"/>
        <v>6078.6053486307001</v>
      </c>
      <c r="P201">
        <f t="shared" si="20"/>
        <v>6140.4392226051505</v>
      </c>
      <c r="Q201" t="e">
        <f t="shared" si="20"/>
        <v>#DIV/0!</v>
      </c>
    </row>
    <row r="202" spans="1:17">
      <c r="A202">
        <f>B227</f>
        <v>2024</v>
      </c>
      <c r="B202" s="50">
        <v>1999</v>
      </c>
      <c r="C202">
        <v>28121.66692866031</v>
      </c>
      <c r="D202">
        <v>13.212353107776208</v>
      </c>
      <c r="F202">
        <v>177472040.79281291</v>
      </c>
      <c r="G202">
        <v>83174.614813408043</v>
      </c>
      <c r="I202">
        <v>78371.41108113552</v>
      </c>
      <c r="J202">
        <v>0</v>
      </c>
      <c r="L202">
        <f t="shared" si="18"/>
        <v>4.4159863565568084E-4</v>
      </c>
      <c r="M202">
        <v>0</v>
      </c>
      <c r="N202" t="e">
        <f t="shared" si="19"/>
        <v>#DIV/0!</v>
      </c>
      <c r="O202">
        <f t="shared" si="20"/>
        <v>6310.8649015375959</v>
      </c>
      <c r="P202">
        <f t="shared" si="20"/>
        <v>6295.2158585933594</v>
      </c>
      <c r="Q202" t="e">
        <f t="shared" si="20"/>
        <v>#DIV/0!</v>
      </c>
    </row>
    <row r="203" spans="1:17">
      <c r="A203">
        <f>B227</f>
        <v>2024</v>
      </c>
      <c r="B203" s="50">
        <v>2000</v>
      </c>
      <c r="C203">
        <v>38356.159452980268</v>
      </c>
      <c r="D203">
        <v>9.3108922336503142</v>
      </c>
      <c r="F203">
        <v>252426314.45246375</v>
      </c>
      <c r="G203">
        <v>62379.317964147405</v>
      </c>
      <c r="I203">
        <v>113245.31016442232</v>
      </c>
      <c r="J203">
        <v>0</v>
      </c>
      <c r="L203">
        <f t="shared" si="18"/>
        <v>4.4862719804019633E-4</v>
      </c>
      <c r="M203">
        <v>0</v>
      </c>
      <c r="N203" t="e">
        <f t="shared" si="19"/>
        <v>#DIV/0!</v>
      </c>
      <c r="O203">
        <f t="shared" si="20"/>
        <v>6581.1154727810026</v>
      </c>
      <c r="P203">
        <f t="shared" si="20"/>
        <v>6699.606911860018</v>
      </c>
      <c r="Q203" t="e">
        <f t="shared" si="20"/>
        <v>#DIV/0!</v>
      </c>
    </row>
    <row r="204" spans="1:17">
      <c r="A204">
        <f>B227</f>
        <v>2024</v>
      </c>
      <c r="B204" s="50">
        <v>2001</v>
      </c>
      <c r="C204">
        <v>43057.354238636653</v>
      </c>
      <c r="D204">
        <v>2.1919118887481508</v>
      </c>
      <c r="F204">
        <v>294711936.59256893</v>
      </c>
      <c r="G204">
        <v>14889.487834667971</v>
      </c>
      <c r="I204">
        <v>130811.67611659976</v>
      </c>
      <c r="J204">
        <v>0</v>
      </c>
      <c r="L204">
        <f t="shared" si="18"/>
        <v>4.4386283646679459E-4</v>
      </c>
      <c r="M204">
        <v>0</v>
      </c>
      <c r="N204" t="e">
        <f t="shared" si="19"/>
        <v>#DIV/0!</v>
      </c>
      <c r="O204">
        <f t="shared" si="20"/>
        <v>6844.6364576696424</v>
      </c>
      <c r="P204">
        <f t="shared" si="20"/>
        <v>6792.9226129485005</v>
      </c>
      <c r="Q204" t="e">
        <f t="shared" si="20"/>
        <v>#DIV/0!</v>
      </c>
    </row>
    <row r="205" spans="1:17">
      <c r="A205">
        <f>B227</f>
        <v>2024</v>
      </c>
      <c r="B205" s="50">
        <v>2002</v>
      </c>
      <c r="C205">
        <v>47469.381104684464</v>
      </c>
      <c r="D205">
        <v>23.132956927720979</v>
      </c>
      <c r="F205">
        <v>339649745.55636585</v>
      </c>
      <c r="G205">
        <v>142949.51288182533</v>
      </c>
      <c r="I205">
        <v>150307.18695958401</v>
      </c>
      <c r="J205">
        <v>0</v>
      </c>
      <c r="L205">
        <f t="shared" si="18"/>
        <v>4.4253584442812457E-4</v>
      </c>
      <c r="M205">
        <v>0</v>
      </c>
      <c r="N205" t="e">
        <f t="shared" si="19"/>
        <v>#DIV/0!</v>
      </c>
      <c r="O205">
        <f t="shared" si="20"/>
        <v>7155.1332175014995</v>
      </c>
      <c r="P205">
        <f t="shared" si="20"/>
        <v>6179.4743027651712</v>
      </c>
      <c r="Q205" t="e">
        <f t="shared" si="20"/>
        <v>#DIV/0!</v>
      </c>
    </row>
    <row r="206" spans="1:17">
      <c r="A206">
        <f>B227</f>
        <v>2024</v>
      </c>
      <c r="B206" s="50">
        <v>2003</v>
      </c>
      <c r="C206">
        <v>53298.262532157147</v>
      </c>
      <c r="D206">
        <v>4.3399455365744508</v>
      </c>
      <c r="F206">
        <v>396485231.55692297</v>
      </c>
      <c r="G206">
        <v>24526.092116618209</v>
      </c>
      <c r="I206">
        <v>174347.08148200752</v>
      </c>
      <c r="J206">
        <v>0</v>
      </c>
      <c r="L206">
        <f t="shared" si="18"/>
        <v>4.3973159049929628E-4</v>
      </c>
      <c r="M206">
        <v>0</v>
      </c>
      <c r="N206" t="e">
        <f t="shared" si="19"/>
        <v>#DIV/0!</v>
      </c>
      <c r="O206">
        <f t="shared" si="20"/>
        <v>7438.9898041743163</v>
      </c>
      <c r="P206">
        <f t="shared" si="20"/>
        <v>5651.2442172204828</v>
      </c>
      <c r="Q206" t="e">
        <f t="shared" si="20"/>
        <v>#DIV/0!</v>
      </c>
    </row>
    <row r="207" spans="1:17">
      <c r="A207">
        <f>B227</f>
        <v>2024</v>
      </c>
      <c r="B207" s="50">
        <v>2004</v>
      </c>
      <c r="C207">
        <v>63228.917886986404</v>
      </c>
      <c r="D207">
        <v>0.92400140254184104</v>
      </c>
      <c r="F207">
        <v>493197291.36092883</v>
      </c>
      <c r="G207">
        <v>7546.4487368304199</v>
      </c>
      <c r="I207">
        <v>219126.24244634938</v>
      </c>
      <c r="J207">
        <v>0</v>
      </c>
      <c r="L207">
        <f t="shared" si="18"/>
        <v>4.4429733553826364E-4</v>
      </c>
      <c r="M207">
        <v>0</v>
      </c>
      <c r="N207" t="e">
        <f t="shared" si="19"/>
        <v>#DIV/0!</v>
      </c>
      <c r="O207">
        <f t="shared" si="20"/>
        <v>7800.1855455197865</v>
      </c>
      <c r="P207">
        <f t="shared" si="20"/>
        <v>8167.139915665548</v>
      </c>
      <c r="Q207" t="e">
        <f t="shared" si="20"/>
        <v>#DIV/0!</v>
      </c>
    </row>
    <row r="208" spans="1:17">
      <c r="A208">
        <f>B227</f>
        <v>2024</v>
      </c>
      <c r="B208" s="50">
        <v>2005</v>
      </c>
      <c r="C208">
        <v>76362.271917485079</v>
      </c>
      <c r="D208">
        <v>0.91966661156016405</v>
      </c>
      <c r="F208">
        <v>621473035.83552873</v>
      </c>
      <c r="G208">
        <v>7766.8123407159601</v>
      </c>
      <c r="I208">
        <v>270074.84379288816</v>
      </c>
      <c r="J208">
        <v>0</v>
      </c>
      <c r="L208">
        <f t="shared" si="18"/>
        <v>4.3457210244011741E-4</v>
      </c>
      <c r="M208">
        <v>0</v>
      </c>
      <c r="N208" t="e">
        <f t="shared" si="19"/>
        <v>#DIV/0!</v>
      </c>
      <c r="O208">
        <f t="shared" si="20"/>
        <v>8138.4827903899322</v>
      </c>
      <c r="P208">
        <f t="shared" si="20"/>
        <v>8445.2477050786783</v>
      </c>
      <c r="Q208" t="e">
        <f t="shared" si="20"/>
        <v>#DIV/0!</v>
      </c>
    </row>
    <row r="209" spans="1:17">
      <c r="A209">
        <f>B227</f>
        <v>2024</v>
      </c>
      <c r="B209" s="50">
        <v>2006</v>
      </c>
      <c r="C209">
        <v>88152.150956883444</v>
      </c>
      <c r="D209">
        <v>0.56966330389090702</v>
      </c>
      <c r="F209">
        <v>750504209.02262914</v>
      </c>
      <c r="G209">
        <v>5107.3563184126697</v>
      </c>
      <c r="I209">
        <v>324085.39237353957</v>
      </c>
      <c r="J209">
        <v>0</v>
      </c>
      <c r="L209">
        <f t="shared" si="18"/>
        <v>4.3182355072410761E-4</v>
      </c>
      <c r="M209">
        <v>0</v>
      </c>
      <c r="N209" t="e">
        <f t="shared" si="19"/>
        <v>#DIV/0!</v>
      </c>
      <c r="O209">
        <f t="shared" si="20"/>
        <v>8513.7367707534686</v>
      </c>
      <c r="P209">
        <f t="shared" si="20"/>
        <v>8965.5701596512699</v>
      </c>
      <c r="Q209" t="e">
        <f t="shared" si="20"/>
        <v>#DIV/0!</v>
      </c>
    </row>
    <row r="210" spans="1:17">
      <c r="A210">
        <f>B227</f>
        <v>2024</v>
      </c>
      <c r="B210" s="50">
        <v>2007</v>
      </c>
      <c r="C210">
        <v>100465.05018656651</v>
      </c>
      <c r="D210">
        <v>3.5287875334629399</v>
      </c>
      <c r="F210">
        <v>892066093.07108605</v>
      </c>
      <c r="G210">
        <v>32557.152146340501</v>
      </c>
      <c r="I210">
        <v>375317.65210147382</v>
      </c>
      <c r="J210">
        <v>0</v>
      </c>
      <c r="L210">
        <f t="shared" si="18"/>
        <v>4.2072852562905996E-4</v>
      </c>
      <c r="M210">
        <v>0</v>
      </c>
      <c r="N210" t="e">
        <f t="shared" si="19"/>
        <v>#DIV/0!</v>
      </c>
      <c r="O210">
        <f t="shared" si="20"/>
        <v>8879.3674159769344</v>
      </c>
      <c r="P210">
        <f t="shared" si="20"/>
        <v>9226.1582307254612</v>
      </c>
      <c r="Q210" t="e">
        <f t="shared" si="20"/>
        <v>#DIV/0!</v>
      </c>
    </row>
    <row r="211" spans="1:17">
      <c r="A211">
        <f>B227</f>
        <v>2024</v>
      </c>
      <c r="B211" s="50">
        <v>2008</v>
      </c>
      <c r="C211">
        <v>91397.953002924056</v>
      </c>
      <c r="D211">
        <v>60.792690526574098</v>
      </c>
      <c r="F211">
        <v>847108861.87731361</v>
      </c>
      <c r="G211">
        <v>562334.20217767998</v>
      </c>
      <c r="I211">
        <v>355882.16274951416</v>
      </c>
      <c r="J211">
        <v>0</v>
      </c>
      <c r="L211">
        <f t="shared" si="18"/>
        <v>4.2011384695094406E-4</v>
      </c>
      <c r="M211">
        <v>0</v>
      </c>
      <c r="N211" t="e">
        <f t="shared" si="19"/>
        <v>#DIV/0!</v>
      </c>
      <c r="O211">
        <f t="shared" si="20"/>
        <v>9268.3570478893816</v>
      </c>
      <c r="P211">
        <f t="shared" si="20"/>
        <v>9250.0298523860984</v>
      </c>
      <c r="Q211" t="e">
        <f t="shared" si="20"/>
        <v>#DIV/0!</v>
      </c>
    </row>
    <row r="212" spans="1:17">
      <c r="A212">
        <f>B227</f>
        <v>2024</v>
      </c>
      <c r="B212" s="50">
        <v>2009</v>
      </c>
      <c r="C212">
        <v>71752.605158175487</v>
      </c>
      <c r="D212">
        <v>8.8894932579528092</v>
      </c>
      <c r="F212">
        <v>694556018.0043664</v>
      </c>
      <c r="G212">
        <v>90000.327685896904</v>
      </c>
      <c r="I212">
        <v>271632.59478572343</v>
      </c>
      <c r="J212">
        <v>0</v>
      </c>
      <c r="L212">
        <f t="shared" ref="L212:L275" si="21">I212/F212</f>
        <v>3.9108810195928037E-4</v>
      </c>
      <c r="M212">
        <v>0</v>
      </c>
      <c r="N212" t="e">
        <f t="shared" ref="N212:N275" si="22">K212/H212</f>
        <v>#DIV/0!</v>
      </c>
      <c r="O212">
        <f t="shared" ref="O212:Q275" si="23">F212/C212</f>
        <v>9679.8717826795</v>
      </c>
      <c r="P212">
        <f t="shared" si="23"/>
        <v>10124.348494823356</v>
      </c>
      <c r="Q212" t="e">
        <f t="shared" si="23"/>
        <v>#DIV/0!</v>
      </c>
    </row>
    <row r="213" spans="1:17">
      <c r="A213">
        <f>B227</f>
        <v>2024</v>
      </c>
      <c r="B213" s="50">
        <v>2010</v>
      </c>
      <c r="C213">
        <v>95972.424411978165</v>
      </c>
      <c r="D213">
        <v>59.547581350104302</v>
      </c>
      <c r="E213">
        <v>2.4769185481315601</v>
      </c>
      <c r="F213">
        <v>970221182.44241381</v>
      </c>
      <c r="G213">
        <v>612274.415556408</v>
      </c>
      <c r="H213">
        <v>24975.127797560701</v>
      </c>
      <c r="I213">
        <v>353661.0707091763</v>
      </c>
      <c r="J213">
        <v>0</v>
      </c>
      <c r="K213">
        <v>4.3958367385096198</v>
      </c>
      <c r="L213">
        <f t="shared" si="21"/>
        <v>3.6451592390394693E-4</v>
      </c>
      <c r="M213">
        <v>0</v>
      </c>
      <c r="N213">
        <f t="shared" si="22"/>
        <v>1.760085783800857E-4</v>
      </c>
      <c r="O213">
        <f t="shared" si="23"/>
        <v>10109.37452489032</v>
      </c>
      <c r="P213">
        <f t="shared" si="23"/>
        <v>10282.103851650989</v>
      </c>
      <c r="Q213">
        <f t="shared" si="23"/>
        <v>10083.144565411911</v>
      </c>
    </row>
    <row r="214" spans="1:17">
      <c r="A214">
        <f>B227</f>
        <v>2024</v>
      </c>
      <c r="B214" s="50">
        <v>2011</v>
      </c>
      <c r="C214">
        <v>102625.9068628391</v>
      </c>
      <c r="D214">
        <v>813.99144181486463</v>
      </c>
      <c r="E214">
        <v>119.583364328485</v>
      </c>
      <c r="F214">
        <v>1085862730.5848305</v>
      </c>
      <c r="G214">
        <v>8768655.3211515918</v>
      </c>
      <c r="H214">
        <v>1264958.4524016799</v>
      </c>
      <c r="I214">
        <v>408915.80951836484</v>
      </c>
      <c r="J214">
        <v>0</v>
      </c>
      <c r="K214">
        <v>222.53070449444101</v>
      </c>
      <c r="L214">
        <f t="shared" si="21"/>
        <v>3.7658149414348949E-4</v>
      </c>
      <c r="M214">
        <v>0</v>
      </c>
      <c r="N214">
        <f t="shared" si="22"/>
        <v>1.75919378278345E-4</v>
      </c>
      <c r="O214">
        <f t="shared" si="23"/>
        <v>10580.785727293018</v>
      </c>
      <c r="P214">
        <f t="shared" si="23"/>
        <v>10772.417092741311</v>
      </c>
      <c r="Q214">
        <f t="shared" si="23"/>
        <v>10578.047034426545</v>
      </c>
    </row>
    <row r="215" spans="1:17">
      <c r="A215">
        <f>B227</f>
        <v>2024</v>
      </c>
      <c r="B215" s="50">
        <v>2012</v>
      </c>
      <c r="C215">
        <v>137958.83798149403</v>
      </c>
      <c r="D215">
        <v>1176.5125254126185</v>
      </c>
      <c r="E215">
        <v>1216.1294342856199</v>
      </c>
      <c r="F215">
        <v>1530560125.0697415</v>
      </c>
      <c r="G215">
        <v>13252816.495974435</v>
      </c>
      <c r="H215">
        <v>13511747.6607979</v>
      </c>
      <c r="I215">
        <v>544744.26837390848</v>
      </c>
      <c r="J215">
        <v>0</v>
      </c>
      <c r="K215">
        <v>2362.6531312924599</v>
      </c>
      <c r="L215">
        <f t="shared" si="21"/>
        <v>3.5591170804158162E-4</v>
      </c>
      <c r="M215">
        <v>0</v>
      </c>
      <c r="N215">
        <f t="shared" si="22"/>
        <v>1.7485918110706782E-4</v>
      </c>
      <c r="O215">
        <f t="shared" si="23"/>
        <v>11094.324564222938</v>
      </c>
      <c r="P215">
        <f t="shared" si="23"/>
        <v>11264.492480712432</v>
      </c>
      <c r="Q215">
        <f t="shared" si="23"/>
        <v>11110.451963310126</v>
      </c>
    </row>
    <row r="216" spans="1:17">
      <c r="A216">
        <f>B227</f>
        <v>2024</v>
      </c>
      <c r="B216" s="50">
        <v>2013</v>
      </c>
      <c r="C216">
        <v>178860.26672204462</v>
      </c>
      <c r="D216">
        <v>3446.1441873328808</v>
      </c>
      <c r="E216">
        <v>2399.9100273703498</v>
      </c>
      <c r="F216">
        <v>2073043240.5356653</v>
      </c>
      <c r="G216">
        <v>40447012.992638335</v>
      </c>
      <c r="H216">
        <v>27909760.033031899</v>
      </c>
      <c r="I216">
        <v>722694.5483138744</v>
      </c>
      <c r="J216">
        <v>0</v>
      </c>
      <c r="K216">
        <v>4861.1429922274301</v>
      </c>
      <c r="L216">
        <f t="shared" si="21"/>
        <v>3.4861527930653936E-4</v>
      </c>
      <c r="M216">
        <v>0</v>
      </c>
      <c r="N216">
        <f t="shared" si="22"/>
        <v>1.7417358610300287E-4</v>
      </c>
      <c r="O216">
        <f t="shared" si="23"/>
        <v>11590.294918643111</v>
      </c>
      <c r="P216">
        <f t="shared" si="23"/>
        <v>11736.889344709054</v>
      </c>
      <c r="Q216">
        <f t="shared" si="23"/>
        <v>11629.502654153008</v>
      </c>
    </row>
    <row r="217" spans="1:17">
      <c r="A217">
        <f>B227</f>
        <v>2024</v>
      </c>
      <c r="B217" s="50">
        <v>2014</v>
      </c>
      <c r="C217">
        <v>181102.87197390653</v>
      </c>
      <c r="D217">
        <v>3803.7464750044169</v>
      </c>
      <c r="E217">
        <v>3434.0674021658201</v>
      </c>
      <c r="F217">
        <v>2196961320.1701999</v>
      </c>
      <c r="G217">
        <v>46619626.933399931</v>
      </c>
      <c r="H217">
        <v>41871187.646950103</v>
      </c>
      <c r="I217">
        <v>766595.75500062515</v>
      </c>
      <c r="J217">
        <v>0</v>
      </c>
      <c r="K217">
        <v>7273.4148275503903</v>
      </c>
      <c r="L217">
        <f t="shared" si="21"/>
        <v>3.4893457065563474E-4</v>
      </c>
      <c r="M217">
        <v>0</v>
      </c>
      <c r="N217">
        <f t="shared" si="22"/>
        <v>1.7370930313413707E-4</v>
      </c>
      <c r="O217">
        <f t="shared" si="23"/>
        <v>12131.013143108741</v>
      </c>
      <c r="P217">
        <f t="shared" si="23"/>
        <v>12256.239273503577</v>
      </c>
      <c r="Q217">
        <f t="shared" si="23"/>
        <v>12192.884630203387</v>
      </c>
    </row>
    <row r="218" spans="1:17">
      <c r="A218">
        <f>B227</f>
        <v>2024</v>
      </c>
      <c r="B218" s="50">
        <v>2015</v>
      </c>
      <c r="C218">
        <v>225391.42744601372</v>
      </c>
      <c r="D218">
        <v>5459.1874364579708</v>
      </c>
      <c r="E218">
        <v>2550.2600114157735</v>
      </c>
      <c r="F218">
        <v>2853658100.6569223</v>
      </c>
      <c r="G218">
        <v>69860321.935301736</v>
      </c>
      <c r="H218">
        <v>32530705.909637146</v>
      </c>
      <c r="I218">
        <v>979437.47812655719</v>
      </c>
      <c r="J218">
        <v>0</v>
      </c>
      <c r="K218">
        <v>5639.23693445565</v>
      </c>
      <c r="L218">
        <f t="shared" si="21"/>
        <v>3.4322173280011616E-4</v>
      </c>
      <c r="M218">
        <v>0</v>
      </c>
      <c r="N218">
        <f t="shared" si="22"/>
        <v>1.7335120086604206E-4</v>
      </c>
      <c r="O218">
        <f t="shared" si="23"/>
        <v>12660.899010191668</v>
      </c>
      <c r="P218">
        <f t="shared" si="23"/>
        <v>12796.835197259412</v>
      </c>
      <c r="Q218">
        <f t="shared" si="23"/>
        <v>12755.838919960857</v>
      </c>
    </row>
    <row r="219" spans="1:17">
      <c r="A219">
        <f>B227</f>
        <v>2024</v>
      </c>
      <c r="B219" s="50">
        <v>2016</v>
      </c>
      <c r="C219">
        <v>225165.64509879393</v>
      </c>
      <c r="D219">
        <v>9465.0353964933092</v>
      </c>
      <c r="E219">
        <v>2800.5275856930198</v>
      </c>
      <c r="F219">
        <v>2975972587.6260076</v>
      </c>
      <c r="G219">
        <v>125678836.449008</v>
      </c>
      <c r="H219">
        <v>37342245.779039703</v>
      </c>
      <c r="I219">
        <v>1004323.3663787694</v>
      </c>
      <c r="J219">
        <v>0</v>
      </c>
      <c r="K219">
        <v>6453.0161120610137</v>
      </c>
      <c r="L219">
        <f t="shared" si="21"/>
        <v>3.3747735800884445E-4</v>
      </c>
      <c r="M219">
        <v>0</v>
      </c>
      <c r="N219">
        <f t="shared" si="22"/>
        <v>1.7280739220250935E-4</v>
      </c>
      <c r="O219">
        <f t="shared" si="23"/>
        <v>13216.814609174799</v>
      </c>
      <c r="P219">
        <f t="shared" si="23"/>
        <v>13278.221494614867</v>
      </c>
      <c r="Q219">
        <f t="shared" si="23"/>
        <v>13334.003910480666</v>
      </c>
    </row>
    <row r="220" spans="1:17">
      <c r="A220">
        <f>B227</f>
        <v>2024</v>
      </c>
      <c r="B220" s="50">
        <v>2017</v>
      </c>
      <c r="C220">
        <v>253452.92880841304</v>
      </c>
      <c r="D220">
        <v>17161.887177614</v>
      </c>
      <c r="E220">
        <v>7446.8881204773561</v>
      </c>
      <c r="F220">
        <v>3479398758.2116065</v>
      </c>
      <c r="G220">
        <v>237779618.65882701</v>
      </c>
      <c r="H220">
        <v>103299725.55944672</v>
      </c>
      <c r="I220">
        <v>1185742.0185474618</v>
      </c>
      <c r="J220">
        <v>0</v>
      </c>
      <c r="K220">
        <v>17825.960879960861</v>
      </c>
      <c r="L220">
        <f t="shared" si="21"/>
        <v>3.4078934348902491E-4</v>
      </c>
      <c r="M220">
        <v>0</v>
      </c>
      <c r="N220">
        <f t="shared" si="22"/>
        <v>1.7256542341637115E-4</v>
      </c>
      <c r="O220">
        <f t="shared" si="23"/>
        <v>13727.987972242807</v>
      </c>
      <c r="P220">
        <f t="shared" si="23"/>
        <v>13855.097414285954</v>
      </c>
      <c r="Q220">
        <f t="shared" si="23"/>
        <v>13871.529139184257</v>
      </c>
    </row>
    <row r="221" spans="1:17">
      <c r="A221">
        <f>B227</f>
        <v>2024</v>
      </c>
      <c r="B221" s="50">
        <v>2018</v>
      </c>
      <c r="C221">
        <v>242009.4067179269</v>
      </c>
      <c r="D221">
        <v>33054.473408105601</v>
      </c>
      <c r="E221">
        <v>7558.0826013927663</v>
      </c>
      <c r="F221">
        <v>3445850987.8003364</v>
      </c>
      <c r="G221">
        <v>476422446.73604703</v>
      </c>
      <c r="H221">
        <v>108971777.82034871</v>
      </c>
      <c r="I221">
        <v>1182198.43282535</v>
      </c>
      <c r="J221">
        <v>0</v>
      </c>
      <c r="K221">
        <v>18794.789804258606</v>
      </c>
      <c r="L221">
        <f t="shared" si="21"/>
        <v>3.4307880317831387E-4</v>
      </c>
      <c r="M221">
        <v>0</v>
      </c>
      <c r="N221">
        <f t="shared" si="22"/>
        <v>1.724739210481063E-4</v>
      </c>
      <c r="O221">
        <f t="shared" si="23"/>
        <v>14238.500207624715</v>
      </c>
      <c r="P221">
        <f t="shared" si="23"/>
        <v>14413.251751250678</v>
      </c>
      <c r="Q221">
        <f t="shared" si="23"/>
        <v>14417.913056450048</v>
      </c>
    </row>
    <row r="222" spans="1:17">
      <c r="A222">
        <f>B227</f>
        <v>2024</v>
      </c>
      <c r="B222" s="50">
        <v>2019</v>
      </c>
      <c r="C222">
        <v>201435.54261716435</v>
      </c>
      <c r="D222">
        <v>24028.604495194708</v>
      </c>
      <c r="E222">
        <v>5863.1549030779679</v>
      </c>
      <c r="F222">
        <v>2980093669.9694481</v>
      </c>
      <c r="G222">
        <v>360924251.25987327</v>
      </c>
      <c r="H222">
        <v>87809169.06729731</v>
      </c>
      <c r="I222">
        <v>997974.27596871951</v>
      </c>
      <c r="J222">
        <v>0</v>
      </c>
      <c r="K222">
        <v>14706.84172921967</v>
      </c>
      <c r="L222">
        <f t="shared" si="21"/>
        <v>3.3488017038704379E-4</v>
      </c>
      <c r="M222">
        <v>0</v>
      </c>
      <c r="N222">
        <f t="shared" si="22"/>
        <v>1.6748640131132873E-4</v>
      </c>
      <c r="O222">
        <f t="shared" si="23"/>
        <v>14794.279258021637</v>
      </c>
      <c r="P222">
        <f t="shared" si="23"/>
        <v>15020.608097821565</v>
      </c>
      <c r="Q222">
        <f t="shared" si="23"/>
        <v>14976.43683628422</v>
      </c>
    </row>
    <row r="223" spans="1:17">
      <c r="A223">
        <f>B227</f>
        <v>2024</v>
      </c>
      <c r="B223" s="50">
        <v>2020</v>
      </c>
      <c r="C223">
        <v>161513.92620779166</v>
      </c>
      <c r="D223">
        <v>10837.688255324247</v>
      </c>
      <c r="E223">
        <v>5527.5077102413979</v>
      </c>
      <c r="F223">
        <v>2496359442.6323714</v>
      </c>
      <c r="G223">
        <v>169118316.53492582</v>
      </c>
      <c r="H223">
        <v>86657255.668473676</v>
      </c>
      <c r="I223">
        <v>813923.99307070754</v>
      </c>
      <c r="J223">
        <v>0</v>
      </c>
      <c r="K223">
        <v>14261.034017604963</v>
      </c>
      <c r="L223">
        <f t="shared" si="21"/>
        <v>3.2604439055156157E-4</v>
      </c>
      <c r="M223">
        <v>0</v>
      </c>
      <c r="N223">
        <f t="shared" si="22"/>
        <v>1.6456826272186225E-4</v>
      </c>
      <c r="O223">
        <f t="shared" si="23"/>
        <v>15456.001233111894</v>
      </c>
      <c r="P223">
        <f t="shared" si="23"/>
        <v>15604.648569942286</v>
      </c>
      <c r="Q223">
        <f t="shared" si="23"/>
        <v>15677.455412303563</v>
      </c>
    </row>
    <row r="224" spans="1:17">
      <c r="A224">
        <f>B227</f>
        <v>2024</v>
      </c>
      <c r="B224" s="50">
        <v>2021</v>
      </c>
      <c r="C224">
        <v>189298.71221816377</v>
      </c>
      <c r="D224">
        <v>14623.07461725059</v>
      </c>
      <c r="E224">
        <v>7488.2438792890753</v>
      </c>
      <c r="F224">
        <v>3049742815.8251476</v>
      </c>
      <c r="G224">
        <v>233716214.28092897</v>
      </c>
      <c r="H224">
        <v>121933896.43197268</v>
      </c>
      <c r="I224">
        <v>953764.07535396086</v>
      </c>
      <c r="J224">
        <v>0</v>
      </c>
      <c r="K224">
        <v>19482.60262218129</v>
      </c>
      <c r="L224">
        <f t="shared" si="21"/>
        <v>3.1273590363255189E-4</v>
      </c>
      <c r="M224">
        <v>0</v>
      </c>
      <c r="N224">
        <f t="shared" si="22"/>
        <v>1.5978003813771913E-4</v>
      </c>
      <c r="O224">
        <f t="shared" si="23"/>
        <v>16110.742540659057</v>
      </c>
      <c r="P224">
        <f t="shared" si="23"/>
        <v>15982.699972358616</v>
      </c>
      <c r="Q224">
        <f t="shared" si="23"/>
        <v>16283.376769981607</v>
      </c>
    </row>
    <row r="225" spans="1:17">
      <c r="A225">
        <f>B227</f>
        <v>2024</v>
      </c>
      <c r="B225" s="50">
        <v>2022</v>
      </c>
      <c r="C225">
        <v>215369.46579022898</v>
      </c>
      <c r="D225">
        <v>18539.253762799435</v>
      </c>
      <c r="E225">
        <v>8985.9230987204828</v>
      </c>
      <c r="F225">
        <v>3611319196.4807611</v>
      </c>
      <c r="G225">
        <v>304182120.59474611</v>
      </c>
      <c r="H225">
        <v>152111179.605003</v>
      </c>
      <c r="I225">
        <v>1091037.657630418</v>
      </c>
      <c r="J225">
        <v>0</v>
      </c>
      <c r="K225">
        <v>21950.130229657629</v>
      </c>
      <c r="L225">
        <f t="shared" si="21"/>
        <v>3.0211609616054893E-4</v>
      </c>
      <c r="M225">
        <v>0</v>
      </c>
      <c r="N225">
        <f t="shared" si="22"/>
        <v>1.4430320168877108E-4</v>
      </c>
      <c r="O225">
        <f t="shared" si="23"/>
        <v>16768.018545387513</v>
      </c>
      <c r="P225">
        <f t="shared" si="23"/>
        <v>16407.463023409982</v>
      </c>
      <c r="Q225">
        <f t="shared" si="23"/>
        <v>16927.718825755619</v>
      </c>
    </row>
    <row r="226" spans="1:17">
      <c r="A226">
        <f>B227</f>
        <v>2024</v>
      </c>
      <c r="B226" s="50">
        <v>2023</v>
      </c>
      <c r="C226">
        <v>215508.53953281938</v>
      </c>
      <c r="D226">
        <v>19686.259664363864</v>
      </c>
      <c r="E226">
        <v>9181.0967250197609</v>
      </c>
      <c r="F226">
        <v>3743443464.606905</v>
      </c>
      <c r="G226">
        <v>332214368.7303015</v>
      </c>
      <c r="H226">
        <v>160586922.38133386</v>
      </c>
      <c r="I226">
        <v>1091660.1522344535</v>
      </c>
      <c r="J226">
        <v>0</v>
      </c>
      <c r="K226">
        <v>22342.00187135992</v>
      </c>
      <c r="L226">
        <f t="shared" si="21"/>
        <v>2.9161924376733912E-4</v>
      </c>
      <c r="M226">
        <v>0</v>
      </c>
      <c r="N226">
        <f t="shared" si="22"/>
        <v>1.3912715643373514E-4</v>
      </c>
      <c r="O226">
        <f t="shared" si="23"/>
        <v>17370.279028023495</v>
      </c>
      <c r="P226">
        <f t="shared" si="23"/>
        <v>16875.443806711395</v>
      </c>
      <c r="Q226">
        <f t="shared" si="23"/>
        <v>17491.039163514339</v>
      </c>
    </row>
    <row r="227" spans="1:17">
      <c r="A227">
        <f>B227</f>
        <v>2024</v>
      </c>
      <c r="B227" s="50">
        <v>2024</v>
      </c>
      <c r="C227">
        <v>195963.56388438601</v>
      </c>
      <c r="D227">
        <v>18989.103504187133</v>
      </c>
      <c r="E227">
        <v>8237.4496968956337</v>
      </c>
      <c r="F227">
        <v>3510913218.7088671</v>
      </c>
      <c r="G227">
        <v>328193487.19783944</v>
      </c>
      <c r="H227">
        <v>148244986.653898</v>
      </c>
      <c r="I227">
        <v>987756.90760526061</v>
      </c>
      <c r="J227">
        <v>0</v>
      </c>
      <c r="K227">
        <v>19861.632353251858</v>
      </c>
      <c r="L227">
        <f t="shared" si="21"/>
        <v>2.8133902665031029E-4</v>
      </c>
      <c r="M227">
        <v>0</v>
      </c>
      <c r="N227">
        <f t="shared" si="22"/>
        <v>1.3397844204756862E-4</v>
      </c>
      <c r="O227">
        <f t="shared" si="23"/>
        <v>17916.15313130468</v>
      </c>
      <c r="P227">
        <f t="shared" si="23"/>
        <v>17283.253373466112</v>
      </c>
      <c r="Q227">
        <f t="shared" si="23"/>
        <v>17996.466395390024</v>
      </c>
    </row>
    <row r="228" spans="1:17">
      <c r="A228">
        <f>B272</f>
        <v>2025</v>
      </c>
      <c r="B228" s="50">
        <v>1981</v>
      </c>
      <c r="C228">
        <v>1124.7076797355135</v>
      </c>
      <c r="F228">
        <v>2504762.0390515281</v>
      </c>
      <c r="I228">
        <v>1337.8600666848711</v>
      </c>
      <c r="L228">
        <f t="shared" si="21"/>
        <v>5.341266139563003E-4</v>
      </c>
      <c r="M228">
        <v>0</v>
      </c>
      <c r="N228" t="e">
        <f t="shared" si="22"/>
        <v>#DIV/0!</v>
      </c>
      <c r="O228">
        <f t="shared" si="23"/>
        <v>2227.0338188146352</v>
      </c>
      <c r="P228" t="e">
        <f t="shared" si="23"/>
        <v>#DIV/0!</v>
      </c>
      <c r="Q228" t="e">
        <f t="shared" si="23"/>
        <v>#DIV/0!</v>
      </c>
    </row>
    <row r="229" spans="1:17">
      <c r="A229">
        <f>B272</f>
        <v>2025</v>
      </c>
      <c r="B229" s="50">
        <v>1982</v>
      </c>
      <c r="C229">
        <v>1318.003579493593</v>
      </c>
      <c r="D229">
        <v>2.2680073125244801E-3</v>
      </c>
      <c r="F229">
        <v>3245331.3905206895</v>
      </c>
      <c r="G229">
        <v>6.8984209378544499</v>
      </c>
      <c r="I229">
        <v>1681.9052610930662</v>
      </c>
      <c r="J229">
        <v>0</v>
      </c>
      <c r="L229">
        <f t="shared" si="21"/>
        <v>5.1825378018582468E-4</v>
      </c>
      <c r="M229">
        <v>0</v>
      </c>
      <c r="N229" t="e">
        <f t="shared" si="22"/>
        <v>#DIV/0!</v>
      </c>
      <c r="O229">
        <f t="shared" si="23"/>
        <v>2462.3084800479978</v>
      </c>
      <c r="P229">
        <f t="shared" si="23"/>
        <v>3041.6219999643367</v>
      </c>
      <c r="Q229" t="e">
        <f t="shared" si="23"/>
        <v>#DIV/0!</v>
      </c>
    </row>
    <row r="230" spans="1:17">
      <c r="A230">
        <f>B272</f>
        <v>2025</v>
      </c>
      <c r="B230" s="50">
        <v>1983</v>
      </c>
      <c r="C230">
        <v>1688.8833926617858</v>
      </c>
      <c r="D230">
        <v>6.4612069742244396E-3</v>
      </c>
      <c r="F230">
        <v>4266694.4546447853</v>
      </c>
      <c r="G230">
        <v>16.291501175052581</v>
      </c>
      <c r="I230">
        <v>2246.6092169842486</v>
      </c>
      <c r="J230">
        <v>0</v>
      </c>
      <c r="L230">
        <f t="shared" si="21"/>
        <v>5.265456059405794E-4</v>
      </c>
      <c r="M230">
        <v>0</v>
      </c>
      <c r="N230" t="e">
        <f t="shared" si="22"/>
        <v>#DIV/0!</v>
      </c>
      <c r="O230">
        <f t="shared" si="23"/>
        <v>2526.3404644652273</v>
      </c>
      <c r="P230">
        <f t="shared" si="23"/>
        <v>2521.4331068551019</v>
      </c>
      <c r="Q230" t="e">
        <f t="shared" si="23"/>
        <v>#DIV/0!</v>
      </c>
    </row>
    <row r="231" spans="1:17">
      <c r="A231">
        <f>B272</f>
        <v>2025</v>
      </c>
      <c r="B231" s="50">
        <v>1984</v>
      </c>
      <c r="C231">
        <v>2330.5810621744004</v>
      </c>
      <c r="D231">
        <v>4.9828122588027098E-3</v>
      </c>
      <c r="F231">
        <v>6536201.1895205937</v>
      </c>
      <c r="G231">
        <v>14.245064701749161</v>
      </c>
      <c r="I231">
        <v>3430.6435403038595</v>
      </c>
      <c r="J231">
        <v>0</v>
      </c>
      <c r="L231">
        <f t="shared" si="21"/>
        <v>5.2486810623335247E-4</v>
      </c>
      <c r="M231">
        <v>0</v>
      </c>
      <c r="N231" t="e">
        <f t="shared" si="22"/>
        <v>#DIV/0!</v>
      </c>
      <c r="O231">
        <f t="shared" si="23"/>
        <v>2804.5371583953433</v>
      </c>
      <c r="P231">
        <f t="shared" si="23"/>
        <v>2858.8403419341394</v>
      </c>
      <c r="Q231" t="e">
        <f t="shared" si="23"/>
        <v>#DIV/0!</v>
      </c>
    </row>
    <row r="232" spans="1:17">
      <c r="A232">
        <f>B272</f>
        <v>2025</v>
      </c>
      <c r="B232" s="50">
        <v>1985</v>
      </c>
      <c r="C232">
        <v>2802.4655305666624</v>
      </c>
      <c r="F232">
        <v>8154813.586182205</v>
      </c>
      <c r="I232">
        <v>4125.3182651256448</v>
      </c>
      <c r="L232">
        <f t="shared" si="21"/>
        <v>5.0587523816800976E-4</v>
      </c>
      <c r="M232">
        <v>0</v>
      </c>
      <c r="N232" t="e">
        <f t="shared" si="22"/>
        <v>#DIV/0!</v>
      </c>
      <c r="O232">
        <f t="shared" si="23"/>
        <v>2909.8711464020362</v>
      </c>
      <c r="P232" t="e">
        <f t="shared" si="23"/>
        <v>#DIV/0!</v>
      </c>
      <c r="Q232" t="e">
        <f t="shared" si="23"/>
        <v>#DIV/0!</v>
      </c>
    </row>
    <row r="233" spans="1:17">
      <c r="A233">
        <f>B272</f>
        <v>2025</v>
      </c>
      <c r="B233" s="50">
        <v>1986</v>
      </c>
      <c r="C233">
        <v>3521.0387368037455</v>
      </c>
      <c r="F233">
        <v>11516544.540932348</v>
      </c>
      <c r="I233">
        <v>5825.4231972323687</v>
      </c>
      <c r="L233">
        <f t="shared" si="21"/>
        <v>5.0583082247696129E-4</v>
      </c>
      <c r="M233">
        <v>0</v>
      </c>
      <c r="N233" t="e">
        <f t="shared" si="22"/>
        <v>#DIV/0!</v>
      </c>
      <c r="O233">
        <f t="shared" si="23"/>
        <v>3270.7804150392831</v>
      </c>
      <c r="P233" t="e">
        <f t="shared" si="23"/>
        <v>#DIV/0!</v>
      </c>
      <c r="Q233" t="e">
        <f t="shared" si="23"/>
        <v>#DIV/0!</v>
      </c>
    </row>
    <row r="234" spans="1:17">
      <c r="A234">
        <f>B272</f>
        <v>2025</v>
      </c>
      <c r="B234" s="50">
        <v>1987</v>
      </c>
      <c r="C234">
        <v>3951.4130643769122</v>
      </c>
      <c r="D234">
        <v>3.90392195584372E-3</v>
      </c>
      <c r="F234">
        <v>13124280.83216133</v>
      </c>
      <c r="G234">
        <v>14.2881525998596</v>
      </c>
      <c r="I234">
        <v>6550.2661653082905</v>
      </c>
      <c r="J234">
        <v>0</v>
      </c>
      <c r="L234">
        <f t="shared" si="21"/>
        <v>4.9909524560437046E-4</v>
      </c>
      <c r="M234">
        <v>0</v>
      </c>
      <c r="N234" t="e">
        <f t="shared" si="22"/>
        <v>#DIV/0!</v>
      </c>
      <c r="O234">
        <f t="shared" si="23"/>
        <v>3321.4145467302246</v>
      </c>
      <c r="P234">
        <f t="shared" si="23"/>
        <v>3659.948319015929</v>
      </c>
      <c r="Q234" t="e">
        <f t="shared" si="23"/>
        <v>#DIV/0!</v>
      </c>
    </row>
    <row r="235" spans="1:17">
      <c r="A235">
        <f>B272</f>
        <v>2025</v>
      </c>
      <c r="B235" s="50">
        <v>1988</v>
      </c>
      <c r="C235">
        <v>3878.7298946019923</v>
      </c>
      <c r="F235">
        <v>13917423.990583528</v>
      </c>
      <c r="I235">
        <v>7066.3713444947543</v>
      </c>
      <c r="L235">
        <f t="shared" si="21"/>
        <v>5.0773558018178027E-4</v>
      </c>
      <c r="M235">
        <v>0</v>
      </c>
      <c r="N235" t="e">
        <f t="shared" si="22"/>
        <v>#DIV/0!</v>
      </c>
      <c r="O235">
        <f t="shared" si="23"/>
        <v>3588.1395118418359</v>
      </c>
      <c r="P235" t="e">
        <f t="shared" si="23"/>
        <v>#DIV/0!</v>
      </c>
      <c r="Q235" t="e">
        <f t="shared" si="23"/>
        <v>#DIV/0!</v>
      </c>
    </row>
    <row r="236" spans="1:17">
      <c r="A236">
        <f>B272</f>
        <v>2025</v>
      </c>
      <c r="B236" s="50">
        <v>1989</v>
      </c>
      <c r="C236">
        <v>4747.9301241721623</v>
      </c>
      <c r="D236">
        <v>0.426602987738116</v>
      </c>
      <c r="F236">
        <v>18373126.906402767</v>
      </c>
      <c r="G236">
        <v>1328.66377267908</v>
      </c>
      <c r="I236">
        <v>9281.1021918323586</v>
      </c>
      <c r="J236">
        <v>0</v>
      </c>
      <c r="L236">
        <f t="shared" si="21"/>
        <v>5.051454898838167E-4</v>
      </c>
      <c r="M236">
        <v>0</v>
      </c>
      <c r="N236" t="e">
        <f t="shared" si="22"/>
        <v>#DIV/0!</v>
      </c>
      <c r="O236">
        <f t="shared" si="23"/>
        <v>3869.7129961672003</v>
      </c>
      <c r="P236">
        <f t="shared" si="23"/>
        <v>3114.5205515877051</v>
      </c>
      <c r="Q236" t="e">
        <f t="shared" si="23"/>
        <v>#DIV/0!</v>
      </c>
    </row>
    <row r="237" spans="1:17">
      <c r="A237">
        <f>B272</f>
        <v>2025</v>
      </c>
      <c r="B237" s="50">
        <v>1990</v>
      </c>
      <c r="C237">
        <v>5714.3688456960572</v>
      </c>
      <c r="F237">
        <v>22754521.489491627</v>
      </c>
      <c r="I237">
        <v>11556.975180970803</v>
      </c>
      <c r="L237">
        <f t="shared" si="21"/>
        <v>5.0789796596285202E-4</v>
      </c>
      <c r="M237">
        <v>0</v>
      </c>
      <c r="N237" t="e">
        <f t="shared" si="22"/>
        <v>#DIV/0!</v>
      </c>
      <c r="O237">
        <f t="shared" si="23"/>
        <v>3981.983330780241</v>
      </c>
      <c r="P237" t="e">
        <f t="shared" si="23"/>
        <v>#DIV/0!</v>
      </c>
      <c r="Q237" t="e">
        <f t="shared" si="23"/>
        <v>#DIV/0!</v>
      </c>
    </row>
    <row r="238" spans="1:17">
      <c r="A238">
        <f>B272</f>
        <v>2025</v>
      </c>
      <c r="B238" s="50">
        <v>1991</v>
      </c>
      <c r="C238">
        <v>6801.27558697519</v>
      </c>
      <c r="F238">
        <v>28205587.581863523</v>
      </c>
      <c r="I238">
        <v>14090.278337112379</v>
      </c>
      <c r="L238">
        <f t="shared" si="21"/>
        <v>4.9955627750058183E-4</v>
      </c>
      <c r="M238">
        <v>0</v>
      </c>
      <c r="N238" t="e">
        <f t="shared" si="22"/>
        <v>#DIV/0!</v>
      </c>
      <c r="O238">
        <f t="shared" si="23"/>
        <v>4147.1025870321655</v>
      </c>
      <c r="P238" t="e">
        <f t="shared" si="23"/>
        <v>#DIV/0!</v>
      </c>
      <c r="Q238" t="e">
        <f t="shared" si="23"/>
        <v>#DIV/0!</v>
      </c>
    </row>
    <row r="239" spans="1:17">
      <c r="A239">
        <f>B272</f>
        <v>2025</v>
      </c>
      <c r="B239" s="50">
        <v>1992</v>
      </c>
      <c r="C239">
        <v>5853.9094021043829</v>
      </c>
      <c r="F239">
        <v>25530249.531072769</v>
      </c>
      <c r="I239">
        <v>12728.057085886292</v>
      </c>
      <c r="L239">
        <f t="shared" si="21"/>
        <v>4.9854808784359993E-4</v>
      </c>
      <c r="M239">
        <v>0</v>
      </c>
      <c r="N239" t="e">
        <f t="shared" si="22"/>
        <v>#DIV/0!</v>
      </c>
      <c r="O239">
        <f t="shared" si="23"/>
        <v>4361.2307224801034</v>
      </c>
      <c r="P239" t="e">
        <f t="shared" si="23"/>
        <v>#DIV/0!</v>
      </c>
      <c r="Q239" t="e">
        <f t="shared" si="23"/>
        <v>#DIV/0!</v>
      </c>
    </row>
    <row r="240" spans="1:17">
      <c r="A240">
        <f>B272</f>
        <v>2025</v>
      </c>
      <c r="B240" s="50">
        <v>1993</v>
      </c>
      <c r="C240">
        <v>7021.0568345754637</v>
      </c>
      <c r="D240">
        <v>1.24502233632326E-2</v>
      </c>
      <c r="F240">
        <v>32696293.708178073</v>
      </c>
      <c r="G240">
        <v>60.398935401511295</v>
      </c>
      <c r="I240">
        <v>15169.288154456119</v>
      </c>
      <c r="J240">
        <v>0</v>
      </c>
      <c r="L240">
        <f t="shared" si="21"/>
        <v>4.6394518870687603E-4</v>
      </c>
      <c r="M240">
        <v>0</v>
      </c>
      <c r="N240" t="e">
        <f t="shared" si="22"/>
        <v>#DIV/0!</v>
      </c>
      <c r="O240">
        <f t="shared" si="23"/>
        <v>4656.8906189683466</v>
      </c>
      <c r="P240">
        <f t="shared" si="23"/>
        <v>4851.2330774625716</v>
      </c>
      <c r="Q240" t="e">
        <f t="shared" si="23"/>
        <v>#DIV/0!</v>
      </c>
    </row>
    <row r="241" spans="1:17">
      <c r="A241">
        <f>B272</f>
        <v>2025</v>
      </c>
      <c r="B241" s="50">
        <v>1994</v>
      </c>
      <c r="C241">
        <v>8096.6936908655998</v>
      </c>
      <c r="D241">
        <v>1.15365751812025E-3</v>
      </c>
      <c r="F241">
        <v>39472183.676803306</v>
      </c>
      <c r="G241">
        <v>5.8806995570363201</v>
      </c>
      <c r="I241">
        <v>18088.753585563813</v>
      </c>
      <c r="J241">
        <v>0</v>
      </c>
      <c r="L241">
        <f t="shared" si="21"/>
        <v>4.5826584446591095E-4</v>
      </c>
      <c r="M241">
        <v>0</v>
      </c>
      <c r="N241" t="e">
        <f t="shared" si="22"/>
        <v>#DIV/0!</v>
      </c>
      <c r="O241">
        <f t="shared" si="23"/>
        <v>4875.0990446056285</v>
      </c>
      <c r="P241">
        <f t="shared" si="23"/>
        <v>5097.4396340936883</v>
      </c>
      <c r="Q241" t="e">
        <f t="shared" si="23"/>
        <v>#DIV/0!</v>
      </c>
    </row>
    <row r="242" spans="1:17">
      <c r="A242">
        <f>B272</f>
        <v>2025</v>
      </c>
      <c r="B242" s="50">
        <v>1995</v>
      </c>
      <c r="C242">
        <v>10482.798309905926</v>
      </c>
      <c r="D242">
        <v>0.29326153536361088</v>
      </c>
      <c r="F242">
        <v>52780636.7465166</v>
      </c>
      <c r="G242">
        <v>1227.8203641407342</v>
      </c>
      <c r="I242">
        <v>24208.061938251871</v>
      </c>
      <c r="J242">
        <v>0</v>
      </c>
      <c r="L242">
        <f t="shared" si="21"/>
        <v>4.5865422303472965E-4</v>
      </c>
      <c r="M242">
        <v>0</v>
      </c>
      <c r="N242" t="e">
        <f t="shared" si="22"/>
        <v>#DIV/0!</v>
      </c>
      <c r="O242">
        <f t="shared" si="23"/>
        <v>5034.9758896572976</v>
      </c>
      <c r="P242">
        <f t="shared" si="23"/>
        <v>4186.7760209956514</v>
      </c>
      <c r="Q242" t="e">
        <f t="shared" si="23"/>
        <v>#DIV/0!</v>
      </c>
    </row>
    <row r="243" spans="1:17">
      <c r="A243">
        <f>B272</f>
        <v>2025</v>
      </c>
      <c r="B243" s="50">
        <v>1996</v>
      </c>
      <c r="C243">
        <v>11350.524301566871</v>
      </c>
      <c r="F243">
        <v>60256561.764286116</v>
      </c>
      <c r="I243">
        <v>27705.573755384034</v>
      </c>
      <c r="L243">
        <f t="shared" si="21"/>
        <v>4.5979347218256064E-4</v>
      </c>
      <c r="M243">
        <v>0</v>
      </c>
      <c r="N243" t="e">
        <f t="shared" si="22"/>
        <v>#DIV/0!</v>
      </c>
      <c r="O243">
        <f t="shared" si="23"/>
        <v>5308.7029429969207</v>
      </c>
      <c r="P243" t="e">
        <f t="shared" si="23"/>
        <v>#DIV/0!</v>
      </c>
      <c r="Q243" t="e">
        <f t="shared" si="23"/>
        <v>#DIV/0!</v>
      </c>
    </row>
    <row r="244" spans="1:17">
      <c r="A244">
        <f>B272</f>
        <v>2025</v>
      </c>
      <c r="B244" s="50">
        <v>1997</v>
      </c>
      <c r="C244">
        <v>16980.245768091721</v>
      </c>
      <c r="D244">
        <v>0.32833557488428372</v>
      </c>
      <c r="F244">
        <v>95043316.049505532</v>
      </c>
      <c r="G244">
        <v>1915.5530688709259</v>
      </c>
      <c r="I244">
        <v>43726.444111534089</v>
      </c>
      <c r="J244">
        <v>0</v>
      </c>
      <c r="L244">
        <f t="shared" si="21"/>
        <v>4.6006858692470442E-4</v>
      </c>
      <c r="M244">
        <v>0</v>
      </c>
      <c r="N244" t="e">
        <f t="shared" si="22"/>
        <v>#DIV/0!</v>
      </c>
      <c r="O244">
        <f t="shared" si="23"/>
        <v>5597.2874213696796</v>
      </c>
      <c r="P244">
        <f t="shared" si="23"/>
        <v>5834.1319534017293</v>
      </c>
      <c r="Q244" t="e">
        <f t="shared" si="23"/>
        <v>#DIV/0!</v>
      </c>
    </row>
    <row r="245" spans="1:17">
      <c r="A245">
        <f>B272</f>
        <v>2025</v>
      </c>
      <c r="B245" s="50">
        <v>1998</v>
      </c>
      <c r="C245">
        <v>20934.457132420539</v>
      </c>
      <c r="D245">
        <v>2.76553777471984</v>
      </c>
      <c r="F245">
        <v>122054078.75913008</v>
      </c>
      <c r="G245">
        <v>16709.753109444759</v>
      </c>
      <c r="I245">
        <v>55019.324574137441</v>
      </c>
      <c r="J245">
        <v>0</v>
      </c>
      <c r="L245">
        <f t="shared" si="21"/>
        <v>4.507782544712526E-4</v>
      </c>
      <c r="M245">
        <v>0</v>
      </c>
      <c r="N245" t="e">
        <f t="shared" si="22"/>
        <v>#DIV/0!</v>
      </c>
      <c r="O245">
        <f t="shared" si="23"/>
        <v>5830.2958604122932</v>
      </c>
      <c r="P245">
        <f t="shared" si="23"/>
        <v>6042.1351905553065</v>
      </c>
      <c r="Q245" t="e">
        <f t="shared" si="23"/>
        <v>#DIV/0!</v>
      </c>
    </row>
    <row r="246" spans="1:17">
      <c r="A246">
        <f>B272</f>
        <v>2025</v>
      </c>
      <c r="B246" s="50">
        <v>1999</v>
      </c>
      <c r="C246">
        <v>23952.666080772309</v>
      </c>
      <c r="D246">
        <v>11.459212409476484</v>
      </c>
      <c r="F246">
        <v>145041363.06128016</v>
      </c>
      <c r="G246">
        <v>70849.399105097677</v>
      </c>
      <c r="I246">
        <v>64552.400230129446</v>
      </c>
      <c r="J246">
        <v>0</v>
      </c>
      <c r="L246">
        <f t="shared" si="21"/>
        <v>4.4506200760714015E-4</v>
      </c>
      <c r="M246">
        <v>0</v>
      </c>
      <c r="N246" t="e">
        <f t="shared" si="22"/>
        <v>#DIV/0!</v>
      </c>
      <c r="O246">
        <f t="shared" si="23"/>
        <v>6055.3327371649129</v>
      </c>
      <c r="P246">
        <f t="shared" si="23"/>
        <v>6182.7459491462942</v>
      </c>
      <c r="Q246" t="e">
        <f t="shared" si="23"/>
        <v>#DIV/0!</v>
      </c>
    </row>
    <row r="247" spans="1:17">
      <c r="A247">
        <f>B272</f>
        <v>2025</v>
      </c>
      <c r="B247" s="50">
        <v>2000</v>
      </c>
      <c r="C247">
        <v>32453.50792786646</v>
      </c>
      <c r="D247">
        <v>8.0639897158219345</v>
      </c>
      <c r="F247">
        <v>204787172.36533153</v>
      </c>
      <c r="G247">
        <v>53128.194761582185</v>
      </c>
      <c r="I247">
        <v>92668.765771500402</v>
      </c>
      <c r="J247">
        <v>0</v>
      </c>
      <c r="L247">
        <f t="shared" si="21"/>
        <v>4.5251255096282741E-4</v>
      </c>
      <c r="M247">
        <v>0</v>
      </c>
      <c r="N247" t="e">
        <f t="shared" si="22"/>
        <v>#DIV/0!</v>
      </c>
      <c r="O247">
        <f t="shared" si="23"/>
        <v>6310.1706237891594</v>
      </c>
      <c r="P247">
        <f t="shared" si="23"/>
        <v>6588.326204997772</v>
      </c>
      <c r="Q247" t="e">
        <f t="shared" si="23"/>
        <v>#DIV/0!</v>
      </c>
    </row>
    <row r="248" spans="1:17">
      <c r="A248">
        <f>B272</f>
        <v>2025</v>
      </c>
      <c r="B248" s="50">
        <v>2001</v>
      </c>
      <c r="C248">
        <v>36089.807929398979</v>
      </c>
      <c r="D248">
        <v>1.861856147676314</v>
      </c>
      <c r="F248">
        <v>236648401.22580168</v>
      </c>
      <c r="G248">
        <v>12376.405858172569</v>
      </c>
      <c r="I248">
        <v>105858.65118354897</v>
      </c>
      <c r="J248">
        <v>0</v>
      </c>
      <c r="L248">
        <f t="shared" si="21"/>
        <v>4.4732459900518121E-4</v>
      </c>
      <c r="M248">
        <v>0</v>
      </c>
      <c r="N248" t="e">
        <f t="shared" si="22"/>
        <v>#DIV/0!</v>
      </c>
      <c r="O248">
        <f t="shared" si="23"/>
        <v>6557.2086636966123</v>
      </c>
      <c r="P248">
        <f t="shared" si="23"/>
        <v>6647.3480637152979</v>
      </c>
      <c r="Q248" t="e">
        <f t="shared" si="23"/>
        <v>#DIV/0!</v>
      </c>
    </row>
    <row r="249" spans="1:17">
      <c r="A249">
        <f>B272</f>
        <v>2025</v>
      </c>
      <c r="B249" s="50">
        <v>2002</v>
      </c>
      <c r="C249">
        <v>39902.460404550271</v>
      </c>
      <c r="D249">
        <v>20.08737762480856</v>
      </c>
      <c r="F249">
        <v>273429170.54548573</v>
      </c>
      <c r="G249">
        <v>119931.9769969491</v>
      </c>
      <c r="I249">
        <v>121993.67212695706</v>
      </c>
      <c r="J249">
        <v>0</v>
      </c>
      <c r="L249">
        <f t="shared" si="21"/>
        <v>4.4616187762111157E-4</v>
      </c>
      <c r="M249">
        <v>0</v>
      </c>
      <c r="N249" t="e">
        <f t="shared" si="22"/>
        <v>#DIV/0!</v>
      </c>
      <c r="O249">
        <f t="shared" si="23"/>
        <v>6852.4388665092265</v>
      </c>
      <c r="P249">
        <f t="shared" si="23"/>
        <v>5970.5143815701076</v>
      </c>
      <c r="Q249" t="e">
        <f t="shared" si="23"/>
        <v>#DIV/0!</v>
      </c>
    </row>
    <row r="250" spans="1:17">
      <c r="A250">
        <f>B272</f>
        <v>2025</v>
      </c>
      <c r="B250" s="50">
        <v>2003</v>
      </c>
      <c r="C250">
        <v>44530.922534092686</v>
      </c>
      <c r="D250">
        <v>3.7388125305112156</v>
      </c>
      <c r="F250">
        <v>316690894.00568277</v>
      </c>
      <c r="G250">
        <v>20174.308816366331</v>
      </c>
      <c r="I250">
        <v>140205.01785833016</v>
      </c>
      <c r="J250">
        <v>0</v>
      </c>
      <c r="L250">
        <f t="shared" si="21"/>
        <v>4.4271881671411207E-4</v>
      </c>
      <c r="M250">
        <v>0</v>
      </c>
      <c r="N250" t="e">
        <f t="shared" si="22"/>
        <v>#DIV/0!</v>
      </c>
      <c r="O250">
        <f t="shared" si="23"/>
        <v>7111.7074604332656</v>
      </c>
      <c r="P250">
        <f t="shared" si="23"/>
        <v>5395.9134489173903</v>
      </c>
      <c r="Q250" t="e">
        <f t="shared" si="23"/>
        <v>#DIV/0!</v>
      </c>
    </row>
    <row r="251" spans="1:17">
      <c r="A251">
        <f>B272</f>
        <v>2025</v>
      </c>
      <c r="B251" s="50">
        <v>2004</v>
      </c>
      <c r="C251">
        <v>52791.502608983334</v>
      </c>
      <c r="D251">
        <v>0.76892354130930596</v>
      </c>
      <c r="F251">
        <v>393343056.82359147</v>
      </c>
      <c r="G251">
        <v>6212.8677304438097</v>
      </c>
      <c r="I251">
        <v>175299.86257556651</v>
      </c>
      <c r="J251">
        <v>0</v>
      </c>
      <c r="L251">
        <f t="shared" si="21"/>
        <v>4.456665995103249E-4</v>
      </c>
      <c r="M251">
        <v>0</v>
      </c>
      <c r="N251" t="e">
        <f t="shared" si="22"/>
        <v>#DIV/0!</v>
      </c>
      <c r="O251">
        <f t="shared" si="23"/>
        <v>7450.8782168412408</v>
      </c>
      <c r="P251">
        <f t="shared" si="23"/>
        <v>8079.9551537525776</v>
      </c>
      <c r="Q251" t="e">
        <f t="shared" si="23"/>
        <v>#DIV/0!</v>
      </c>
    </row>
    <row r="252" spans="1:17">
      <c r="A252">
        <f>B272</f>
        <v>2025</v>
      </c>
      <c r="B252" s="50">
        <v>2005</v>
      </c>
      <c r="C252">
        <v>64177.347098497718</v>
      </c>
      <c r="D252">
        <v>0.76916397600624298</v>
      </c>
      <c r="F252">
        <v>498537911.82125795</v>
      </c>
      <c r="G252">
        <v>6414.4013075022003</v>
      </c>
      <c r="I252">
        <v>217178.22506957492</v>
      </c>
      <c r="J252">
        <v>0</v>
      </c>
      <c r="L252">
        <f t="shared" si="21"/>
        <v>4.3563030999223262E-4</v>
      </c>
      <c r="M252">
        <v>0</v>
      </c>
      <c r="N252" t="e">
        <f t="shared" si="22"/>
        <v>#DIV/0!</v>
      </c>
      <c r="O252">
        <f t="shared" si="23"/>
        <v>7768.1290106322867</v>
      </c>
      <c r="P252">
        <f t="shared" si="23"/>
        <v>8339.4458237733925</v>
      </c>
      <c r="Q252" t="e">
        <f t="shared" si="23"/>
        <v>#DIV/0!</v>
      </c>
    </row>
    <row r="253" spans="1:17">
      <c r="A253">
        <f>B272</f>
        <v>2025</v>
      </c>
      <c r="B253" s="50">
        <v>2006</v>
      </c>
      <c r="C253">
        <v>75445.516583897974</v>
      </c>
      <c r="D253">
        <v>0.483695580418811</v>
      </c>
      <c r="F253">
        <v>613185674.18060291</v>
      </c>
      <c r="G253">
        <v>4270.0610761828202</v>
      </c>
      <c r="I253">
        <v>265328.9050081186</v>
      </c>
      <c r="J253">
        <v>0</v>
      </c>
      <c r="L253">
        <f t="shared" si="21"/>
        <v>4.3270564884392702E-4</v>
      </c>
      <c r="M253">
        <v>0</v>
      </c>
      <c r="N253" t="e">
        <f t="shared" si="22"/>
        <v>#DIV/0!</v>
      </c>
      <c r="O253">
        <f t="shared" si="23"/>
        <v>8127.5296657120725</v>
      </c>
      <c r="P253">
        <f t="shared" si="23"/>
        <v>8827.9927480122096</v>
      </c>
      <c r="Q253" t="e">
        <f t="shared" si="23"/>
        <v>#DIV/0!</v>
      </c>
    </row>
    <row r="254" spans="1:17">
      <c r="A254">
        <f>B272</f>
        <v>2025</v>
      </c>
      <c r="B254" s="50">
        <v>2007</v>
      </c>
      <c r="C254">
        <v>87228.742341784222</v>
      </c>
      <c r="D254">
        <v>3.0521634892749199</v>
      </c>
      <c r="F254">
        <v>739201656.0059737</v>
      </c>
      <c r="G254">
        <v>27853.137181525399</v>
      </c>
      <c r="I254">
        <v>311822.41186436178</v>
      </c>
      <c r="J254">
        <v>0</v>
      </c>
      <c r="L254">
        <f t="shared" si="21"/>
        <v>4.218367333606756E-4</v>
      </c>
      <c r="M254">
        <v>0</v>
      </c>
      <c r="N254" t="e">
        <f t="shared" si="22"/>
        <v>#DIV/0!</v>
      </c>
      <c r="O254">
        <f t="shared" si="23"/>
        <v>8474.2899663690569</v>
      </c>
      <c r="P254">
        <f t="shared" si="23"/>
        <v>9125.7028921941092</v>
      </c>
      <c r="Q254" t="e">
        <f t="shared" si="23"/>
        <v>#DIV/0!</v>
      </c>
    </row>
    <row r="255" spans="1:17">
      <c r="A255">
        <f>B272</f>
        <v>2025</v>
      </c>
      <c r="B255" s="50">
        <v>2008</v>
      </c>
      <c r="C255">
        <v>80761.330924996379</v>
      </c>
      <c r="D255">
        <v>53.227401097483003</v>
      </c>
      <c r="F255">
        <v>714290719.19549572</v>
      </c>
      <c r="G255">
        <v>483185.78901244898</v>
      </c>
      <c r="I255">
        <v>300760.90191868151</v>
      </c>
      <c r="J255">
        <v>0</v>
      </c>
      <c r="L255">
        <f t="shared" si="21"/>
        <v>4.2106231235571414E-4</v>
      </c>
      <c r="M255">
        <v>0</v>
      </c>
      <c r="N255" t="e">
        <f t="shared" si="22"/>
        <v>#DIV/0!</v>
      </c>
      <c r="O255">
        <f t="shared" si="23"/>
        <v>8844.4644363137431</v>
      </c>
      <c r="P255">
        <f t="shared" si="23"/>
        <v>9077.7640660591569</v>
      </c>
      <c r="Q255" t="e">
        <f t="shared" si="23"/>
        <v>#DIV/0!</v>
      </c>
    </row>
    <row r="256" spans="1:17">
      <c r="A256">
        <f>B272</f>
        <v>2025</v>
      </c>
      <c r="B256" s="50">
        <v>2009</v>
      </c>
      <c r="C256">
        <v>63897.087301003849</v>
      </c>
      <c r="D256">
        <v>7.9041535228697004</v>
      </c>
      <c r="F256">
        <v>590016236.6738435</v>
      </c>
      <c r="G256">
        <v>79300.751465622496</v>
      </c>
      <c r="I256">
        <v>231201.52107173944</v>
      </c>
      <c r="J256">
        <v>0</v>
      </c>
      <c r="L256">
        <f t="shared" si="21"/>
        <v>3.9185620106849003E-4</v>
      </c>
      <c r="M256">
        <v>0</v>
      </c>
      <c r="N256" t="e">
        <f t="shared" si="22"/>
        <v>#DIV/0!</v>
      </c>
      <c r="O256">
        <f t="shared" si="23"/>
        <v>9233.8518326260873</v>
      </c>
      <c r="P256">
        <f t="shared" si="23"/>
        <v>10032.794939543555</v>
      </c>
      <c r="Q256" t="e">
        <f t="shared" si="23"/>
        <v>#DIV/0!</v>
      </c>
    </row>
    <row r="257" spans="1:17">
      <c r="A257">
        <f>B272</f>
        <v>2025</v>
      </c>
      <c r="B257" s="50">
        <v>2010</v>
      </c>
      <c r="C257">
        <v>86661.427998553147</v>
      </c>
      <c r="D257">
        <v>53.4790363546904</v>
      </c>
      <c r="E257">
        <v>2.2322078171779398</v>
      </c>
      <c r="F257">
        <v>835937063.25085092</v>
      </c>
      <c r="G257">
        <v>542165.13496341999</v>
      </c>
      <c r="H257">
        <v>21426.985456102298</v>
      </c>
      <c r="I257">
        <v>305304.391332781</v>
      </c>
      <c r="J257">
        <v>0</v>
      </c>
      <c r="K257">
        <v>3.7825374239307799</v>
      </c>
      <c r="L257">
        <f t="shared" si="21"/>
        <v>3.6522413558921741E-4</v>
      </c>
      <c r="M257">
        <v>0</v>
      </c>
      <c r="N257">
        <f t="shared" si="22"/>
        <v>1.7653147857313415E-4</v>
      </c>
      <c r="O257">
        <f t="shared" si="23"/>
        <v>9646.0107173032884</v>
      </c>
      <c r="P257">
        <f t="shared" si="23"/>
        <v>10137.900230056579</v>
      </c>
      <c r="Q257">
        <f t="shared" si="23"/>
        <v>9599.0101330221496</v>
      </c>
    </row>
    <row r="258" spans="1:17">
      <c r="A258">
        <f>B272</f>
        <v>2025</v>
      </c>
      <c r="B258" s="50">
        <v>2011</v>
      </c>
      <c r="C258">
        <v>93341.366625061171</v>
      </c>
      <c r="D258">
        <v>738.53121644806151</v>
      </c>
      <c r="E258">
        <v>108.54204380418901</v>
      </c>
      <c r="F258">
        <v>943040034.51615167</v>
      </c>
      <c r="G258">
        <v>7857287.7321168128</v>
      </c>
      <c r="H258">
        <v>1094137.6497891699</v>
      </c>
      <c r="I258">
        <v>355750.58416852297</v>
      </c>
      <c r="J258">
        <v>0</v>
      </c>
      <c r="K258">
        <v>193.03706853484101</v>
      </c>
      <c r="L258">
        <f t="shared" si="21"/>
        <v>3.7723805050445073E-4</v>
      </c>
      <c r="M258">
        <v>0</v>
      </c>
      <c r="N258">
        <f t="shared" si="22"/>
        <v>1.7642850382859729E-4</v>
      </c>
      <c r="O258">
        <f t="shared" si="23"/>
        <v>10103.130783420042</v>
      </c>
      <c r="P258">
        <f t="shared" si="23"/>
        <v>10639.073281026829</v>
      </c>
      <c r="Q258">
        <f t="shared" si="23"/>
        <v>10080.311844532851</v>
      </c>
    </row>
    <row r="259" spans="1:17">
      <c r="A259">
        <f>B272</f>
        <v>2025</v>
      </c>
      <c r="B259" s="50">
        <v>2012</v>
      </c>
      <c r="C259">
        <v>128007.81326679648</v>
      </c>
      <c r="D259">
        <v>1090.108754975864</v>
      </c>
      <c r="E259">
        <v>1124.92719579252</v>
      </c>
      <c r="F259">
        <v>1355928031.1210053</v>
      </c>
      <c r="G259">
        <v>12134809.983710535</v>
      </c>
      <c r="H259">
        <v>11918249.7425183</v>
      </c>
      <c r="I259">
        <v>483499.23199185589</v>
      </c>
      <c r="J259">
        <v>0</v>
      </c>
      <c r="K259">
        <v>2089.3537457888701</v>
      </c>
      <c r="L259">
        <f t="shared" si="21"/>
        <v>3.5658178081334141E-4</v>
      </c>
      <c r="M259">
        <v>0</v>
      </c>
      <c r="N259">
        <f t="shared" si="22"/>
        <v>1.7530709549868807E-4</v>
      </c>
      <c r="O259">
        <f t="shared" si="23"/>
        <v>10592.541162272279</v>
      </c>
      <c r="P259">
        <f t="shared" si="23"/>
        <v>11131.742524147703</v>
      </c>
      <c r="Q259">
        <f t="shared" si="23"/>
        <v>10594.685404615719</v>
      </c>
    </row>
    <row r="260" spans="1:17">
      <c r="A260">
        <f>B272</f>
        <v>2025</v>
      </c>
      <c r="B260" s="50">
        <v>2013</v>
      </c>
      <c r="C260">
        <v>166090.61458219169</v>
      </c>
      <c r="D260">
        <v>3193.7248060153634</v>
      </c>
      <c r="E260">
        <v>2223.6148076882901</v>
      </c>
      <c r="F260">
        <v>1838818821.9504912</v>
      </c>
      <c r="G260">
        <v>37062685.582022257</v>
      </c>
      <c r="H260">
        <v>24684739.583160099</v>
      </c>
      <c r="I260">
        <v>642120.36944597308</v>
      </c>
      <c r="J260">
        <v>0</v>
      </c>
      <c r="K260">
        <v>4309.5463040818504</v>
      </c>
      <c r="L260">
        <f t="shared" si="21"/>
        <v>3.4920263039555819E-4</v>
      </c>
      <c r="M260">
        <v>0</v>
      </c>
      <c r="N260">
        <f t="shared" si="22"/>
        <v>1.7458342185719544E-4</v>
      </c>
      <c r="O260">
        <f t="shared" si="23"/>
        <v>11071.178384017192</v>
      </c>
      <c r="P260">
        <f t="shared" si="23"/>
        <v>11604.846326212857</v>
      </c>
      <c r="Q260">
        <f t="shared" si="23"/>
        <v>11101.176110993252</v>
      </c>
    </row>
    <row r="261" spans="1:17">
      <c r="A261">
        <f>B272</f>
        <v>2025</v>
      </c>
      <c r="B261" s="50">
        <v>2014</v>
      </c>
      <c r="C261">
        <v>171604.45192539247</v>
      </c>
      <c r="D261">
        <v>3596.0755926378388</v>
      </c>
      <c r="E261">
        <v>3247.3600979080302</v>
      </c>
      <c r="F261">
        <v>1989516504.6895673</v>
      </c>
      <c r="G261">
        <v>43616587.981861055</v>
      </c>
      <c r="H261">
        <v>37824268.379633702</v>
      </c>
      <c r="I261">
        <v>695308.99345204188</v>
      </c>
      <c r="J261">
        <v>0</v>
      </c>
      <c r="K261">
        <v>6584.7647581048004</v>
      </c>
      <c r="L261">
        <f t="shared" si="21"/>
        <v>3.4948641632934522E-4</v>
      </c>
      <c r="M261">
        <v>0</v>
      </c>
      <c r="N261">
        <f t="shared" si="22"/>
        <v>1.7408835755962265E-4</v>
      </c>
      <c r="O261">
        <f t="shared" si="23"/>
        <v>11593.618244557772</v>
      </c>
      <c r="P261">
        <f t="shared" si="23"/>
        <v>12128.940801788558</v>
      </c>
      <c r="Q261">
        <f t="shared" si="23"/>
        <v>11647.69758795778</v>
      </c>
    </row>
    <row r="262" spans="1:17">
      <c r="A262">
        <f>B272</f>
        <v>2025</v>
      </c>
      <c r="B262" s="50">
        <v>2015</v>
      </c>
      <c r="C262">
        <v>213852.4442064277</v>
      </c>
      <c r="D262">
        <v>5167.1291505911131</v>
      </c>
      <c r="E262">
        <v>2415.0589653478019</v>
      </c>
      <c r="F262">
        <v>2588652602.1985087</v>
      </c>
      <c r="G262">
        <v>65491913.497299574</v>
      </c>
      <c r="H262">
        <v>29450643.314225748</v>
      </c>
      <c r="I262">
        <v>889786.7286944919</v>
      </c>
      <c r="J262">
        <v>0</v>
      </c>
      <c r="K262">
        <v>5115.752503653599</v>
      </c>
      <c r="L262">
        <f t="shared" si="21"/>
        <v>3.4372581625622832E-4</v>
      </c>
      <c r="M262">
        <v>0</v>
      </c>
      <c r="N262">
        <f t="shared" si="22"/>
        <v>1.7370596795019761E-4</v>
      </c>
      <c r="O262">
        <f t="shared" si="23"/>
        <v>12104.853941719421</v>
      </c>
      <c r="P262">
        <f t="shared" si="23"/>
        <v>12674.719672878195</v>
      </c>
      <c r="Q262">
        <f t="shared" si="23"/>
        <v>12194.585613351452</v>
      </c>
    </row>
    <row r="263" spans="1:17">
      <c r="A263">
        <f>B272</f>
        <v>2025</v>
      </c>
      <c r="B263" s="50">
        <v>2016</v>
      </c>
      <c r="C263">
        <v>216756.44001531418</v>
      </c>
      <c r="D263">
        <v>9060.0078501712705</v>
      </c>
      <c r="E263">
        <v>2682.2047548825208</v>
      </c>
      <c r="F263">
        <v>2739136842.0719967</v>
      </c>
      <c r="G263">
        <v>119149125.89260601</v>
      </c>
      <c r="H263">
        <v>34227912.716569126</v>
      </c>
      <c r="I263">
        <v>926190.46312721155</v>
      </c>
      <c r="J263">
        <v>0</v>
      </c>
      <c r="K263">
        <v>5926.1216533731949</v>
      </c>
      <c r="L263">
        <f t="shared" si="21"/>
        <v>3.3813223527255496E-4</v>
      </c>
      <c r="M263">
        <v>0</v>
      </c>
      <c r="N263">
        <f t="shared" si="22"/>
        <v>1.7313710311363698E-4</v>
      </c>
      <c r="O263">
        <f t="shared" si="23"/>
        <v>12636.934071617306</v>
      </c>
      <c r="P263">
        <f t="shared" si="23"/>
        <v>13151.106253219594</v>
      </c>
      <c r="Q263">
        <f t="shared" si="23"/>
        <v>12761.111042795199</v>
      </c>
    </row>
    <row r="264" spans="1:17">
      <c r="A264">
        <f>B272</f>
        <v>2025</v>
      </c>
      <c r="B264" s="50">
        <v>2017</v>
      </c>
      <c r="C264">
        <v>244376.68937920325</v>
      </c>
      <c r="D264">
        <v>16466.139241250399</v>
      </c>
      <c r="E264">
        <v>7145.2833873000554</v>
      </c>
      <c r="F264">
        <v>3207472769.6539059</v>
      </c>
      <c r="G264">
        <v>226183262.20660901</v>
      </c>
      <c r="H264">
        <v>94983894.618549377</v>
      </c>
      <c r="I264">
        <v>1094875.0784133214</v>
      </c>
      <c r="J264">
        <v>0</v>
      </c>
      <c r="K264">
        <v>16417.372240754517</v>
      </c>
      <c r="L264">
        <f t="shared" si="21"/>
        <v>3.413513245605702E-4</v>
      </c>
      <c r="M264">
        <v>0</v>
      </c>
      <c r="N264">
        <f t="shared" si="22"/>
        <v>1.7284374689715423E-4</v>
      </c>
      <c r="O264">
        <f t="shared" si="23"/>
        <v>13125.117529834521</v>
      </c>
      <c r="P264">
        <f t="shared" si="23"/>
        <v>13736.265611065803</v>
      </c>
      <c r="Q264">
        <f t="shared" si="23"/>
        <v>13293.229879079767</v>
      </c>
    </row>
    <row r="265" spans="1:17">
      <c r="A265">
        <f>B272</f>
        <v>2025</v>
      </c>
      <c r="B265" s="50">
        <v>2018</v>
      </c>
      <c r="C265">
        <v>236743.42064933255</v>
      </c>
      <c r="D265">
        <v>32136.964996287599</v>
      </c>
      <c r="E265">
        <v>7351.0200097888328</v>
      </c>
      <c r="F265">
        <v>3221840309.0710282</v>
      </c>
      <c r="G265">
        <v>459520963.91751099</v>
      </c>
      <c r="H265">
        <v>101899292.14807226</v>
      </c>
      <c r="I265">
        <v>1107404.3622949312</v>
      </c>
      <c r="J265">
        <v>0</v>
      </c>
      <c r="K265">
        <v>17601.080297144224</v>
      </c>
      <c r="L265">
        <f t="shared" si="21"/>
        <v>3.4371795497655671E-4</v>
      </c>
      <c r="M265">
        <v>0</v>
      </c>
      <c r="N265">
        <f t="shared" si="22"/>
        <v>1.7273015274304047E-4</v>
      </c>
      <c r="O265">
        <f t="shared" si="23"/>
        <v>13608.996187662846</v>
      </c>
      <c r="P265">
        <f t="shared" si="23"/>
        <v>14298.828902187683</v>
      </c>
      <c r="Q265">
        <f t="shared" si="23"/>
        <v>13861.925557593393</v>
      </c>
    </row>
    <row r="266" spans="1:17">
      <c r="A266">
        <f>B272</f>
        <v>2025</v>
      </c>
      <c r="B266" s="50">
        <v>2019</v>
      </c>
      <c r="C266">
        <v>196898.32852759078</v>
      </c>
      <c r="D266">
        <v>23347.435652380951</v>
      </c>
      <c r="E266">
        <v>5704.3611551317208</v>
      </c>
      <c r="F266">
        <v>2784064614.43155</v>
      </c>
      <c r="G266">
        <v>348350007.76605725</v>
      </c>
      <c r="H266">
        <v>82096214.692026898</v>
      </c>
      <c r="I266">
        <v>933956.69927212328</v>
      </c>
      <c r="J266">
        <v>0</v>
      </c>
      <c r="K266">
        <v>13770.850304444879</v>
      </c>
      <c r="L266">
        <f t="shared" si="21"/>
        <v>3.3546516644435658E-4</v>
      </c>
      <c r="M266">
        <v>0</v>
      </c>
      <c r="N266">
        <f t="shared" si="22"/>
        <v>1.6774038067533814E-4</v>
      </c>
      <c r="O266">
        <f t="shared" si="23"/>
        <v>14139.605121337672</v>
      </c>
      <c r="P266">
        <f t="shared" si="23"/>
        <v>14920.268459141585</v>
      </c>
      <c r="Q266">
        <f t="shared" si="23"/>
        <v>14391.833276224459</v>
      </c>
    </row>
    <row r="267" spans="1:17">
      <c r="A267">
        <f>B272</f>
        <v>2025</v>
      </c>
      <c r="B267" s="50">
        <v>2020</v>
      </c>
      <c r="C267">
        <v>159632.55284475733</v>
      </c>
      <c r="D267">
        <v>10659.773517396807</v>
      </c>
      <c r="E267">
        <v>5446.0271294912482</v>
      </c>
      <c r="F267">
        <v>2358760814.9925876</v>
      </c>
      <c r="G267">
        <v>165316016.00291967</v>
      </c>
      <c r="H267">
        <v>81908672.096740738</v>
      </c>
      <c r="I267">
        <v>770160.7031127204</v>
      </c>
      <c r="J267">
        <v>0</v>
      </c>
      <c r="K267">
        <v>13499.412969374147</v>
      </c>
      <c r="L267">
        <f t="shared" si="21"/>
        <v>3.2651072470658312E-4</v>
      </c>
      <c r="M267">
        <v>0</v>
      </c>
      <c r="N267">
        <f t="shared" si="22"/>
        <v>1.6481054598749023E-4</v>
      </c>
      <c r="O267">
        <f t="shared" si="23"/>
        <v>14776.18927316462</v>
      </c>
      <c r="P267">
        <f t="shared" si="23"/>
        <v>15508.398535214943</v>
      </c>
      <c r="Q267">
        <f t="shared" si="23"/>
        <v>15040.077867623917</v>
      </c>
    </row>
    <row r="268" spans="1:17">
      <c r="A268">
        <f>B272</f>
        <v>2025</v>
      </c>
      <c r="B268" s="50">
        <v>2021</v>
      </c>
      <c r="C268">
        <v>189122.27147278402</v>
      </c>
      <c r="D268">
        <v>14620.113671781468</v>
      </c>
      <c r="E268">
        <v>7483.8403450981014</v>
      </c>
      <c r="F268">
        <v>2914844735.8069706</v>
      </c>
      <c r="G268">
        <v>232108840.44513997</v>
      </c>
      <c r="H268">
        <v>116992809.7717768</v>
      </c>
      <c r="I268">
        <v>912151.58567197819</v>
      </c>
      <c r="J268">
        <v>0</v>
      </c>
      <c r="K268">
        <v>18717.138188503639</v>
      </c>
      <c r="L268">
        <f t="shared" si="21"/>
        <v>3.1293316397501027E-4</v>
      </c>
      <c r="M268">
        <v>0</v>
      </c>
      <c r="N268">
        <f t="shared" si="22"/>
        <v>1.599853719644482E-4</v>
      </c>
      <c r="O268">
        <f t="shared" si="23"/>
        <v>15412.487979906886</v>
      </c>
      <c r="P268">
        <f t="shared" si="23"/>
        <v>15875.994240259379</v>
      </c>
      <c r="Q268">
        <f t="shared" si="23"/>
        <v>15632.723892674545</v>
      </c>
    </row>
    <row r="269" spans="1:17">
      <c r="A269">
        <f>B272</f>
        <v>2025</v>
      </c>
      <c r="B269" s="50">
        <v>2022</v>
      </c>
      <c r="C269">
        <v>215920.44642200918</v>
      </c>
      <c r="D269">
        <v>18592.711109114382</v>
      </c>
      <c r="E269">
        <v>9010.3603871656742</v>
      </c>
      <c r="F269">
        <v>3467818939.9031272</v>
      </c>
      <c r="G269">
        <v>303222404.41547376</v>
      </c>
      <c r="H269">
        <v>146677849.76854825</v>
      </c>
      <c r="I269">
        <v>1048270.8892066994</v>
      </c>
      <c r="J269">
        <v>0</v>
      </c>
      <c r="K269">
        <v>21191.684817974408</v>
      </c>
      <c r="L269">
        <f t="shared" si="21"/>
        <v>3.0228535784973325E-4</v>
      </c>
      <c r="M269">
        <v>0</v>
      </c>
      <c r="N269">
        <f t="shared" si="22"/>
        <v>1.4447774392257613E-4</v>
      </c>
      <c r="O269">
        <f t="shared" si="23"/>
        <v>16060.632503164581</v>
      </c>
      <c r="P269">
        <f t="shared" si="23"/>
        <v>16308.670781574738</v>
      </c>
      <c r="Q269">
        <f t="shared" si="23"/>
        <v>16278.799455954688</v>
      </c>
    </row>
    <row r="270" spans="1:17">
      <c r="A270">
        <f>B272</f>
        <v>2025</v>
      </c>
      <c r="B270" s="50">
        <v>2023</v>
      </c>
      <c r="C270">
        <v>213211.65647504391</v>
      </c>
      <c r="D270">
        <v>19454.613616990689</v>
      </c>
      <c r="E270">
        <v>9076.519852947531</v>
      </c>
      <c r="F270">
        <v>3563275029.8900719</v>
      </c>
      <c r="G270">
        <v>327890845.25180101</v>
      </c>
      <c r="H270">
        <v>153537128.24302453</v>
      </c>
      <c r="I270">
        <v>1039635.6600961027</v>
      </c>
      <c r="J270">
        <v>0</v>
      </c>
      <c r="K270">
        <v>21395.157884238586</v>
      </c>
      <c r="L270">
        <f t="shared" si="21"/>
        <v>2.9176407977920692E-4</v>
      </c>
      <c r="M270">
        <v>0</v>
      </c>
      <c r="N270">
        <f t="shared" si="22"/>
        <v>1.3934843076114788E-4</v>
      </c>
      <c r="O270">
        <f t="shared" si="23"/>
        <v>16712.383782390189</v>
      </c>
      <c r="P270">
        <f t="shared" si="23"/>
        <v>16854.143274551468</v>
      </c>
      <c r="Q270">
        <f t="shared" si="23"/>
        <v>16915.858801671053</v>
      </c>
    </row>
    <row r="271" spans="1:17">
      <c r="A271">
        <f>B272</f>
        <v>2025</v>
      </c>
      <c r="B271" s="50">
        <v>2024</v>
      </c>
      <c r="C271">
        <v>214981.5020174112</v>
      </c>
      <c r="D271">
        <v>20833.871892195584</v>
      </c>
      <c r="E271">
        <v>9037.8600355708822</v>
      </c>
      <c r="F271">
        <v>3719633793.761013</v>
      </c>
      <c r="G271">
        <v>360847169.79046202</v>
      </c>
      <c r="H271">
        <v>158051304.28661051</v>
      </c>
      <c r="I271">
        <v>1046641.6802689207</v>
      </c>
      <c r="J271">
        <v>0</v>
      </c>
      <c r="K271">
        <v>21213.633845660399</v>
      </c>
      <c r="L271">
        <f t="shared" si="21"/>
        <v>2.8138299045042165E-4</v>
      </c>
      <c r="M271">
        <v>0</v>
      </c>
      <c r="N271">
        <f t="shared" si="22"/>
        <v>1.3421992271061273E-4</v>
      </c>
      <c r="O271">
        <f t="shared" si="23"/>
        <v>17302.110920500327</v>
      </c>
      <c r="P271">
        <f t="shared" si="23"/>
        <v>17320.216408052129</v>
      </c>
      <c r="Q271">
        <f t="shared" si="23"/>
        <v>17487.691075603951</v>
      </c>
    </row>
    <row r="272" spans="1:17">
      <c r="A272">
        <f>B272</f>
        <v>2025</v>
      </c>
      <c r="B272" s="50">
        <v>2025</v>
      </c>
      <c r="C272">
        <v>196453.24769791265</v>
      </c>
      <c r="D272">
        <v>19912.774928282637</v>
      </c>
      <c r="E272">
        <v>8410.228552595725</v>
      </c>
      <c r="F272">
        <v>3504627329.1368613</v>
      </c>
      <c r="G272">
        <v>352539068.78654736</v>
      </c>
      <c r="H272">
        <v>151085549.93981391</v>
      </c>
      <c r="I272">
        <v>950207.38987394993</v>
      </c>
      <c r="J272">
        <v>0</v>
      </c>
      <c r="K272">
        <v>19474.103751668787</v>
      </c>
      <c r="L272">
        <f t="shared" si="21"/>
        <v>2.7112936715812584E-4</v>
      </c>
      <c r="M272">
        <v>0</v>
      </c>
      <c r="N272">
        <f t="shared" si="22"/>
        <v>1.2889454854833203E-4</v>
      </c>
      <c r="O272">
        <f t="shared" si="23"/>
        <v>17839.498049561123</v>
      </c>
      <c r="P272">
        <f t="shared" si="23"/>
        <v>17704.165795889494</v>
      </c>
      <c r="Q272">
        <f t="shared" si="23"/>
        <v>17964.499893785051</v>
      </c>
    </row>
    <row r="273" spans="1:17">
      <c r="A273">
        <f>B317</f>
        <v>2026</v>
      </c>
      <c r="B273" s="50">
        <v>1982</v>
      </c>
      <c r="C273">
        <v>1253.541862506052</v>
      </c>
      <c r="D273">
        <v>2.1990098829305E-3</v>
      </c>
      <c r="F273">
        <v>2911468.8707402507</v>
      </c>
      <c r="G273">
        <v>6.5222005413475204</v>
      </c>
      <c r="I273">
        <v>1514.430726776452</v>
      </c>
      <c r="J273">
        <v>0</v>
      </c>
      <c r="L273">
        <f t="shared" si="21"/>
        <v>5.2016037059376247E-4</v>
      </c>
      <c r="M273">
        <v>0</v>
      </c>
      <c r="N273" t="e">
        <f t="shared" si="22"/>
        <v>#DIV/0!</v>
      </c>
      <c r="O273">
        <f t="shared" si="23"/>
        <v>2322.5940495674467</v>
      </c>
      <c r="P273">
        <f t="shared" si="23"/>
        <v>2965.9714546874802</v>
      </c>
      <c r="Q273" t="e">
        <f t="shared" si="23"/>
        <v>#DIV/0!</v>
      </c>
    </row>
    <row r="274" spans="1:17">
      <c r="A274">
        <f>B317</f>
        <v>2026</v>
      </c>
      <c r="B274" s="50">
        <v>1983</v>
      </c>
      <c r="C274">
        <v>1616.9928308445815</v>
      </c>
      <c r="D274">
        <v>6.1970307475934395E-3</v>
      </c>
      <c r="F274">
        <v>3849617.475856116</v>
      </c>
      <c r="G274">
        <v>15.197826690608501</v>
      </c>
      <c r="I274">
        <v>2036.3861406556382</v>
      </c>
      <c r="J274">
        <v>0</v>
      </c>
      <c r="L274">
        <f t="shared" si="21"/>
        <v>5.2898402332890654E-4</v>
      </c>
      <c r="M274">
        <v>0</v>
      </c>
      <c r="N274" t="e">
        <f t="shared" si="22"/>
        <v>#DIV/0!</v>
      </c>
      <c r="O274">
        <f t="shared" si="23"/>
        <v>2380.7263720800784</v>
      </c>
      <c r="P274">
        <f t="shared" si="23"/>
        <v>2452.4368701108087</v>
      </c>
      <c r="Q274" t="e">
        <f t="shared" si="23"/>
        <v>#DIV/0!</v>
      </c>
    </row>
    <row r="275" spans="1:17">
      <c r="A275">
        <f>B317</f>
        <v>2026</v>
      </c>
      <c r="B275" s="50">
        <v>1984</v>
      </c>
      <c r="C275">
        <v>2197.4895168819262</v>
      </c>
      <c r="D275">
        <v>4.8337821954061097E-3</v>
      </c>
      <c r="F275">
        <v>5815998.7900951151</v>
      </c>
      <c r="G275">
        <v>13.467622124707439</v>
      </c>
      <c r="I275">
        <v>3069.8533558490681</v>
      </c>
      <c r="J275">
        <v>0</v>
      </c>
      <c r="L275">
        <f t="shared" si="21"/>
        <v>5.2782909120908938E-4</v>
      </c>
      <c r="M275">
        <v>0</v>
      </c>
      <c r="N275" t="e">
        <f t="shared" si="22"/>
        <v>#DIV/0!</v>
      </c>
      <c r="O275">
        <f t="shared" si="23"/>
        <v>2646.6559887610219</v>
      </c>
      <c r="P275">
        <f t="shared" si="23"/>
        <v>2786.1458336924425</v>
      </c>
      <c r="Q275" t="e">
        <f t="shared" si="23"/>
        <v>#DIV/0!</v>
      </c>
    </row>
    <row r="276" spans="1:17">
      <c r="A276">
        <f>B317</f>
        <v>2026</v>
      </c>
      <c r="B276" s="50">
        <v>1985</v>
      </c>
      <c r="C276">
        <v>2646.7118756160676</v>
      </c>
      <c r="F276">
        <v>7258296.129109215</v>
      </c>
      <c r="I276">
        <v>3688.1031116422573</v>
      </c>
      <c r="L276">
        <f t="shared" ref="L276:L339" si="24">I276/F276</f>
        <v>5.0812243618047104E-4</v>
      </c>
      <c r="M276">
        <v>0</v>
      </c>
      <c r="N276" t="e">
        <f t="shared" ref="N276:N339" si="25">K276/H276</f>
        <v>#DIV/0!</v>
      </c>
      <c r="O276">
        <f t="shared" ref="O276:Q339" si="26">F276/C276</f>
        <v>2742.3824240104423</v>
      </c>
      <c r="P276" t="e">
        <f t="shared" si="26"/>
        <v>#DIV/0!</v>
      </c>
      <c r="Q276" t="e">
        <f t="shared" si="26"/>
        <v>#DIV/0!</v>
      </c>
    </row>
    <row r="277" spans="1:17">
      <c r="A277">
        <f>B317</f>
        <v>2026</v>
      </c>
      <c r="B277" s="50">
        <v>1986</v>
      </c>
      <c r="C277">
        <v>3301.7268238826837</v>
      </c>
      <c r="F277">
        <v>10227306.731418451</v>
      </c>
      <c r="I277">
        <v>5198.0140446289452</v>
      </c>
      <c r="L277">
        <f t="shared" si="24"/>
        <v>5.0824857229133085E-4</v>
      </c>
      <c r="M277">
        <v>0</v>
      </c>
      <c r="N277" t="e">
        <f t="shared" si="25"/>
        <v>#DIV/0!</v>
      </c>
      <c r="O277">
        <f t="shared" si="26"/>
        <v>3097.5629653671936</v>
      </c>
      <c r="P277" t="e">
        <f t="shared" si="26"/>
        <v>#DIV/0!</v>
      </c>
      <c r="Q277" t="e">
        <f t="shared" si="26"/>
        <v>#DIV/0!</v>
      </c>
    </row>
    <row r="278" spans="1:17">
      <c r="A278">
        <f>B317</f>
        <v>2026</v>
      </c>
      <c r="B278" s="50">
        <v>1987</v>
      </c>
      <c r="C278">
        <v>3725.7121680835808</v>
      </c>
      <c r="D278">
        <v>3.69931593045545E-3</v>
      </c>
      <c r="F278">
        <v>11715360.453973267</v>
      </c>
      <c r="G278">
        <v>13.0125394829684</v>
      </c>
      <c r="I278">
        <v>5880.7910228793553</v>
      </c>
      <c r="J278">
        <v>0</v>
      </c>
      <c r="L278">
        <f t="shared" si="24"/>
        <v>5.0197269183338555E-4</v>
      </c>
      <c r="M278">
        <v>0</v>
      </c>
      <c r="N278" t="e">
        <f t="shared" si="25"/>
        <v>#DIV/0!</v>
      </c>
      <c r="O278">
        <f t="shared" si="26"/>
        <v>3144.4620318051502</v>
      </c>
      <c r="P278">
        <f t="shared" si="26"/>
        <v>3517.5529010214409</v>
      </c>
      <c r="Q278" t="e">
        <f t="shared" si="26"/>
        <v>#DIV/0!</v>
      </c>
    </row>
    <row r="279" spans="1:17">
      <c r="A279">
        <f>B317</f>
        <v>2026</v>
      </c>
      <c r="B279" s="50">
        <v>1988</v>
      </c>
      <c r="C279">
        <v>3604.7233942272173</v>
      </c>
      <c r="F279">
        <v>12199403.026223134</v>
      </c>
      <c r="I279">
        <v>6214.4858941691054</v>
      </c>
      <c r="L279">
        <f t="shared" si="24"/>
        <v>5.0940901622897482E-4</v>
      </c>
      <c r="M279">
        <v>0</v>
      </c>
      <c r="N279" t="e">
        <f t="shared" si="25"/>
        <v>#DIV/0!</v>
      </c>
      <c r="O279">
        <f t="shared" si="26"/>
        <v>3384.2827013467559</v>
      </c>
      <c r="P279" t="e">
        <f t="shared" si="26"/>
        <v>#DIV/0!</v>
      </c>
      <c r="Q279" t="e">
        <f t="shared" si="26"/>
        <v>#DIV/0!</v>
      </c>
    </row>
    <row r="280" spans="1:17">
      <c r="A280">
        <f>B317</f>
        <v>2026</v>
      </c>
      <c r="B280" s="50">
        <v>1989</v>
      </c>
      <c r="C280">
        <v>4461.3616669694147</v>
      </c>
      <c r="D280">
        <v>0.40944391716374801</v>
      </c>
      <c r="F280">
        <v>16365901.530190777</v>
      </c>
      <c r="G280">
        <v>1184.7551689822999</v>
      </c>
      <c r="I280">
        <v>8292.1679483870357</v>
      </c>
      <c r="J280">
        <v>0</v>
      </c>
      <c r="L280">
        <f t="shared" si="24"/>
        <v>5.066734596374156E-4</v>
      </c>
      <c r="M280">
        <v>0</v>
      </c>
      <c r="N280" t="e">
        <f t="shared" si="25"/>
        <v>#DIV/0!</v>
      </c>
      <c r="O280">
        <f t="shared" si="26"/>
        <v>3668.3646724628961</v>
      </c>
      <c r="P280">
        <f t="shared" si="26"/>
        <v>2893.5713032182703</v>
      </c>
      <c r="Q280" t="e">
        <f t="shared" si="26"/>
        <v>#DIV/0!</v>
      </c>
    </row>
    <row r="281" spans="1:17">
      <c r="A281">
        <f>B317</f>
        <v>2026</v>
      </c>
      <c r="B281" s="50">
        <v>1990</v>
      </c>
      <c r="C281">
        <v>5212.8175468797726</v>
      </c>
      <c r="F281">
        <v>19654101.302907713</v>
      </c>
      <c r="I281">
        <v>10014.65487844631</v>
      </c>
      <c r="L281">
        <f t="shared" si="24"/>
        <v>5.095452966330594E-4</v>
      </c>
      <c r="M281">
        <v>0</v>
      </c>
      <c r="N281" t="e">
        <f t="shared" si="25"/>
        <v>#DIV/0!</v>
      </c>
      <c r="O281">
        <f t="shared" si="26"/>
        <v>3770.3413031733739</v>
      </c>
      <c r="P281" t="e">
        <f t="shared" si="26"/>
        <v>#DIV/0!</v>
      </c>
      <c r="Q281" t="e">
        <f t="shared" si="26"/>
        <v>#DIV/0!</v>
      </c>
    </row>
    <row r="282" spans="1:17">
      <c r="A282">
        <f>B317</f>
        <v>2026</v>
      </c>
      <c r="B282" s="50">
        <v>1991</v>
      </c>
      <c r="C282">
        <v>6232.4155883252215</v>
      </c>
      <c r="F282">
        <v>24533671.370911617</v>
      </c>
      <c r="I282">
        <v>12305.303533497303</v>
      </c>
      <c r="L282">
        <f t="shared" si="24"/>
        <v>5.0156796133199628E-4</v>
      </c>
      <c r="M282">
        <v>0</v>
      </c>
      <c r="N282" t="e">
        <f t="shared" si="25"/>
        <v>#DIV/0!</v>
      </c>
      <c r="O282">
        <f t="shared" si="26"/>
        <v>3936.4626801956124</v>
      </c>
      <c r="P282" t="e">
        <f t="shared" si="26"/>
        <v>#DIV/0!</v>
      </c>
      <c r="Q282" t="e">
        <f t="shared" si="26"/>
        <v>#DIV/0!</v>
      </c>
    </row>
    <row r="283" spans="1:17">
      <c r="A283">
        <f>B317</f>
        <v>2026</v>
      </c>
      <c r="B283" s="50">
        <v>1992</v>
      </c>
      <c r="C283">
        <v>5354.2820680831073</v>
      </c>
      <c r="F283">
        <v>22226171.320128415</v>
      </c>
      <c r="I283">
        <v>11133.950275381671</v>
      </c>
      <c r="L283">
        <f t="shared" si="24"/>
        <v>5.0093874086620436E-4</v>
      </c>
      <c r="M283">
        <v>0</v>
      </c>
      <c r="N283" t="e">
        <f t="shared" si="25"/>
        <v>#DIV/0!</v>
      </c>
      <c r="O283">
        <f t="shared" si="26"/>
        <v>4151.1020595307618</v>
      </c>
      <c r="P283" t="e">
        <f t="shared" si="26"/>
        <v>#DIV/0!</v>
      </c>
      <c r="Q283" t="e">
        <f t="shared" si="26"/>
        <v>#DIV/0!</v>
      </c>
    </row>
    <row r="284" spans="1:17">
      <c r="A284">
        <f>B317</f>
        <v>2026</v>
      </c>
      <c r="B284" s="50">
        <v>1993</v>
      </c>
      <c r="C284">
        <v>6351.7663163808438</v>
      </c>
      <c r="D284">
        <v>1.1387468654062989E-2</v>
      </c>
      <c r="F284">
        <v>28167845.357607227</v>
      </c>
      <c r="G284">
        <v>52.722197165347097</v>
      </c>
      <c r="I284">
        <v>13120.083572904663</v>
      </c>
      <c r="J284">
        <v>0</v>
      </c>
      <c r="L284">
        <f t="shared" si="24"/>
        <v>4.6578229205455901E-4</v>
      </c>
      <c r="M284">
        <v>0</v>
      </c>
      <c r="N284" t="e">
        <f t="shared" si="25"/>
        <v>#DIV/0!</v>
      </c>
      <c r="O284">
        <f t="shared" si="26"/>
        <v>4434.6476168312356</v>
      </c>
      <c r="P284">
        <f t="shared" si="26"/>
        <v>4629.8434504613188</v>
      </c>
      <c r="Q284" t="e">
        <f t="shared" si="26"/>
        <v>#DIV/0!</v>
      </c>
    </row>
    <row r="285" spans="1:17">
      <c r="A285">
        <f>B317</f>
        <v>2026</v>
      </c>
      <c r="B285" s="50">
        <v>1994</v>
      </c>
      <c r="C285">
        <v>7317.9989583054839</v>
      </c>
      <c r="D285">
        <v>1.04080038535211E-3</v>
      </c>
      <c r="F285">
        <v>34061729.665718503</v>
      </c>
      <c r="G285">
        <v>5.0614028049184601</v>
      </c>
      <c r="I285">
        <v>15680.251662747241</v>
      </c>
      <c r="J285">
        <v>0</v>
      </c>
      <c r="L285">
        <f t="shared" si="24"/>
        <v>4.6034807441175434E-4</v>
      </c>
      <c r="M285">
        <v>0</v>
      </c>
      <c r="N285" t="e">
        <f t="shared" si="25"/>
        <v>#DIV/0!</v>
      </c>
      <c r="O285">
        <f t="shared" si="26"/>
        <v>4654.5141451626623</v>
      </c>
      <c r="P285">
        <f t="shared" si="26"/>
        <v>4862.9909021470557</v>
      </c>
      <c r="Q285" t="e">
        <f t="shared" si="26"/>
        <v>#DIV/0!</v>
      </c>
    </row>
    <row r="286" spans="1:17">
      <c r="A286">
        <f>B317</f>
        <v>2026</v>
      </c>
      <c r="B286" s="50">
        <v>1995</v>
      </c>
      <c r="C286">
        <v>9267.6806767502731</v>
      </c>
      <c r="D286">
        <v>0.26132551473515775</v>
      </c>
      <c r="F286">
        <v>44505624.785938084</v>
      </c>
      <c r="G286">
        <v>1012.798892275854</v>
      </c>
      <c r="I286">
        <v>20496.191948729229</v>
      </c>
      <c r="J286">
        <v>0</v>
      </c>
      <c r="L286">
        <f t="shared" si="24"/>
        <v>4.6053037222398835E-4</v>
      </c>
      <c r="M286">
        <v>0</v>
      </c>
      <c r="N286" t="e">
        <f t="shared" si="25"/>
        <v>#DIV/0!</v>
      </c>
      <c r="O286">
        <f t="shared" si="26"/>
        <v>4802.239776947521</v>
      </c>
      <c r="P286">
        <f t="shared" si="26"/>
        <v>3875.6219166057413</v>
      </c>
      <c r="Q286" t="e">
        <f t="shared" si="26"/>
        <v>#DIV/0!</v>
      </c>
    </row>
    <row r="287" spans="1:17">
      <c r="A287">
        <f>B317</f>
        <v>2026</v>
      </c>
      <c r="B287" s="50">
        <v>1996</v>
      </c>
      <c r="C287">
        <v>9839.550188074345</v>
      </c>
      <c r="F287">
        <v>50102573.89938996</v>
      </c>
      <c r="I287">
        <v>23160.316532237088</v>
      </c>
      <c r="L287">
        <f t="shared" si="24"/>
        <v>4.6225801849511533E-4</v>
      </c>
      <c r="M287">
        <v>0</v>
      </c>
      <c r="N287" t="e">
        <f t="shared" si="25"/>
        <v>#DIV/0!</v>
      </c>
      <c r="O287">
        <f t="shared" si="26"/>
        <v>5091.9577563733446</v>
      </c>
      <c r="P287" t="e">
        <f t="shared" si="26"/>
        <v>#DIV/0!</v>
      </c>
      <c r="Q287" t="e">
        <f t="shared" si="26"/>
        <v>#DIV/0!</v>
      </c>
    </row>
    <row r="288" spans="1:17">
      <c r="A288">
        <f>B317</f>
        <v>2026</v>
      </c>
      <c r="B288" s="50">
        <v>1997</v>
      </c>
      <c r="C288">
        <v>14825.815388205316</v>
      </c>
      <c r="D288">
        <v>0.2887449935429246</v>
      </c>
      <c r="F288">
        <v>79708761.242581785</v>
      </c>
      <c r="G288">
        <v>1608.3822896657095</v>
      </c>
      <c r="I288">
        <v>36874.748776790504</v>
      </c>
      <c r="J288">
        <v>0</v>
      </c>
      <c r="L288">
        <f t="shared" si="24"/>
        <v>4.6261851522905591E-4</v>
      </c>
      <c r="M288">
        <v>0</v>
      </c>
      <c r="N288" t="e">
        <f t="shared" si="25"/>
        <v>#DIV/0!</v>
      </c>
      <c r="O288">
        <f t="shared" si="26"/>
        <v>5376.3492364807216</v>
      </c>
      <c r="P288">
        <f t="shared" si="26"/>
        <v>5570.2516948630964</v>
      </c>
      <c r="Q288" t="e">
        <f t="shared" si="26"/>
        <v>#DIV/0!</v>
      </c>
    </row>
    <row r="289" spans="1:17">
      <c r="A289">
        <f>B317</f>
        <v>2026</v>
      </c>
      <c r="B289" s="50">
        <v>1998</v>
      </c>
      <c r="C289">
        <v>18130.328340476837</v>
      </c>
      <c r="D289">
        <v>2.3630460994391429</v>
      </c>
      <c r="F289">
        <v>101516644.94810055</v>
      </c>
      <c r="G289">
        <v>13588.989644304949</v>
      </c>
      <c r="I289">
        <v>46056.413964296589</v>
      </c>
      <c r="J289">
        <v>0</v>
      </c>
      <c r="L289">
        <f t="shared" si="24"/>
        <v>4.536833736757406E-4</v>
      </c>
      <c r="M289">
        <v>0</v>
      </c>
      <c r="N289" t="e">
        <f t="shared" si="25"/>
        <v>#DIV/0!</v>
      </c>
      <c r="O289">
        <f t="shared" si="26"/>
        <v>5599.2722824252287</v>
      </c>
      <c r="P289">
        <f t="shared" si="26"/>
        <v>5750.6240134418995</v>
      </c>
      <c r="Q289" t="e">
        <f t="shared" si="26"/>
        <v>#DIV/0!</v>
      </c>
    </row>
    <row r="290" spans="1:17">
      <c r="A290">
        <f>B317</f>
        <v>2026</v>
      </c>
      <c r="B290" s="50">
        <v>1999</v>
      </c>
      <c r="C290">
        <v>20499.930396053707</v>
      </c>
      <c r="D290">
        <v>9.8641537978106051</v>
      </c>
      <c r="F290">
        <v>119197709.36853999</v>
      </c>
      <c r="G290">
        <v>57953.235364533321</v>
      </c>
      <c r="I290">
        <v>53433.545506840266</v>
      </c>
      <c r="J290">
        <v>0</v>
      </c>
      <c r="L290">
        <f t="shared" si="24"/>
        <v>4.4827661361874338E-4</v>
      </c>
      <c r="M290">
        <v>0</v>
      </c>
      <c r="N290" t="e">
        <f t="shared" si="25"/>
        <v>#DIV/0!</v>
      </c>
      <c r="O290">
        <f t="shared" si="26"/>
        <v>5814.542150420466</v>
      </c>
      <c r="P290">
        <f t="shared" si="26"/>
        <v>5875.1350143583841</v>
      </c>
      <c r="Q290" t="e">
        <f t="shared" si="26"/>
        <v>#DIV/0!</v>
      </c>
    </row>
    <row r="291" spans="1:17">
      <c r="A291">
        <f>B317</f>
        <v>2026</v>
      </c>
      <c r="B291" s="50">
        <v>2000</v>
      </c>
      <c r="C291">
        <v>27670.611738387146</v>
      </c>
      <c r="D291">
        <v>6.995440571285978</v>
      </c>
      <c r="F291">
        <v>167790408.04326943</v>
      </c>
      <c r="G291">
        <v>43832.997315759276</v>
      </c>
      <c r="I291">
        <v>76544.390122324519</v>
      </c>
      <c r="J291">
        <v>0</v>
      </c>
      <c r="L291">
        <f t="shared" si="24"/>
        <v>4.5619049989189739E-4</v>
      </c>
      <c r="M291">
        <v>0</v>
      </c>
      <c r="N291" t="e">
        <f t="shared" si="25"/>
        <v>#DIV/0!</v>
      </c>
      <c r="O291">
        <f t="shared" si="26"/>
        <v>6063.8488816094941</v>
      </c>
      <c r="P291">
        <f t="shared" si="26"/>
        <v>6265.9380590951714</v>
      </c>
      <c r="Q291" t="e">
        <f t="shared" si="26"/>
        <v>#DIV/0!</v>
      </c>
    </row>
    <row r="292" spans="1:17">
      <c r="A292">
        <f>B317</f>
        <v>2026</v>
      </c>
      <c r="B292" s="50">
        <v>2001</v>
      </c>
      <c r="C292">
        <v>30521.955459279194</v>
      </c>
      <c r="D292">
        <v>1.5881659253839429</v>
      </c>
      <c r="F292">
        <v>192052668.21416363</v>
      </c>
      <c r="G292">
        <v>9999.5293037433203</v>
      </c>
      <c r="I292">
        <v>86643.04273771595</v>
      </c>
      <c r="J292">
        <v>0</v>
      </c>
      <c r="L292">
        <f t="shared" si="24"/>
        <v>4.5114209317361696E-4</v>
      </c>
      <c r="M292">
        <v>0</v>
      </c>
      <c r="N292" t="e">
        <f t="shared" si="25"/>
        <v>#DIV/0!</v>
      </c>
      <c r="O292">
        <f t="shared" si="26"/>
        <v>6292.2792895884513</v>
      </c>
      <c r="P292">
        <f t="shared" si="26"/>
        <v>6296.2749319318827</v>
      </c>
      <c r="Q292" t="e">
        <f t="shared" si="26"/>
        <v>#DIV/0!</v>
      </c>
    </row>
    <row r="293" spans="1:17">
      <c r="A293">
        <f>B317</f>
        <v>2026</v>
      </c>
      <c r="B293" s="50">
        <v>2002</v>
      </c>
      <c r="C293">
        <v>33487.433092835534</v>
      </c>
      <c r="D293">
        <v>17.344352654610979</v>
      </c>
      <c r="F293">
        <v>220165748.99602282</v>
      </c>
      <c r="G293">
        <v>98552.1585593372</v>
      </c>
      <c r="I293">
        <v>98986.074920732019</v>
      </c>
      <c r="J293">
        <v>0</v>
      </c>
      <c r="L293">
        <f t="shared" si="24"/>
        <v>4.4959797503525467E-4</v>
      </c>
      <c r="M293">
        <v>0</v>
      </c>
      <c r="N293" t="e">
        <f t="shared" si="25"/>
        <v>#DIV/0!</v>
      </c>
      <c r="O293">
        <f t="shared" si="26"/>
        <v>6574.5782421025924</v>
      </c>
      <c r="P293">
        <f t="shared" si="26"/>
        <v>5682.0891803729101</v>
      </c>
      <c r="Q293" t="e">
        <f t="shared" si="26"/>
        <v>#DIV/0!</v>
      </c>
    </row>
    <row r="294" spans="1:17">
      <c r="A294">
        <f>B317</f>
        <v>2026</v>
      </c>
      <c r="B294" s="50">
        <v>2003</v>
      </c>
      <c r="C294">
        <v>37360.095067477327</v>
      </c>
      <c r="D294">
        <v>3.2809430041472072</v>
      </c>
      <c r="F294">
        <v>254560156.54099223</v>
      </c>
      <c r="G294">
        <v>16902.142844873477</v>
      </c>
      <c r="I294">
        <v>113644.11981970986</v>
      </c>
      <c r="J294">
        <v>0</v>
      </c>
      <c r="L294">
        <f t="shared" si="24"/>
        <v>4.4643325712839734E-4</v>
      </c>
      <c r="M294">
        <v>0</v>
      </c>
      <c r="N294" t="e">
        <f t="shared" si="25"/>
        <v>#DIV/0!</v>
      </c>
      <c r="O294">
        <f t="shared" si="26"/>
        <v>6813.6913485156438</v>
      </c>
      <c r="P294">
        <f t="shared" si="26"/>
        <v>5151.6112360100979</v>
      </c>
      <c r="Q294" t="e">
        <f t="shared" si="26"/>
        <v>#DIV/0!</v>
      </c>
    </row>
    <row r="295" spans="1:17">
      <c r="A295">
        <f>B317</f>
        <v>2026</v>
      </c>
      <c r="B295" s="50">
        <v>2004</v>
      </c>
      <c r="C295">
        <v>44181.061309276942</v>
      </c>
      <c r="D295">
        <v>0.63169755845363695</v>
      </c>
      <c r="F295">
        <v>315277037.04751736</v>
      </c>
      <c r="G295">
        <v>4881.4751830299101</v>
      </c>
      <c r="I295">
        <v>141233.25280163216</v>
      </c>
      <c r="J295">
        <v>0</v>
      </c>
      <c r="L295">
        <f t="shared" si="24"/>
        <v>4.4796555475223529E-4</v>
      </c>
      <c r="M295">
        <v>0</v>
      </c>
      <c r="N295" t="e">
        <f t="shared" si="25"/>
        <v>#DIV/0!</v>
      </c>
      <c r="O295">
        <f t="shared" si="26"/>
        <v>7136.0222616770161</v>
      </c>
      <c r="P295">
        <f t="shared" si="26"/>
        <v>7727.5511321897611</v>
      </c>
      <c r="Q295" t="e">
        <f t="shared" si="26"/>
        <v>#DIV/0!</v>
      </c>
    </row>
    <row r="296" spans="1:17">
      <c r="A296">
        <f>B317</f>
        <v>2026</v>
      </c>
      <c r="B296" s="50">
        <v>2005</v>
      </c>
      <c r="C296">
        <v>53506.938917660576</v>
      </c>
      <c r="D296">
        <v>0.63512981826566195</v>
      </c>
      <c r="F296">
        <v>397263459.53040916</v>
      </c>
      <c r="G296">
        <v>5058.9035511067495</v>
      </c>
      <c r="I296">
        <v>173581.73474689978</v>
      </c>
      <c r="J296">
        <v>0</v>
      </c>
      <c r="L296">
        <f t="shared" si="24"/>
        <v>4.3694362162602243E-4</v>
      </c>
      <c r="M296">
        <v>0</v>
      </c>
      <c r="N296" t="e">
        <f t="shared" si="25"/>
        <v>#DIV/0!</v>
      </c>
      <c r="O296">
        <f t="shared" si="26"/>
        <v>7424.5222688171352</v>
      </c>
      <c r="P296">
        <f t="shared" si="26"/>
        <v>7965.1488650320498</v>
      </c>
      <c r="Q296" t="e">
        <f t="shared" si="26"/>
        <v>#DIV/0!</v>
      </c>
    </row>
    <row r="297" spans="1:17">
      <c r="A297">
        <f>B317</f>
        <v>2026</v>
      </c>
      <c r="B297" s="50">
        <v>2006</v>
      </c>
      <c r="C297">
        <v>63497.055124650782</v>
      </c>
      <c r="D297">
        <v>0.40575286491384699</v>
      </c>
      <c r="F297">
        <v>493230450.02569604</v>
      </c>
      <c r="G297">
        <v>3412.6358536747598</v>
      </c>
      <c r="I297">
        <v>213918.00994574858</v>
      </c>
      <c r="J297">
        <v>0</v>
      </c>
      <c r="L297">
        <f t="shared" si="24"/>
        <v>4.3370803634407406E-4</v>
      </c>
      <c r="M297">
        <v>0</v>
      </c>
      <c r="N297" t="e">
        <f t="shared" si="25"/>
        <v>#DIV/0!</v>
      </c>
      <c r="O297">
        <f t="shared" si="26"/>
        <v>7767.7688997928735</v>
      </c>
      <c r="P297">
        <f t="shared" si="26"/>
        <v>8410.626636978548</v>
      </c>
      <c r="Q297" t="e">
        <f t="shared" si="26"/>
        <v>#DIV/0!</v>
      </c>
    </row>
    <row r="298" spans="1:17">
      <c r="A298">
        <f>B317</f>
        <v>2026</v>
      </c>
      <c r="B298" s="50">
        <v>2007</v>
      </c>
      <c r="C298">
        <v>74687.068210102734</v>
      </c>
      <c r="D298">
        <v>2.6024436942396001</v>
      </c>
      <c r="F298">
        <v>604590271.47433352</v>
      </c>
      <c r="G298">
        <v>22713.617533882501</v>
      </c>
      <c r="I298">
        <v>255581.99912956674</v>
      </c>
      <c r="J298">
        <v>0</v>
      </c>
      <c r="L298">
        <f t="shared" si="24"/>
        <v>4.227358778140989E-4</v>
      </c>
      <c r="M298">
        <v>0</v>
      </c>
      <c r="N298" t="e">
        <f t="shared" si="25"/>
        <v>#DIV/0!</v>
      </c>
      <c r="O298">
        <f t="shared" si="26"/>
        <v>8094.9793044969474</v>
      </c>
      <c r="P298">
        <f t="shared" si="26"/>
        <v>8727.8036347753223</v>
      </c>
      <c r="Q298" t="e">
        <f t="shared" si="26"/>
        <v>#DIV/0!</v>
      </c>
    </row>
    <row r="299" spans="1:17">
      <c r="A299">
        <f>B317</f>
        <v>2026</v>
      </c>
      <c r="B299" s="50">
        <v>2008</v>
      </c>
      <c r="C299">
        <v>70254.986908379782</v>
      </c>
      <c r="D299">
        <v>45.703472041999902</v>
      </c>
      <c r="F299">
        <v>593666532.98035431</v>
      </c>
      <c r="G299">
        <v>394163.16128467303</v>
      </c>
      <c r="I299">
        <v>250627.37331653698</v>
      </c>
      <c r="J299">
        <v>0</v>
      </c>
      <c r="L299">
        <f t="shared" si="24"/>
        <v>4.2216860711067028E-4</v>
      </c>
      <c r="M299">
        <v>0</v>
      </c>
      <c r="N299" t="e">
        <f t="shared" si="25"/>
        <v>#DIV/0!</v>
      </c>
      <c r="O299">
        <f t="shared" si="26"/>
        <v>8450.1692919615889</v>
      </c>
      <c r="P299">
        <f t="shared" si="26"/>
        <v>8624.3592373562078</v>
      </c>
      <c r="Q299" t="e">
        <f t="shared" si="26"/>
        <v>#DIV/0!</v>
      </c>
    </row>
    <row r="300" spans="1:17">
      <c r="A300">
        <f>B317</f>
        <v>2026</v>
      </c>
      <c r="B300" s="50">
        <v>2009</v>
      </c>
      <c r="C300">
        <v>56487.142358845245</v>
      </c>
      <c r="D300">
        <v>6.9736624209935201</v>
      </c>
      <c r="F300">
        <v>498018013.36185575</v>
      </c>
      <c r="G300">
        <v>67028.340398677494</v>
      </c>
      <c r="I300">
        <v>195593.74859157638</v>
      </c>
      <c r="J300">
        <v>0</v>
      </c>
      <c r="L300">
        <f t="shared" si="24"/>
        <v>3.927443251926303E-4</v>
      </c>
      <c r="M300">
        <v>0</v>
      </c>
      <c r="N300" t="e">
        <f t="shared" si="25"/>
        <v>#DIV/0!</v>
      </c>
      <c r="O300">
        <f t="shared" si="26"/>
        <v>8816.48447000739</v>
      </c>
      <c r="P300">
        <f t="shared" si="26"/>
        <v>9611.6411079629142</v>
      </c>
      <c r="Q300" t="e">
        <f t="shared" si="26"/>
        <v>#DIV/0!</v>
      </c>
    </row>
    <row r="301" spans="1:17">
      <c r="A301">
        <f>B317</f>
        <v>2026</v>
      </c>
      <c r="B301" s="50">
        <v>2010</v>
      </c>
      <c r="C301">
        <v>76877.254709180314</v>
      </c>
      <c r="D301">
        <v>47.282342906027601</v>
      </c>
      <c r="E301">
        <v>1.9792057361516</v>
      </c>
      <c r="F301">
        <v>708183188.4431895</v>
      </c>
      <c r="G301">
        <v>457301.83262248698</v>
      </c>
      <c r="H301">
        <v>18095.751109569999</v>
      </c>
      <c r="I301">
        <v>259085.21207198073</v>
      </c>
      <c r="J301">
        <v>0</v>
      </c>
      <c r="K301">
        <v>3.2044187146191598</v>
      </c>
      <c r="L301">
        <f t="shared" si="24"/>
        <v>3.6584490609206909E-4</v>
      </c>
      <c r="M301">
        <v>0</v>
      </c>
      <c r="N301">
        <f t="shared" si="25"/>
        <v>1.7708127699239256E-4</v>
      </c>
      <c r="O301">
        <f t="shared" si="26"/>
        <v>9211.8688566882665</v>
      </c>
      <c r="P301">
        <f t="shared" si="26"/>
        <v>9671.7253104686934</v>
      </c>
      <c r="Q301">
        <f t="shared" si="26"/>
        <v>9142.9358651494586</v>
      </c>
    </row>
    <row r="302" spans="1:17">
      <c r="A302">
        <f>B317</f>
        <v>2026</v>
      </c>
      <c r="B302" s="50">
        <v>2011</v>
      </c>
      <c r="C302">
        <v>84310.336799146884</v>
      </c>
      <c r="D302">
        <v>665.29386230478872</v>
      </c>
      <c r="E302">
        <v>97.830685346779404</v>
      </c>
      <c r="F302">
        <v>814138628.02343035</v>
      </c>
      <c r="G302">
        <v>6763399.0972935772</v>
      </c>
      <c r="H302">
        <v>939977.89983438898</v>
      </c>
      <c r="I302">
        <v>307666.73940448626</v>
      </c>
      <c r="J302">
        <v>0</v>
      </c>
      <c r="K302">
        <v>166.34189948558799</v>
      </c>
      <c r="L302">
        <f t="shared" si="24"/>
        <v>3.7790460839751708E-4</v>
      </c>
      <c r="M302">
        <v>0</v>
      </c>
      <c r="N302">
        <f t="shared" si="25"/>
        <v>1.7696362809688942E-4</v>
      </c>
      <c r="O302">
        <f t="shared" si="26"/>
        <v>9656.450904270001</v>
      </c>
      <c r="P302">
        <f t="shared" si="26"/>
        <v>10166.032606798775</v>
      </c>
      <c r="Q302">
        <f t="shared" si="26"/>
        <v>9608.2113347408249</v>
      </c>
    </row>
    <row r="303" spans="1:17">
      <c r="A303">
        <f>B317</f>
        <v>2026</v>
      </c>
      <c r="B303" s="50">
        <v>2012</v>
      </c>
      <c r="C303">
        <v>116500.6996163469</v>
      </c>
      <c r="D303">
        <v>991.42638261456261</v>
      </c>
      <c r="E303">
        <v>1021.2879664696</v>
      </c>
      <c r="F303">
        <v>1178426700.4895358</v>
      </c>
      <c r="G303">
        <v>10546764.837283097</v>
      </c>
      <c r="H303">
        <v>10313345.205341799</v>
      </c>
      <c r="I303">
        <v>420957.64669765701</v>
      </c>
      <c r="J303">
        <v>0</v>
      </c>
      <c r="K303">
        <v>1812.9723827258699</v>
      </c>
      <c r="L303">
        <f t="shared" si="24"/>
        <v>3.5722005155075406E-4</v>
      </c>
      <c r="M303">
        <v>0</v>
      </c>
      <c r="N303">
        <f t="shared" si="25"/>
        <v>1.7578897502498419E-4</v>
      </c>
      <c r="O303">
        <f t="shared" si="26"/>
        <v>10115.189903324699</v>
      </c>
      <c r="P303">
        <f t="shared" si="26"/>
        <v>10637.970728062992</v>
      </c>
      <c r="Q303">
        <f t="shared" si="26"/>
        <v>10098.371413297946</v>
      </c>
    </row>
    <row r="304" spans="1:17">
      <c r="A304">
        <f>B317</f>
        <v>2026</v>
      </c>
      <c r="B304" s="50">
        <v>2013</v>
      </c>
      <c r="C304">
        <v>154166.63390609581</v>
      </c>
      <c r="D304">
        <v>2954.8104438022488</v>
      </c>
      <c r="E304">
        <v>2057.0354469324998</v>
      </c>
      <c r="F304">
        <v>1630955997.5637476</v>
      </c>
      <c r="G304">
        <v>32787739.746560611</v>
      </c>
      <c r="H304">
        <v>21784281.168323401</v>
      </c>
      <c r="I304">
        <v>570608.1017758114</v>
      </c>
      <c r="J304">
        <v>0</v>
      </c>
      <c r="K304">
        <v>3812.5578935765402</v>
      </c>
      <c r="L304">
        <f t="shared" si="24"/>
        <v>3.49861126007177E-4</v>
      </c>
      <c r="M304">
        <v>0</v>
      </c>
      <c r="N304">
        <f t="shared" si="25"/>
        <v>1.7501417026880803E-4</v>
      </c>
      <c r="O304">
        <f t="shared" si="26"/>
        <v>10579.176286336877</v>
      </c>
      <c r="P304">
        <f t="shared" si="26"/>
        <v>11096.393616495196</v>
      </c>
      <c r="Q304">
        <f t="shared" si="26"/>
        <v>10590.134069302812</v>
      </c>
    </row>
    <row r="305" spans="1:17">
      <c r="A305">
        <f>B317</f>
        <v>2026</v>
      </c>
      <c r="B305" s="50">
        <v>2014</v>
      </c>
      <c r="C305">
        <v>159356.49702103992</v>
      </c>
      <c r="D305">
        <v>3332.9649567280121</v>
      </c>
      <c r="E305">
        <v>3009.2469796097598</v>
      </c>
      <c r="F305">
        <v>1765211730.4217877</v>
      </c>
      <c r="G305">
        <v>38662596.690308586</v>
      </c>
      <c r="H305">
        <v>33436411.038122501</v>
      </c>
      <c r="I305">
        <v>617927.73648449266</v>
      </c>
      <c r="J305">
        <v>0</v>
      </c>
      <c r="K305">
        <v>5834.9486090766004</v>
      </c>
      <c r="L305">
        <f t="shared" si="24"/>
        <v>3.5005870731260219E-4</v>
      </c>
      <c r="M305">
        <v>0</v>
      </c>
      <c r="N305">
        <f t="shared" si="25"/>
        <v>1.7450881921579107E-4</v>
      </c>
      <c r="O305">
        <f t="shared" si="26"/>
        <v>11077.124330793529</v>
      </c>
      <c r="P305">
        <f t="shared" si="26"/>
        <v>11600.060964416452</v>
      </c>
      <c r="Q305">
        <f t="shared" si="26"/>
        <v>11111.221931826462</v>
      </c>
    </row>
    <row r="306" spans="1:17">
      <c r="A306">
        <f>B317</f>
        <v>2026</v>
      </c>
      <c r="B306" s="50">
        <v>2015</v>
      </c>
      <c r="C306">
        <v>202766.87322525846</v>
      </c>
      <c r="D306">
        <v>4882.8280971048007</v>
      </c>
      <c r="E306">
        <v>2283.7321763389555</v>
      </c>
      <c r="F306">
        <v>2345197420.9360142</v>
      </c>
      <c r="G306">
        <v>59219491.298878796</v>
      </c>
      <c r="H306">
        <v>26570836.306768361</v>
      </c>
      <c r="I306">
        <v>807394.00957497233</v>
      </c>
      <c r="J306">
        <v>0</v>
      </c>
      <c r="K306">
        <v>4625.6376142338668</v>
      </c>
      <c r="L306">
        <f t="shared" si="24"/>
        <v>3.4427549781831398E-4</v>
      </c>
      <c r="M306">
        <v>0</v>
      </c>
      <c r="N306">
        <f t="shared" si="25"/>
        <v>1.7408701633736621E-4</v>
      </c>
      <c r="O306">
        <f t="shared" si="26"/>
        <v>11565.97911499419</v>
      </c>
      <c r="P306">
        <f t="shared" si="26"/>
        <v>12128.113077335674</v>
      </c>
      <c r="Q306">
        <f t="shared" si="26"/>
        <v>11634.830293175619</v>
      </c>
    </row>
    <row r="307" spans="1:17">
      <c r="A307">
        <f>B317</f>
        <v>2026</v>
      </c>
      <c r="B307" s="50">
        <v>2016</v>
      </c>
      <c r="C307">
        <v>205671.35504451572</v>
      </c>
      <c r="D307">
        <v>8578.2368722278497</v>
      </c>
      <c r="E307">
        <v>2540.3847208322904</v>
      </c>
      <c r="F307">
        <v>2483293761.2964487</v>
      </c>
      <c r="G307">
        <v>107913101.926166</v>
      </c>
      <c r="H307">
        <v>30937037.936285667</v>
      </c>
      <c r="I307">
        <v>840939.07731603784</v>
      </c>
      <c r="J307">
        <v>0</v>
      </c>
      <c r="K307">
        <v>5367.7517926760274</v>
      </c>
      <c r="L307">
        <f t="shared" si="24"/>
        <v>3.3863858171858421E-4</v>
      </c>
      <c r="M307">
        <v>0</v>
      </c>
      <c r="N307">
        <f t="shared" si="25"/>
        <v>1.7350567962358989E-4</v>
      </c>
      <c r="O307">
        <f t="shared" si="26"/>
        <v>12074.086645459025</v>
      </c>
      <c r="P307">
        <f t="shared" si="26"/>
        <v>12579.869678760682</v>
      </c>
      <c r="Q307">
        <f t="shared" si="26"/>
        <v>12178.09164202104</v>
      </c>
    </row>
    <row r="308" spans="1:17">
      <c r="A308">
        <f>B317</f>
        <v>2026</v>
      </c>
      <c r="B308" s="50">
        <v>2017</v>
      </c>
      <c r="C308">
        <v>235249.74002691667</v>
      </c>
      <c r="D308">
        <v>15763.9945109605</v>
      </c>
      <c r="E308">
        <v>6839.2657842885865</v>
      </c>
      <c r="F308">
        <v>2948417140.371172</v>
      </c>
      <c r="G308">
        <v>207238821.848427</v>
      </c>
      <c r="H308">
        <v>86706841.455645248</v>
      </c>
      <c r="I308">
        <v>1008431.3742373901</v>
      </c>
      <c r="J308">
        <v>0</v>
      </c>
      <c r="K308">
        <v>15018.118443587404</v>
      </c>
      <c r="L308">
        <f t="shared" si="24"/>
        <v>3.4202466144612093E-4</v>
      </c>
      <c r="M308">
        <v>0</v>
      </c>
      <c r="N308">
        <f t="shared" si="25"/>
        <v>1.732056916324175E-4</v>
      </c>
      <c r="O308">
        <f t="shared" si="26"/>
        <v>12533.136657383007</v>
      </c>
      <c r="P308">
        <f t="shared" si="26"/>
        <v>13146.339381451608</v>
      </c>
      <c r="Q308">
        <f t="shared" si="26"/>
        <v>12677.799663061991</v>
      </c>
    </row>
    <row r="309" spans="1:17">
      <c r="A309">
        <f>B317</f>
        <v>2026</v>
      </c>
      <c r="B309" s="50">
        <v>2018</v>
      </c>
      <c r="C309">
        <v>228363.216277553</v>
      </c>
      <c r="D309">
        <v>30830.7429822827</v>
      </c>
      <c r="E309">
        <v>7055.2479553416997</v>
      </c>
      <c r="F309">
        <v>2967805981.5481334</v>
      </c>
      <c r="G309">
        <v>422222876.995727</v>
      </c>
      <c r="H309">
        <v>93346235.652541548</v>
      </c>
      <c r="I309">
        <v>1021824.7380443065</v>
      </c>
      <c r="J309">
        <v>0</v>
      </c>
      <c r="K309">
        <v>16153.253406192376</v>
      </c>
      <c r="L309">
        <f t="shared" si="24"/>
        <v>3.4430307924350213E-4</v>
      </c>
      <c r="M309">
        <v>0</v>
      </c>
      <c r="N309">
        <f t="shared" si="25"/>
        <v>1.7304665039004783E-4</v>
      </c>
      <c r="O309">
        <f t="shared" si="26"/>
        <v>12995.98959028961</v>
      </c>
      <c r="P309">
        <f t="shared" si="26"/>
        <v>13694.865454211176</v>
      </c>
      <c r="Q309">
        <f t="shared" si="26"/>
        <v>13230.75195137073</v>
      </c>
    </row>
    <row r="310" spans="1:17">
      <c r="A310">
        <f>B317</f>
        <v>2026</v>
      </c>
      <c r="B310" s="50">
        <v>2019</v>
      </c>
      <c r="C310">
        <v>192711.16541329262</v>
      </c>
      <c r="D310">
        <v>22708.41332830007</v>
      </c>
      <c r="E310">
        <v>5559.4453876081216</v>
      </c>
      <c r="F310">
        <v>2600384322.3148184</v>
      </c>
      <c r="G310">
        <v>324811464.4458198</v>
      </c>
      <c r="H310">
        <v>76373889.137045696</v>
      </c>
      <c r="I310">
        <v>873860.91873089934</v>
      </c>
      <c r="J310">
        <v>0</v>
      </c>
      <c r="K310">
        <v>12835.39379917614</v>
      </c>
      <c r="L310">
        <f t="shared" si="24"/>
        <v>3.3605067959839222E-4</v>
      </c>
      <c r="M310">
        <v>0</v>
      </c>
      <c r="N310">
        <f t="shared" si="25"/>
        <v>1.6805997369263523E-4</v>
      </c>
      <c r="O310">
        <f t="shared" si="26"/>
        <v>13493.68790717433</v>
      </c>
      <c r="P310">
        <f t="shared" si="26"/>
        <v>14303.573734983398</v>
      </c>
      <c r="Q310">
        <f t="shared" si="26"/>
        <v>13737.681335494612</v>
      </c>
    </row>
    <row r="311" spans="1:17">
      <c r="A311">
        <f>B317</f>
        <v>2026</v>
      </c>
      <c r="B311" s="50">
        <v>2020</v>
      </c>
      <c r="C311">
        <v>155948.01410119105</v>
      </c>
      <c r="D311">
        <v>10343.590057753647</v>
      </c>
      <c r="E311">
        <v>5297.5525552738072</v>
      </c>
      <c r="F311">
        <v>2199435959.3801041</v>
      </c>
      <c r="G311">
        <v>153848489.26207328</v>
      </c>
      <c r="H311">
        <v>76084920.135382086</v>
      </c>
      <c r="I311">
        <v>719412.87184065965</v>
      </c>
      <c r="J311">
        <v>0</v>
      </c>
      <c r="K311">
        <v>12561.641682257416</v>
      </c>
      <c r="L311">
        <f t="shared" si="24"/>
        <v>3.2708971078358707E-4</v>
      </c>
      <c r="M311">
        <v>0</v>
      </c>
      <c r="N311">
        <f t="shared" si="25"/>
        <v>1.6510028084285028E-4</v>
      </c>
      <c r="O311">
        <f t="shared" si="26"/>
        <v>14103.6483988372</v>
      </c>
      <c r="P311">
        <f t="shared" si="26"/>
        <v>14873.799947895952</v>
      </c>
      <c r="Q311">
        <f t="shared" si="26"/>
        <v>14362.27755015629</v>
      </c>
    </row>
    <row r="312" spans="1:17">
      <c r="A312">
        <f>B317</f>
        <v>2026</v>
      </c>
      <c r="B312" s="50">
        <v>2021</v>
      </c>
      <c r="C312">
        <v>186916.70699860048</v>
      </c>
      <c r="D312">
        <v>14388.693570472597</v>
      </c>
      <c r="E312">
        <v>7378.3229929137506</v>
      </c>
      <c r="F312">
        <v>2750166884.3304343</v>
      </c>
      <c r="G312">
        <v>219125978.31663701</v>
      </c>
      <c r="H312">
        <v>110166789.36164279</v>
      </c>
      <c r="I312">
        <v>861849.32804756064</v>
      </c>
      <c r="J312">
        <v>0</v>
      </c>
      <c r="K312">
        <v>17654.712386982177</v>
      </c>
      <c r="L312">
        <f t="shared" si="24"/>
        <v>3.1338073807742387E-4</v>
      </c>
      <c r="M312">
        <v>0</v>
      </c>
      <c r="N312">
        <f t="shared" si="25"/>
        <v>1.6025439689476044E-4</v>
      </c>
      <c r="O312">
        <f t="shared" si="26"/>
        <v>14713.328350852158</v>
      </c>
      <c r="P312">
        <f t="shared" si="26"/>
        <v>15229.039192711074</v>
      </c>
      <c r="Q312">
        <f t="shared" si="26"/>
        <v>14931.142139948141</v>
      </c>
    </row>
    <row r="313" spans="1:17">
      <c r="A313">
        <f>B317</f>
        <v>2026</v>
      </c>
      <c r="B313" s="50">
        <v>2022</v>
      </c>
      <c r="C313">
        <v>215720.54832015262</v>
      </c>
      <c r="D313">
        <v>18587.502572712765</v>
      </c>
      <c r="E313">
        <v>9005.1303424875059</v>
      </c>
      <c r="F313">
        <v>3309186293.7298818</v>
      </c>
      <c r="G313">
        <v>290988596.93587375</v>
      </c>
      <c r="H313">
        <v>140094591.15527731</v>
      </c>
      <c r="I313">
        <v>1001005.4302043346</v>
      </c>
      <c r="J313">
        <v>0</v>
      </c>
      <c r="K313">
        <v>20273.088478689169</v>
      </c>
      <c r="L313">
        <f t="shared" si="24"/>
        <v>3.0249292162880069E-4</v>
      </c>
      <c r="M313">
        <v>0</v>
      </c>
      <c r="N313">
        <f t="shared" si="25"/>
        <v>1.4471000137484958E-4</v>
      </c>
      <c r="O313">
        <f t="shared" si="26"/>
        <v>15340.153358124659</v>
      </c>
      <c r="P313">
        <f t="shared" si="26"/>
        <v>15655.066935299701</v>
      </c>
      <c r="Q313">
        <f t="shared" si="26"/>
        <v>15557.197489334585</v>
      </c>
    </row>
    <row r="314" spans="1:17">
      <c r="A314">
        <f>B317</f>
        <v>2026</v>
      </c>
      <c r="B314" s="50">
        <v>2023</v>
      </c>
      <c r="C314">
        <v>213760.23067248441</v>
      </c>
      <c r="D314">
        <v>19510.985339890274</v>
      </c>
      <c r="E314">
        <v>9101.2945282837391</v>
      </c>
      <c r="F314">
        <v>3416146394.4294128</v>
      </c>
      <c r="G314">
        <v>316125386.14194131</v>
      </c>
      <c r="H314">
        <v>147348774.16904935</v>
      </c>
      <c r="I314">
        <v>997307.59735280264</v>
      </c>
      <c r="J314">
        <v>0</v>
      </c>
      <c r="K314">
        <v>20561.98302142803</v>
      </c>
      <c r="L314">
        <f t="shared" si="24"/>
        <v>2.919393615505109E-4</v>
      </c>
      <c r="M314">
        <v>0</v>
      </c>
      <c r="N314">
        <f t="shared" si="25"/>
        <v>1.3954634599021374E-4</v>
      </c>
      <c r="O314">
        <f t="shared" si="26"/>
        <v>15981.206530711072</v>
      </c>
      <c r="P314">
        <f t="shared" si="26"/>
        <v>16202.430612031772</v>
      </c>
      <c r="Q314">
        <f t="shared" si="26"/>
        <v>16189.86988182168</v>
      </c>
    </row>
    <row r="315" spans="1:17">
      <c r="A315">
        <f>B317</f>
        <v>2026</v>
      </c>
      <c r="B315" s="50">
        <v>2024</v>
      </c>
      <c r="C315">
        <v>212697.45812808734</v>
      </c>
      <c r="D315">
        <v>20590.205436486511</v>
      </c>
      <c r="E315">
        <v>8935.2448023581928</v>
      </c>
      <c r="F315">
        <v>3536043665.1071253</v>
      </c>
      <c r="G315">
        <v>344740471.11078107</v>
      </c>
      <c r="H315">
        <v>150466267.74039936</v>
      </c>
      <c r="I315">
        <v>995482.37423711724</v>
      </c>
      <c r="J315">
        <v>0</v>
      </c>
      <c r="K315">
        <v>20230.912646647204</v>
      </c>
      <c r="L315">
        <f t="shared" si="24"/>
        <v>2.8152434430047085E-4</v>
      </c>
      <c r="M315">
        <v>0</v>
      </c>
      <c r="N315">
        <f t="shared" si="25"/>
        <v>1.3445480472441677E-4</v>
      </c>
      <c r="O315">
        <f t="shared" si="26"/>
        <v>16624.757513452296</v>
      </c>
      <c r="P315">
        <f t="shared" si="26"/>
        <v>16742.934992765531</v>
      </c>
      <c r="Q315">
        <f t="shared" si="26"/>
        <v>16839.635742345665</v>
      </c>
    </row>
    <row r="316" spans="1:17">
      <c r="A316">
        <f>B317</f>
        <v>2026</v>
      </c>
      <c r="B316" s="50">
        <v>2025</v>
      </c>
      <c r="C316">
        <v>215529.61484864858</v>
      </c>
      <c r="D316">
        <v>21848.792564287603</v>
      </c>
      <c r="E316">
        <v>9227.9070720003601</v>
      </c>
      <c r="F316">
        <v>3708923117.9702339</v>
      </c>
      <c r="G316">
        <v>375429732.90225327</v>
      </c>
      <c r="H316">
        <v>160379178.13299042</v>
      </c>
      <c r="I316">
        <v>1005718.0913503022</v>
      </c>
      <c r="J316">
        <v>0</v>
      </c>
      <c r="K316">
        <v>20712.178498122092</v>
      </c>
      <c r="L316">
        <f t="shared" si="24"/>
        <v>2.7116175217476525E-4</v>
      </c>
      <c r="M316">
        <v>0</v>
      </c>
      <c r="N316">
        <f t="shared" si="25"/>
        <v>1.2914505947241503E-4</v>
      </c>
      <c r="O316">
        <f t="shared" si="26"/>
        <v>17208.415282395192</v>
      </c>
      <c r="P316">
        <f t="shared" si="26"/>
        <v>17183.088346763041</v>
      </c>
      <c r="Q316">
        <f t="shared" si="26"/>
        <v>17379.79987028896</v>
      </c>
    </row>
    <row r="317" spans="1:17">
      <c r="A317">
        <f>B317</f>
        <v>2026</v>
      </c>
      <c r="B317" s="50">
        <v>2026</v>
      </c>
      <c r="C317">
        <v>200742.6139116431</v>
      </c>
      <c r="D317">
        <v>17841.676156125341</v>
      </c>
      <c r="E317">
        <v>7738.9942976886696</v>
      </c>
      <c r="F317">
        <v>3555135969.4672155</v>
      </c>
      <c r="G317">
        <v>312636002.48870224</v>
      </c>
      <c r="H317">
        <v>137924801.07142383</v>
      </c>
      <c r="I317">
        <v>953431.34414700128</v>
      </c>
      <c r="J317">
        <v>0</v>
      </c>
      <c r="K317">
        <v>17777.850271316471</v>
      </c>
      <c r="L317">
        <f t="shared" si="24"/>
        <v>2.6818421358153725E-4</v>
      </c>
      <c r="M317">
        <v>0</v>
      </c>
      <c r="N317">
        <f t="shared" si="25"/>
        <v>1.2889523953063582E-4</v>
      </c>
      <c r="O317">
        <f t="shared" si="26"/>
        <v>17709.921676281498</v>
      </c>
      <c r="P317">
        <f t="shared" si="26"/>
        <v>17522.793248400551</v>
      </c>
      <c r="Q317">
        <f t="shared" si="26"/>
        <v>17822.05746199044</v>
      </c>
    </row>
    <row r="318" spans="1:17">
      <c r="A318">
        <f>B362</f>
        <v>2027</v>
      </c>
      <c r="B318" s="50">
        <v>1983</v>
      </c>
      <c r="C318">
        <v>1543.2696708028689</v>
      </c>
      <c r="D318">
        <v>5.8751017731392199E-3</v>
      </c>
      <c r="F318">
        <v>3465195.3372657886</v>
      </c>
      <c r="G318">
        <v>14.081453274082371</v>
      </c>
      <c r="I318">
        <v>1841.5173125845417</v>
      </c>
      <c r="J318">
        <v>0</v>
      </c>
      <c r="L318">
        <f t="shared" si="24"/>
        <v>5.3143246869239715E-4</v>
      </c>
      <c r="M318">
        <v>0</v>
      </c>
      <c r="N318" t="e">
        <f t="shared" si="25"/>
        <v>#DIV/0!</v>
      </c>
      <c r="O318">
        <f t="shared" si="26"/>
        <v>2245.3595783185833</v>
      </c>
      <c r="P318">
        <f t="shared" si="26"/>
        <v>2396.8015904783692</v>
      </c>
      <c r="Q318" t="e">
        <f t="shared" si="26"/>
        <v>#DIV/0!</v>
      </c>
    </row>
    <row r="319" spans="1:17">
      <c r="A319">
        <f>B362</f>
        <v>2027</v>
      </c>
      <c r="B319" s="50">
        <v>1984</v>
      </c>
      <c r="C319">
        <v>2097.5193882553876</v>
      </c>
      <c r="D319">
        <v>4.7425322907220496E-3</v>
      </c>
      <c r="F319">
        <v>5241143.1902769022</v>
      </c>
      <c r="G319">
        <v>12.88115256612509</v>
      </c>
      <c r="I319">
        <v>2778.7872339162168</v>
      </c>
      <c r="J319">
        <v>0</v>
      </c>
      <c r="L319">
        <f t="shared" si="24"/>
        <v>5.3018723836266847E-4</v>
      </c>
      <c r="M319">
        <v>0</v>
      </c>
      <c r="N319" t="e">
        <f t="shared" si="25"/>
        <v>#DIV/0!</v>
      </c>
      <c r="O319">
        <f t="shared" si="26"/>
        <v>2498.7340854266072</v>
      </c>
      <c r="P319">
        <f t="shared" si="26"/>
        <v>2716.0916945836834</v>
      </c>
      <c r="Q319" t="e">
        <f t="shared" si="26"/>
        <v>#DIV/0!</v>
      </c>
    </row>
    <row r="320" spans="1:17">
      <c r="A320">
        <f>B362</f>
        <v>2027</v>
      </c>
      <c r="B320" s="50">
        <v>1985</v>
      </c>
      <c r="C320">
        <v>2492.1773999948368</v>
      </c>
      <c r="F320">
        <v>6440045.2966842307</v>
      </c>
      <c r="I320">
        <v>3288.4225758652888</v>
      </c>
      <c r="L320">
        <f t="shared" si="24"/>
        <v>5.1062103205367054E-4</v>
      </c>
      <c r="M320">
        <v>0</v>
      </c>
      <c r="N320" t="e">
        <f t="shared" si="25"/>
        <v>#DIV/0!</v>
      </c>
      <c r="O320">
        <f t="shared" si="26"/>
        <v>2584.1038830933835</v>
      </c>
      <c r="P320" t="e">
        <f t="shared" si="26"/>
        <v>#DIV/0!</v>
      </c>
      <c r="Q320" t="e">
        <f t="shared" si="26"/>
        <v>#DIV/0!</v>
      </c>
    </row>
    <row r="321" spans="1:17">
      <c r="A321">
        <f>B362</f>
        <v>2027</v>
      </c>
      <c r="B321" s="50">
        <v>1986</v>
      </c>
      <c r="C321">
        <v>3112.2554804375377</v>
      </c>
      <c r="F321">
        <v>9119055.2305752505</v>
      </c>
      <c r="I321">
        <v>4656.3204502743783</v>
      </c>
      <c r="L321">
        <f t="shared" si="24"/>
        <v>5.1061434902403228E-4</v>
      </c>
      <c r="M321">
        <v>0</v>
      </c>
      <c r="N321" t="e">
        <f t="shared" si="25"/>
        <v>#DIV/0!</v>
      </c>
      <c r="O321">
        <f t="shared" si="26"/>
        <v>2930.0471275234913</v>
      </c>
      <c r="P321" t="e">
        <f t="shared" si="26"/>
        <v>#DIV/0!</v>
      </c>
      <c r="Q321" t="e">
        <f t="shared" si="26"/>
        <v>#DIV/0!</v>
      </c>
    </row>
    <row r="322" spans="1:17">
      <c r="A322">
        <f>B362</f>
        <v>2027</v>
      </c>
      <c r="B322" s="50">
        <v>1987</v>
      </c>
      <c r="C322">
        <v>3504.8727334909718</v>
      </c>
      <c r="D322">
        <v>3.51131242955843E-3</v>
      </c>
      <c r="F322">
        <v>10422326.60150584</v>
      </c>
      <c r="G322">
        <v>11.8884514990885</v>
      </c>
      <c r="I322">
        <v>5257.4261756667092</v>
      </c>
      <c r="J322">
        <v>0</v>
      </c>
      <c r="L322">
        <f t="shared" si="24"/>
        <v>5.0443882414000587E-4</v>
      </c>
      <c r="M322">
        <v>0</v>
      </c>
      <c r="N322" t="e">
        <f t="shared" si="25"/>
        <v>#DIV/0!</v>
      </c>
      <c r="O322">
        <f t="shared" si="26"/>
        <v>2973.6676318985342</v>
      </c>
      <c r="P322">
        <f t="shared" si="26"/>
        <v>3385.7572453567022</v>
      </c>
      <c r="Q322" t="e">
        <f t="shared" si="26"/>
        <v>#DIV/0!</v>
      </c>
    </row>
    <row r="323" spans="1:17">
      <c r="A323">
        <f>B362</f>
        <v>2027</v>
      </c>
      <c r="B323" s="50">
        <v>1988</v>
      </c>
      <c r="C323">
        <v>3406.3269420681418</v>
      </c>
      <c r="F323">
        <v>10937534.441467892</v>
      </c>
      <c r="I323">
        <v>5607.2135378071625</v>
      </c>
      <c r="L323">
        <f t="shared" si="24"/>
        <v>5.1265790913062811E-4</v>
      </c>
      <c r="M323">
        <v>0</v>
      </c>
      <c r="N323" t="e">
        <f t="shared" si="25"/>
        <v>#DIV/0!</v>
      </c>
      <c r="O323">
        <f t="shared" si="26"/>
        <v>3210.9467551071884</v>
      </c>
      <c r="P323" t="e">
        <f t="shared" si="26"/>
        <v>#DIV/0!</v>
      </c>
      <c r="Q323" t="e">
        <f t="shared" si="26"/>
        <v>#DIV/0!</v>
      </c>
    </row>
    <row r="324" spans="1:17">
      <c r="A324">
        <f>B362</f>
        <v>2027</v>
      </c>
      <c r="B324" s="50">
        <v>1989</v>
      </c>
      <c r="C324">
        <v>4131.1512539728801</v>
      </c>
      <c r="D324">
        <v>0.39298636824120398</v>
      </c>
      <c r="F324">
        <v>14301956.704733793</v>
      </c>
      <c r="G324">
        <v>1061.04868083376</v>
      </c>
      <c r="I324">
        <v>7269.9244466974596</v>
      </c>
      <c r="J324">
        <v>0</v>
      </c>
      <c r="L324">
        <f t="shared" si="24"/>
        <v>5.0831677068992895E-4</v>
      </c>
      <c r="M324">
        <v>0</v>
      </c>
      <c r="N324" t="e">
        <f t="shared" si="25"/>
        <v>#DIV/0!</v>
      </c>
      <c r="O324">
        <f t="shared" si="26"/>
        <v>3461.9784717346688</v>
      </c>
      <c r="P324">
        <f t="shared" si="26"/>
        <v>2699.9630689034948</v>
      </c>
      <c r="Q324" t="e">
        <f t="shared" si="26"/>
        <v>#DIV/0!</v>
      </c>
    </row>
    <row r="325" spans="1:17">
      <c r="A325">
        <f>B362</f>
        <v>2027</v>
      </c>
      <c r="B325" s="50">
        <v>1990</v>
      </c>
      <c r="C325">
        <v>4916.5785873637788</v>
      </c>
      <c r="F325">
        <v>17559144.789797932</v>
      </c>
      <c r="I325">
        <v>8975.3592577919371</v>
      </c>
      <c r="L325">
        <f t="shared" si="24"/>
        <v>5.1115013659473469E-4</v>
      </c>
      <c r="M325">
        <v>0</v>
      </c>
      <c r="N325" t="e">
        <f t="shared" si="25"/>
        <v>#DIV/0!</v>
      </c>
      <c r="O325">
        <f t="shared" si="26"/>
        <v>3571.4154625590909</v>
      </c>
      <c r="P325" t="e">
        <f t="shared" si="26"/>
        <v>#DIV/0!</v>
      </c>
      <c r="Q325" t="e">
        <f t="shared" si="26"/>
        <v>#DIV/0!</v>
      </c>
    </row>
    <row r="326" spans="1:17">
      <c r="A326">
        <f>B362</f>
        <v>2027</v>
      </c>
      <c r="B326" s="50">
        <v>1991</v>
      </c>
      <c r="C326">
        <v>5686.6004308894408</v>
      </c>
      <c r="F326">
        <v>21176121.719304491</v>
      </c>
      <c r="I326">
        <v>10656.741115535331</v>
      </c>
      <c r="L326">
        <f t="shared" si="24"/>
        <v>5.0324328773669992E-4</v>
      </c>
      <c r="M326">
        <v>0</v>
      </c>
      <c r="N326" t="e">
        <f t="shared" si="25"/>
        <v>#DIV/0!</v>
      </c>
      <c r="O326">
        <f t="shared" si="26"/>
        <v>3723.8631369766094</v>
      </c>
      <c r="P326" t="e">
        <f t="shared" si="26"/>
        <v>#DIV/0!</v>
      </c>
      <c r="Q326" t="e">
        <f t="shared" si="26"/>
        <v>#DIV/0!</v>
      </c>
    </row>
    <row r="327" spans="1:17">
      <c r="A327">
        <f>B362</f>
        <v>2027</v>
      </c>
      <c r="B327" s="50">
        <v>1992</v>
      </c>
      <c r="C327">
        <v>4910.3819493374012</v>
      </c>
      <c r="F327">
        <v>19356693.718150016</v>
      </c>
      <c r="I327">
        <v>9735.1661327628408</v>
      </c>
      <c r="L327">
        <f t="shared" si="24"/>
        <v>5.0293538114076558E-4</v>
      </c>
      <c r="M327">
        <v>0</v>
      </c>
      <c r="N327" t="e">
        <f t="shared" si="25"/>
        <v>#DIV/0!</v>
      </c>
      <c r="O327">
        <f t="shared" si="26"/>
        <v>3941.993498237337</v>
      </c>
      <c r="P327" t="e">
        <f t="shared" si="26"/>
        <v>#DIV/0!</v>
      </c>
      <c r="Q327" t="e">
        <f t="shared" si="26"/>
        <v>#DIV/0!</v>
      </c>
    </row>
    <row r="328" spans="1:17">
      <c r="A328">
        <f>B362</f>
        <v>2027</v>
      </c>
      <c r="B328" s="50">
        <v>1993</v>
      </c>
      <c r="C328">
        <v>5808.9994712633061</v>
      </c>
      <c r="D328">
        <v>1.037479083223487E-2</v>
      </c>
      <c r="F328">
        <v>24545341.896741975</v>
      </c>
      <c r="G328">
        <v>45.835006654797603</v>
      </c>
      <c r="I328">
        <v>11486.027394183428</v>
      </c>
      <c r="J328">
        <v>0</v>
      </c>
      <c r="L328">
        <f t="shared" si="24"/>
        <v>4.6795141181993577E-4</v>
      </c>
      <c r="M328">
        <v>0</v>
      </c>
      <c r="N328" t="e">
        <f t="shared" si="25"/>
        <v>#DIV/0!</v>
      </c>
      <c r="O328">
        <f t="shared" si="26"/>
        <v>4225.3992306533992</v>
      </c>
      <c r="P328">
        <f t="shared" si="26"/>
        <v>4417.9210353221288</v>
      </c>
      <c r="Q328" t="e">
        <f t="shared" si="26"/>
        <v>#DIV/0!</v>
      </c>
    </row>
    <row r="329" spans="1:17">
      <c r="A329">
        <f>B362</f>
        <v>2027</v>
      </c>
      <c r="B329" s="50">
        <v>1994</v>
      </c>
      <c r="C329">
        <v>6620.3486694617659</v>
      </c>
      <c r="D329">
        <v>9.5089098561232702E-4</v>
      </c>
      <c r="F329">
        <v>29345235.754178721</v>
      </c>
      <c r="G329">
        <v>4.41004991827739</v>
      </c>
      <c r="I329">
        <v>13561.181395987465</v>
      </c>
      <c r="J329">
        <v>0</v>
      </c>
      <c r="L329">
        <f t="shared" si="24"/>
        <v>4.6212548808902896E-4</v>
      </c>
      <c r="M329">
        <v>0</v>
      </c>
      <c r="N329" t="e">
        <f t="shared" si="25"/>
        <v>#DIV/0!</v>
      </c>
      <c r="O329">
        <f t="shared" si="26"/>
        <v>4432.5816085098259</v>
      </c>
      <c r="P329">
        <f t="shared" si="26"/>
        <v>4637.8081031418496</v>
      </c>
      <c r="Q329" t="e">
        <f t="shared" si="26"/>
        <v>#DIV/0!</v>
      </c>
    </row>
    <row r="330" spans="1:17">
      <c r="A330">
        <f>B362</f>
        <v>2027</v>
      </c>
      <c r="B330" s="50">
        <v>1995</v>
      </c>
      <c r="C330">
        <v>8383.4225228312207</v>
      </c>
      <c r="D330">
        <v>0.23018263640092707</v>
      </c>
      <c r="F330">
        <v>38409203.095459931</v>
      </c>
      <c r="G330">
        <v>828.3684087103735</v>
      </c>
      <c r="I330">
        <v>17775.377761725504</v>
      </c>
      <c r="J330">
        <v>0</v>
      </c>
      <c r="L330">
        <f t="shared" si="24"/>
        <v>4.6278954857635672E-4</v>
      </c>
      <c r="M330">
        <v>0</v>
      </c>
      <c r="N330" t="e">
        <f t="shared" si="25"/>
        <v>#DIV/0!</v>
      </c>
      <c r="O330">
        <f t="shared" si="26"/>
        <v>4581.5659405042734</v>
      </c>
      <c r="P330">
        <f t="shared" si="26"/>
        <v>3598.7441175516801</v>
      </c>
      <c r="Q330" t="e">
        <f t="shared" si="26"/>
        <v>#DIV/0!</v>
      </c>
    </row>
    <row r="331" spans="1:17">
      <c r="A331">
        <f>B362</f>
        <v>2027</v>
      </c>
      <c r="B331" s="50">
        <v>1996</v>
      </c>
      <c r="C331">
        <v>8701.1689337158132</v>
      </c>
      <c r="F331">
        <v>42299442.217828691</v>
      </c>
      <c r="I331">
        <v>19630.412777314152</v>
      </c>
      <c r="L331">
        <f t="shared" si="24"/>
        <v>4.6408207172623605E-4</v>
      </c>
      <c r="M331">
        <v>0</v>
      </c>
      <c r="N331" t="e">
        <f t="shared" si="25"/>
        <v>#DIV/0!</v>
      </c>
      <c r="O331">
        <f t="shared" si="26"/>
        <v>4861.3516804534465</v>
      </c>
      <c r="P331" t="e">
        <f t="shared" si="26"/>
        <v>#DIV/0!</v>
      </c>
      <c r="Q331" t="e">
        <f t="shared" si="26"/>
        <v>#DIV/0!</v>
      </c>
    </row>
    <row r="332" spans="1:17">
      <c r="A332">
        <f>B362</f>
        <v>2027</v>
      </c>
      <c r="B332" s="50">
        <v>1997</v>
      </c>
      <c r="C332">
        <v>12876.640410763646</v>
      </c>
      <c r="D332">
        <v>0.24912620915781788</v>
      </c>
      <c r="F332">
        <v>66526047.952228859</v>
      </c>
      <c r="G332">
        <v>1324.3788167465893</v>
      </c>
      <c r="I332">
        <v>30947.583967661591</v>
      </c>
      <c r="J332">
        <v>0</v>
      </c>
      <c r="L332">
        <f t="shared" si="24"/>
        <v>4.6519498632903141E-4</v>
      </c>
      <c r="M332">
        <v>0</v>
      </c>
      <c r="N332" t="e">
        <f t="shared" si="25"/>
        <v>#DIV/0!</v>
      </c>
      <c r="O332">
        <f t="shared" si="26"/>
        <v>5166.4134300604846</v>
      </c>
      <c r="P332">
        <f t="shared" si="26"/>
        <v>5316.0958906078577</v>
      </c>
      <c r="Q332" t="e">
        <f t="shared" si="26"/>
        <v>#DIV/0!</v>
      </c>
    </row>
    <row r="333" spans="1:17">
      <c r="A333">
        <f>B362</f>
        <v>2027</v>
      </c>
      <c r="B333" s="50">
        <v>1998</v>
      </c>
      <c r="C333">
        <v>15831.030551844628</v>
      </c>
      <c r="D333">
        <v>2.0498680500717352</v>
      </c>
      <c r="F333">
        <v>85161291.691111013</v>
      </c>
      <c r="G333">
        <v>11215.12388059697</v>
      </c>
      <c r="I333">
        <v>38851.557509350816</v>
      </c>
      <c r="J333">
        <v>0</v>
      </c>
      <c r="L333">
        <f t="shared" si="24"/>
        <v>4.562114634224844E-4</v>
      </c>
      <c r="M333">
        <v>0</v>
      </c>
      <c r="N333" t="e">
        <f t="shared" si="25"/>
        <v>#DIV/0!</v>
      </c>
      <c r="O333">
        <f t="shared" si="26"/>
        <v>5379.3902685121175</v>
      </c>
      <c r="P333">
        <f t="shared" si="26"/>
        <v>5471.1442915579355</v>
      </c>
      <c r="Q333" t="e">
        <f t="shared" si="26"/>
        <v>#DIV/0!</v>
      </c>
    </row>
    <row r="334" spans="1:17">
      <c r="A334">
        <f>B362</f>
        <v>2027</v>
      </c>
      <c r="B334" s="50">
        <v>1999</v>
      </c>
      <c r="C334">
        <v>17784.816578523118</v>
      </c>
      <c r="D334">
        <v>8.4310764862884451</v>
      </c>
      <c r="F334">
        <v>99332455.9232063</v>
      </c>
      <c r="G334">
        <v>47062.027470130226</v>
      </c>
      <c r="I334">
        <v>44833.929381810172</v>
      </c>
      <c r="J334">
        <v>0</v>
      </c>
      <c r="L334">
        <f t="shared" si="24"/>
        <v>4.5135226915632876E-4</v>
      </c>
      <c r="M334">
        <v>0</v>
      </c>
      <c r="N334" t="e">
        <f t="shared" si="25"/>
        <v>#DIV/0!</v>
      </c>
      <c r="O334">
        <f t="shared" si="26"/>
        <v>5585.2392676998325</v>
      </c>
      <c r="P334">
        <f t="shared" si="26"/>
        <v>5581.9713587781744</v>
      </c>
      <c r="Q334" t="e">
        <f t="shared" si="26"/>
        <v>#DIV/0!</v>
      </c>
    </row>
    <row r="335" spans="1:17">
      <c r="A335">
        <f>B362</f>
        <v>2027</v>
      </c>
      <c r="B335" s="50">
        <v>2000</v>
      </c>
      <c r="C335">
        <v>23708.58718745811</v>
      </c>
      <c r="D335">
        <v>6.0226027476472659</v>
      </c>
      <c r="F335">
        <v>138116705.40688857</v>
      </c>
      <c r="G335">
        <v>35878.967679860361</v>
      </c>
      <c r="I335">
        <v>63476.690666105969</v>
      </c>
      <c r="J335">
        <v>0</v>
      </c>
      <c r="L335">
        <f t="shared" si="24"/>
        <v>4.5958735027095473E-4</v>
      </c>
      <c r="M335">
        <v>0</v>
      </c>
      <c r="N335" t="e">
        <f t="shared" si="25"/>
        <v>#DIV/0!</v>
      </c>
      <c r="O335">
        <f t="shared" si="26"/>
        <v>5825.5983081080676</v>
      </c>
      <c r="P335">
        <f t="shared" si="26"/>
        <v>5957.3857322528047</v>
      </c>
      <c r="Q335" t="e">
        <f t="shared" si="26"/>
        <v>#DIV/0!</v>
      </c>
    </row>
    <row r="336" spans="1:17">
      <c r="A336">
        <f>B362</f>
        <v>2027</v>
      </c>
      <c r="B336" s="50">
        <v>2001</v>
      </c>
      <c r="C336">
        <v>26012.903284616124</v>
      </c>
      <c r="D336">
        <v>1.3561845160694901</v>
      </c>
      <c r="F336">
        <v>157239778.06447688</v>
      </c>
      <c r="G336">
        <v>8086.2807624595898</v>
      </c>
      <c r="I336">
        <v>71509.658449086361</v>
      </c>
      <c r="J336">
        <v>0</v>
      </c>
      <c r="L336">
        <f t="shared" si="24"/>
        <v>4.5478096782713279E-4</v>
      </c>
      <c r="M336">
        <v>0</v>
      </c>
      <c r="N336" t="e">
        <f t="shared" si="25"/>
        <v>#DIV/0!</v>
      </c>
      <c r="O336">
        <f t="shared" si="26"/>
        <v>6044.683914904168</v>
      </c>
      <c r="P336">
        <f t="shared" si="26"/>
        <v>5962.5225525324122</v>
      </c>
      <c r="Q336" t="e">
        <f t="shared" si="26"/>
        <v>#DIV/0!</v>
      </c>
    </row>
    <row r="337" spans="1:17">
      <c r="A337">
        <f>B362</f>
        <v>2027</v>
      </c>
      <c r="B337" s="50">
        <v>2002</v>
      </c>
      <c r="C337">
        <v>28363.203711772283</v>
      </c>
      <c r="D337">
        <v>15.163808012505811</v>
      </c>
      <c r="F337">
        <v>179002737.08238307</v>
      </c>
      <c r="G337">
        <v>81819.746969589993</v>
      </c>
      <c r="I337">
        <v>81162.449076252698</v>
      </c>
      <c r="J337">
        <v>0</v>
      </c>
      <c r="L337">
        <f t="shared" si="24"/>
        <v>4.534145700738588E-4</v>
      </c>
      <c r="M337">
        <v>0</v>
      </c>
      <c r="N337" t="e">
        <f t="shared" si="25"/>
        <v>#DIV/0!</v>
      </c>
      <c r="O337">
        <f t="shared" si="26"/>
        <v>6311.0902033992415</v>
      </c>
      <c r="P337">
        <f t="shared" si="26"/>
        <v>5395.7255922860586</v>
      </c>
      <c r="Q337" t="e">
        <f t="shared" si="26"/>
        <v>#DIV/0!</v>
      </c>
    </row>
    <row r="338" spans="1:17">
      <c r="A338">
        <f>B362</f>
        <v>2027</v>
      </c>
      <c r="B338" s="50">
        <v>2003</v>
      </c>
      <c r="C338">
        <v>31294.34555692472</v>
      </c>
      <c r="D338">
        <v>2.8562174032596683</v>
      </c>
      <c r="F338">
        <v>204424017.30690849</v>
      </c>
      <c r="G338">
        <v>14036.767158464048</v>
      </c>
      <c r="I338">
        <v>91990.156455267177</v>
      </c>
      <c r="J338">
        <v>0</v>
      </c>
      <c r="L338">
        <f t="shared" si="24"/>
        <v>4.4999681381449098E-4</v>
      </c>
      <c r="M338">
        <v>0</v>
      </c>
      <c r="N338" t="e">
        <f t="shared" si="25"/>
        <v>#DIV/0!</v>
      </c>
      <c r="O338">
        <f t="shared" si="26"/>
        <v>6532.2988440534473</v>
      </c>
      <c r="P338">
        <f t="shared" si="26"/>
        <v>4914.4603427051934</v>
      </c>
      <c r="Q338" t="e">
        <f t="shared" si="26"/>
        <v>#DIV/0!</v>
      </c>
    </row>
    <row r="339" spans="1:17">
      <c r="A339">
        <f>B362</f>
        <v>2027</v>
      </c>
      <c r="B339" s="50">
        <v>2004</v>
      </c>
      <c r="C339">
        <v>37175.402923681977</v>
      </c>
      <c r="D339">
        <v>0.51788740772271402</v>
      </c>
      <c r="F339">
        <v>254391521.55649352</v>
      </c>
      <c r="G339">
        <v>3824.5213047787902</v>
      </c>
      <c r="I339">
        <v>114683.67181196767</v>
      </c>
      <c r="J339">
        <v>0</v>
      </c>
      <c r="L339">
        <f t="shared" si="24"/>
        <v>4.5081562117430673E-4</v>
      </c>
      <c r="M339">
        <v>0</v>
      </c>
      <c r="N339" t="e">
        <f t="shared" si="25"/>
        <v>#DIV/0!</v>
      </c>
      <c r="O339">
        <f t="shared" si="26"/>
        <v>6843.0064383898743</v>
      </c>
      <c r="P339">
        <f t="shared" si="26"/>
        <v>7384.8509304294685</v>
      </c>
      <c r="Q339" t="e">
        <f t="shared" si="26"/>
        <v>#DIV/0!</v>
      </c>
    </row>
    <row r="340" spans="1:17">
      <c r="A340">
        <f>B362</f>
        <v>2027</v>
      </c>
      <c r="B340" s="50">
        <v>2005</v>
      </c>
      <c r="C340">
        <v>44689.798213271337</v>
      </c>
      <c r="D340">
        <v>0.519835546141167</v>
      </c>
      <c r="F340">
        <v>317594550.3170861</v>
      </c>
      <c r="G340">
        <v>3952.2299506884101</v>
      </c>
      <c r="I340">
        <v>139490.30750423958</v>
      </c>
      <c r="J340">
        <v>0</v>
      </c>
      <c r="L340">
        <f t="shared" ref="L340:L403" si="27">I340/F340</f>
        <v>4.3920875646314642E-4</v>
      </c>
      <c r="M340">
        <v>0</v>
      </c>
      <c r="N340" t="e">
        <f t="shared" ref="N340:N403" si="28">K340/H340</f>
        <v>#DIV/0!</v>
      </c>
      <c r="O340">
        <f t="shared" ref="O340:Q403" si="29">F340/C340</f>
        <v>7106.6454317256557</v>
      </c>
      <c r="P340">
        <f t="shared" si="29"/>
        <v>7602.8466695410225</v>
      </c>
      <c r="Q340" t="e">
        <f t="shared" si="29"/>
        <v>#DIV/0!</v>
      </c>
    </row>
    <row r="341" spans="1:17">
      <c r="A341">
        <f>B362</f>
        <v>2027</v>
      </c>
      <c r="B341" s="50">
        <v>2006</v>
      </c>
      <c r="C341">
        <v>53019.464853625221</v>
      </c>
      <c r="D341">
        <v>0.34120792142636802</v>
      </c>
      <c r="F341">
        <v>393726245.86811709</v>
      </c>
      <c r="G341">
        <v>2731.5943338632201</v>
      </c>
      <c r="I341">
        <v>171253.01032926294</v>
      </c>
      <c r="J341">
        <v>0</v>
      </c>
      <c r="L341">
        <f t="shared" si="27"/>
        <v>4.3495452011757936E-4</v>
      </c>
      <c r="M341">
        <v>0</v>
      </c>
      <c r="N341" t="e">
        <f t="shared" si="28"/>
        <v>#DIV/0!</v>
      </c>
      <c r="O341">
        <f t="shared" si="29"/>
        <v>7426.0697831467451</v>
      </c>
      <c r="P341">
        <f t="shared" si="29"/>
        <v>8005.6591958481031</v>
      </c>
      <c r="Q341" t="e">
        <f t="shared" si="29"/>
        <v>#DIV/0!</v>
      </c>
    </row>
    <row r="342" spans="1:17">
      <c r="A342">
        <f>B362</f>
        <v>2027</v>
      </c>
      <c r="B342" s="50">
        <v>2007</v>
      </c>
      <c r="C342">
        <v>62882.927261163793</v>
      </c>
      <c r="D342">
        <v>2.1796728080233998</v>
      </c>
      <c r="F342">
        <v>486257370.56286705</v>
      </c>
      <c r="G342">
        <v>18181.640449621202</v>
      </c>
      <c r="I342">
        <v>206068.37658299791</v>
      </c>
      <c r="J342">
        <v>0</v>
      </c>
      <c r="L342">
        <f t="shared" si="27"/>
        <v>4.2378458211227426E-4</v>
      </c>
      <c r="M342">
        <v>0</v>
      </c>
      <c r="N342" t="e">
        <f t="shared" si="28"/>
        <v>#DIV/0!</v>
      </c>
      <c r="O342">
        <f t="shared" si="29"/>
        <v>7732.7406935646486</v>
      </c>
      <c r="P342">
        <f t="shared" si="29"/>
        <v>8341.453993780342</v>
      </c>
      <c r="Q342" t="e">
        <f t="shared" si="29"/>
        <v>#DIV/0!</v>
      </c>
    </row>
    <row r="343" spans="1:17">
      <c r="A343">
        <f>B362</f>
        <v>2027</v>
      </c>
      <c r="B343" s="50">
        <v>2008</v>
      </c>
      <c r="C343">
        <v>60325.53302946897</v>
      </c>
      <c r="D343">
        <v>38.861236675321798</v>
      </c>
      <c r="F343">
        <v>486978877.0289126</v>
      </c>
      <c r="G343">
        <v>318324.17818218202</v>
      </c>
      <c r="I343">
        <v>206056.03173670598</v>
      </c>
      <c r="J343">
        <v>0</v>
      </c>
      <c r="L343">
        <f t="shared" si="27"/>
        <v>4.2313135426708077E-4</v>
      </c>
      <c r="M343">
        <v>0</v>
      </c>
      <c r="N343" t="e">
        <f t="shared" si="28"/>
        <v>#DIV/0!</v>
      </c>
      <c r="O343">
        <f t="shared" si="29"/>
        <v>8072.5167698232162</v>
      </c>
      <c r="P343">
        <f t="shared" si="29"/>
        <v>8191.3033504754276</v>
      </c>
      <c r="Q343" t="e">
        <f t="shared" si="29"/>
        <v>#DIV/0!</v>
      </c>
    </row>
    <row r="344" spans="1:17">
      <c r="A344">
        <f>B362</f>
        <v>2027</v>
      </c>
      <c r="B344" s="50">
        <v>2009</v>
      </c>
      <c r="C344">
        <v>49141.941851610929</v>
      </c>
      <c r="D344">
        <v>6.0492362825609503</v>
      </c>
      <c r="F344">
        <v>413691956.88335544</v>
      </c>
      <c r="G344">
        <v>55676.193698632</v>
      </c>
      <c r="I344">
        <v>162902.01263983588</v>
      </c>
      <c r="J344">
        <v>0</v>
      </c>
      <c r="L344">
        <f t="shared" si="27"/>
        <v>3.9377611754189297E-4</v>
      </c>
      <c r="M344">
        <v>0</v>
      </c>
      <c r="N344" t="e">
        <f t="shared" si="28"/>
        <v>#DIV/0!</v>
      </c>
      <c r="O344">
        <f t="shared" si="29"/>
        <v>8418.307077334066</v>
      </c>
      <c r="P344">
        <f t="shared" si="29"/>
        <v>9203.8384843948315</v>
      </c>
      <c r="Q344" t="e">
        <f t="shared" si="29"/>
        <v>#DIV/0!</v>
      </c>
    </row>
    <row r="345" spans="1:17">
      <c r="A345">
        <f>B362</f>
        <v>2027</v>
      </c>
      <c r="B345" s="50">
        <v>2010</v>
      </c>
      <c r="C345">
        <v>67677.977301957464</v>
      </c>
      <c r="D345">
        <v>41.409609323145503</v>
      </c>
      <c r="E345">
        <v>1.7385615997775701</v>
      </c>
      <c r="F345">
        <v>595245534.32795191</v>
      </c>
      <c r="G345">
        <v>381904.524954547</v>
      </c>
      <c r="H345">
        <v>15130.3965228461</v>
      </c>
      <c r="I345">
        <v>218228.98115422422</v>
      </c>
      <c r="J345">
        <v>0</v>
      </c>
      <c r="K345">
        <v>2.6880811285264001</v>
      </c>
      <c r="L345">
        <f t="shared" si="27"/>
        <v>3.6662010644163937E-4</v>
      </c>
      <c r="M345">
        <v>0</v>
      </c>
      <c r="N345">
        <f t="shared" si="28"/>
        <v>1.7766098360129159E-4</v>
      </c>
      <c r="O345">
        <f t="shared" si="29"/>
        <v>8795.2618866275643</v>
      </c>
      <c r="P345">
        <f t="shared" si="29"/>
        <v>9222.6063272972042</v>
      </c>
      <c r="Q345">
        <f t="shared" si="29"/>
        <v>8702.824521594097</v>
      </c>
    </row>
    <row r="346" spans="1:17">
      <c r="A346">
        <f>B362</f>
        <v>2027</v>
      </c>
      <c r="B346" s="50">
        <v>2011</v>
      </c>
      <c r="C346">
        <v>74785.972244030243</v>
      </c>
      <c r="D346">
        <v>589.55437596795105</v>
      </c>
      <c r="E346">
        <v>86.750781483083301</v>
      </c>
      <c r="F346">
        <v>690105975.7345289</v>
      </c>
      <c r="G346">
        <v>5724754.4401453463</v>
      </c>
      <c r="H346">
        <v>794034.69412434404</v>
      </c>
      <c r="I346">
        <v>261212.11491239429</v>
      </c>
      <c r="J346">
        <v>0</v>
      </c>
      <c r="K346">
        <v>140.972184318329</v>
      </c>
      <c r="L346">
        <f t="shared" si="27"/>
        <v>3.7851014785717169E-4</v>
      </c>
      <c r="M346">
        <v>0</v>
      </c>
      <c r="N346">
        <f t="shared" si="28"/>
        <v>1.7753907399952108E-4</v>
      </c>
      <c r="O346">
        <f t="shared" si="29"/>
        <v>9227.7462607917932</v>
      </c>
      <c r="P346">
        <f t="shared" si="29"/>
        <v>9710.3077739797009</v>
      </c>
      <c r="Q346">
        <f t="shared" si="29"/>
        <v>9153.0552295852631</v>
      </c>
    </row>
    <row r="347" spans="1:17">
      <c r="A347">
        <f>B362</f>
        <v>2027</v>
      </c>
      <c r="B347" s="50">
        <v>2012</v>
      </c>
      <c r="C347">
        <v>105327.92865630888</v>
      </c>
      <c r="D347">
        <v>896.03918034238507</v>
      </c>
      <c r="E347">
        <v>920.65634972267696</v>
      </c>
      <c r="F347">
        <v>1017837114.2845122</v>
      </c>
      <c r="G347">
        <v>9111299.7873058598</v>
      </c>
      <c r="H347">
        <v>8863092.6646343898</v>
      </c>
      <c r="I347">
        <v>364269.35048865288</v>
      </c>
      <c r="J347">
        <v>0</v>
      </c>
      <c r="K347">
        <v>1562.5369849925401</v>
      </c>
      <c r="L347">
        <f t="shared" si="27"/>
        <v>3.5788570231565562E-4</v>
      </c>
      <c r="M347">
        <v>0</v>
      </c>
      <c r="N347">
        <f t="shared" si="28"/>
        <v>1.7629703807875015E-4</v>
      </c>
      <c r="O347">
        <f t="shared" si="29"/>
        <v>9663.5064153380772</v>
      </c>
      <c r="P347">
        <f t="shared" si="29"/>
        <v>10168.416724617271</v>
      </c>
      <c r="Q347">
        <f t="shared" si="29"/>
        <v>9626.9282966485371</v>
      </c>
    </row>
    <row r="348" spans="1:17">
      <c r="A348">
        <f>B362</f>
        <v>2027</v>
      </c>
      <c r="B348" s="50">
        <v>2013</v>
      </c>
      <c r="C348">
        <v>140342.51762873188</v>
      </c>
      <c r="D348">
        <v>2682.9865985615061</v>
      </c>
      <c r="E348">
        <v>1867.6751155750701</v>
      </c>
      <c r="F348">
        <v>1419151877.6390233</v>
      </c>
      <c r="G348">
        <v>28471444.454476401</v>
      </c>
      <c r="H348">
        <v>18867344.4328635</v>
      </c>
      <c r="I348">
        <v>497391.51901520387</v>
      </c>
      <c r="J348">
        <v>0</v>
      </c>
      <c r="K348">
        <v>3310.7257968388199</v>
      </c>
      <c r="L348">
        <f t="shared" si="27"/>
        <v>3.5048505156663778E-4</v>
      </c>
      <c r="M348">
        <v>0</v>
      </c>
      <c r="N348">
        <f t="shared" si="28"/>
        <v>1.7547386218656901E-4</v>
      </c>
      <c r="O348">
        <f t="shared" si="29"/>
        <v>10112.059421602431</v>
      </c>
      <c r="P348">
        <f t="shared" si="29"/>
        <v>10611.847435146146</v>
      </c>
      <c r="Q348">
        <f t="shared" si="29"/>
        <v>10102.048410627409</v>
      </c>
    </row>
    <row r="349" spans="1:17">
      <c r="A349">
        <f>B362</f>
        <v>2027</v>
      </c>
      <c r="B349" s="50">
        <v>2014</v>
      </c>
      <c r="C349">
        <v>147921.29701768313</v>
      </c>
      <c r="D349">
        <v>3084.2081917237838</v>
      </c>
      <c r="E349">
        <v>2784.25163037939</v>
      </c>
      <c r="F349">
        <v>1566902402.2013569</v>
      </c>
      <c r="G349">
        <v>34240047.706216313</v>
      </c>
      <c r="H349">
        <v>29529846.822945099</v>
      </c>
      <c r="I349">
        <v>549516.73400439706</v>
      </c>
      <c r="J349">
        <v>0</v>
      </c>
      <c r="K349">
        <v>5165.9019175692001</v>
      </c>
      <c r="L349">
        <f t="shared" si="27"/>
        <v>3.5070259209021284E-4</v>
      </c>
      <c r="M349">
        <v>0</v>
      </c>
      <c r="N349">
        <f t="shared" si="28"/>
        <v>1.7493832421627134E-4</v>
      </c>
      <c r="O349">
        <f t="shared" si="29"/>
        <v>10592.81140574398</v>
      </c>
      <c r="P349">
        <f t="shared" si="29"/>
        <v>11101.730355978119</v>
      </c>
      <c r="Q349">
        <f t="shared" si="29"/>
        <v>10606.026589242323</v>
      </c>
    </row>
    <row r="350" spans="1:17">
      <c r="A350">
        <f>B362</f>
        <v>2027</v>
      </c>
      <c r="B350" s="50">
        <v>2015</v>
      </c>
      <c r="C350">
        <v>188490.69260614197</v>
      </c>
      <c r="D350">
        <v>4521.8905499255798</v>
      </c>
      <c r="E350">
        <v>2116.3282739010215</v>
      </c>
      <c r="F350">
        <v>2085496698.0789561</v>
      </c>
      <c r="G350">
        <v>52527198.966232292</v>
      </c>
      <c r="H350">
        <v>23513736.366804093</v>
      </c>
      <c r="I350">
        <v>719168.45885837846</v>
      </c>
      <c r="J350">
        <v>0</v>
      </c>
      <c r="K350">
        <v>4102.8734215541872</v>
      </c>
      <c r="L350">
        <f t="shared" si="27"/>
        <v>3.4484277031981715E-4</v>
      </c>
      <c r="M350">
        <v>0</v>
      </c>
      <c r="N350">
        <f t="shared" si="28"/>
        <v>1.7448836533467675E-4</v>
      </c>
      <c r="O350">
        <f t="shared" si="29"/>
        <v>11064.189267088514</v>
      </c>
      <c r="P350">
        <f t="shared" si="29"/>
        <v>11616.203087245614</v>
      </c>
      <c r="Q350">
        <f t="shared" si="29"/>
        <v>11110.628089592781</v>
      </c>
    </row>
    <row r="351" spans="1:17">
      <c r="A351">
        <f>B362</f>
        <v>2027</v>
      </c>
      <c r="B351" s="50">
        <v>2016</v>
      </c>
      <c r="C351">
        <v>195009.32058208325</v>
      </c>
      <c r="D351">
        <v>8107.18917941579</v>
      </c>
      <c r="E351">
        <v>2402.6260446601527</v>
      </c>
      <c r="F351">
        <v>2253279814.9547091</v>
      </c>
      <c r="G351">
        <v>97707658.5138693</v>
      </c>
      <c r="H351">
        <v>27962350.993107248</v>
      </c>
      <c r="I351">
        <v>764239.55614793848</v>
      </c>
      <c r="J351">
        <v>0</v>
      </c>
      <c r="K351">
        <v>4861.8322858452229</v>
      </c>
      <c r="L351">
        <f t="shared" si="27"/>
        <v>3.3916762182654162E-4</v>
      </c>
      <c r="M351">
        <v>0</v>
      </c>
      <c r="N351">
        <f t="shared" si="28"/>
        <v>1.7387065511922334E-4</v>
      </c>
      <c r="O351">
        <f t="shared" si="29"/>
        <v>11554.728811058338</v>
      </c>
      <c r="P351">
        <f t="shared" si="29"/>
        <v>12051.977121978322</v>
      </c>
      <c r="Q351">
        <f t="shared" si="29"/>
        <v>11638.245183953492</v>
      </c>
    </row>
    <row r="352" spans="1:17">
      <c r="A352">
        <f>B362</f>
        <v>2027</v>
      </c>
      <c r="B352" s="50">
        <v>2017</v>
      </c>
      <c r="C352">
        <v>223157.53042001231</v>
      </c>
      <c r="D352">
        <v>14927.795766159101</v>
      </c>
      <c r="E352">
        <v>6474.3571487016543</v>
      </c>
      <c r="F352">
        <v>2676703713.8866477</v>
      </c>
      <c r="G352">
        <v>188156252.32786</v>
      </c>
      <c r="H352">
        <v>78447427.21805872</v>
      </c>
      <c r="I352">
        <v>916844.45345569239</v>
      </c>
      <c r="J352">
        <v>0</v>
      </c>
      <c r="K352">
        <v>13615.908963103187</v>
      </c>
      <c r="L352">
        <f t="shared" si="27"/>
        <v>3.4252743353667967E-4</v>
      </c>
      <c r="M352">
        <v>0</v>
      </c>
      <c r="N352">
        <f t="shared" si="28"/>
        <v>1.7356731056654442E-4</v>
      </c>
      <c r="O352">
        <f t="shared" si="29"/>
        <v>11994.682450772481</v>
      </c>
      <c r="P352">
        <f t="shared" si="29"/>
        <v>12604.423002249603</v>
      </c>
      <c r="Q352">
        <f t="shared" si="29"/>
        <v>12116.635739471107</v>
      </c>
    </row>
    <row r="353" spans="1:17">
      <c r="A353">
        <f>B362</f>
        <v>2027</v>
      </c>
      <c r="B353" s="50">
        <v>2018</v>
      </c>
      <c r="C353">
        <v>219999.03002992889</v>
      </c>
      <c r="D353">
        <v>29505.6299862288</v>
      </c>
      <c r="E353">
        <v>6755.5835868082213</v>
      </c>
      <c r="F353">
        <v>2735943395.8447456</v>
      </c>
      <c r="G353">
        <v>387711904.67125702</v>
      </c>
      <c r="H353">
        <v>85468239.820802033</v>
      </c>
      <c r="I353">
        <v>943819.20746724168</v>
      </c>
      <c r="J353">
        <v>0</v>
      </c>
      <c r="K353">
        <v>14819.818524799137</v>
      </c>
      <c r="L353">
        <f t="shared" si="27"/>
        <v>3.449702975948556E-4</v>
      </c>
      <c r="M353">
        <v>0</v>
      </c>
      <c r="N353">
        <f t="shared" si="28"/>
        <v>1.7339562106194394E-4</v>
      </c>
      <c r="O353">
        <f t="shared" si="29"/>
        <v>12436.161175222205</v>
      </c>
      <c r="P353">
        <f t="shared" si="29"/>
        <v>13140.26864880412</v>
      </c>
      <c r="Q353">
        <f t="shared" si="29"/>
        <v>12651.496162033694</v>
      </c>
    </row>
    <row r="354" spans="1:17">
      <c r="A354">
        <f>B362</f>
        <v>2027</v>
      </c>
      <c r="B354" s="50">
        <v>2019</v>
      </c>
      <c r="C354">
        <v>185907.22619974072</v>
      </c>
      <c r="D354">
        <v>21800.548974113484</v>
      </c>
      <c r="E354">
        <v>5344.5608721632198</v>
      </c>
      <c r="F354">
        <v>2400401913.8176365</v>
      </c>
      <c r="G354">
        <v>299576676.66800928</v>
      </c>
      <c r="H354">
        <v>70264933.735184103</v>
      </c>
      <c r="I354">
        <v>807872.51469719433</v>
      </c>
      <c r="J354">
        <v>0</v>
      </c>
      <c r="K354">
        <v>11830.33199134847</v>
      </c>
      <c r="L354">
        <f t="shared" si="27"/>
        <v>3.3655718654729006E-4</v>
      </c>
      <c r="M354">
        <v>0</v>
      </c>
      <c r="N354">
        <f t="shared" si="28"/>
        <v>1.6836751082602403E-4</v>
      </c>
      <c r="O354">
        <f t="shared" si="29"/>
        <v>12911.826844420877</v>
      </c>
      <c r="P354">
        <f t="shared" si="29"/>
        <v>13741.703340761469</v>
      </c>
      <c r="Q354">
        <f t="shared" si="29"/>
        <v>13146.99849358143</v>
      </c>
    </row>
    <row r="355" spans="1:17">
      <c r="A355">
        <f>B362</f>
        <v>2027</v>
      </c>
      <c r="B355" s="50">
        <v>2020</v>
      </c>
      <c r="C355">
        <v>152526.3565776656</v>
      </c>
      <c r="D355">
        <v>10055.563975304294</v>
      </c>
      <c r="E355">
        <v>5161.6477047968747</v>
      </c>
      <c r="F355">
        <v>2058044004.7068446</v>
      </c>
      <c r="G355">
        <v>143722817.71950632</v>
      </c>
      <c r="H355">
        <v>70938707.024179041</v>
      </c>
      <c r="I355">
        <v>674304.8945248581</v>
      </c>
      <c r="J355">
        <v>0</v>
      </c>
      <c r="K355">
        <v>11732.734428062282</v>
      </c>
      <c r="L355">
        <f t="shared" si="27"/>
        <v>3.2764357466734953E-4</v>
      </c>
      <c r="M355">
        <v>0</v>
      </c>
      <c r="N355">
        <f t="shared" si="28"/>
        <v>1.6539256099019748E-4</v>
      </c>
      <c r="O355">
        <f t="shared" si="29"/>
        <v>13493.03852058447</v>
      </c>
      <c r="P355">
        <f t="shared" si="29"/>
        <v>14292.864932536724</v>
      </c>
      <c r="Q355">
        <f t="shared" si="29"/>
        <v>13743.422852794383</v>
      </c>
    </row>
    <row r="356" spans="1:17">
      <c r="A356">
        <f>B362</f>
        <v>2027</v>
      </c>
      <c r="B356" s="50">
        <v>2021</v>
      </c>
      <c r="C356">
        <v>182598.61753209381</v>
      </c>
      <c r="D356">
        <v>13974.057274153613</v>
      </c>
      <c r="E356">
        <v>7183.8776480502047</v>
      </c>
      <c r="F356">
        <v>2571540734.807723</v>
      </c>
      <c r="G356">
        <v>204584610.49285728</v>
      </c>
      <c r="H356">
        <v>102707677.83296725</v>
      </c>
      <c r="I356">
        <v>807192.45533560705</v>
      </c>
      <c r="J356">
        <v>0</v>
      </c>
      <c r="K356">
        <v>16486.751144077458</v>
      </c>
      <c r="L356">
        <f t="shared" si="27"/>
        <v>3.1389448528256028E-4</v>
      </c>
      <c r="M356">
        <v>0</v>
      </c>
      <c r="N356">
        <f t="shared" si="28"/>
        <v>1.6052111674542716E-4</v>
      </c>
      <c r="O356">
        <f t="shared" si="29"/>
        <v>14083.024119039375</v>
      </c>
      <c r="P356">
        <f t="shared" si="29"/>
        <v>14640.315727863557</v>
      </c>
      <c r="Q356">
        <f t="shared" si="29"/>
        <v>14296.969250421938</v>
      </c>
    </row>
    <row r="357" spans="1:17">
      <c r="A357">
        <f>B362</f>
        <v>2027</v>
      </c>
      <c r="B357" s="50">
        <v>2022</v>
      </c>
      <c r="C357">
        <v>213204.51039596877</v>
      </c>
      <c r="D357">
        <v>18300.882701155635</v>
      </c>
      <c r="E357">
        <v>8878.6244228682372</v>
      </c>
      <c r="F357">
        <v>3131724779.4818673</v>
      </c>
      <c r="G357">
        <v>275562608.91110903</v>
      </c>
      <c r="H357">
        <v>132322439.51234752</v>
      </c>
      <c r="I357">
        <v>948621.37814647739</v>
      </c>
      <c r="J357">
        <v>0</v>
      </c>
      <c r="K357">
        <v>19180.800230499295</v>
      </c>
      <c r="L357">
        <f t="shared" si="27"/>
        <v>3.0290700650375266E-4</v>
      </c>
      <c r="M357">
        <v>0</v>
      </c>
      <c r="N357">
        <f t="shared" si="28"/>
        <v>1.449550076403289E-4</v>
      </c>
      <c r="O357">
        <f t="shared" si="29"/>
        <v>14688.829864178528</v>
      </c>
      <c r="P357">
        <f t="shared" si="29"/>
        <v>15057.339769393104</v>
      </c>
      <c r="Q357">
        <f t="shared" si="29"/>
        <v>14903.484279786755</v>
      </c>
    </row>
    <row r="358" spans="1:17">
      <c r="A358">
        <f>B362</f>
        <v>2027</v>
      </c>
      <c r="B358" s="50">
        <v>2023</v>
      </c>
      <c r="C358">
        <v>213563.24399869927</v>
      </c>
      <c r="D358">
        <v>19505.361910585569</v>
      </c>
      <c r="E358">
        <v>9095.8843196934085</v>
      </c>
      <c r="F358">
        <v>3270448689.5291061</v>
      </c>
      <c r="G358">
        <v>304269465.94661254</v>
      </c>
      <c r="H358">
        <v>141180077.6277363</v>
      </c>
      <c r="I358">
        <v>955370.24356791866</v>
      </c>
      <c r="J358">
        <v>0</v>
      </c>
      <c r="K358">
        <v>19730.392074014882</v>
      </c>
      <c r="L358">
        <f t="shared" si="27"/>
        <v>2.9212207078089863E-4</v>
      </c>
      <c r="M358">
        <v>0</v>
      </c>
      <c r="N358">
        <f t="shared" si="28"/>
        <v>1.3975337317804847E-4</v>
      </c>
      <c r="O358">
        <f t="shared" si="29"/>
        <v>15313.724535618241</v>
      </c>
      <c r="P358">
        <f t="shared" si="29"/>
        <v>15599.273027663505</v>
      </c>
      <c r="Q358">
        <f t="shared" si="29"/>
        <v>15521.314109291025</v>
      </c>
    </row>
    <row r="359" spans="1:17">
      <c r="A359">
        <f>B362</f>
        <v>2027</v>
      </c>
      <c r="B359" s="50">
        <v>2024</v>
      </c>
      <c r="C359">
        <v>213247.22867981246</v>
      </c>
      <c r="D359">
        <v>20650.121069679524</v>
      </c>
      <c r="E359">
        <v>8959.9853555908376</v>
      </c>
      <c r="F359">
        <v>3401897544.9076962</v>
      </c>
      <c r="G359">
        <v>333446115.96610355</v>
      </c>
      <c r="H359">
        <v>144907209.30648652</v>
      </c>
      <c r="I359">
        <v>958233.90856687736</v>
      </c>
      <c r="J359">
        <v>0</v>
      </c>
      <c r="K359">
        <v>19508.238928814924</v>
      </c>
      <c r="L359">
        <f t="shared" si="27"/>
        <v>2.8167629857085458E-4</v>
      </c>
      <c r="M359">
        <v>0</v>
      </c>
      <c r="N359">
        <f t="shared" si="28"/>
        <v>1.3462573064638869E-4</v>
      </c>
      <c r="O359">
        <f t="shared" si="29"/>
        <v>15952.833553657079</v>
      </c>
      <c r="P359">
        <f t="shared" si="29"/>
        <v>16147.416997748305</v>
      </c>
      <c r="Q359">
        <f t="shared" si="29"/>
        <v>16172.706043103915</v>
      </c>
    </row>
    <row r="360" spans="1:17">
      <c r="A360">
        <f>B362</f>
        <v>2027</v>
      </c>
      <c r="B360" s="50">
        <v>2025</v>
      </c>
      <c r="C360">
        <v>213246.10484902904</v>
      </c>
      <c r="D360">
        <v>21594.982181002448</v>
      </c>
      <c r="E360">
        <v>9123.9786679644239</v>
      </c>
      <c r="F360">
        <v>3540328829.0189466</v>
      </c>
      <c r="G360">
        <v>360117025.74390191</v>
      </c>
      <c r="H360">
        <v>153308334.42694473</v>
      </c>
      <c r="I360">
        <v>960382.10295968503</v>
      </c>
      <c r="J360">
        <v>0</v>
      </c>
      <c r="K360">
        <v>19830.192795594085</v>
      </c>
      <c r="L360">
        <f t="shared" si="27"/>
        <v>2.712691812940479E-4</v>
      </c>
      <c r="M360">
        <v>0</v>
      </c>
      <c r="N360">
        <f t="shared" si="28"/>
        <v>1.2934843281494046E-4</v>
      </c>
      <c r="O360">
        <f t="shared" si="29"/>
        <v>16602.079702817449</v>
      </c>
      <c r="P360">
        <f t="shared" si="29"/>
        <v>16675.958457641344</v>
      </c>
      <c r="Q360">
        <f t="shared" si="29"/>
        <v>16802.794044798891</v>
      </c>
    </row>
    <row r="361" spans="1:17">
      <c r="A361">
        <f>B362</f>
        <v>2027</v>
      </c>
      <c r="B361" s="50">
        <v>2026</v>
      </c>
      <c r="C361">
        <v>220247.76229427496</v>
      </c>
      <c r="D361">
        <v>19577.573977778608</v>
      </c>
      <c r="E361">
        <v>8491.8723117183636</v>
      </c>
      <c r="F361">
        <v>3780922550.3198123</v>
      </c>
      <c r="G361">
        <v>334550950.52747524</v>
      </c>
      <c r="H361">
        <v>147117417.69077986</v>
      </c>
      <c r="I361">
        <v>1013947.5839154173</v>
      </c>
      <c r="J361">
        <v>0</v>
      </c>
      <c r="K361">
        <v>18995.055022561999</v>
      </c>
      <c r="L361">
        <f t="shared" si="27"/>
        <v>2.6817465060998189E-4</v>
      </c>
      <c r="M361">
        <v>0</v>
      </c>
      <c r="N361">
        <f t="shared" si="28"/>
        <v>1.2911492956250046E-4</v>
      </c>
      <c r="O361">
        <f t="shared" si="29"/>
        <v>17166.678612008272</v>
      </c>
      <c r="P361">
        <f t="shared" si="29"/>
        <v>17088.478424712124</v>
      </c>
      <c r="Q361">
        <f t="shared" si="29"/>
        <v>17324.497153326847</v>
      </c>
    </row>
    <row r="362" spans="1:17">
      <c r="A362">
        <f>B362</f>
        <v>2027</v>
      </c>
      <c r="B362" s="50">
        <v>2027</v>
      </c>
      <c r="C362">
        <v>201395.15147077062</v>
      </c>
      <c r="D362">
        <v>18564.545186652078</v>
      </c>
      <c r="E362">
        <v>7892.3790743997342</v>
      </c>
      <c r="F362">
        <v>3554448926.8419113</v>
      </c>
      <c r="G362">
        <v>323197001.3998155</v>
      </c>
      <c r="H362">
        <v>140057761.17818606</v>
      </c>
      <c r="I362">
        <v>953249.6699918661</v>
      </c>
      <c r="J362">
        <v>0</v>
      </c>
      <c r="K362">
        <v>18057.504473800862</v>
      </c>
      <c r="L362">
        <f t="shared" si="27"/>
        <v>2.6818493938491272E-4</v>
      </c>
      <c r="M362">
        <v>0</v>
      </c>
      <c r="N362">
        <f t="shared" si="28"/>
        <v>1.2892898131384176E-4</v>
      </c>
      <c r="O362">
        <f t="shared" si="29"/>
        <v>17649.128595619564</v>
      </c>
      <c r="P362">
        <f t="shared" si="29"/>
        <v>17409.368134275348</v>
      </c>
      <c r="Q362">
        <f t="shared" si="29"/>
        <v>17745.949587303414</v>
      </c>
    </row>
    <row r="363" spans="1:17">
      <c r="A363">
        <f>B407</f>
        <v>2028</v>
      </c>
      <c r="B363" s="50">
        <v>1984</v>
      </c>
      <c r="C363">
        <v>1996.3414957648008</v>
      </c>
      <c r="D363">
        <v>4.6301468246827196E-3</v>
      </c>
      <c r="F363">
        <v>4713456.2004365744</v>
      </c>
      <c r="G363">
        <v>12.311000044357149</v>
      </c>
      <c r="I363">
        <v>2510.1075608827609</v>
      </c>
      <c r="J363">
        <v>0</v>
      </c>
      <c r="L363">
        <f t="shared" si="27"/>
        <v>5.3254076290138591E-4</v>
      </c>
      <c r="M363">
        <v>0</v>
      </c>
      <c r="N363" t="e">
        <f t="shared" si="28"/>
        <v>#DIV/0!</v>
      </c>
      <c r="O363">
        <f t="shared" si="29"/>
        <v>2361.0470505352309</v>
      </c>
      <c r="P363">
        <f t="shared" si="29"/>
        <v>2658.8789752257499</v>
      </c>
      <c r="Q363" t="e">
        <f t="shared" si="29"/>
        <v>#DIV/0!</v>
      </c>
    </row>
    <row r="364" spans="1:17">
      <c r="A364">
        <f>B407</f>
        <v>2028</v>
      </c>
      <c r="B364" s="50">
        <v>1985</v>
      </c>
      <c r="C364">
        <v>2377.166057957565</v>
      </c>
      <c r="F364">
        <v>5792168.1668348294</v>
      </c>
      <c r="I364">
        <v>2969.9201334772874</v>
      </c>
      <c r="L364">
        <f t="shared" si="27"/>
        <v>5.1274756670268101E-4</v>
      </c>
      <c r="M364">
        <v>0</v>
      </c>
      <c r="N364" t="e">
        <f t="shared" si="28"/>
        <v>#DIV/0!</v>
      </c>
      <c r="O364">
        <f t="shared" si="29"/>
        <v>2436.585423826637</v>
      </c>
      <c r="P364" t="e">
        <f t="shared" si="29"/>
        <v>#DIV/0!</v>
      </c>
      <c r="Q364" t="e">
        <f t="shared" si="29"/>
        <v>#DIV/0!</v>
      </c>
    </row>
    <row r="365" spans="1:17">
      <c r="A365">
        <f>B407</f>
        <v>2028</v>
      </c>
      <c r="B365" s="50">
        <v>1986</v>
      </c>
      <c r="C365">
        <v>2926.3647274050159</v>
      </c>
      <c r="F365">
        <v>8111233.0119352527</v>
      </c>
      <c r="I365">
        <v>4163.6190941774685</v>
      </c>
      <c r="L365">
        <f t="shared" si="27"/>
        <v>5.133151874753101E-4</v>
      </c>
      <c r="M365">
        <v>0</v>
      </c>
      <c r="N365" t="e">
        <f t="shared" si="28"/>
        <v>#DIV/0!</v>
      </c>
      <c r="O365">
        <f t="shared" si="29"/>
        <v>2771.7778771643316</v>
      </c>
      <c r="P365" t="e">
        <f t="shared" si="29"/>
        <v>#DIV/0!</v>
      </c>
      <c r="Q365" t="e">
        <f t="shared" si="29"/>
        <v>#DIV/0!</v>
      </c>
    </row>
    <row r="366" spans="1:17">
      <c r="A366">
        <f>B407</f>
        <v>2028</v>
      </c>
      <c r="B366" s="50">
        <v>1987</v>
      </c>
      <c r="C366">
        <v>3316.0107252087164</v>
      </c>
      <c r="D366">
        <v>3.34615772653822E-3</v>
      </c>
      <c r="F366">
        <v>9314831.0878227595</v>
      </c>
      <c r="G366">
        <v>10.9264506245351</v>
      </c>
      <c r="I366">
        <v>4721.193318918873</v>
      </c>
      <c r="J366">
        <v>0</v>
      </c>
      <c r="L366">
        <f t="shared" si="27"/>
        <v>5.0684690623009469E-4</v>
      </c>
      <c r="M366">
        <v>0</v>
      </c>
      <c r="N366" t="e">
        <f t="shared" si="28"/>
        <v>#DIV/0!</v>
      </c>
      <c r="O366">
        <f t="shared" si="29"/>
        <v>2809.0473341989764</v>
      </c>
      <c r="P366">
        <f t="shared" si="29"/>
        <v>3265.3722620060412</v>
      </c>
      <c r="Q366" t="e">
        <f t="shared" si="29"/>
        <v>#DIV/0!</v>
      </c>
    </row>
    <row r="367" spans="1:17">
      <c r="A367">
        <f>B407</f>
        <v>2028</v>
      </c>
      <c r="B367" s="50">
        <v>1988</v>
      </c>
      <c r="C367">
        <v>3206.1324691069749</v>
      </c>
      <c r="F367">
        <v>9751668.013527289</v>
      </c>
      <c r="I367">
        <v>5025.2612191532317</v>
      </c>
      <c r="L367">
        <f t="shared" si="27"/>
        <v>5.1532324646227749E-4</v>
      </c>
      <c r="M367">
        <v>0</v>
      </c>
      <c r="N367" t="e">
        <f t="shared" si="28"/>
        <v>#DIV/0!</v>
      </c>
      <c r="O367">
        <f t="shared" si="29"/>
        <v>3041.5674048064161</v>
      </c>
      <c r="P367" t="e">
        <f t="shared" si="29"/>
        <v>#DIV/0!</v>
      </c>
      <c r="Q367" t="e">
        <f t="shared" si="29"/>
        <v>#DIV/0!</v>
      </c>
    </row>
    <row r="368" spans="1:17">
      <c r="A368">
        <f>B407</f>
        <v>2028</v>
      </c>
      <c r="B368" s="50">
        <v>1989</v>
      </c>
      <c r="C368">
        <v>3892.2392099043941</v>
      </c>
      <c r="D368">
        <v>0.373526092397091</v>
      </c>
      <c r="F368">
        <v>12789470.202858696</v>
      </c>
      <c r="G368">
        <v>945.09539895572198</v>
      </c>
      <c r="I368">
        <v>6541.01536150635</v>
      </c>
      <c r="J368">
        <v>0</v>
      </c>
      <c r="L368">
        <f t="shared" si="27"/>
        <v>5.1143755431278968E-4</v>
      </c>
      <c r="M368">
        <v>0</v>
      </c>
      <c r="N368" t="e">
        <f t="shared" si="28"/>
        <v>#DIV/0!</v>
      </c>
      <c r="O368">
        <f t="shared" si="29"/>
        <v>3285.8900784704974</v>
      </c>
      <c r="P368">
        <f t="shared" si="29"/>
        <v>2530.1991432261248</v>
      </c>
      <c r="Q368" t="e">
        <f t="shared" si="29"/>
        <v>#DIV/0!</v>
      </c>
    </row>
    <row r="369" spans="1:17">
      <c r="A369">
        <f>B407</f>
        <v>2028</v>
      </c>
      <c r="B369" s="50">
        <v>1990</v>
      </c>
      <c r="C369">
        <v>4578.5492879986741</v>
      </c>
      <c r="F369">
        <v>15426511.735125253</v>
      </c>
      <c r="I369">
        <v>7911.5778767871188</v>
      </c>
      <c r="L369">
        <f t="shared" si="27"/>
        <v>5.1285592054961624E-4</v>
      </c>
      <c r="M369">
        <v>0</v>
      </c>
      <c r="N369" t="e">
        <f t="shared" si="28"/>
        <v>#DIV/0!</v>
      </c>
      <c r="O369">
        <f t="shared" si="29"/>
        <v>3369.3012272602014</v>
      </c>
      <c r="P369" t="e">
        <f t="shared" si="29"/>
        <v>#DIV/0!</v>
      </c>
      <c r="Q369" t="e">
        <f t="shared" si="29"/>
        <v>#DIV/0!</v>
      </c>
    </row>
    <row r="370" spans="1:17">
      <c r="A370">
        <f>B407</f>
        <v>2028</v>
      </c>
      <c r="B370" s="50">
        <v>1991</v>
      </c>
      <c r="C370">
        <v>5362.8341671526778</v>
      </c>
      <c r="F370">
        <v>18896749.527944103</v>
      </c>
      <c r="I370">
        <v>9540.7520780353443</v>
      </c>
      <c r="L370">
        <f t="shared" si="27"/>
        <v>5.0488852931699637E-4</v>
      </c>
      <c r="M370">
        <v>0</v>
      </c>
      <c r="N370" t="e">
        <f t="shared" si="28"/>
        <v>#DIV/0!</v>
      </c>
      <c r="O370">
        <f t="shared" si="29"/>
        <v>3523.6497976548599</v>
      </c>
      <c r="P370" t="e">
        <f t="shared" si="29"/>
        <v>#DIV/0!</v>
      </c>
      <c r="Q370" t="e">
        <f t="shared" si="29"/>
        <v>#DIV/0!</v>
      </c>
    </row>
    <row r="371" spans="1:17">
      <c r="A371">
        <f>B407</f>
        <v>2028</v>
      </c>
      <c r="B371" s="50">
        <v>1992</v>
      </c>
      <c r="C371">
        <v>4482.0322041383324</v>
      </c>
      <c r="F371">
        <v>16720168.955180041</v>
      </c>
      <c r="I371">
        <v>8436.8427028763163</v>
      </c>
      <c r="L371">
        <f t="shared" si="27"/>
        <v>5.0459075655826522E-4</v>
      </c>
      <c r="M371">
        <v>0</v>
      </c>
      <c r="N371" t="e">
        <f t="shared" si="28"/>
        <v>#DIV/0!</v>
      </c>
      <c r="O371">
        <f t="shared" si="29"/>
        <v>3730.4883574334963</v>
      </c>
      <c r="P371" t="e">
        <f t="shared" si="29"/>
        <v>#DIV/0!</v>
      </c>
      <c r="Q371" t="e">
        <f t="shared" si="29"/>
        <v>#DIV/0!</v>
      </c>
    </row>
    <row r="372" spans="1:17">
      <c r="A372">
        <f>B407</f>
        <v>2028</v>
      </c>
      <c r="B372" s="50">
        <v>1993</v>
      </c>
      <c r="C372">
        <v>5321.6192449352729</v>
      </c>
      <c r="D372">
        <v>9.6492544871652902E-3</v>
      </c>
      <c r="F372">
        <v>21374439.275057223</v>
      </c>
      <c r="G372">
        <v>40.6872472130026</v>
      </c>
      <c r="I372">
        <v>10042.113145344145</v>
      </c>
      <c r="J372">
        <v>0</v>
      </c>
      <c r="L372">
        <f t="shared" si="27"/>
        <v>4.6981878757693216E-4</v>
      </c>
      <c r="M372">
        <v>0</v>
      </c>
      <c r="N372" t="e">
        <f t="shared" si="28"/>
        <v>#DIV/0!</v>
      </c>
      <c r="O372">
        <f t="shared" si="29"/>
        <v>4016.529235044361</v>
      </c>
      <c r="P372">
        <f t="shared" si="29"/>
        <v>4216.6208039306775</v>
      </c>
      <c r="Q372" t="e">
        <f t="shared" si="29"/>
        <v>#DIV/0!</v>
      </c>
    </row>
    <row r="373" spans="1:17">
      <c r="A373">
        <f>B407</f>
        <v>2028</v>
      </c>
      <c r="B373" s="50">
        <v>1994</v>
      </c>
      <c r="C373">
        <v>6052.906657943643</v>
      </c>
      <c r="D373">
        <v>8.71481853091787E-4</v>
      </c>
      <c r="F373">
        <v>25563749.976623069</v>
      </c>
      <c r="G373">
        <v>3.8546242151872998</v>
      </c>
      <c r="I373">
        <v>11867.315228919493</v>
      </c>
      <c r="J373">
        <v>0</v>
      </c>
      <c r="L373">
        <f t="shared" si="27"/>
        <v>4.6422435048737502E-4</v>
      </c>
      <c r="M373">
        <v>0</v>
      </c>
      <c r="N373" t="e">
        <f t="shared" si="28"/>
        <v>#DIV/0!</v>
      </c>
      <c r="O373">
        <f t="shared" si="29"/>
        <v>4223.3841394322535</v>
      </c>
      <c r="P373">
        <f t="shared" si="29"/>
        <v>4423.0688241093185</v>
      </c>
      <c r="Q373" t="e">
        <f t="shared" si="29"/>
        <v>#DIV/0!</v>
      </c>
    </row>
    <row r="374" spans="1:17">
      <c r="A374">
        <f>B407</f>
        <v>2028</v>
      </c>
      <c r="B374" s="50">
        <v>1995</v>
      </c>
      <c r="C374">
        <v>7592.6510689479028</v>
      </c>
      <c r="D374">
        <v>0.21528573886265245</v>
      </c>
      <c r="F374">
        <v>33096979.183711268</v>
      </c>
      <c r="G374">
        <v>721.1692735403534</v>
      </c>
      <c r="I374">
        <v>15380.086357436223</v>
      </c>
      <c r="J374">
        <v>0</v>
      </c>
      <c r="L374">
        <f t="shared" si="27"/>
        <v>4.6469758681195767E-4</v>
      </c>
      <c r="M374">
        <v>0</v>
      </c>
      <c r="N374" t="e">
        <f t="shared" si="28"/>
        <v>#DIV/0!</v>
      </c>
      <c r="O374">
        <f t="shared" si="29"/>
        <v>4359.0807589024953</v>
      </c>
      <c r="P374">
        <f t="shared" si="29"/>
        <v>3349.8237149858005</v>
      </c>
      <c r="Q374" t="e">
        <f t="shared" si="29"/>
        <v>#DIV/0!</v>
      </c>
    </row>
    <row r="375" spans="1:17">
      <c r="A375">
        <f>B407</f>
        <v>2028</v>
      </c>
      <c r="B375" s="50">
        <v>1996</v>
      </c>
      <c r="C375">
        <v>7871.8334334890124</v>
      </c>
      <c r="F375">
        <v>36543247.206748441</v>
      </c>
      <c r="I375">
        <v>17040.40285888267</v>
      </c>
      <c r="L375">
        <f t="shared" si="27"/>
        <v>4.6630784512592026E-4</v>
      </c>
      <c r="M375">
        <v>0</v>
      </c>
      <c r="N375" t="e">
        <f t="shared" si="28"/>
        <v>#DIV/0!</v>
      </c>
      <c r="O375">
        <f t="shared" si="29"/>
        <v>4642.27902121037</v>
      </c>
      <c r="P375" t="e">
        <f t="shared" si="29"/>
        <v>#DIV/0!</v>
      </c>
      <c r="Q375" t="e">
        <f t="shared" si="29"/>
        <v>#DIV/0!</v>
      </c>
    </row>
    <row r="376" spans="1:17">
      <c r="A376">
        <f>B407</f>
        <v>2028</v>
      </c>
      <c r="B376" s="50">
        <v>1997</v>
      </c>
      <c r="C376">
        <v>11392.05132181087</v>
      </c>
      <c r="D376">
        <v>0.21999851156573272</v>
      </c>
      <c r="F376">
        <v>56252669.421065681</v>
      </c>
      <c r="G376">
        <v>1115.6021664686189</v>
      </c>
      <c r="I376">
        <v>26270.469261034126</v>
      </c>
      <c r="J376">
        <v>0</v>
      </c>
      <c r="L376">
        <f t="shared" si="27"/>
        <v>4.6700840211498084E-4</v>
      </c>
      <c r="M376">
        <v>0</v>
      </c>
      <c r="N376" t="e">
        <f t="shared" si="28"/>
        <v>#DIV/0!</v>
      </c>
      <c r="O376">
        <f t="shared" si="29"/>
        <v>4937.8876404257462</v>
      </c>
      <c r="P376">
        <f t="shared" si="29"/>
        <v>5070.9532465872671</v>
      </c>
      <c r="Q376" t="e">
        <f t="shared" si="29"/>
        <v>#DIV/0!</v>
      </c>
    </row>
    <row r="377" spans="1:17">
      <c r="A377">
        <f>B407</f>
        <v>2028</v>
      </c>
      <c r="B377" s="50">
        <v>1998</v>
      </c>
      <c r="C377">
        <v>13751.453733577619</v>
      </c>
      <c r="D377">
        <v>1.773782773482713</v>
      </c>
      <c r="F377">
        <v>71094793.907250211</v>
      </c>
      <c r="G377">
        <v>9230.2394343800497</v>
      </c>
      <c r="I377">
        <v>32616.166729880773</v>
      </c>
      <c r="J377">
        <v>0</v>
      </c>
      <c r="L377">
        <f t="shared" si="27"/>
        <v>4.5877011434102482E-4</v>
      </c>
      <c r="M377">
        <v>0</v>
      </c>
      <c r="N377" t="e">
        <f t="shared" si="28"/>
        <v>#DIV/0!</v>
      </c>
      <c r="O377">
        <f t="shared" si="29"/>
        <v>5169.9838638626597</v>
      </c>
      <c r="P377">
        <f t="shared" si="29"/>
        <v>5203.7033916261598</v>
      </c>
      <c r="Q377" t="e">
        <f t="shared" si="29"/>
        <v>#DIV/0!</v>
      </c>
    </row>
    <row r="378" spans="1:17">
      <c r="A378">
        <f>B407</f>
        <v>2028</v>
      </c>
      <c r="B378" s="50">
        <v>1999</v>
      </c>
      <c r="C378">
        <v>15548.045281845245</v>
      </c>
      <c r="D378">
        <v>7.3185483857796152</v>
      </c>
      <c r="F378">
        <v>83438450.290285587</v>
      </c>
      <c r="G378">
        <v>38806.634271722287</v>
      </c>
      <c r="I378">
        <v>37881.5319339981</v>
      </c>
      <c r="J378">
        <v>0</v>
      </c>
      <c r="L378">
        <f t="shared" si="27"/>
        <v>4.5400569883796726E-4</v>
      </c>
      <c r="M378">
        <v>0</v>
      </c>
      <c r="N378" t="e">
        <f t="shared" si="28"/>
        <v>#DIV/0!</v>
      </c>
      <c r="O378">
        <f t="shared" si="29"/>
        <v>5366.4913355837034</v>
      </c>
      <c r="P378">
        <f t="shared" si="29"/>
        <v>5302.5042981373108</v>
      </c>
      <c r="Q378" t="e">
        <f t="shared" si="29"/>
        <v>#DIV/0!</v>
      </c>
    </row>
    <row r="379" spans="1:17">
      <c r="A379">
        <f>B407</f>
        <v>2028</v>
      </c>
      <c r="B379" s="50">
        <v>2000</v>
      </c>
      <c r="C379">
        <v>20605.206576171335</v>
      </c>
      <c r="D379">
        <v>5.1484582583857055</v>
      </c>
      <c r="F379">
        <v>115371626.35801995</v>
      </c>
      <c r="G379">
        <v>29152.568944502425</v>
      </c>
      <c r="I379">
        <v>53386.181516976591</v>
      </c>
      <c r="J379">
        <v>0</v>
      </c>
      <c r="L379">
        <f t="shared" si="27"/>
        <v>4.6273233031585414E-4</v>
      </c>
      <c r="M379">
        <v>0</v>
      </c>
      <c r="N379" t="e">
        <f t="shared" si="28"/>
        <v>#DIV/0!</v>
      </c>
      <c r="O379">
        <f t="shared" si="29"/>
        <v>5599.1492214128148</v>
      </c>
      <c r="P379">
        <f t="shared" si="29"/>
        <v>5662.3881328005928</v>
      </c>
      <c r="Q379" t="e">
        <f t="shared" si="29"/>
        <v>#DIV/0!</v>
      </c>
    </row>
    <row r="380" spans="1:17">
      <c r="A380">
        <f>B407</f>
        <v>2028</v>
      </c>
      <c r="B380" s="50">
        <v>2001</v>
      </c>
      <c r="C380">
        <v>22279.832895353611</v>
      </c>
      <c r="D380">
        <v>1.1584752212833229</v>
      </c>
      <c r="F380">
        <v>129321076.43512686</v>
      </c>
      <c r="G380">
        <v>6544.3724941365499</v>
      </c>
      <c r="I380">
        <v>59248.263128299761</v>
      </c>
      <c r="J380">
        <v>0</v>
      </c>
      <c r="L380">
        <f t="shared" si="27"/>
        <v>4.5814854594116605E-4</v>
      </c>
      <c r="M380">
        <v>0</v>
      </c>
      <c r="N380" t="e">
        <f t="shared" si="28"/>
        <v>#DIV/0!</v>
      </c>
      <c r="O380">
        <f t="shared" si="29"/>
        <v>5804.4006453071897</v>
      </c>
      <c r="P380">
        <f t="shared" si="29"/>
        <v>5649.1260010610304</v>
      </c>
      <c r="Q380" t="e">
        <f t="shared" si="29"/>
        <v>#DIV/0!</v>
      </c>
    </row>
    <row r="381" spans="1:17">
      <c r="A381">
        <f>B407</f>
        <v>2028</v>
      </c>
      <c r="B381" s="50">
        <v>2002</v>
      </c>
      <c r="C381">
        <v>24206.771938677193</v>
      </c>
      <c r="D381">
        <v>13.298313135629819</v>
      </c>
      <c r="F381">
        <v>146797082.11935991</v>
      </c>
      <c r="G381">
        <v>68085.669018924047</v>
      </c>
      <c r="I381">
        <v>67092.607728118732</v>
      </c>
      <c r="J381">
        <v>0</v>
      </c>
      <c r="L381">
        <f t="shared" si="27"/>
        <v>4.5704319704097454E-4</v>
      </c>
      <c r="M381">
        <v>0</v>
      </c>
      <c r="N381" t="e">
        <f t="shared" si="28"/>
        <v>#DIV/0!</v>
      </c>
      <c r="O381">
        <f t="shared" si="29"/>
        <v>6064.2981431493508</v>
      </c>
      <c r="P381">
        <f t="shared" si="29"/>
        <v>5119.8725977134582</v>
      </c>
      <c r="Q381" t="e">
        <f t="shared" si="29"/>
        <v>#DIV/0!</v>
      </c>
    </row>
    <row r="382" spans="1:17">
      <c r="A382">
        <f>B407</f>
        <v>2028</v>
      </c>
      <c r="B382" s="50">
        <v>2003</v>
      </c>
      <c r="C382">
        <v>26470.529693301058</v>
      </c>
      <c r="D382">
        <v>2.5300015365431774</v>
      </c>
      <c r="F382">
        <v>165852175.04756105</v>
      </c>
      <c r="G382">
        <v>11851.77324298729</v>
      </c>
      <c r="I382">
        <v>75295.854841470573</v>
      </c>
      <c r="J382">
        <v>0</v>
      </c>
      <c r="L382">
        <f t="shared" si="27"/>
        <v>4.5399377379210225E-4</v>
      </c>
      <c r="M382">
        <v>0</v>
      </c>
      <c r="N382" t="e">
        <f t="shared" si="28"/>
        <v>#DIV/0!</v>
      </c>
      <c r="O382">
        <f t="shared" si="29"/>
        <v>6265.5404696919813</v>
      </c>
      <c r="P382">
        <f t="shared" si="29"/>
        <v>4684.4925079297582</v>
      </c>
      <c r="Q382" t="e">
        <f t="shared" si="29"/>
        <v>#DIV/0!</v>
      </c>
    </row>
    <row r="383" spans="1:17">
      <c r="A383">
        <f>B407</f>
        <v>2028</v>
      </c>
      <c r="B383" s="50">
        <v>2004</v>
      </c>
      <c r="C383">
        <v>31222.230788128363</v>
      </c>
      <c r="D383">
        <v>0.42399641140756</v>
      </c>
      <c r="F383">
        <v>205018444.7239204</v>
      </c>
      <c r="G383">
        <v>2989.6455488297702</v>
      </c>
      <c r="I383">
        <v>92983.502635262528</v>
      </c>
      <c r="J383">
        <v>0</v>
      </c>
      <c r="L383">
        <f t="shared" si="27"/>
        <v>4.5353725495515736E-4</v>
      </c>
      <c r="M383">
        <v>0</v>
      </c>
      <c r="N383" t="e">
        <f t="shared" si="28"/>
        <v>#DIV/0!</v>
      </c>
      <c r="O383">
        <f t="shared" si="29"/>
        <v>6566.425253696947</v>
      </c>
      <c r="P383">
        <f t="shared" si="29"/>
        <v>7051.1105009236026</v>
      </c>
      <c r="Q383" t="e">
        <f t="shared" si="29"/>
        <v>#DIV/0!</v>
      </c>
    </row>
    <row r="384" spans="1:17">
      <c r="A384">
        <f>B407</f>
        <v>2028</v>
      </c>
      <c r="B384" s="50">
        <v>2005</v>
      </c>
      <c r="C384">
        <v>37523.325467994553</v>
      </c>
      <c r="D384">
        <v>0.42403846156091701</v>
      </c>
      <c r="F384">
        <v>255531499.76507157</v>
      </c>
      <c r="G384">
        <v>3075.631036841</v>
      </c>
      <c r="I384">
        <v>112955.74903707147</v>
      </c>
      <c r="J384">
        <v>0</v>
      </c>
      <c r="L384">
        <f t="shared" si="27"/>
        <v>4.4204236714815896E-4</v>
      </c>
      <c r="M384">
        <v>0</v>
      </c>
      <c r="N384" t="e">
        <f t="shared" si="28"/>
        <v>#DIV/0!</v>
      </c>
      <c r="O384">
        <f t="shared" si="29"/>
        <v>6809.9374609808146</v>
      </c>
      <c r="P384">
        <f t="shared" si="29"/>
        <v>7253.1888393316358</v>
      </c>
      <c r="Q384" t="e">
        <f t="shared" si="29"/>
        <v>#DIV/0!</v>
      </c>
    </row>
    <row r="385" spans="1:17">
      <c r="A385">
        <f>B407</f>
        <v>2028</v>
      </c>
      <c r="B385" s="50">
        <v>2006</v>
      </c>
      <c r="C385">
        <v>44338.592138050219</v>
      </c>
      <c r="D385">
        <v>0.27946337039142399</v>
      </c>
      <c r="F385">
        <v>315217506.73561448</v>
      </c>
      <c r="G385">
        <v>2128.3339461472001</v>
      </c>
      <c r="I385">
        <v>137759.84877409408</v>
      </c>
      <c r="J385">
        <v>0</v>
      </c>
      <c r="L385">
        <f t="shared" si="27"/>
        <v>4.3703108434785877E-4</v>
      </c>
      <c r="M385">
        <v>0</v>
      </c>
      <c r="N385" t="e">
        <f t="shared" si="28"/>
        <v>#DIV/0!</v>
      </c>
      <c r="O385">
        <f t="shared" si="29"/>
        <v>7109.3260190619148</v>
      </c>
      <c r="P385">
        <f t="shared" si="29"/>
        <v>7615.7885849805562</v>
      </c>
      <c r="Q385" t="e">
        <f t="shared" si="29"/>
        <v>#DIV/0!</v>
      </c>
    </row>
    <row r="386" spans="1:17">
      <c r="A386">
        <f>B407</f>
        <v>2028</v>
      </c>
      <c r="B386" s="50">
        <v>2007</v>
      </c>
      <c r="C386">
        <v>52508.315348654018</v>
      </c>
      <c r="D386">
        <v>1.80628824924536</v>
      </c>
      <c r="F386">
        <v>387928458.50705183</v>
      </c>
      <c r="G386">
        <v>14388.0631190444</v>
      </c>
      <c r="I386">
        <v>164903.92899296712</v>
      </c>
      <c r="J386">
        <v>0</v>
      </c>
      <c r="L386">
        <f t="shared" si="27"/>
        <v>4.2508850633851984E-4</v>
      </c>
      <c r="M386">
        <v>0</v>
      </c>
      <c r="N386" t="e">
        <f t="shared" si="28"/>
        <v>#DIV/0!</v>
      </c>
      <c r="O386">
        <f t="shared" si="29"/>
        <v>7387.9433368070504</v>
      </c>
      <c r="P386">
        <f t="shared" si="29"/>
        <v>7965.5410065672049</v>
      </c>
      <c r="Q386" t="e">
        <f t="shared" si="29"/>
        <v>#DIV/0!</v>
      </c>
    </row>
    <row r="387" spans="1:17">
      <c r="A387">
        <f>B407</f>
        <v>2028</v>
      </c>
      <c r="B387" s="50">
        <v>2008</v>
      </c>
      <c r="C387">
        <v>50964.624246812549</v>
      </c>
      <c r="D387">
        <v>32.401025293922601</v>
      </c>
      <c r="F387">
        <v>393044718.94090492</v>
      </c>
      <c r="G387">
        <v>252078.73448920401</v>
      </c>
      <c r="I387">
        <v>166748.69146008082</v>
      </c>
      <c r="J387">
        <v>0</v>
      </c>
      <c r="L387">
        <f t="shared" si="27"/>
        <v>4.2424865015207552E-4</v>
      </c>
      <c r="M387">
        <v>0</v>
      </c>
      <c r="N387" t="e">
        <f t="shared" si="28"/>
        <v>#DIV/0!</v>
      </c>
      <c r="O387">
        <f t="shared" si="29"/>
        <v>7712.1086390720693</v>
      </c>
      <c r="P387">
        <f t="shared" si="29"/>
        <v>7779.9616586974471</v>
      </c>
      <c r="Q387" t="e">
        <f t="shared" si="29"/>
        <v>#DIV/0!</v>
      </c>
    </row>
    <row r="388" spans="1:17">
      <c r="A388">
        <f>B407</f>
        <v>2028</v>
      </c>
      <c r="B388" s="50">
        <v>2009</v>
      </c>
      <c r="C388">
        <v>42243.098312051246</v>
      </c>
      <c r="D388">
        <v>5.18719147238121</v>
      </c>
      <c r="F388">
        <v>339471968.65499902</v>
      </c>
      <c r="G388">
        <v>45668.179808285997</v>
      </c>
      <c r="I388">
        <v>134002.40399253729</v>
      </c>
      <c r="J388">
        <v>0</v>
      </c>
      <c r="L388">
        <f t="shared" si="27"/>
        <v>3.9473775853558681E-4</v>
      </c>
      <c r="M388">
        <v>0</v>
      </c>
      <c r="N388" t="e">
        <f t="shared" si="28"/>
        <v>#DIV/0!</v>
      </c>
      <c r="O388">
        <f t="shared" si="29"/>
        <v>8036.1522288755359</v>
      </c>
      <c r="P388">
        <f t="shared" si="29"/>
        <v>8804.0281627240092</v>
      </c>
      <c r="Q388" t="e">
        <f t="shared" si="29"/>
        <v>#DIV/0!</v>
      </c>
    </row>
    <row r="389" spans="1:17">
      <c r="A389">
        <f>B407</f>
        <v>2028</v>
      </c>
      <c r="B389" s="50">
        <v>2010</v>
      </c>
      <c r="C389">
        <v>58637.68275011237</v>
      </c>
      <c r="D389">
        <v>35.5991629004766</v>
      </c>
      <c r="E389">
        <v>1.4999385018512801</v>
      </c>
      <c r="F389">
        <v>492377008.25131261</v>
      </c>
      <c r="G389">
        <v>312997.73091991502</v>
      </c>
      <c r="H389">
        <v>12418.7301638999</v>
      </c>
      <c r="I389">
        <v>180988.45340482707</v>
      </c>
      <c r="J389">
        <v>0</v>
      </c>
      <c r="K389">
        <v>2.2140726463920202</v>
      </c>
      <c r="L389">
        <f t="shared" si="27"/>
        <v>3.6758104129925033E-4</v>
      </c>
      <c r="M389">
        <v>0</v>
      </c>
      <c r="N389">
        <f t="shared" si="28"/>
        <v>1.7828494678369971E-4</v>
      </c>
      <c r="O389">
        <f t="shared" si="29"/>
        <v>8396.9383706652188</v>
      </c>
      <c r="P389">
        <f t="shared" si="29"/>
        <v>8792.2778351545057</v>
      </c>
      <c r="Q389">
        <f t="shared" si="29"/>
        <v>8279.4928915900473</v>
      </c>
    </row>
    <row r="390" spans="1:17">
      <c r="A390">
        <f>B407</f>
        <v>2028</v>
      </c>
      <c r="B390" s="50">
        <v>2011</v>
      </c>
      <c r="C390">
        <v>65851.637531825647</v>
      </c>
      <c r="D390">
        <v>517.38737855137151</v>
      </c>
      <c r="E390">
        <v>76.208344105007697</v>
      </c>
      <c r="F390">
        <v>580550337.91120958</v>
      </c>
      <c r="G390">
        <v>4796054.6979278643</v>
      </c>
      <c r="H390">
        <v>664006.38919299201</v>
      </c>
      <c r="I390">
        <v>220175.7501133293</v>
      </c>
      <c r="J390">
        <v>0</v>
      </c>
      <c r="K390">
        <v>118.290804914048</v>
      </c>
      <c r="L390">
        <f t="shared" si="27"/>
        <v>3.7925350436537577E-4</v>
      </c>
      <c r="M390">
        <v>0</v>
      </c>
      <c r="N390">
        <f t="shared" si="28"/>
        <v>1.7814708840048078E-4</v>
      </c>
      <c r="O390">
        <f t="shared" si="29"/>
        <v>8816.0349487229323</v>
      </c>
      <c r="P390">
        <f t="shared" si="29"/>
        <v>9269.755886500936</v>
      </c>
      <c r="Q390">
        <f t="shared" si="29"/>
        <v>8713.0405074548744</v>
      </c>
    </row>
    <row r="391" spans="1:17">
      <c r="A391">
        <f>B407</f>
        <v>2028</v>
      </c>
      <c r="B391" s="50">
        <v>2012</v>
      </c>
      <c r="C391">
        <v>93589.388202084927</v>
      </c>
      <c r="D391">
        <v>796.90265749440448</v>
      </c>
      <c r="E391">
        <v>816.51560993599196</v>
      </c>
      <c r="F391">
        <v>863724020.36901724</v>
      </c>
      <c r="G391">
        <v>7742020.7320112614</v>
      </c>
      <c r="H391">
        <v>7488736.5514779203</v>
      </c>
      <c r="I391">
        <v>309650.94872729568</v>
      </c>
      <c r="J391">
        <v>0</v>
      </c>
      <c r="K391">
        <v>1324.34039977681</v>
      </c>
      <c r="L391">
        <f t="shared" si="27"/>
        <v>3.58506816326586E-4</v>
      </c>
      <c r="M391">
        <v>0</v>
      </c>
      <c r="N391">
        <f t="shared" si="28"/>
        <v>1.7684430353147464E-4</v>
      </c>
      <c r="O391">
        <f t="shared" si="29"/>
        <v>9228.8670431737664</v>
      </c>
      <c r="P391">
        <f t="shared" si="29"/>
        <v>9715.1398093632561</v>
      </c>
      <c r="Q391">
        <f t="shared" si="29"/>
        <v>9171.5779347622938</v>
      </c>
    </row>
    <row r="392" spans="1:17">
      <c r="A392">
        <f>B407</f>
        <v>2028</v>
      </c>
      <c r="B392" s="50">
        <v>2013</v>
      </c>
      <c r="C392">
        <v>126917.8096763565</v>
      </c>
      <c r="D392">
        <v>2419.9796208341013</v>
      </c>
      <c r="E392">
        <v>1683.8360358072</v>
      </c>
      <c r="F392">
        <v>1226406600.8915689</v>
      </c>
      <c r="G392">
        <v>24547776.960944761</v>
      </c>
      <c r="H392">
        <v>16217122.645726699</v>
      </c>
      <c r="I392">
        <v>430644.66970281542</v>
      </c>
      <c r="J392">
        <v>0</v>
      </c>
      <c r="K392">
        <v>2853.6747438327002</v>
      </c>
      <c r="L392">
        <f t="shared" si="27"/>
        <v>3.5114347019149018E-4</v>
      </c>
      <c r="M392">
        <v>0</v>
      </c>
      <c r="N392">
        <f t="shared" si="28"/>
        <v>1.7596677327865305E-4</v>
      </c>
      <c r="O392">
        <f t="shared" si="29"/>
        <v>9662.9984713645426</v>
      </c>
      <c r="P392">
        <f t="shared" si="29"/>
        <v>10143.79491034053</v>
      </c>
      <c r="Q392">
        <f t="shared" si="29"/>
        <v>9631.058072677788</v>
      </c>
    </row>
    <row r="393" spans="1:17">
      <c r="A393">
        <f>B407</f>
        <v>2028</v>
      </c>
      <c r="B393" s="50">
        <v>2014</v>
      </c>
      <c r="C393">
        <v>134634.70601816787</v>
      </c>
      <c r="D393">
        <v>2801.5841561532779</v>
      </c>
      <c r="E393">
        <v>2528.2731119998398</v>
      </c>
      <c r="F393">
        <v>1363338424.091845</v>
      </c>
      <c r="G393">
        <v>29753213.44477183</v>
      </c>
      <c r="H393">
        <v>25579788.751573399</v>
      </c>
      <c r="I393">
        <v>478958.15118286241</v>
      </c>
      <c r="J393">
        <v>0</v>
      </c>
      <c r="K393">
        <v>4486.7569870717198</v>
      </c>
      <c r="L393">
        <f t="shared" si="27"/>
        <v>3.5131273550212508E-4</v>
      </c>
      <c r="M393">
        <v>0</v>
      </c>
      <c r="N393">
        <f t="shared" si="28"/>
        <v>1.7540242535410858E-4</v>
      </c>
      <c r="O393">
        <f t="shared" si="29"/>
        <v>10126.203446441763</v>
      </c>
      <c r="P393">
        <f t="shared" si="29"/>
        <v>10620.13910216588</v>
      </c>
      <c r="Q393">
        <f t="shared" si="29"/>
        <v>10117.494281043091</v>
      </c>
    </row>
    <row r="394" spans="1:17">
      <c r="A394">
        <f>B407</f>
        <v>2028</v>
      </c>
      <c r="B394" s="50">
        <v>2015</v>
      </c>
      <c r="C394">
        <v>175205.12349575397</v>
      </c>
      <c r="D394">
        <v>4180.190883243954</v>
      </c>
      <c r="E394">
        <v>1958.1338930492452</v>
      </c>
      <c r="F394">
        <v>1854035644.9798899</v>
      </c>
      <c r="G394">
        <v>46488904.961807795</v>
      </c>
      <c r="H394">
        <v>20767407.106222752</v>
      </c>
      <c r="I394">
        <v>640557.11994519341</v>
      </c>
      <c r="J394">
        <v>0</v>
      </c>
      <c r="K394">
        <v>3632.3965634474184</v>
      </c>
      <c r="L394">
        <f t="shared" si="27"/>
        <v>3.4549342224331469E-4</v>
      </c>
      <c r="M394">
        <v>0</v>
      </c>
      <c r="N394">
        <f t="shared" si="28"/>
        <v>1.7490852588713425E-4</v>
      </c>
      <c r="O394">
        <f t="shared" si="29"/>
        <v>10582.085774591071</v>
      </c>
      <c r="P394">
        <f t="shared" si="29"/>
        <v>11121.239737677004</v>
      </c>
      <c r="Q394">
        <f t="shared" si="29"/>
        <v>10605.713521399362</v>
      </c>
    </row>
    <row r="395" spans="1:17">
      <c r="A395">
        <f>B407</f>
        <v>2028</v>
      </c>
      <c r="B395" s="50">
        <v>2016</v>
      </c>
      <c r="C395">
        <v>181255.3884352457</v>
      </c>
      <c r="D395">
        <v>7509.7286729521102</v>
      </c>
      <c r="E395">
        <v>2226.8189698350416</v>
      </c>
      <c r="F395">
        <v>2003522815.4652309</v>
      </c>
      <c r="G395">
        <v>86664532.027642995</v>
      </c>
      <c r="H395">
        <v>24751981.922227051</v>
      </c>
      <c r="I395">
        <v>680648.88721962052</v>
      </c>
      <c r="J395">
        <v>0</v>
      </c>
      <c r="K395">
        <v>4313.4936229659952</v>
      </c>
      <c r="L395">
        <f t="shared" si="27"/>
        <v>3.3972604752273281E-4</v>
      </c>
      <c r="M395">
        <v>0</v>
      </c>
      <c r="N395">
        <f t="shared" si="28"/>
        <v>1.7426861560093974E-4</v>
      </c>
      <c r="O395">
        <f t="shared" si="29"/>
        <v>11053.590366396189</v>
      </c>
      <c r="P395">
        <f t="shared" si="29"/>
        <v>11540.301361323984</v>
      </c>
      <c r="Q395">
        <f t="shared" si="29"/>
        <v>11115.399256752618</v>
      </c>
    </row>
    <row r="396" spans="1:17">
      <c r="A396">
        <f>B407</f>
        <v>2028</v>
      </c>
      <c r="B396" s="50">
        <v>2017</v>
      </c>
      <c r="C396">
        <v>211493.2404952361</v>
      </c>
      <c r="D396">
        <v>14109.215460282299</v>
      </c>
      <c r="E396">
        <v>6120.0015942781465</v>
      </c>
      <c r="F396">
        <v>2427194855.0673695</v>
      </c>
      <c r="G396">
        <v>170440369.82680601</v>
      </c>
      <c r="H396">
        <v>70840178.683814928</v>
      </c>
      <c r="I396">
        <v>832688.51866150473</v>
      </c>
      <c r="J396">
        <v>0</v>
      </c>
      <c r="K396">
        <v>12322.016136164701</v>
      </c>
      <c r="L396">
        <f t="shared" si="27"/>
        <v>3.4306620126647912E-4</v>
      </c>
      <c r="M396">
        <v>0</v>
      </c>
      <c r="N396">
        <f t="shared" si="28"/>
        <v>1.7394106515685498E-4</v>
      </c>
      <c r="O396">
        <f t="shared" si="29"/>
        <v>11476.465391441398</v>
      </c>
      <c r="P396">
        <f t="shared" si="29"/>
        <v>12080.074211539173</v>
      </c>
      <c r="Q396">
        <f t="shared" si="29"/>
        <v>11575.189580023389</v>
      </c>
    </row>
    <row r="397" spans="1:17">
      <c r="A397">
        <f>B407</f>
        <v>2028</v>
      </c>
      <c r="B397" s="50">
        <v>2018</v>
      </c>
      <c r="C397">
        <v>208743.7588871003</v>
      </c>
      <c r="D397">
        <v>27947.306247146102</v>
      </c>
      <c r="E397">
        <v>6396.1772890541679</v>
      </c>
      <c r="F397">
        <v>2484358551.9229817</v>
      </c>
      <c r="G397">
        <v>352201663.60151798</v>
      </c>
      <c r="H397">
        <v>77372919.901405737</v>
      </c>
      <c r="I397">
        <v>858304.3237528546</v>
      </c>
      <c r="J397">
        <v>0</v>
      </c>
      <c r="K397">
        <v>13444.502662811927</v>
      </c>
      <c r="L397">
        <f t="shared" si="27"/>
        <v>3.4548327297140606E-4</v>
      </c>
      <c r="M397">
        <v>0</v>
      </c>
      <c r="N397">
        <f t="shared" si="28"/>
        <v>1.7376237939506356E-4</v>
      </c>
      <c r="O397">
        <f t="shared" si="29"/>
        <v>11901.474636502329</v>
      </c>
      <c r="P397">
        <f t="shared" si="29"/>
        <v>12602.347449407</v>
      </c>
      <c r="Q397">
        <f t="shared" si="29"/>
        <v>12096.744102733779</v>
      </c>
    </row>
    <row r="398" spans="1:17">
      <c r="A398">
        <f>B407</f>
        <v>2028</v>
      </c>
      <c r="B398" s="50">
        <v>2019</v>
      </c>
      <c r="C398">
        <v>179073.78439413552</v>
      </c>
      <c r="D398">
        <v>20877.647374640077</v>
      </c>
      <c r="E398">
        <v>5126.7958328461127</v>
      </c>
      <c r="F398">
        <v>2211807289.0892053</v>
      </c>
      <c r="G398">
        <v>275454980.81999326</v>
      </c>
      <c r="H398">
        <v>64471688.205315903</v>
      </c>
      <c r="I398">
        <v>745742.08406441589</v>
      </c>
      <c r="J398">
        <v>0</v>
      </c>
      <c r="K398">
        <v>10878.057959233371</v>
      </c>
      <c r="L398">
        <f t="shared" si="27"/>
        <v>3.3716413167781144E-4</v>
      </c>
      <c r="M398">
        <v>0</v>
      </c>
      <c r="N398">
        <f t="shared" si="28"/>
        <v>1.6872612245845363E-4</v>
      </c>
      <c r="O398">
        <f t="shared" si="29"/>
        <v>12351.374024804714</v>
      </c>
      <c r="P398">
        <f t="shared" si="29"/>
        <v>13193.774943942504</v>
      </c>
      <c r="Q398">
        <f t="shared" si="29"/>
        <v>12575.435087986485</v>
      </c>
    </row>
    <row r="399" spans="1:17">
      <c r="A399">
        <f>B407</f>
        <v>2028</v>
      </c>
      <c r="B399" s="50">
        <v>2020</v>
      </c>
      <c r="C399">
        <v>147110.28831546794</v>
      </c>
      <c r="D399">
        <v>9651.9971479535561</v>
      </c>
      <c r="E399">
        <v>4962.7230978210528</v>
      </c>
      <c r="F399">
        <v>1899219800.1481948</v>
      </c>
      <c r="G399">
        <v>132540248.68363135</v>
      </c>
      <c r="H399">
        <v>65266538.877173252</v>
      </c>
      <c r="I399">
        <v>623204.55140195205</v>
      </c>
      <c r="J399">
        <v>0</v>
      </c>
      <c r="K399">
        <v>10814.203471150719</v>
      </c>
      <c r="L399">
        <f t="shared" si="27"/>
        <v>3.2813713892058401E-4</v>
      </c>
      <c r="M399">
        <v>0</v>
      </c>
      <c r="N399">
        <f t="shared" si="28"/>
        <v>1.6569292101580935E-4</v>
      </c>
      <c r="O399">
        <f t="shared" si="29"/>
        <v>12910.176588570392</v>
      </c>
      <c r="P399">
        <f t="shared" si="29"/>
        <v>13731.898865276075</v>
      </c>
      <c r="Q399">
        <f t="shared" si="29"/>
        <v>13151.356138695179</v>
      </c>
    </row>
    <row r="400" spans="1:17">
      <c r="A400">
        <f>B407</f>
        <v>2028</v>
      </c>
      <c r="B400" s="50">
        <v>2021</v>
      </c>
      <c r="C400">
        <v>178588.28500865627</v>
      </c>
      <c r="D400">
        <v>13595.691382823188</v>
      </c>
      <c r="E400">
        <v>7005.4835350400008</v>
      </c>
      <c r="F400">
        <v>2406378780.2560964</v>
      </c>
      <c r="G400">
        <v>191214650.26692063</v>
      </c>
      <c r="H400">
        <v>95847010.688139156</v>
      </c>
      <c r="I400">
        <v>756584.25581141503</v>
      </c>
      <c r="J400">
        <v>0</v>
      </c>
      <c r="K400">
        <v>15413.069726230848</v>
      </c>
      <c r="L400">
        <f t="shared" si="27"/>
        <v>3.1440779897955065E-4</v>
      </c>
      <c r="M400">
        <v>0</v>
      </c>
      <c r="N400">
        <f t="shared" si="28"/>
        <v>1.6080908121778471E-4</v>
      </c>
      <c r="O400">
        <f t="shared" si="29"/>
        <v>13474.449234671009</v>
      </c>
      <c r="P400">
        <f t="shared" si="29"/>
        <v>14064.356484915614</v>
      </c>
      <c r="Q400">
        <f t="shared" si="29"/>
        <v>13681.712362713</v>
      </c>
    </row>
    <row r="401" spans="1:17">
      <c r="A401">
        <f>B407</f>
        <v>2028</v>
      </c>
      <c r="B401" s="50">
        <v>2022</v>
      </c>
      <c r="C401">
        <v>208278.9482381742</v>
      </c>
      <c r="D401">
        <v>17784.115470481502</v>
      </c>
      <c r="E401">
        <v>8645.1947800160051</v>
      </c>
      <c r="F401">
        <v>2928590396.575254</v>
      </c>
      <c r="G401">
        <v>257382647.33034214</v>
      </c>
      <c r="H401">
        <v>123379468.30099504</v>
      </c>
      <c r="I401">
        <v>888553.13899496349</v>
      </c>
      <c r="J401">
        <v>0</v>
      </c>
      <c r="K401">
        <v>17916.806259514382</v>
      </c>
      <c r="L401">
        <f t="shared" si="27"/>
        <v>3.0340642379830698E-4</v>
      </c>
      <c r="M401">
        <v>0</v>
      </c>
      <c r="N401">
        <f t="shared" si="28"/>
        <v>1.4521708114193492E-4</v>
      </c>
      <c r="O401">
        <f t="shared" si="29"/>
        <v>14060.904480976682</v>
      </c>
      <c r="P401">
        <f t="shared" si="29"/>
        <v>14472.614494521922</v>
      </c>
      <c r="Q401">
        <f t="shared" si="29"/>
        <v>14271.450376826167</v>
      </c>
    </row>
    <row r="402" spans="1:17">
      <c r="A402">
        <f>B407</f>
        <v>2028</v>
      </c>
      <c r="B402" s="50">
        <v>2023</v>
      </c>
      <c r="C402">
        <v>211072.87739046771</v>
      </c>
      <c r="D402">
        <v>19206.383915624934</v>
      </c>
      <c r="E402">
        <v>8969.4668039363478</v>
      </c>
      <c r="F402">
        <v>3095376036.4926076</v>
      </c>
      <c r="G402">
        <v>288170735.74898732</v>
      </c>
      <c r="H402">
        <v>133376424.49938351</v>
      </c>
      <c r="I402">
        <v>905471.93539345462</v>
      </c>
      <c r="J402">
        <v>0</v>
      </c>
      <c r="K402">
        <v>18671.607350612747</v>
      </c>
      <c r="L402">
        <f t="shared" si="27"/>
        <v>2.9252405029905551E-4</v>
      </c>
      <c r="M402">
        <v>0</v>
      </c>
      <c r="N402">
        <f t="shared" si="28"/>
        <v>1.3999181205145479E-4</v>
      </c>
      <c r="O402">
        <f t="shared" si="29"/>
        <v>14664.963470253986</v>
      </c>
      <c r="P402">
        <f t="shared" si="29"/>
        <v>15003.903754863106</v>
      </c>
      <c r="Q402">
        <f t="shared" si="29"/>
        <v>14870.050518593795</v>
      </c>
    </row>
    <row r="403" spans="1:17">
      <c r="A403">
        <f>B407</f>
        <v>2028</v>
      </c>
      <c r="B403" s="50">
        <v>2024</v>
      </c>
      <c r="C403">
        <v>213051.02156151319</v>
      </c>
      <c r="D403">
        <v>20644.00972602352</v>
      </c>
      <c r="E403">
        <v>8955.0236348265553</v>
      </c>
      <c r="F403">
        <v>3257176266.1494436</v>
      </c>
      <c r="G403">
        <v>320958216.74527222</v>
      </c>
      <c r="H403">
        <v>138858837.7966727</v>
      </c>
      <c r="I403">
        <v>918064.09403370414</v>
      </c>
      <c r="J403">
        <v>0</v>
      </c>
      <c r="K403">
        <v>18721.674202615246</v>
      </c>
      <c r="L403">
        <f t="shared" si="27"/>
        <v>2.8185889218670311E-4</v>
      </c>
      <c r="M403">
        <v>0</v>
      </c>
      <c r="N403">
        <f t="shared" si="28"/>
        <v>1.3482522610500956E-4</v>
      </c>
      <c r="O403">
        <f t="shared" si="29"/>
        <v>15288.245239457887</v>
      </c>
      <c r="P403">
        <f t="shared" si="29"/>
        <v>15547.280833755724</v>
      </c>
      <c r="Q403">
        <f t="shared" si="29"/>
        <v>15506.250285777407</v>
      </c>
    </row>
    <row r="404" spans="1:17">
      <c r="A404">
        <f>B407</f>
        <v>2028</v>
      </c>
      <c r="B404" s="50">
        <v>2025</v>
      </c>
      <c r="C404">
        <v>213800.14153460044</v>
      </c>
      <c r="D404">
        <v>21657.989772450208</v>
      </c>
      <c r="E404">
        <v>9149.3048616619726</v>
      </c>
      <c r="F404">
        <v>3406714075.3282037</v>
      </c>
      <c r="G404">
        <v>348381352.72352779</v>
      </c>
      <c r="H404">
        <v>147667959.18326935</v>
      </c>
      <c r="I404">
        <v>924642.51242048817</v>
      </c>
      <c r="J404">
        <v>0</v>
      </c>
      <c r="K404">
        <v>19125.08386843804</v>
      </c>
      <c r="L404">
        <f t="shared" ref="L404:L467" si="30">I404/F404</f>
        <v>2.7141770397370608E-4</v>
      </c>
      <c r="M404">
        <v>0</v>
      </c>
      <c r="N404">
        <f t="shared" ref="N404:N467" si="31">K404/H404</f>
        <v>1.2951410701560569E-4</v>
      </c>
      <c r="O404">
        <f t="shared" ref="O404:Q467" si="32">F404/C404</f>
        <v>15934.105800284873</v>
      </c>
      <c r="P404">
        <f t="shared" si="32"/>
        <v>16085.581181993271</v>
      </c>
      <c r="Q404">
        <f t="shared" si="32"/>
        <v>16139.800937450174</v>
      </c>
    </row>
    <row r="405" spans="1:17">
      <c r="A405">
        <f>B407</f>
        <v>2028</v>
      </c>
      <c r="B405" s="50">
        <v>2026</v>
      </c>
      <c r="C405">
        <v>217917.33344569922</v>
      </c>
      <c r="D405">
        <v>19351.877036695718</v>
      </c>
      <c r="E405">
        <v>8396.8990046781655</v>
      </c>
      <c r="F405">
        <v>3611315889.0351939</v>
      </c>
      <c r="G405">
        <v>321149376.34150183</v>
      </c>
      <c r="H405">
        <v>140713478.48848474</v>
      </c>
      <c r="I405">
        <v>968816.36056990793</v>
      </c>
      <c r="J405">
        <v>0</v>
      </c>
      <c r="K405">
        <v>18195.919075602222</v>
      </c>
      <c r="L405">
        <f t="shared" si="30"/>
        <v>2.6827239442316932E-4</v>
      </c>
      <c r="M405">
        <v>0</v>
      </c>
      <c r="N405">
        <f t="shared" si="31"/>
        <v>1.293118418438592E-4</v>
      </c>
      <c r="O405">
        <f t="shared" si="32"/>
        <v>16571.953373020984</v>
      </c>
      <c r="P405">
        <f t="shared" si="32"/>
        <v>16595.25718009302</v>
      </c>
      <c r="Q405">
        <f t="shared" si="32"/>
        <v>16757.790990470294</v>
      </c>
    </row>
    <row r="406" spans="1:17">
      <c r="A406">
        <f>B407</f>
        <v>2028</v>
      </c>
      <c r="B406" s="50">
        <v>2027</v>
      </c>
      <c r="C406">
        <v>220976.10767039153</v>
      </c>
      <c r="D406">
        <v>20372.243421217536</v>
      </c>
      <c r="E406">
        <v>8660.6581691356059</v>
      </c>
      <c r="F406">
        <v>3783925324.1835017</v>
      </c>
      <c r="G406">
        <v>346295037.97249895</v>
      </c>
      <c r="H406">
        <v>149531839.41620791</v>
      </c>
      <c r="I406">
        <v>1014684.5164810595</v>
      </c>
      <c r="J406">
        <v>0</v>
      </c>
      <c r="K406">
        <v>19310.581905167412</v>
      </c>
      <c r="L406">
        <f t="shared" si="30"/>
        <v>2.6815659125091452E-4</v>
      </c>
      <c r="M406">
        <v>0</v>
      </c>
      <c r="N406">
        <f t="shared" si="31"/>
        <v>1.2914026859134803E-4</v>
      </c>
      <c r="O406">
        <f t="shared" si="32"/>
        <v>17123.685289215129</v>
      </c>
      <c r="P406">
        <f t="shared" si="32"/>
        <v>16998.375231067352</v>
      </c>
      <c r="Q406">
        <f t="shared" si="32"/>
        <v>17265.643845533767</v>
      </c>
    </row>
    <row r="407" spans="1:17">
      <c r="A407">
        <f>B407</f>
        <v>2028</v>
      </c>
      <c r="B407" s="50">
        <v>2028</v>
      </c>
      <c r="C407">
        <v>202010.51325346704</v>
      </c>
      <c r="D407">
        <v>19360.204218690105</v>
      </c>
      <c r="E407">
        <v>7991.4229362192746</v>
      </c>
      <c r="F407">
        <v>3553987787.2009974</v>
      </c>
      <c r="G407">
        <v>335111439.11967856</v>
      </c>
      <c r="H407">
        <v>141255113.40435675</v>
      </c>
      <c r="I407">
        <v>953155.48705761426</v>
      </c>
      <c r="J407">
        <v>0</v>
      </c>
      <c r="K407">
        <v>18216.226363510639</v>
      </c>
      <c r="L407">
        <f t="shared" si="30"/>
        <v>2.6819323647937684E-4</v>
      </c>
      <c r="M407">
        <v>0</v>
      </c>
      <c r="N407">
        <f t="shared" si="31"/>
        <v>1.2895976594748035E-4</v>
      </c>
      <c r="O407">
        <f t="shared" si="32"/>
        <v>17593.083300282153</v>
      </c>
      <c r="P407">
        <f t="shared" si="32"/>
        <v>17309.292574309009</v>
      </c>
      <c r="Q407">
        <f t="shared" si="32"/>
        <v>17675.840026455193</v>
      </c>
    </row>
    <row r="408" spans="1:17">
      <c r="A408">
        <f>B452</f>
        <v>2029</v>
      </c>
      <c r="B408" s="50">
        <v>1985</v>
      </c>
      <c r="C408">
        <v>2261.6737786262511</v>
      </c>
      <c r="F408">
        <v>5200264.744110696</v>
      </c>
      <c r="I408">
        <v>2677.5566892177103</v>
      </c>
      <c r="L408">
        <f t="shared" si="30"/>
        <v>5.1488853375206438E-4</v>
      </c>
      <c r="M408">
        <v>0</v>
      </c>
      <c r="N408" t="e">
        <f t="shared" si="31"/>
        <v>#DIV/0!</v>
      </c>
      <c r="O408">
        <f t="shared" si="32"/>
        <v>2299.2992151455883</v>
      </c>
      <c r="P408" t="e">
        <f t="shared" si="32"/>
        <v>#DIV/0!</v>
      </c>
      <c r="Q408" t="e">
        <f t="shared" si="32"/>
        <v>#DIV/0!</v>
      </c>
    </row>
    <row r="409" spans="1:17">
      <c r="A409">
        <f>B452</f>
        <v>2029</v>
      </c>
      <c r="B409" s="50">
        <v>1986</v>
      </c>
      <c r="C409">
        <v>2783.05570344237</v>
      </c>
      <c r="F409">
        <v>7296134.6328820689</v>
      </c>
      <c r="I409">
        <v>3761.7500358818816</v>
      </c>
      <c r="L409">
        <f t="shared" si="30"/>
        <v>5.1558122556134096E-4</v>
      </c>
      <c r="M409">
        <v>0</v>
      </c>
      <c r="N409" t="e">
        <f t="shared" si="31"/>
        <v>#DIV/0!</v>
      </c>
      <c r="O409">
        <f t="shared" si="32"/>
        <v>2621.6272365146906</v>
      </c>
      <c r="P409" t="e">
        <f t="shared" si="32"/>
        <v>#DIV/0!</v>
      </c>
      <c r="Q409" t="e">
        <f t="shared" si="32"/>
        <v>#DIV/0!</v>
      </c>
    </row>
    <row r="410" spans="1:17">
      <c r="A410">
        <f>B452</f>
        <v>2029</v>
      </c>
      <c r="B410" s="50">
        <v>1987</v>
      </c>
      <c r="C410">
        <v>3129.2546118097644</v>
      </c>
      <c r="D410">
        <v>3.2048306435323499E-3</v>
      </c>
      <c r="F410">
        <v>8305459.4688045653</v>
      </c>
      <c r="G410">
        <v>10.118135902591099</v>
      </c>
      <c r="I410">
        <v>4232.3310220726917</v>
      </c>
      <c r="J410">
        <v>0</v>
      </c>
      <c r="L410">
        <f t="shared" si="30"/>
        <v>5.0958421240503225E-4</v>
      </c>
      <c r="M410">
        <v>0</v>
      </c>
      <c r="N410" t="e">
        <f t="shared" si="31"/>
        <v>#DIV/0!</v>
      </c>
      <c r="O410">
        <f t="shared" si="32"/>
        <v>2654.1334915541465</v>
      </c>
      <c r="P410">
        <f t="shared" si="32"/>
        <v>3157.15150908534</v>
      </c>
      <c r="Q410" t="e">
        <f t="shared" si="32"/>
        <v>#DIV/0!</v>
      </c>
    </row>
    <row r="411" spans="1:17">
      <c r="A411">
        <f>B452</f>
        <v>2029</v>
      </c>
      <c r="B411" s="50">
        <v>1988</v>
      </c>
      <c r="C411">
        <v>3034.7683737862612</v>
      </c>
      <c r="F411">
        <v>8734750.985868359</v>
      </c>
      <c r="I411">
        <v>4523.985439653884</v>
      </c>
      <c r="L411">
        <f t="shared" si="30"/>
        <v>5.1792952620779672E-4</v>
      </c>
      <c r="M411">
        <v>0</v>
      </c>
      <c r="N411" t="e">
        <f t="shared" si="31"/>
        <v>#DIV/0!</v>
      </c>
      <c r="O411">
        <f t="shared" si="32"/>
        <v>2878.2265761424951</v>
      </c>
      <c r="P411" t="e">
        <f t="shared" si="32"/>
        <v>#DIV/0!</v>
      </c>
      <c r="Q411" t="e">
        <f t="shared" si="32"/>
        <v>#DIV/0!</v>
      </c>
    </row>
    <row r="412" spans="1:17">
      <c r="A412">
        <f>B452</f>
        <v>2029</v>
      </c>
      <c r="B412" s="50">
        <v>1989</v>
      </c>
      <c r="C412">
        <v>3656.3043752510057</v>
      </c>
      <c r="D412">
        <v>0.36077028854049797</v>
      </c>
      <c r="F412">
        <v>11388394.954119155</v>
      </c>
      <c r="G412">
        <v>859.33728963427905</v>
      </c>
      <c r="I412">
        <v>5853.5762895062617</v>
      </c>
      <c r="J412">
        <v>0</v>
      </c>
      <c r="L412">
        <f t="shared" si="30"/>
        <v>5.1399484414518283E-4</v>
      </c>
      <c r="M412">
        <v>0</v>
      </c>
      <c r="N412" t="e">
        <f t="shared" si="31"/>
        <v>#DIV/0!</v>
      </c>
      <c r="O412">
        <f t="shared" si="32"/>
        <v>3114.7283664909164</v>
      </c>
      <c r="P412">
        <f t="shared" si="32"/>
        <v>2381.9513882663173</v>
      </c>
      <c r="Q412" t="e">
        <f t="shared" si="32"/>
        <v>#DIV/0!</v>
      </c>
    </row>
    <row r="413" spans="1:17">
      <c r="A413">
        <f>B452</f>
        <v>2029</v>
      </c>
      <c r="B413" s="50">
        <v>1990</v>
      </c>
      <c r="C413">
        <v>4337.986264750969</v>
      </c>
      <c r="F413">
        <v>13877453.64541957</v>
      </c>
      <c r="I413">
        <v>7164.6424066969012</v>
      </c>
      <c r="L413">
        <f t="shared" si="30"/>
        <v>5.1627932542665581E-4</v>
      </c>
      <c r="M413">
        <v>0</v>
      </c>
      <c r="N413" t="e">
        <f t="shared" si="31"/>
        <v>#DIV/0!</v>
      </c>
      <c r="O413">
        <f t="shared" si="32"/>
        <v>3199.0543073368244</v>
      </c>
      <c r="P413" t="e">
        <f t="shared" si="32"/>
        <v>#DIV/0!</v>
      </c>
      <c r="Q413" t="e">
        <f t="shared" si="32"/>
        <v>#DIV/0!</v>
      </c>
    </row>
    <row r="414" spans="1:17">
      <c r="A414">
        <f>B452</f>
        <v>2029</v>
      </c>
      <c r="B414" s="50">
        <v>1991</v>
      </c>
      <c r="C414">
        <v>4993.55847664467</v>
      </c>
      <c r="F414">
        <v>16577650.330282353</v>
      </c>
      <c r="I414">
        <v>8398.5827697308177</v>
      </c>
      <c r="L414">
        <f t="shared" si="30"/>
        <v>5.0662081793275294E-4</v>
      </c>
      <c r="M414">
        <v>0</v>
      </c>
      <c r="N414" t="e">
        <f t="shared" si="31"/>
        <v>#DIV/0!</v>
      </c>
      <c r="O414">
        <f t="shared" si="32"/>
        <v>3319.8069889073172</v>
      </c>
      <c r="P414" t="e">
        <f t="shared" si="32"/>
        <v>#DIV/0!</v>
      </c>
      <c r="Q414" t="e">
        <f t="shared" si="32"/>
        <v>#DIV/0!</v>
      </c>
    </row>
    <row r="415" spans="1:17">
      <c r="A415">
        <f>B452</f>
        <v>2029</v>
      </c>
      <c r="B415" s="50">
        <v>1992</v>
      </c>
      <c r="C415">
        <v>4229.5962538652238</v>
      </c>
      <c r="F415">
        <v>14938469.353946276</v>
      </c>
      <c r="I415">
        <v>7561.7402975942632</v>
      </c>
      <c r="L415">
        <f t="shared" si="30"/>
        <v>5.0619244304281341E-4</v>
      </c>
      <c r="M415">
        <v>0</v>
      </c>
      <c r="N415" t="e">
        <f t="shared" si="31"/>
        <v>#DIV/0!</v>
      </c>
      <c r="O415">
        <f t="shared" si="32"/>
        <v>3531.8901515232642</v>
      </c>
      <c r="P415" t="e">
        <f t="shared" si="32"/>
        <v>#DIV/0!</v>
      </c>
      <c r="Q415" t="e">
        <f t="shared" si="32"/>
        <v>#DIV/0!</v>
      </c>
    </row>
    <row r="416" spans="1:17">
      <c r="A416">
        <f>B452</f>
        <v>2029</v>
      </c>
      <c r="B416" s="50">
        <v>1993</v>
      </c>
      <c r="C416">
        <v>4847.8340951679666</v>
      </c>
      <c r="D416">
        <v>8.9140929415407293E-3</v>
      </c>
      <c r="F416">
        <v>18447430.872188732</v>
      </c>
      <c r="G416">
        <v>35.896581586104702</v>
      </c>
      <c r="I416">
        <v>8695.9944636930522</v>
      </c>
      <c r="J416">
        <v>0</v>
      </c>
      <c r="L416">
        <f t="shared" si="30"/>
        <v>4.7139325383260258E-4</v>
      </c>
      <c r="M416">
        <v>0</v>
      </c>
      <c r="N416" t="e">
        <f t="shared" si="31"/>
        <v>#DIV/0!</v>
      </c>
      <c r="O416">
        <f t="shared" si="32"/>
        <v>3805.2933557639767</v>
      </c>
      <c r="P416">
        <f t="shared" si="32"/>
        <v>4026.9471971536641</v>
      </c>
      <c r="Q416" t="e">
        <f t="shared" si="32"/>
        <v>#DIV/0!</v>
      </c>
    </row>
    <row r="417" spans="1:17">
      <c r="A417">
        <f>B452</f>
        <v>2029</v>
      </c>
      <c r="B417" s="50">
        <v>1994</v>
      </c>
      <c r="C417">
        <v>5543.4566094708398</v>
      </c>
      <c r="D417">
        <v>8.06485145162338E-4</v>
      </c>
      <c r="F417">
        <v>22255627.500563432</v>
      </c>
      <c r="G417">
        <v>3.4032442869542199</v>
      </c>
      <c r="I417">
        <v>10372.046907247259</v>
      </c>
      <c r="J417">
        <v>0</v>
      </c>
      <c r="L417">
        <f t="shared" si="30"/>
        <v>4.6604153969528276E-4</v>
      </c>
      <c r="M417">
        <v>0</v>
      </c>
      <c r="N417" t="e">
        <f t="shared" si="31"/>
        <v>#DIV/0!</v>
      </c>
      <c r="O417">
        <f t="shared" si="32"/>
        <v>4014.7563277649397</v>
      </c>
      <c r="P417">
        <f t="shared" si="32"/>
        <v>4219.8474545605895</v>
      </c>
      <c r="Q417" t="e">
        <f t="shared" si="32"/>
        <v>#DIV/0!</v>
      </c>
    </row>
    <row r="418" spans="1:17">
      <c r="A418">
        <f>B452</f>
        <v>2029</v>
      </c>
      <c r="B418" s="50">
        <v>1995</v>
      </c>
      <c r="C418">
        <v>6953.0468650129042</v>
      </c>
      <c r="D418">
        <v>0.19579078216501011</v>
      </c>
      <c r="F418">
        <v>28858755.431632653</v>
      </c>
      <c r="G418">
        <v>612.42326007280826</v>
      </c>
      <c r="I418">
        <v>13475.934967608027</v>
      </c>
      <c r="J418">
        <v>0</v>
      </c>
      <c r="L418">
        <f t="shared" si="30"/>
        <v>4.66961750985172E-4</v>
      </c>
      <c r="M418">
        <v>0</v>
      </c>
      <c r="N418" t="e">
        <f t="shared" si="31"/>
        <v>#DIV/0!</v>
      </c>
      <c r="O418">
        <f t="shared" si="32"/>
        <v>4150.5193323012491</v>
      </c>
      <c r="P418">
        <f t="shared" si="32"/>
        <v>3127.9473594250485</v>
      </c>
      <c r="Q418" t="e">
        <f t="shared" si="32"/>
        <v>#DIV/0!</v>
      </c>
    </row>
    <row r="419" spans="1:17">
      <c r="A419">
        <f>B452</f>
        <v>2029</v>
      </c>
      <c r="B419" s="50">
        <v>1996</v>
      </c>
      <c r="C419">
        <v>7126.584573223493</v>
      </c>
      <c r="F419">
        <v>31507649.245125074</v>
      </c>
      <c r="I419">
        <v>14751.389327511426</v>
      </c>
      <c r="L419">
        <f t="shared" si="30"/>
        <v>4.6818438318732363E-4</v>
      </c>
      <c r="M419">
        <v>0</v>
      </c>
      <c r="N419" t="e">
        <f t="shared" si="31"/>
        <v>#DIV/0!</v>
      </c>
      <c r="O419">
        <f t="shared" si="32"/>
        <v>4421.1429642619887</v>
      </c>
      <c r="P419" t="e">
        <f t="shared" si="32"/>
        <v>#DIV/0!</v>
      </c>
      <c r="Q419" t="e">
        <f t="shared" si="32"/>
        <v>#DIV/0!</v>
      </c>
    </row>
    <row r="420" spans="1:17">
      <c r="A420">
        <f>B452</f>
        <v>2029</v>
      </c>
      <c r="B420" s="50">
        <v>1997</v>
      </c>
      <c r="C420">
        <v>10326.039351049345</v>
      </c>
      <c r="D420">
        <v>0.20244830340664449</v>
      </c>
      <c r="F420">
        <v>48756040.738647386</v>
      </c>
      <c r="G420">
        <v>978.86546603175634</v>
      </c>
      <c r="I420">
        <v>22879.580615685263</v>
      </c>
      <c r="J420">
        <v>0</v>
      </c>
      <c r="L420">
        <f t="shared" si="30"/>
        <v>4.6926658254162413E-4</v>
      </c>
      <c r="M420">
        <v>0</v>
      </c>
      <c r="N420" t="e">
        <f t="shared" si="31"/>
        <v>#DIV/0!</v>
      </c>
      <c r="O420">
        <f t="shared" si="32"/>
        <v>4721.6593972879582</v>
      </c>
      <c r="P420">
        <f t="shared" si="32"/>
        <v>4835.1379071109041</v>
      </c>
      <c r="Q420" t="e">
        <f t="shared" si="32"/>
        <v>#DIV/0!</v>
      </c>
    </row>
    <row r="421" spans="1:17">
      <c r="A421">
        <f>B452</f>
        <v>2029</v>
      </c>
      <c r="B421" s="50">
        <v>1998</v>
      </c>
      <c r="C421">
        <v>12166.928424454629</v>
      </c>
      <c r="D421">
        <v>1.57092689433425</v>
      </c>
      <c r="F421">
        <v>60134417.696081385</v>
      </c>
      <c r="G421">
        <v>7775.0460290691399</v>
      </c>
      <c r="I421">
        <v>27693.236226276913</v>
      </c>
      <c r="J421">
        <v>0</v>
      </c>
      <c r="L421">
        <f t="shared" si="30"/>
        <v>4.605222314821138E-4</v>
      </c>
      <c r="M421">
        <v>0</v>
      </c>
      <c r="N421" t="e">
        <f t="shared" si="31"/>
        <v>#DIV/0!</v>
      </c>
      <c r="O421">
        <f t="shared" si="32"/>
        <v>4942.4485456177781</v>
      </c>
      <c r="P421">
        <f t="shared" si="32"/>
        <v>4949.3366350215556</v>
      </c>
      <c r="Q421" t="e">
        <f t="shared" si="32"/>
        <v>#DIV/0!</v>
      </c>
    </row>
    <row r="422" spans="1:17">
      <c r="A422">
        <f>B452</f>
        <v>2029</v>
      </c>
      <c r="B422" s="50">
        <v>1999</v>
      </c>
      <c r="C422">
        <v>13519.193095065464</v>
      </c>
      <c r="D422">
        <v>6.3329718042419767</v>
      </c>
      <c r="F422">
        <v>69736912.908695325</v>
      </c>
      <c r="G422">
        <v>31898.11073222764</v>
      </c>
      <c r="I422">
        <v>31848.559190243595</v>
      </c>
      <c r="J422">
        <v>0</v>
      </c>
      <c r="L422">
        <f t="shared" si="30"/>
        <v>4.5669585678307929E-4</v>
      </c>
      <c r="M422">
        <v>0</v>
      </c>
      <c r="N422" t="e">
        <f t="shared" si="31"/>
        <v>#DIV/0!</v>
      </c>
      <c r="O422">
        <f t="shared" si="32"/>
        <v>5158.3635516049735</v>
      </c>
      <c r="P422">
        <f t="shared" si="32"/>
        <v>5036.8313199912745</v>
      </c>
      <c r="Q422" t="e">
        <f t="shared" si="32"/>
        <v>#DIV/0!</v>
      </c>
    </row>
    <row r="423" spans="1:17">
      <c r="A423">
        <f>B452</f>
        <v>2029</v>
      </c>
      <c r="B423" s="50">
        <v>2000</v>
      </c>
      <c r="C423">
        <v>18032.201131660364</v>
      </c>
      <c r="D423">
        <v>4.4701373706160199</v>
      </c>
      <c r="F423">
        <v>97068625.659992784</v>
      </c>
      <c r="G423">
        <v>24054.957469451852</v>
      </c>
      <c r="I423">
        <v>45183.13061794595</v>
      </c>
      <c r="J423">
        <v>0</v>
      </c>
      <c r="L423">
        <f t="shared" si="30"/>
        <v>4.6547615473831064E-4</v>
      </c>
      <c r="M423">
        <v>0</v>
      </c>
      <c r="N423" t="e">
        <f t="shared" si="31"/>
        <v>#DIV/0!</v>
      </c>
      <c r="O423">
        <f t="shared" si="32"/>
        <v>5383.0713705584612</v>
      </c>
      <c r="P423">
        <f t="shared" si="32"/>
        <v>5381.2568776017033</v>
      </c>
      <c r="Q423" t="e">
        <f t="shared" si="32"/>
        <v>#DIV/0!</v>
      </c>
    </row>
    <row r="424" spans="1:17">
      <c r="A424">
        <f>B452</f>
        <v>2029</v>
      </c>
      <c r="B424" s="50">
        <v>2001</v>
      </c>
      <c r="C424">
        <v>19354.392104174764</v>
      </c>
      <c r="D424">
        <v>0.98813537698006104</v>
      </c>
      <c r="F424">
        <v>107922159.38162388</v>
      </c>
      <c r="G424">
        <v>5291.56576386299</v>
      </c>
      <c r="I424">
        <v>49781.20388709601</v>
      </c>
      <c r="J424">
        <v>0</v>
      </c>
      <c r="L424">
        <f t="shared" si="30"/>
        <v>4.6126953141351204E-4</v>
      </c>
      <c r="M424">
        <v>0</v>
      </c>
      <c r="N424" t="e">
        <f t="shared" si="31"/>
        <v>#DIV/0!</v>
      </c>
      <c r="O424">
        <f t="shared" si="32"/>
        <v>5576.1069012518847</v>
      </c>
      <c r="P424">
        <f t="shared" si="32"/>
        <v>5355.102030690442</v>
      </c>
      <c r="Q424" t="e">
        <f t="shared" si="32"/>
        <v>#DIV/0!</v>
      </c>
    </row>
    <row r="425" spans="1:17">
      <c r="A425">
        <f>B452</f>
        <v>2029</v>
      </c>
      <c r="B425" s="50">
        <v>2002</v>
      </c>
      <c r="C425">
        <v>20757.182944412394</v>
      </c>
      <c r="D425">
        <v>11.6539164595637</v>
      </c>
      <c r="F425">
        <v>120906765.57392158</v>
      </c>
      <c r="G425">
        <v>56590.767885754787</v>
      </c>
      <c r="I425">
        <v>55664.961222557016</v>
      </c>
      <c r="J425">
        <v>0</v>
      </c>
      <c r="L425">
        <f t="shared" si="30"/>
        <v>4.603957517044308E-4</v>
      </c>
      <c r="M425">
        <v>0</v>
      </c>
      <c r="N425" t="e">
        <f t="shared" si="31"/>
        <v>#DIV/0!</v>
      </c>
      <c r="O425">
        <f t="shared" si="32"/>
        <v>5824.8157227167649</v>
      </c>
      <c r="P425">
        <f t="shared" si="32"/>
        <v>4855.944186841497</v>
      </c>
      <c r="Q425" t="e">
        <f t="shared" si="32"/>
        <v>#DIV/0!</v>
      </c>
    </row>
    <row r="426" spans="1:17">
      <c r="A426">
        <f>B452</f>
        <v>2029</v>
      </c>
      <c r="B426" s="50">
        <v>2003</v>
      </c>
      <c r="C426">
        <v>22569.226363911264</v>
      </c>
      <c r="D426">
        <v>2.2475758057319912</v>
      </c>
      <c r="F426">
        <v>135781638.67907619</v>
      </c>
      <c r="G426">
        <v>10029.884825518053</v>
      </c>
      <c r="I426">
        <v>62161.221348639163</v>
      </c>
      <c r="J426">
        <v>0</v>
      </c>
      <c r="L426">
        <f t="shared" si="30"/>
        <v>4.5780285135281799E-4</v>
      </c>
      <c r="M426">
        <v>0</v>
      </c>
      <c r="N426" t="e">
        <f t="shared" si="31"/>
        <v>#DIV/0!</v>
      </c>
      <c r="O426">
        <f t="shared" si="32"/>
        <v>6016.2292003147395</v>
      </c>
      <c r="P426">
        <f t="shared" si="32"/>
        <v>4462.5346117086883</v>
      </c>
      <c r="Q426" t="e">
        <f t="shared" si="32"/>
        <v>#DIV/0!</v>
      </c>
    </row>
    <row r="427" spans="1:17">
      <c r="A427">
        <f>B452</f>
        <v>2029</v>
      </c>
      <c r="B427" s="50">
        <v>2004</v>
      </c>
      <c r="C427">
        <v>26501.92672868786</v>
      </c>
      <c r="D427">
        <v>0.34869895119107902</v>
      </c>
      <c r="F427">
        <v>167093960.09361291</v>
      </c>
      <c r="G427">
        <v>2345.3852313749699</v>
      </c>
      <c r="I427">
        <v>76288.397046312908</v>
      </c>
      <c r="J427">
        <v>0</v>
      </c>
      <c r="L427">
        <f t="shared" si="30"/>
        <v>4.5655987208378452E-4</v>
      </c>
      <c r="M427">
        <v>0</v>
      </c>
      <c r="N427" t="e">
        <f t="shared" si="31"/>
        <v>#DIV/0!</v>
      </c>
      <c r="O427">
        <f t="shared" si="32"/>
        <v>6304.9740422358309</v>
      </c>
      <c r="P427">
        <f t="shared" si="32"/>
        <v>6726.1034865853453</v>
      </c>
      <c r="Q427" t="e">
        <f t="shared" si="32"/>
        <v>#DIV/0!</v>
      </c>
    </row>
    <row r="428" spans="1:17">
      <c r="A428">
        <f>B452</f>
        <v>2029</v>
      </c>
      <c r="B428" s="50">
        <v>2005</v>
      </c>
      <c r="C428">
        <v>31451.250909886756</v>
      </c>
      <c r="D428">
        <v>0.34688870829500201</v>
      </c>
      <c r="F428">
        <v>205366384.69284141</v>
      </c>
      <c r="G428">
        <v>2398.8805347515699</v>
      </c>
      <c r="I428">
        <v>91339.578785598453</v>
      </c>
      <c r="J428">
        <v>0</v>
      </c>
      <c r="L428">
        <f t="shared" si="30"/>
        <v>4.4476401978937077E-4</v>
      </c>
      <c r="M428">
        <v>0</v>
      </c>
      <c r="N428" t="e">
        <f t="shared" si="31"/>
        <v>#DIV/0!</v>
      </c>
      <c r="O428">
        <f t="shared" si="32"/>
        <v>6529.673025764585</v>
      </c>
      <c r="P428">
        <f t="shared" si="32"/>
        <v>6915.4183384704111</v>
      </c>
      <c r="Q428" t="e">
        <f t="shared" si="32"/>
        <v>#DIV/0!</v>
      </c>
    </row>
    <row r="429" spans="1:17">
      <c r="A429">
        <f>B452</f>
        <v>2029</v>
      </c>
      <c r="B429" s="50">
        <v>2006</v>
      </c>
      <c r="C429">
        <v>37257.618471410911</v>
      </c>
      <c r="D429">
        <v>0.22740161924034999</v>
      </c>
      <c r="F429">
        <v>253864943.26674211</v>
      </c>
      <c r="G429">
        <v>1646.6929757012899</v>
      </c>
      <c r="I429">
        <v>111598.19139085445</v>
      </c>
      <c r="J429">
        <v>0</v>
      </c>
      <c r="L429">
        <f t="shared" si="30"/>
        <v>4.3959670033524677E-4</v>
      </c>
      <c r="M429">
        <v>0</v>
      </c>
      <c r="N429" t="e">
        <f t="shared" si="31"/>
        <v>#DIV/0!</v>
      </c>
      <c r="O429">
        <f t="shared" si="32"/>
        <v>6813.7726908535942</v>
      </c>
      <c r="P429">
        <f t="shared" si="32"/>
        <v>7241.3423492857073</v>
      </c>
      <c r="Q429" t="e">
        <f t="shared" si="32"/>
        <v>#DIV/0!</v>
      </c>
    </row>
    <row r="430" spans="1:17">
      <c r="A430">
        <f>B452</f>
        <v>2029</v>
      </c>
      <c r="B430" s="50">
        <v>2007</v>
      </c>
      <c r="C430">
        <v>43836.194035966051</v>
      </c>
      <c r="D430">
        <v>1.4748890672772701</v>
      </c>
      <c r="F430">
        <v>309837956.11112565</v>
      </c>
      <c r="G430">
        <v>11210.1305262112</v>
      </c>
      <c r="I430">
        <v>132376.15871079013</v>
      </c>
      <c r="J430">
        <v>0</v>
      </c>
      <c r="L430">
        <f t="shared" si="30"/>
        <v>4.2724319632199111E-4</v>
      </c>
      <c r="M430">
        <v>0</v>
      </c>
      <c r="N430" t="e">
        <f t="shared" si="31"/>
        <v>#DIV/0!</v>
      </c>
      <c r="O430">
        <f t="shared" si="32"/>
        <v>7068.0852415452518</v>
      </c>
      <c r="P430">
        <f t="shared" si="32"/>
        <v>7600.6601275482672</v>
      </c>
      <c r="Q430" t="e">
        <f t="shared" si="32"/>
        <v>#DIV/0!</v>
      </c>
    </row>
    <row r="431" spans="1:17">
      <c r="A431">
        <f>B452</f>
        <v>2029</v>
      </c>
      <c r="B431" s="50">
        <v>2008</v>
      </c>
      <c r="C431">
        <v>42702.306593232781</v>
      </c>
      <c r="D431">
        <v>26.6855720350298</v>
      </c>
      <c r="F431">
        <v>314715620.92029691</v>
      </c>
      <c r="G431">
        <v>197201.99471180601</v>
      </c>
      <c r="I431">
        <v>133941.61547080899</v>
      </c>
      <c r="J431">
        <v>0</v>
      </c>
      <c r="L431">
        <f t="shared" si="30"/>
        <v>4.2559570153885145E-4</v>
      </c>
      <c r="M431">
        <v>0</v>
      </c>
      <c r="N431" t="e">
        <f t="shared" si="31"/>
        <v>#DIV/0!</v>
      </c>
      <c r="O431">
        <f t="shared" si="32"/>
        <v>7369.9911322863118</v>
      </c>
      <c r="P431">
        <f t="shared" si="32"/>
        <v>7389.8357679176424</v>
      </c>
      <c r="Q431" t="e">
        <f t="shared" si="32"/>
        <v>#DIV/0!</v>
      </c>
    </row>
    <row r="432" spans="1:17">
      <c r="A432">
        <f>B452</f>
        <v>2029</v>
      </c>
      <c r="B432" s="50">
        <v>2009</v>
      </c>
      <c r="C432">
        <v>35725.374712982542</v>
      </c>
      <c r="D432">
        <v>4.3688334503738604</v>
      </c>
      <c r="F432">
        <v>274066680.97759759</v>
      </c>
      <c r="G432">
        <v>36763.2063468864</v>
      </c>
      <c r="I432">
        <v>108488.92525619169</v>
      </c>
      <c r="J432">
        <v>0</v>
      </c>
      <c r="L432">
        <f t="shared" si="30"/>
        <v>3.9584864847201054E-4</v>
      </c>
      <c r="M432">
        <v>0</v>
      </c>
      <c r="N432" t="e">
        <f t="shared" si="31"/>
        <v>#DIV/0!</v>
      </c>
      <c r="O432">
        <f t="shared" si="32"/>
        <v>7671.4851328907744</v>
      </c>
      <c r="P432">
        <f t="shared" si="32"/>
        <v>8414.8793412439209</v>
      </c>
      <c r="Q432" t="e">
        <f t="shared" si="32"/>
        <v>#DIV/0!</v>
      </c>
    </row>
    <row r="433" spans="1:17">
      <c r="A433">
        <f>B452</f>
        <v>2029</v>
      </c>
      <c r="B433" s="50">
        <v>2010</v>
      </c>
      <c r="C433">
        <v>50086.200435673069</v>
      </c>
      <c r="D433">
        <v>30.282077377252399</v>
      </c>
      <c r="E433">
        <v>1.2797525013372599</v>
      </c>
      <c r="F433">
        <v>401384711.46031654</v>
      </c>
      <c r="G433">
        <v>253685.21160721799</v>
      </c>
      <c r="H433">
        <v>10072.3750106896</v>
      </c>
      <c r="I433">
        <v>147848.85448027539</v>
      </c>
      <c r="J433">
        <v>0</v>
      </c>
      <c r="K433">
        <v>1.80250327514537</v>
      </c>
      <c r="L433">
        <f t="shared" si="30"/>
        <v>3.6834700041855651E-4</v>
      </c>
      <c r="M433">
        <v>0</v>
      </c>
      <c r="N433">
        <f t="shared" si="31"/>
        <v>1.7895513950110187E-4</v>
      </c>
      <c r="O433">
        <f t="shared" si="32"/>
        <v>8013.8782333034969</v>
      </c>
      <c r="P433">
        <f t="shared" si="32"/>
        <v>8377.4045104905472</v>
      </c>
      <c r="Q433">
        <f t="shared" si="32"/>
        <v>7870.5648163723918</v>
      </c>
    </row>
    <row r="434" spans="1:17">
      <c r="A434">
        <f>B452</f>
        <v>2029</v>
      </c>
      <c r="B434" s="50">
        <v>2011</v>
      </c>
      <c r="C434">
        <v>57090.568918299134</v>
      </c>
      <c r="D434">
        <v>445.78209721172681</v>
      </c>
      <c r="E434">
        <v>65.751131237246796</v>
      </c>
      <c r="F434">
        <v>480880157.96528023</v>
      </c>
      <c r="G434">
        <v>3943706.1996682747</v>
      </c>
      <c r="H434">
        <v>545083.84417604899</v>
      </c>
      <c r="I434">
        <v>182810.93138220964</v>
      </c>
      <c r="J434">
        <v>0</v>
      </c>
      <c r="K434">
        <v>97.460988980370104</v>
      </c>
      <c r="L434">
        <f t="shared" si="30"/>
        <v>3.8015902372792157E-4</v>
      </c>
      <c r="M434">
        <v>0</v>
      </c>
      <c r="N434">
        <f t="shared" si="31"/>
        <v>1.7879999567349596E-4</v>
      </c>
      <c r="O434">
        <f t="shared" si="32"/>
        <v>8423.1102803241574</v>
      </c>
      <c r="P434">
        <f t="shared" si="32"/>
        <v>8846.7128319762651</v>
      </c>
      <c r="Q434">
        <f t="shared" si="32"/>
        <v>8290.1059482801593</v>
      </c>
    </row>
    <row r="435" spans="1:17">
      <c r="A435">
        <f>B452</f>
        <v>2029</v>
      </c>
      <c r="B435" s="50">
        <v>2012</v>
      </c>
      <c r="C435">
        <v>82528.964600222171</v>
      </c>
      <c r="D435">
        <v>702.53677293163162</v>
      </c>
      <c r="E435">
        <v>717.40095112547397</v>
      </c>
      <c r="F435">
        <v>727185463.03202081</v>
      </c>
      <c r="G435">
        <v>6517277.2459359765</v>
      </c>
      <c r="H435">
        <v>6264050.0378353698</v>
      </c>
      <c r="I435">
        <v>261252.10485814742</v>
      </c>
      <c r="J435">
        <v>0</v>
      </c>
      <c r="K435">
        <v>1111.3808310133099</v>
      </c>
      <c r="L435">
        <f t="shared" si="30"/>
        <v>3.59264751757893E-4</v>
      </c>
      <c r="M435">
        <v>0</v>
      </c>
      <c r="N435">
        <f t="shared" si="31"/>
        <v>1.7742208703641887E-4</v>
      </c>
      <c r="O435">
        <f t="shared" si="32"/>
        <v>8811.2757327633208</v>
      </c>
      <c r="P435">
        <f t="shared" si="32"/>
        <v>9276.7773831110408</v>
      </c>
      <c r="Q435">
        <f t="shared" si="32"/>
        <v>8731.5886994688171</v>
      </c>
    </row>
    <row r="436" spans="1:17">
      <c r="A436">
        <f>B452</f>
        <v>2029</v>
      </c>
      <c r="B436" s="50">
        <v>2013</v>
      </c>
      <c r="C436">
        <v>112781.93173049985</v>
      </c>
      <c r="D436">
        <v>2147.6298587163974</v>
      </c>
      <c r="E436">
        <v>1493.48492222969</v>
      </c>
      <c r="F436">
        <v>1041128520.1068715</v>
      </c>
      <c r="G436">
        <v>20815043.058520041</v>
      </c>
      <c r="H436">
        <v>13704743.924286</v>
      </c>
      <c r="I436">
        <v>366216.41425909504</v>
      </c>
      <c r="J436">
        <v>0</v>
      </c>
      <c r="K436">
        <v>2418.8564215851402</v>
      </c>
      <c r="L436">
        <f t="shared" si="30"/>
        <v>3.5174947874975419E-4</v>
      </c>
      <c r="M436">
        <v>0</v>
      </c>
      <c r="N436">
        <f t="shared" si="31"/>
        <v>1.7649774668891959E-4</v>
      </c>
      <c r="O436">
        <f t="shared" si="32"/>
        <v>9231.3414403534007</v>
      </c>
      <c r="P436">
        <f t="shared" si="32"/>
        <v>9692.0998625716838</v>
      </c>
      <c r="Q436">
        <f t="shared" si="32"/>
        <v>9176.3523824703752</v>
      </c>
    </row>
    <row r="437" spans="1:17">
      <c r="A437">
        <f>B452</f>
        <v>2029</v>
      </c>
      <c r="B437" s="50">
        <v>2014</v>
      </c>
      <c r="C437">
        <v>121720.22002303305</v>
      </c>
      <c r="D437">
        <v>2527.853324565659</v>
      </c>
      <c r="E437">
        <v>2279.7157257306799</v>
      </c>
      <c r="F437">
        <v>1177998621.2766883</v>
      </c>
      <c r="G437">
        <v>25669486.233406238</v>
      </c>
      <c r="H437">
        <v>21990938.8814965</v>
      </c>
      <c r="I437">
        <v>414601.09983946366</v>
      </c>
      <c r="J437">
        <v>0</v>
      </c>
      <c r="K437">
        <v>3868.1971512652099</v>
      </c>
      <c r="L437">
        <f t="shared" si="30"/>
        <v>3.5195380737383913E-4</v>
      </c>
      <c r="M437">
        <v>0</v>
      </c>
      <c r="N437">
        <f t="shared" si="31"/>
        <v>1.7589959083192977E-4</v>
      </c>
      <c r="O437">
        <f t="shared" si="32"/>
        <v>9677.9205710750139</v>
      </c>
      <c r="P437">
        <f t="shared" si="32"/>
        <v>10154.658098217318</v>
      </c>
      <c r="Q437">
        <f t="shared" si="32"/>
        <v>9646.3513556928701</v>
      </c>
    </row>
    <row r="438" spans="1:17">
      <c r="A438">
        <f>B452</f>
        <v>2029</v>
      </c>
      <c r="B438" s="50">
        <v>2015</v>
      </c>
      <c r="C438">
        <v>159755.8151695352</v>
      </c>
      <c r="D438">
        <v>3792.2067131490471</v>
      </c>
      <c r="E438">
        <v>1778.0755895438124</v>
      </c>
      <c r="F438">
        <v>1616503464.2170324</v>
      </c>
      <c r="G438">
        <v>40359028.772568345</v>
      </c>
      <c r="H438">
        <v>17990605.544832021</v>
      </c>
      <c r="I438">
        <v>559508.83128697181</v>
      </c>
      <c r="J438">
        <v>0</v>
      </c>
      <c r="K438">
        <v>3154.8772400343887</v>
      </c>
      <c r="L438">
        <f t="shared" si="30"/>
        <v>3.4612287797228741E-4</v>
      </c>
      <c r="M438">
        <v>0</v>
      </c>
      <c r="N438">
        <f t="shared" si="31"/>
        <v>1.7536248194495368E-4</v>
      </c>
      <c r="O438">
        <f t="shared" si="32"/>
        <v>10118.589188766464</v>
      </c>
      <c r="P438">
        <f t="shared" si="32"/>
        <v>10642.623629304802</v>
      </c>
      <c r="Q438">
        <f t="shared" si="32"/>
        <v>10118.020657067644</v>
      </c>
    </row>
    <row r="439" spans="1:17">
      <c r="A439">
        <f>B452</f>
        <v>2029</v>
      </c>
      <c r="B439" s="50">
        <v>2016</v>
      </c>
      <c r="C439">
        <v>168459.22025392985</v>
      </c>
      <c r="D439">
        <v>6942.8706370760301</v>
      </c>
      <c r="E439">
        <v>2060.8202259689333</v>
      </c>
      <c r="F439">
        <v>1781062588.3221548</v>
      </c>
      <c r="G439">
        <v>76694113.171556398</v>
      </c>
      <c r="H439">
        <v>21870166.988010708</v>
      </c>
      <c r="I439">
        <v>606211.24265271635</v>
      </c>
      <c r="J439">
        <v>0</v>
      </c>
      <c r="K439">
        <v>3820.3891001957068</v>
      </c>
      <c r="L439">
        <f t="shared" si="30"/>
        <v>3.40364929692783E-4</v>
      </c>
      <c r="M439">
        <v>0</v>
      </c>
      <c r="N439">
        <f t="shared" si="31"/>
        <v>1.7468495335632581E-4</v>
      </c>
      <c r="O439">
        <f t="shared" si="32"/>
        <v>10572.663138517679</v>
      </c>
      <c r="P439">
        <f t="shared" si="32"/>
        <v>11046.4557357583</v>
      </c>
      <c r="Q439">
        <f t="shared" si="32"/>
        <v>10612.360414760602</v>
      </c>
    </row>
    <row r="440" spans="1:17">
      <c r="A440">
        <f>B452</f>
        <v>2029</v>
      </c>
      <c r="B440" s="50">
        <v>2017</v>
      </c>
      <c r="C440">
        <v>196435.61564228655</v>
      </c>
      <c r="D440">
        <v>13070.544544074201</v>
      </c>
      <c r="E440">
        <v>5669.7651768567439</v>
      </c>
      <c r="F440">
        <v>2156357333.4403672</v>
      </c>
      <c r="G440">
        <v>151245916.427755</v>
      </c>
      <c r="H440">
        <v>62658837.694351025</v>
      </c>
      <c r="I440">
        <v>740980.74071946042</v>
      </c>
      <c r="J440">
        <v>0</v>
      </c>
      <c r="K440">
        <v>10924.421234922887</v>
      </c>
      <c r="L440">
        <f t="shared" si="30"/>
        <v>3.4362613711024431E-4</v>
      </c>
      <c r="M440">
        <v>0</v>
      </c>
      <c r="N440">
        <f t="shared" si="31"/>
        <v>1.7434765209358124E-4</v>
      </c>
      <c r="O440">
        <f t="shared" si="32"/>
        <v>10977.42548564686</v>
      </c>
      <c r="P440">
        <f t="shared" si="32"/>
        <v>11571.508433925612</v>
      </c>
      <c r="Q440">
        <f t="shared" si="32"/>
        <v>11051.399086176687</v>
      </c>
    </row>
    <row r="441" spans="1:17">
      <c r="A441">
        <f>B452</f>
        <v>2029</v>
      </c>
      <c r="B441" s="50">
        <v>2018</v>
      </c>
      <c r="C441">
        <v>197906.63204265537</v>
      </c>
      <c r="D441">
        <v>26416.987238416899</v>
      </c>
      <c r="E441">
        <v>6046.4559969970787</v>
      </c>
      <c r="F441">
        <v>2253782294.4467568</v>
      </c>
      <c r="G441">
        <v>319162854.15038598</v>
      </c>
      <c r="H441">
        <v>69910085.442400128</v>
      </c>
      <c r="I441">
        <v>779888.46636019601</v>
      </c>
      <c r="J441">
        <v>0</v>
      </c>
      <c r="K441">
        <v>12174.207989062012</v>
      </c>
      <c r="L441">
        <f t="shared" si="30"/>
        <v>3.4603540381065854E-4</v>
      </c>
      <c r="M441">
        <v>0</v>
      </c>
      <c r="N441">
        <f t="shared" si="31"/>
        <v>1.7414093992336067E-4</v>
      </c>
      <c r="O441">
        <f t="shared" si="32"/>
        <v>11388.108984447741</v>
      </c>
      <c r="P441">
        <f t="shared" si="32"/>
        <v>12081.727990777217</v>
      </c>
      <c r="Q441">
        <f t="shared" si="32"/>
        <v>11562.158970001665</v>
      </c>
    </row>
    <row r="442" spans="1:17">
      <c r="A442">
        <f>B452</f>
        <v>2029</v>
      </c>
      <c r="B442" s="50">
        <v>2019</v>
      </c>
      <c r="C442">
        <v>169902.29444065984</v>
      </c>
      <c r="D442">
        <v>19784.370305802309</v>
      </c>
      <c r="E442">
        <v>4857.3930269422981</v>
      </c>
      <c r="F442">
        <v>2007847525.6267292</v>
      </c>
      <c r="G442">
        <v>250488420.27699852</v>
      </c>
      <c r="H442">
        <v>58430402.866082013</v>
      </c>
      <c r="I442">
        <v>677925.47517536429</v>
      </c>
      <c r="J442">
        <v>0</v>
      </c>
      <c r="K442">
        <v>9880.5713855134491</v>
      </c>
      <c r="L442">
        <f t="shared" si="30"/>
        <v>3.376379264475059E-4</v>
      </c>
      <c r="M442">
        <v>0</v>
      </c>
      <c r="N442">
        <f t="shared" si="31"/>
        <v>1.6909983332065941E-4</v>
      </c>
      <c r="O442">
        <f t="shared" si="32"/>
        <v>11817.659862904271</v>
      </c>
      <c r="P442">
        <f t="shared" si="32"/>
        <v>12660.924578607181</v>
      </c>
      <c r="Q442">
        <f t="shared" si="32"/>
        <v>12029.169256427995</v>
      </c>
    </row>
    <row r="443" spans="1:17">
      <c r="A443">
        <f>B452</f>
        <v>2029</v>
      </c>
      <c r="B443" s="50">
        <v>2020</v>
      </c>
      <c r="C443">
        <v>141661.56308179034</v>
      </c>
      <c r="D443">
        <v>9241.0326008159482</v>
      </c>
      <c r="E443">
        <v>4760.5270229002545</v>
      </c>
      <c r="F443">
        <v>1749332406.3917692</v>
      </c>
      <c r="G443">
        <v>121839555.50116071</v>
      </c>
      <c r="H443">
        <v>59879702.820080206</v>
      </c>
      <c r="I443">
        <v>575072.38481205853</v>
      </c>
      <c r="J443">
        <v>0</v>
      </c>
      <c r="K443">
        <v>9942.6850343080241</v>
      </c>
      <c r="L443">
        <f t="shared" si="30"/>
        <v>3.2873819904715644E-4</v>
      </c>
      <c r="M443">
        <v>0</v>
      </c>
      <c r="N443">
        <f t="shared" si="31"/>
        <v>1.6604432831242809E-4</v>
      </c>
      <c r="O443">
        <f t="shared" si="32"/>
        <v>12348.673615734191</v>
      </c>
      <c r="P443">
        <f t="shared" si="32"/>
        <v>13184.62565432382</v>
      </c>
      <c r="Q443">
        <f t="shared" si="32"/>
        <v>12578.376833495993</v>
      </c>
    </row>
    <row r="444" spans="1:17">
      <c r="A444">
        <f>B452</f>
        <v>2029</v>
      </c>
      <c r="B444" s="50">
        <v>2021</v>
      </c>
      <c r="C444">
        <v>172245.30578150757</v>
      </c>
      <c r="D444">
        <v>13057.743903549595</v>
      </c>
      <c r="E444">
        <v>6739.8078427338478</v>
      </c>
      <c r="F444">
        <v>2220942507.7832961</v>
      </c>
      <c r="G444">
        <v>176410273.39694789</v>
      </c>
      <c r="H444">
        <v>88251481.950159177</v>
      </c>
      <c r="I444">
        <v>699305.94738222752</v>
      </c>
      <c r="J444">
        <v>0</v>
      </c>
      <c r="K444">
        <v>14217.723530716108</v>
      </c>
      <c r="L444">
        <f t="shared" si="30"/>
        <v>3.1486900040478711E-4</v>
      </c>
      <c r="M444">
        <v>0</v>
      </c>
      <c r="N444">
        <f t="shared" si="31"/>
        <v>1.6110464341829065E-4</v>
      </c>
      <c r="O444">
        <f t="shared" si="32"/>
        <v>12894.066968655459</v>
      </c>
      <c r="P444">
        <f t="shared" si="32"/>
        <v>13510.011737095932</v>
      </c>
      <c r="Q444">
        <f t="shared" si="32"/>
        <v>13094.06499553287</v>
      </c>
    </row>
    <row r="445" spans="1:17">
      <c r="A445">
        <f>B452</f>
        <v>2029</v>
      </c>
      <c r="B445" s="50">
        <v>2022</v>
      </c>
      <c r="C445">
        <v>203703.91867391416</v>
      </c>
      <c r="D445">
        <v>17311.894325799629</v>
      </c>
      <c r="E445">
        <v>8430.9369151005867</v>
      </c>
      <c r="F445">
        <v>2740800382.0452571</v>
      </c>
      <c r="G445">
        <v>240657678.22457233</v>
      </c>
      <c r="H445">
        <v>115154441.26566333</v>
      </c>
      <c r="I445">
        <v>832943.96745392599</v>
      </c>
      <c r="J445">
        <v>0</v>
      </c>
      <c r="K445">
        <v>16754.916390504171</v>
      </c>
      <c r="L445">
        <f t="shared" si="30"/>
        <v>3.03905374835201E-4</v>
      </c>
      <c r="M445">
        <v>0</v>
      </c>
      <c r="N445">
        <f t="shared" si="31"/>
        <v>1.454995239988207E-4</v>
      </c>
      <c r="O445">
        <f t="shared" si="32"/>
        <v>13454.824040143698</v>
      </c>
      <c r="P445">
        <f t="shared" si="32"/>
        <v>13901.290852146907</v>
      </c>
      <c r="Q445">
        <f t="shared" si="32"/>
        <v>13658.558049392006</v>
      </c>
    </row>
    <row r="446" spans="1:17">
      <c r="A446">
        <f>B452</f>
        <v>2029</v>
      </c>
      <c r="B446" s="50">
        <v>2023</v>
      </c>
      <c r="C446">
        <v>206197.66870932325</v>
      </c>
      <c r="D446">
        <v>18666.507817855731</v>
      </c>
      <c r="E446">
        <v>8735.4569768860802</v>
      </c>
      <c r="F446">
        <v>2894972708.3897457</v>
      </c>
      <c r="G446">
        <v>269203344.3998307</v>
      </c>
      <c r="H446">
        <v>124399816.8627525</v>
      </c>
      <c r="I446">
        <v>848247.58098173141</v>
      </c>
      <c r="J446">
        <v>0</v>
      </c>
      <c r="K446">
        <v>17446.667155459025</v>
      </c>
      <c r="L446">
        <f t="shared" si="30"/>
        <v>2.930071079853279E-4</v>
      </c>
      <c r="M446">
        <v>0</v>
      </c>
      <c r="N446">
        <f t="shared" si="31"/>
        <v>1.4024672700850948E-4</v>
      </c>
      <c r="O446">
        <f t="shared" si="32"/>
        <v>14039.793594712204</v>
      </c>
      <c r="P446">
        <f t="shared" si="32"/>
        <v>14421.730461137469</v>
      </c>
      <c r="Q446">
        <f t="shared" si="32"/>
        <v>14240.790973146912</v>
      </c>
    </row>
    <row r="447" spans="1:17">
      <c r="A447">
        <f>B452</f>
        <v>2029</v>
      </c>
      <c r="B447" s="50">
        <v>2024</v>
      </c>
      <c r="C447">
        <v>210568.87011405145</v>
      </c>
      <c r="D447">
        <v>20329.294533649991</v>
      </c>
      <c r="E447">
        <v>8829.8439432694158</v>
      </c>
      <c r="F447">
        <v>3083233677.9557562</v>
      </c>
      <c r="G447">
        <v>304017925.39960092</v>
      </c>
      <c r="H447">
        <v>131187006.25982401</v>
      </c>
      <c r="I447">
        <v>870243.82938985981</v>
      </c>
      <c r="J447">
        <v>0</v>
      </c>
      <c r="K447">
        <v>17717.471275645821</v>
      </c>
      <c r="L447">
        <f t="shared" si="30"/>
        <v>2.8225036448319038E-4</v>
      </c>
      <c r="M447">
        <v>0</v>
      </c>
      <c r="N447">
        <f t="shared" si="31"/>
        <v>1.3505507733407125E-4</v>
      </c>
      <c r="O447">
        <f t="shared" si="32"/>
        <v>14642.400257387377</v>
      </c>
      <c r="P447">
        <f t="shared" si="32"/>
        <v>14954.67168801044</v>
      </c>
      <c r="Q447">
        <f t="shared" si="32"/>
        <v>14857.228180099584</v>
      </c>
    </row>
    <row r="448" spans="1:17">
      <c r="A448">
        <f>B452</f>
        <v>2029</v>
      </c>
      <c r="B448" s="50">
        <v>2025</v>
      </c>
      <c r="C448">
        <v>213604.4579670965</v>
      </c>
      <c r="D448">
        <v>21651.266401380457</v>
      </c>
      <c r="E448">
        <v>9144.0990960873823</v>
      </c>
      <c r="F448">
        <v>3262251588.386446</v>
      </c>
      <c r="G448">
        <v>335360384.41096288</v>
      </c>
      <c r="H448">
        <v>141517849.71013653</v>
      </c>
      <c r="I448">
        <v>886018.83098638733</v>
      </c>
      <c r="J448">
        <v>0</v>
      </c>
      <c r="K448">
        <v>18355.991675878991</v>
      </c>
      <c r="L448">
        <f t="shared" si="30"/>
        <v>2.7159733300172114E-4</v>
      </c>
      <c r="M448">
        <v>0</v>
      </c>
      <c r="N448">
        <f t="shared" si="31"/>
        <v>1.2970796061045721E-4</v>
      </c>
      <c r="O448">
        <f t="shared" si="32"/>
        <v>15272.39468423904</v>
      </c>
      <c r="P448">
        <f t="shared" si="32"/>
        <v>15489.181011120012</v>
      </c>
      <c r="Q448">
        <f t="shared" si="32"/>
        <v>15476.412517301986</v>
      </c>
    </row>
    <row r="449" spans="1:17">
      <c r="A449">
        <f>B452</f>
        <v>2029</v>
      </c>
      <c r="B449" s="50">
        <v>2026</v>
      </c>
      <c r="C449">
        <v>218487.71120728631</v>
      </c>
      <c r="D449">
        <v>19408.564427672383</v>
      </c>
      <c r="E449">
        <v>8420.310824892762</v>
      </c>
      <c r="F449">
        <v>3475857625.6273141</v>
      </c>
      <c r="G449">
        <v>310744313.39373112</v>
      </c>
      <c r="H449">
        <v>135553551.94774413</v>
      </c>
      <c r="I449">
        <v>932990.2196803228</v>
      </c>
      <c r="J449">
        <v>0</v>
      </c>
      <c r="K449">
        <v>17550.867818924526</v>
      </c>
      <c r="L449">
        <f t="shared" si="30"/>
        <v>2.6842014839774663E-4</v>
      </c>
      <c r="M449">
        <v>0</v>
      </c>
      <c r="N449">
        <f t="shared" si="31"/>
        <v>1.2947552879831863E-4</v>
      </c>
      <c r="O449">
        <f t="shared" si="32"/>
        <v>15908.709951790635</v>
      </c>
      <c r="P449">
        <f t="shared" si="32"/>
        <v>16010.679952746914</v>
      </c>
      <c r="Q449">
        <f t="shared" si="32"/>
        <v>16098.402394720446</v>
      </c>
    </row>
    <row r="450" spans="1:17">
      <c r="A450">
        <f>B452</f>
        <v>2029</v>
      </c>
      <c r="B450" s="50">
        <v>2027</v>
      </c>
      <c r="C450">
        <v>218645.24143887538</v>
      </c>
      <c r="D450">
        <v>20139.085514549399</v>
      </c>
      <c r="E450">
        <v>8564.599448859477</v>
      </c>
      <c r="F450">
        <v>3616237332.8733687</v>
      </c>
      <c r="G450">
        <v>332656621.42604738</v>
      </c>
      <c r="H450">
        <v>143102248.47810012</v>
      </c>
      <c r="I450">
        <v>970041.09029286541</v>
      </c>
      <c r="J450">
        <v>0</v>
      </c>
      <c r="K450">
        <v>18507.91814511843</v>
      </c>
      <c r="L450">
        <f t="shared" si="30"/>
        <v>2.6824596977491404E-4</v>
      </c>
      <c r="M450">
        <v>0</v>
      </c>
      <c r="N450">
        <f t="shared" si="31"/>
        <v>1.2933352439916987E-4</v>
      </c>
      <c r="O450">
        <f t="shared" si="32"/>
        <v>16539.291269617348</v>
      </c>
      <c r="P450">
        <f t="shared" si="32"/>
        <v>16517.960618704408</v>
      </c>
      <c r="Q450">
        <f t="shared" si="32"/>
        <v>16708.574561202233</v>
      </c>
    </row>
    <row r="451" spans="1:17">
      <c r="A451">
        <f>B452</f>
        <v>2029</v>
      </c>
      <c r="B451" s="50">
        <v>2028</v>
      </c>
      <c r="C451">
        <v>221664.27403871412</v>
      </c>
      <c r="D451">
        <v>21246.934552725972</v>
      </c>
      <c r="E451">
        <v>8769.8352783600312</v>
      </c>
      <c r="F451">
        <v>3786901336.9577537</v>
      </c>
      <c r="G451">
        <v>359478331.31905788</v>
      </c>
      <c r="H451">
        <v>150937213.20599306</v>
      </c>
      <c r="I451">
        <v>1015450.3619220087</v>
      </c>
      <c r="J451">
        <v>0</v>
      </c>
      <c r="K451">
        <v>19495.612538841717</v>
      </c>
      <c r="L451">
        <f t="shared" si="30"/>
        <v>2.6814809036925722E-4</v>
      </c>
      <c r="M451">
        <v>0</v>
      </c>
      <c r="N451">
        <f t="shared" si="31"/>
        <v>1.2916372394019814E-4</v>
      </c>
      <c r="O451">
        <f t="shared" si="32"/>
        <v>17083.949830798461</v>
      </c>
      <c r="P451">
        <f t="shared" si="32"/>
        <v>16919.06803906152</v>
      </c>
      <c r="Q451">
        <f t="shared" si="32"/>
        <v>17210.951906752172</v>
      </c>
    </row>
    <row r="452" spans="1:17">
      <c r="A452">
        <f>B452</f>
        <v>2029</v>
      </c>
      <c r="B452" s="50">
        <v>2029</v>
      </c>
      <c r="C452">
        <v>202678.77175301482</v>
      </c>
      <c r="D452">
        <v>20079.829203121593</v>
      </c>
      <c r="E452">
        <v>8076.9714353663785</v>
      </c>
      <c r="F452">
        <v>3555451048.3463197</v>
      </c>
      <c r="G452">
        <v>345686412.28349304</v>
      </c>
      <c r="H452">
        <v>142239369.8282856</v>
      </c>
      <c r="I452">
        <v>953543.76229694381</v>
      </c>
      <c r="J452">
        <v>0</v>
      </c>
      <c r="K452">
        <v>18347.379413517458</v>
      </c>
      <c r="L452">
        <f t="shared" si="30"/>
        <v>2.6819206602224149E-4</v>
      </c>
      <c r="M452">
        <v>0</v>
      </c>
      <c r="N452">
        <f t="shared" si="31"/>
        <v>1.2898945935760827E-4</v>
      </c>
      <c r="O452">
        <f t="shared" si="32"/>
        <v>17542.296203960654</v>
      </c>
      <c r="P452">
        <f t="shared" si="32"/>
        <v>17215.605211908522</v>
      </c>
      <c r="Q452">
        <f t="shared" si="32"/>
        <v>17610.483207290617</v>
      </c>
    </row>
    <row r="453" spans="1:17">
      <c r="A453">
        <f>B497</f>
        <v>2030</v>
      </c>
      <c r="B453" s="50">
        <v>1986</v>
      </c>
      <c r="C453">
        <v>2639.9555916364543</v>
      </c>
      <c r="F453">
        <v>6550562.5842092577</v>
      </c>
      <c r="I453">
        <v>3392.1339765834109</v>
      </c>
      <c r="L453">
        <f t="shared" si="30"/>
        <v>5.1783857233277434E-4</v>
      </c>
      <c r="M453">
        <v>0</v>
      </c>
      <c r="N453" t="e">
        <f t="shared" si="31"/>
        <v>#DIV/0!</v>
      </c>
      <c r="O453">
        <f t="shared" si="32"/>
        <v>2481.3154452150079</v>
      </c>
      <c r="P453" t="e">
        <f t="shared" si="32"/>
        <v>#DIV/0!</v>
      </c>
      <c r="Q453" t="e">
        <f t="shared" si="32"/>
        <v>#DIV/0!</v>
      </c>
    </row>
    <row r="454" spans="1:17">
      <c r="A454">
        <f>B497</f>
        <v>2030</v>
      </c>
      <c r="B454" s="50">
        <v>1987</v>
      </c>
      <c r="C454">
        <v>2987.3202589193102</v>
      </c>
      <c r="D454">
        <v>3.0987274308836698E-3</v>
      </c>
      <c r="F454">
        <v>7493335.6924064746</v>
      </c>
      <c r="G454">
        <v>9.4851783348326304</v>
      </c>
      <c r="I454">
        <v>3835.3146538166816</v>
      </c>
      <c r="J454">
        <v>0</v>
      </c>
      <c r="L454">
        <f t="shared" si="30"/>
        <v>5.1183008625961817E-4</v>
      </c>
      <c r="M454">
        <v>0</v>
      </c>
      <c r="N454" t="e">
        <f t="shared" si="31"/>
        <v>#DIV/0!</v>
      </c>
      <c r="O454">
        <f t="shared" si="32"/>
        <v>2508.3804356206711</v>
      </c>
      <c r="P454">
        <f t="shared" si="32"/>
        <v>3060.9915026078061</v>
      </c>
      <c r="Q454" t="e">
        <f t="shared" si="32"/>
        <v>#DIV/0!</v>
      </c>
    </row>
    <row r="455" spans="1:17">
      <c r="A455">
        <f>B497</f>
        <v>2030</v>
      </c>
      <c r="B455" s="50">
        <v>1988</v>
      </c>
      <c r="C455">
        <v>2866.4705198948009</v>
      </c>
      <c r="F455">
        <v>7810889.4984567799</v>
      </c>
      <c r="I455">
        <v>4068.6852902163755</v>
      </c>
      <c r="L455">
        <f t="shared" si="30"/>
        <v>5.208990974741401E-4</v>
      </c>
      <c r="M455">
        <v>0</v>
      </c>
      <c r="N455" t="e">
        <f t="shared" si="31"/>
        <v>#DIV/0!</v>
      </c>
      <c r="O455">
        <f t="shared" si="32"/>
        <v>2724.9153424900524</v>
      </c>
      <c r="P455" t="e">
        <f t="shared" si="32"/>
        <v>#DIV/0!</v>
      </c>
      <c r="Q455" t="e">
        <f t="shared" si="32"/>
        <v>#DIV/0!</v>
      </c>
    </row>
    <row r="456" spans="1:17">
      <c r="A456">
        <f>B497</f>
        <v>2030</v>
      </c>
      <c r="B456" s="50">
        <v>1989</v>
      </c>
      <c r="C456">
        <v>3452.6597013479113</v>
      </c>
      <c r="D456">
        <v>0.34645050887421103</v>
      </c>
      <c r="F456">
        <v>10182766.332827913</v>
      </c>
      <c r="G456">
        <v>780.46625167594698</v>
      </c>
      <c r="I456">
        <v>5259.5087670631392</v>
      </c>
      <c r="J456">
        <v>0</v>
      </c>
      <c r="L456">
        <f t="shared" si="30"/>
        <v>5.1651079825991571E-4</v>
      </c>
      <c r="M456">
        <v>0</v>
      </c>
      <c r="N456" t="e">
        <f t="shared" si="31"/>
        <v>#DIV/0!</v>
      </c>
      <c r="O456">
        <f t="shared" si="32"/>
        <v>2949.2528119271592</v>
      </c>
      <c r="P456">
        <f t="shared" si="32"/>
        <v>2252.7496184435336</v>
      </c>
      <c r="Q456" t="e">
        <f t="shared" si="32"/>
        <v>#DIV/0!</v>
      </c>
    </row>
    <row r="457" spans="1:17">
      <c r="A457">
        <f>B497</f>
        <v>2030</v>
      </c>
      <c r="B457" s="50">
        <v>1990</v>
      </c>
      <c r="C457">
        <v>4089.6575571072603</v>
      </c>
      <c r="F457">
        <v>12397246.994272964</v>
      </c>
      <c r="I457">
        <v>6434.6657365327992</v>
      </c>
      <c r="L457">
        <f t="shared" si="30"/>
        <v>5.190398916392776E-4</v>
      </c>
      <c r="M457">
        <v>0</v>
      </c>
      <c r="N457" t="e">
        <f t="shared" si="31"/>
        <v>#DIV/0!</v>
      </c>
      <c r="O457">
        <f t="shared" si="32"/>
        <v>3031.3655412855437</v>
      </c>
      <c r="P457" t="e">
        <f t="shared" si="32"/>
        <v>#DIV/0!</v>
      </c>
      <c r="Q457" t="e">
        <f t="shared" si="32"/>
        <v>#DIV/0!</v>
      </c>
    </row>
    <row r="458" spans="1:17">
      <c r="A458">
        <f>B497</f>
        <v>2030</v>
      </c>
      <c r="B458" s="50">
        <v>1991</v>
      </c>
      <c r="C458">
        <v>4720.8130312985786</v>
      </c>
      <c r="F458">
        <v>14857654.315011313</v>
      </c>
      <c r="I458">
        <v>7575.7349450801366</v>
      </c>
      <c r="L458">
        <f t="shared" si="30"/>
        <v>5.0988768377966992E-4</v>
      </c>
      <c r="M458">
        <v>0</v>
      </c>
      <c r="N458" t="e">
        <f t="shared" si="31"/>
        <v>#DIV/0!</v>
      </c>
      <c r="O458">
        <f t="shared" si="32"/>
        <v>3147.2659934859444</v>
      </c>
      <c r="P458" t="e">
        <f t="shared" si="32"/>
        <v>#DIV/0!</v>
      </c>
      <c r="Q458" t="e">
        <f t="shared" si="32"/>
        <v>#DIV/0!</v>
      </c>
    </row>
    <row r="459" spans="1:17">
      <c r="A459">
        <f>B497</f>
        <v>2030</v>
      </c>
      <c r="B459" s="50">
        <v>1992</v>
      </c>
      <c r="C459">
        <v>3941.0374804572334</v>
      </c>
      <c r="F459">
        <v>13124097.99909897</v>
      </c>
      <c r="I459">
        <v>6665.5732150496315</v>
      </c>
      <c r="L459">
        <f t="shared" si="30"/>
        <v>5.0788810137711977E-4</v>
      </c>
      <c r="M459">
        <v>0</v>
      </c>
      <c r="N459" t="e">
        <f t="shared" si="31"/>
        <v>#DIV/0!</v>
      </c>
      <c r="O459">
        <f t="shared" si="32"/>
        <v>3330.1124549509059</v>
      </c>
      <c r="P459" t="e">
        <f t="shared" si="32"/>
        <v>#DIV/0!</v>
      </c>
      <c r="Q459" t="e">
        <f t="shared" si="32"/>
        <v>#DIV/0!</v>
      </c>
    </row>
    <row r="460" spans="1:17">
      <c r="A460">
        <f>B497</f>
        <v>2030</v>
      </c>
      <c r="B460" s="50">
        <v>1993</v>
      </c>
      <c r="C460">
        <v>4567.5270887921715</v>
      </c>
      <c r="D460">
        <v>8.48721131456571E-3</v>
      </c>
      <c r="F460">
        <v>16470654.723157283</v>
      </c>
      <c r="G460">
        <v>32.665648990950004</v>
      </c>
      <c r="I460">
        <v>7789.5676136679822</v>
      </c>
      <c r="J460">
        <v>0</v>
      </c>
      <c r="L460">
        <f t="shared" si="30"/>
        <v>4.7293612455587855E-4</v>
      </c>
      <c r="M460">
        <v>0</v>
      </c>
      <c r="N460" t="e">
        <f t="shared" si="31"/>
        <v>#DIV/0!</v>
      </c>
      <c r="O460">
        <f t="shared" si="32"/>
        <v>3606.0332873718658</v>
      </c>
      <c r="P460">
        <f t="shared" si="32"/>
        <v>3848.8082575355911</v>
      </c>
      <c r="Q460" t="e">
        <f t="shared" si="32"/>
        <v>#DIV/0!</v>
      </c>
    </row>
    <row r="461" spans="1:17">
      <c r="A461">
        <f>B497</f>
        <v>2030</v>
      </c>
      <c r="B461" s="50">
        <v>1994</v>
      </c>
      <c r="C461">
        <v>5049.1526749100021</v>
      </c>
      <c r="D461">
        <v>7.4816116853924301E-4</v>
      </c>
      <c r="F461">
        <v>19206942.422801133</v>
      </c>
      <c r="G461">
        <v>3.01364605510016</v>
      </c>
      <c r="I461">
        <v>8980.9283271753866</v>
      </c>
      <c r="J461">
        <v>0</v>
      </c>
      <c r="L461">
        <f t="shared" si="30"/>
        <v>4.6758761126465705E-4</v>
      </c>
      <c r="M461">
        <v>0</v>
      </c>
      <c r="N461" t="e">
        <f t="shared" si="31"/>
        <v>#DIV/0!</v>
      </c>
      <c r="O461">
        <f t="shared" si="32"/>
        <v>3803.9931963720001</v>
      </c>
      <c r="P461">
        <f t="shared" si="32"/>
        <v>4028.0706642182358</v>
      </c>
      <c r="Q461" t="e">
        <f t="shared" si="32"/>
        <v>#DIV/0!</v>
      </c>
    </row>
    <row r="462" spans="1:17">
      <c r="A462">
        <f>B497</f>
        <v>2030</v>
      </c>
      <c r="B462" s="50">
        <v>1995</v>
      </c>
      <c r="C462">
        <v>6383.244677758029</v>
      </c>
      <c r="D462">
        <v>0.17764437013859186</v>
      </c>
      <c r="F462">
        <v>25173144.992068537</v>
      </c>
      <c r="G462">
        <v>520.38124601262302</v>
      </c>
      <c r="I462">
        <v>11803.18313013035</v>
      </c>
      <c r="J462">
        <v>0</v>
      </c>
      <c r="L462">
        <f t="shared" si="30"/>
        <v>4.6887995655088999E-4</v>
      </c>
      <c r="M462">
        <v>0</v>
      </c>
      <c r="N462" t="e">
        <f t="shared" si="31"/>
        <v>#DIV/0!</v>
      </c>
      <c r="O462">
        <f t="shared" si="32"/>
        <v>3943.6283994850778</v>
      </c>
      <c r="P462">
        <f t="shared" si="32"/>
        <v>2929.3427402548136</v>
      </c>
      <c r="Q462" t="e">
        <f t="shared" si="32"/>
        <v>#DIV/0!</v>
      </c>
    </row>
    <row r="463" spans="1:17">
      <c r="A463">
        <f>B497</f>
        <v>2030</v>
      </c>
      <c r="B463" s="50">
        <v>1996</v>
      </c>
      <c r="C463">
        <v>6523.9092920610246</v>
      </c>
      <c r="F463">
        <v>27492285.564552333</v>
      </c>
      <c r="I463">
        <v>12932.853034647516</v>
      </c>
      <c r="L463">
        <f t="shared" si="30"/>
        <v>4.7041752873841524E-4</v>
      </c>
      <c r="M463">
        <v>0</v>
      </c>
      <c r="N463" t="e">
        <f t="shared" si="31"/>
        <v>#DIV/0!</v>
      </c>
      <c r="O463">
        <f t="shared" si="32"/>
        <v>4214.0815167384108</v>
      </c>
      <c r="P463" t="e">
        <f t="shared" si="32"/>
        <v>#DIV/0!</v>
      </c>
      <c r="Q463" t="e">
        <f t="shared" si="32"/>
        <v>#DIV/0!</v>
      </c>
    </row>
    <row r="464" spans="1:17">
      <c r="A464">
        <f>B497</f>
        <v>2030</v>
      </c>
      <c r="B464" s="50">
        <v>1997</v>
      </c>
      <c r="C464">
        <v>9352.4294146637167</v>
      </c>
      <c r="D464">
        <v>0.18496819527484429</v>
      </c>
      <c r="F464">
        <v>42118273.758458801</v>
      </c>
      <c r="G464">
        <v>852.69597382386871</v>
      </c>
      <c r="I464">
        <v>19842.156522241075</v>
      </c>
      <c r="J464">
        <v>0</v>
      </c>
      <c r="L464">
        <f t="shared" si="30"/>
        <v>4.7110564492819666E-4</v>
      </c>
      <c r="M464">
        <v>0</v>
      </c>
      <c r="N464" t="e">
        <f t="shared" si="31"/>
        <v>#DIV/0!</v>
      </c>
      <c r="O464">
        <f t="shared" si="32"/>
        <v>4503.4580739440134</v>
      </c>
      <c r="P464">
        <f t="shared" si="32"/>
        <v>4609.9599585585374</v>
      </c>
      <c r="Q464" t="e">
        <f t="shared" si="32"/>
        <v>#DIV/0!</v>
      </c>
    </row>
    <row r="465" spans="1:17">
      <c r="A465">
        <f>B497</f>
        <v>2030</v>
      </c>
      <c r="B465" s="50">
        <v>1998</v>
      </c>
      <c r="C465">
        <v>11027.772776191377</v>
      </c>
      <c r="D465">
        <v>1.4116501963678501</v>
      </c>
      <c r="F465">
        <v>52132201.180298388</v>
      </c>
      <c r="G465">
        <v>6645.2812280836306</v>
      </c>
      <c r="I465">
        <v>24123.184126801021</v>
      </c>
      <c r="J465">
        <v>0</v>
      </c>
      <c r="L465">
        <f t="shared" si="30"/>
        <v>4.6273097204108788E-4</v>
      </c>
      <c r="M465">
        <v>0</v>
      </c>
      <c r="N465" t="e">
        <f t="shared" si="31"/>
        <v>#DIV/0!</v>
      </c>
      <c r="O465">
        <f t="shared" si="32"/>
        <v>4727.3553997095596</v>
      </c>
      <c r="P465">
        <f t="shared" si="32"/>
        <v>4707.4560292498927</v>
      </c>
      <c r="Q465" t="e">
        <f t="shared" si="32"/>
        <v>#DIV/0!</v>
      </c>
    </row>
    <row r="466" spans="1:17">
      <c r="A466">
        <f>B497</f>
        <v>2030</v>
      </c>
      <c r="B466" s="50">
        <v>1999</v>
      </c>
      <c r="C466">
        <v>11964.04427176874</v>
      </c>
      <c r="D466">
        <v>5.6107361086765382</v>
      </c>
      <c r="F466">
        <v>59001297.83028134</v>
      </c>
      <c r="G466">
        <v>26848.236762999055</v>
      </c>
      <c r="I466">
        <v>27050.739571575778</v>
      </c>
      <c r="J466">
        <v>0</v>
      </c>
      <c r="L466">
        <f t="shared" si="30"/>
        <v>4.5847702620691299E-4</v>
      </c>
      <c r="M466">
        <v>0</v>
      </c>
      <c r="N466" t="e">
        <f t="shared" si="31"/>
        <v>#DIV/0!</v>
      </c>
      <c r="O466">
        <f t="shared" si="32"/>
        <v>4931.5512789855893</v>
      </c>
      <c r="P466">
        <f t="shared" si="32"/>
        <v>4785.1540765712507</v>
      </c>
      <c r="Q466" t="e">
        <f t="shared" si="32"/>
        <v>#DIV/0!</v>
      </c>
    </row>
    <row r="467" spans="1:17">
      <c r="A467">
        <f>B497</f>
        <v>2030</v>
      </c>
      <c r="B467" s="50">
        <v>2000</v>
      </c>
      <c r="C467">
        <v>15691.829552176514</v>
      </c>
      <c r="D467">
        <v>3.8706494397908471</v>
      </c>
      <c r="F467">
        <v>81253089.525154993</v>
      </c>
      <c r="G467">
        <v>19795.013139082483</v>
      </c>
      <c r="I467">
        <v>38048.657934337003</v>
      </c>
      <c r="J467">
        <v>0</v>
      </c>
      <c r="L467">
        <f t="shared" si="30"/>
        <v>4.6827336851674534E-4</v>
      </c>
      <c r="M467">
        <v>0</v>
      </c>
      <c r="N467" t="e">
        <f t="shared" si="31"/>
        <v>#DIV/0!</v>
      </c>
      <c r="O467">
        <f t="shared" si="32"/>
        <v>5178.0507336625315</v>
      </c>
      <c r="P467">
        <f t="shared" si="32"/>
        <v>5114.1322527395087</v>
      </c>
      <c r="Q467" t="e">
        <f t="shared" si="32"/>
        <v>#DIV/0!</v>
      </c>
    </row>
    <row r="468" spans="1:17">
      <c r="A468">
        <f>B497</f>
        <v>2030</v>
      </c>
      <c r="B468" s="50">
        <v>2001</v>
      </c>
      <c r="C468">
        <v>16935.264808877382</v>
      </c>
      <c r="D468">
        <v>0.85536362723606396</v>
      </c>
      <c r="F468">
        <v>90745742.117259905</v>
      </c>
      <c r="G468">
        <v>4342.54061813935</v>
      </c>
      <c r="I468">
        <v>42104.593261631817</v>
      </c>
      <c r="J468">
        <v>0</v>
      </c>
      <c r="L468">
        <f t="shared" ref="L468:L531" si="33">I468/F468</f>
        <v>4.6398422977493613E-4</v>
      </c>
      <c r="M468">
        <v>0</v>
      </c>
      <c r="N468" t="e">
        <f t="shared" ref="N468:N531" si="34">K468/H468</f>
        <v>#DIV/0!</v>
      </c>
      <c r="O468">
        <f t="shared" ref="O468:Q531" si="35">F468/C468</f>
        <v>5358.3893220076152</v>
      </c>
      <c r="P468">
        <f t="shared" si="35"/>
        <v>5076.8357221026563</v>
      </c>
      <c r="Q468" t="e">
        <f t="shared" si="35"/>
        <v>#DIV/0!</v>
      </c>
    </row>
    <row r="469" spans="1:17">
      <c r="A469">
        <f>B497</f>
        <v>2030</v>
      </c>
      <c r="B469" s="50">
        <v>2002</v>
      </c>
      <c r="C469">
        <v>18045.015164903169</v>
      </c>
      <c r="D469">
        <v>10.29191031959941</v>
      </c>
      <c r="F469">
        <v>101009487.78215866</v>
      </c>
      <c r="G469">
        <v>47314.45686333433</v>
      </c>
      <c r="I469">
        <v>46819.778902518294</v>
      </c>
      <c r="J469">
        <v>0</v>
      </c>
      <c r="L469">
        <f t="shared" si="33"/>
        <v>4.635186251364012E-4</v>
      </c>
      <c r="M469">
        <v>0</v>
      </c>
      <c r="N469" t="e">
        <f t="shared" si="34"/>
        <v>#DIV/0!</v>
      </c>
      <c r="O469">
        <f t="shared" si="35"/>
        <v>5597.6393956497232</v>
      </c>
      <c r="P469">
        <f t="shared" si="35"/>
        <v>4597.2472936565528</v>
      </c>
      <c r="Q469" t="e">
        <f t="shared" si="35"/>
        <v>#DIV/0!</v>
      </c>
    </row>
    <row r="470" spans="1:17">
      <c r="A470">
        <f>B497</f>
        <v>2030</v>
      </c>
      <c r="B470" s="50">
        <v>2003</v>
      </c>
      <c r="C470">
        <v>19349.008995016658</v>
      </c>
      <c r="D470">
        <v>1.9936628900565927</v>
      </c>
      <c r="F470">
        <v>111728687.27986468</v>
      </c>
      <c r="G470">
        <v>8471.3335234532988</v>
      </c>
      <c r="I470">
        <v>51544.397976647364</v>
      </c>
      <c r="J470">
        <v>0</v>
      </c>
      <c r="L470">
        <f t="shared" si="33"/>
        <v>4.6133539408313174E-4</v>
      </c>
      <c r="M470">
        <v>0</v>
      </c>
      <c r="N470" t="e">
        <f t="shared" si="34"/>
        <v>#DIV/0!</v>
      </c>
      <c r="O470">
        <f t="shared" si="35"/>
        <v>5774.388099599335</v>
      </c>
      <c r="P470">
        <f t="shared" si="35"/>
        <v>4249.1303648696739</v>
      </c>
      <c r="Q470" t="e">
        <f t="shared" si="35"/>
        <v>#DIV/0!</v>
      </c>
    </row>
    <row r="471" spans="1:17">
      <c r="A471">
        <f>B497</f>
        <v>2030</v>
      </c>
      <c r="B471" s="50">
        <v>2004</v>
      </c>
      <c r="C471">
        <v>22670.841540404272</v>
      </c>
      <c r="D471">
        <v>0.28782774494456198</v>
      </c>
      <c r="F471">
        <v>137414355.98750901</v>
      </c>
      <c r="G471">
        <v>1845.5018683336</v>
      </c>
      <c r="I471">
        <v>63131.217660725822</v>
      </c>
      <c r="J471">
        <v>0</v>
      </c>
      <c r="L471">
        <f t="shared" si="33"/>
        <v>4.5942228675484575E-4</v>
      </c>
      <c r="M471">
        <v>0</v>
      </c>
      <c r="N471" t="e">
        <f t="shared" si="34"/>
        <v>#DIV/0!</v>
      </c>
      <c r="O471">
        <f t="shared" si="35"/>
        <v>6061.2816574368153</v>
      </c>
      <c r="P471">
        <f t="shared" si="35"/>
        <v>6411.8275626592531</v>
      </c>
      <c r="Q471" t="e">
        <f t="shared" si="35"/>
        <v>#DIV/0!</v>
      </c>
    </row>
    <row r="472" spans="1:17">
      <c r="A472">
        <f>B497</f>
        <v>2030</v>
      </c>
      <c r="B472" s="50">
        <v>2005</v>
      </c>
      <c r="C472">
        <v>26644.470027238182</v>
      </c>
      <c r="D472">
        <v>0.28464148653119897</v>
      </c>
      <c r="F472">
        <v>166933910.43918315</v>
      </c>
      <c r="G472">
        <v>1875.6046471542199</v>
      </c>
      <c r="I472">
        <v>74753.250757107293</v>
      </c>
      <c r="J472">
        <v>0</v>
      </c>
      <c r="L472">
        <f t="shared" si="33"/>
        <v>4.4780147161496686E-4</v>
      </c>
      <c r="M472">
        <v>0</v>
      </c>
      <c r="N472" t="e">
        <f t="shared" si="34"/>
        <v>#DIV/0!</v>
      </c>
      <c r="O472">
        <f t="shared" si="35"/>
        <v>6265.2366614359189</v>
      </c>
      <c r="P472">
        <f t="shared" si="35"/>
        <v>6589.3579674958546</v>
      </c>
      <c r="Q472" t="e">
        <f t="shared" si="35"/>
        <v>#DIV/0!</v>
      </c>
    </row>
    <row r="473" spans="1:17">
      <c r="A473">
        <f>B497</f>
        <v>2030</v>
      </c>
      <c r="B473" s="50">
        <v>2006</v>
      </c>
      <c r="C473">
        <v>31252.862164747541</v>
      </c>
      <c r="D473">
        <v>0.18853589681907201</v>
      </c>
      <c r="F473">
        <v>204238431.11649945</v>
      </c>
      <c r="G473">
        <v>1297.3989774624899</v>
      </c>
      <c r="I473">
        <v>90285.307897148901</v>
      </c>
      <c r="J473">
        <v>0</v>
      </c>
      <c r="L473">
        <f t="shared" si="33"/>
        <v>4.4205836973771771E-4</v>
      </c>
      <c r="M473">
        <v>0</v>
      </c>
      <c r="N473" t="e">
        <f t="shared" si="34"/>
        <v>#DIV/0!</v>
      </c>
      <c r="O473">
        <f t="shared" si="35"/>
        <v>6535.0312569731732</v>
      </c>
      <c r="P473">
        <f t="shared" si="35"/>
        <v>6881.44273505398</v>
      </c>
      <c r="Q473" t="e">
        <f t="shared" si="35"/>
        <v>#DIV/0!</v>
      </c>
    </row>
    <row r="474" spans="1:17">
      <c r="A474">
        <f>B497</f>
        <v>2030</v>
      </c>
      <c r="B474" s="50">
        <v>2007</v>
      </c>
      <c r="C474">
        <v>36732.511606181317</v>
      </c>
      <c r="D474">
        <v>1.1998455365237299</v>
      </c>
      <c r="F474">
        <v>248648749.61338222</v>
      </c>
      <c r="G474">
        <v>8696.2350246273108</v>
      </c>
      <c r="I474">
        <v>106895.57596572977</v>
      </c>
      <c r="J474">
        <v>0</v>
      </c>
      <c r="L474">
        <f t="shared" si="33"/>
        <v>4.2990594616678773E-4</v>
      </c>
      <c r="M474">
        <v>0</v>
      </c>
      <c r="N474" t="e">
        <f t="shared" si="34"/>
        <v>#DIV/0!</v>
      </c>
      <c r="O474">
        <f t="shared" si="35"/>
        <v>6769.1736486524333</v>
      </c>
      <c r="P474">
        <f t="shared" si="35"/>
        <v>7247.7954535903054</v>
      </c>
      <c r="Q474" t="e">
        <f t="shared" si="35"/>
        <v>#DIV/0!</v>
      </c>
    </row>
    <row r="475" spans="1:17">
      <c r="A475">
        <f>B497</f>
        <v>2030</v>
      </c>
      <c r="B475" s="50">
        <v>2008</v>
      </c>
      <c r="C475">
        <v>35726.016914783482</v>
      </c>
      <c r="D475">
        <v>21.6994294655426</v>
      </c>
      <c r="F475">
        <v>251962878.76609299</v>
      </c>
      <c r="G475">
        <v>152358.40563534899</v>
      </c>
      <c r="I475">
        <v>107754.90834095974</v>
      </c>
      <c r="J475">
        <v>0</v>
      </c>
      <c r="L475">
        <f t="shared" si="33"/>
        <v>4.2766183998474173E-4</v>
      </c>
      <c r="M475">
        <v>0</v>
      </c>
      <c r="N475" t="e">
        <f t="shared" si="34"/>
        <v>#DIV/0!</v>
      </c>
      <c r="O475">
        <f t="shared" si="35"/>
        <v>7052.64399798877</v>
      </c>
      <c r="P475">
        <f t="shared" si="35"/>
        <v>7021.3092872918642</v>
      </c>
      <c r="Q475" t="e">
        <f t="shared" si="35"/>
        <v>#DIV/0!</v>
      </c>
    </row>
    <row r="476" spans="1:17">
      <c r="A476">
        <f>B497</f>
        <v>2030</v>
      </c>
      <c r="B476" s="50">
        <v>2009</v>
      </c>
      <c r="C476">
        <v>29947.835036619195</v>
      </c>
      <c r="D476">
        <v>3.63795816219152</v>
      </c>
      <c r="F476">
        <v>219373440.14065239</v>
      </c>
      <c r="G476">
        <v>29237.971438033001</v>
      </c>
      <c r="I476">
        <v>87123.796950806718</v>
      </c>
      <c r="J476">
        <v>0</v>
      </c>
      <c r="L476">
        <f t="shared" si="33"/>
        <v>3.9714833707739123E-4</v>
      </c>
      <c r="M476">
        <v>0</v>
      </c>
      <c r="N476" t="e">
        <f t="shared" si="34"/>
        <v>#DIV/0!</v>
      </c>
      <c r="O476">
        <f t="shared" si="35"/>
        <v>7325.1852720709194</v>
      </c>
      <c r="P476">
        <f t="shared" si="35"/>
        <v>8036.918000293861</v>
      </c>
      <c r="Q476" t="e">
        <f t="shared" si="35"/>
        <v>#DIV/0!</v>
      </c>
    </row>
    <row r="477" spans="1:17">
      <c r="A477">
        <f>B497</f>
        <v>2030</v>
      </c>
      <c r="B477" s="50">
        <v>2010</v>
      </c>
      <c r="C477">
        <v>42043.907382956837</v>
      </c>
      <c r="D477">
        <v>25.279502870087299</v>
      </c>
      <c r="E477">
        <v>1.0716052247138299</v>
      </c>
      <c r="F477">
        <v>321531788.32957184</v>
      </c>
      <c r="G477">
        <v>201742.40007168899</v>
      </c>
      <c r="H477">
        <v>8011.5252556755704</v>
      </c>
      <c r="I477">
        <v>118725.73350945514</v>
      </c>
      <c r="J477">
        <v>0</v>
      </c>
      <c r="K477">
        <v>1.4395363532883201</v>
      </c>
      <c r="L477">
        <f t="shared" si="33"/>
        <v>3.6925037529340833E-4</v>
      </c>
      <c r="M477">
        <v>0</v>
      </c>
      <c r="N477">
        <f t="shared" si="34"/>
        <v>1.796831823339152E-4</v>
      </c>
      <c r="O477">
        <f t="shared" si="35"/>
        <v>7647.5239420756079</v>
      </c>
      <c r="P477">
        <f t="shared" si="35"/>
        <v>7980.4733941349177</v>
      </c>
      <c r="Q477">
        <f t="shared" si="35"/>
        <v>7476.1909245216984</v>
      </c>
    </row>
    <row r="478" spans="1:17">
      <c r="A478">
        <f>B497</f>
        <v>2030</v>
      </c>
      <c r="B478" s="50">
        <v>2011</v>
      </c>
      <c r="C478">
        <v>48758.576084490553</v>
      </c>
      <c r="D478">
        <v>379.80336836432144</v>
      </c>
      <c r="E478">
        <v>56.102541233323102</v>
      </c>
      <c r="F478">
        <v>392303886.39423609</v>
      </c>
      <c r="G478">
        <v>3204881.3360209856</v>
      </c>
      <c r="H478">
        <v>442184.12411283999</v>
      </c>
      <c r="I478">
        <v>149426.66114466306</v>
      </c>
      <c r="J478">
        <v>0</v>
      </c>
      <c r="K478">
        <v>79.372390266050203</v>
      </c>
      <c r="L478">
        <f t="shared" si="33"/>
        <v>3.8089518438902344E-4</v>
      </c>
      <c r="M478">
        <v>0</v>
      </c>
      <c r="N478">
        <f t="shared" si="34"/>
        <v>1.7950076888286325E-4</v>
      </c>
      <c r="O478">
        <f t="shared" si="35"/>
        <v>8045.8437858078196</v>
      </c>
      <c r="P478">
        <f t="shared" si="35"/>
        <v>8438.2646468441653</v>
      </c>
      <c r="Q478">
        <f t="shared" si="35"/>
        <v>7881.7129205226956</v>
      </c>
    </row>
    <row r="479" spans="1:17">
      <c r="A479">
        <f>B497</f>
        <v>2030</v>
      </c>
      <c r="B479" s="50">
        <v>2012</v>
      </c>
      <c r="C479">
        <v>71618.249427229675</v>
      </c>
      <c r="D479">
        <v>608.43957270972589</v>
      </c>
      <c r="E479">
        <v>619.09478992341496</v>
      </c>
      <c r="F479">
        <v>602498415.86921692</v>
      </c>
      <c r="G479">
        <v>5388198.0514618559</v>
      </c>
      <c r="H479">
        <v>5144039.1148553202</v>
      </c>
      <c r="I479">
        <v>217005.86929206652</v>
      </c>
      <c r="J479">
        <v>0</v>
      </c>
      <c r="K479">
        <v>915.85619932861403</v>
      </c>
      <c r="L479">
        <f t="shared" si="33"/>
        <v>3.6017666366640132E-4</v>
      </c>
      <c r="M479">
        <v>0</v>
      </c>
      <c r="N479">
        <f t="shared" si="34"/>
        <v>1.7804223079947811E-4</v>
      </c>
      <c r="O479">
        <f t="shared" si="35"/>
        <v>8412.6381290764075</v>
      </c>
      <c r="P479">
        <f t="shared" si="35"/>
        <v>8855.7652939389845</v>
      </c>
      <c r="Q479">
        <f t="shared" si="35"/>
        <v>8308.9685110928858</v>
      </c>
    </row>
    <row r="480" spans="1:17">
      <c r="A480">
        <f>B497</f>
        <v>2030</v>
      </c>
      <c r="B480" s="50">
        <v>2013</v>
      </c>
      <c r="C480">
        <v>99478.828587478318</v>
      </c>
      <c r="D480">
        <v>1888.4458622106683</v>
      </c>
      <c r="E480">
        <v>1312.2901425953901</v>
      </c>
      <c r="F480">
        <v>877121420.16866648</v>
      </c>
      <c r="G480">
        <v>17479207.408857651</v>
      </c>
      <c r="H480">
        <v>11465822.598561499</v>
      </c>
      <c r="I480">
        <v>309182.6946464894</v>
      </c>
      <c r="J480">
        <v>0</v>
      </c>
      <c r="K480">
        <v>2030.1117151517301</v>
      </c>
      <c r="L480">
        <f t="shared" si="33"/>
        <v>3.5249702895983882E-4</v>
      </c>
      <c r="M480">
        <v>0</v>
      </c>
      <c r="N480">
        <f t="shared" si="34"/>
        <v>1.7705765964026233E-4</v>
      </c>
      <c r="O480">
        <f t="shared" si="35"/>
        <v>8817.1667542039413</v>
      </c>
      <c r="P480">
        <f t="shared" si="35"/>
        <v>9255.8689442100258</v>
      </c>
      <c r="Q480">
        <f t="shared" si="35"/>
        <v>8737.2618496431714</v>
      </c>
    </row>
    <row r="481" spans="1:17">
      <c r="A481">
        <f>B497</f>
        <v>2030</v>
      </c>
      <c r="B481" s="50">
        <v>2014</v>
      </c>
      <c r="C481">
        <v>108105.15149543707</v>
      </c>
      <c r="D481">
        <v>2244.296166406597</v>
      </c>
      <c r="E481">
        <v>2022.21041856991</v>
      </c>
      <c r="F481">
        <v>999684547.34675145</v>
      </c>
      <c r="G481">
        <v>21782199.45475392</v>
      </c>
      <c r="H481">
        <v>18587860.999381799</v>
      </c>
      <c r="I481">
        <v>352428.20951309527</v>
      </c>
      <c r="J481">
        <v>0</v>
      </c>
      <c r="K481">
        <v>3279.5313628568701</v>
      </c>
      <c r="L481">
        <f t="shared" si="33"/>
        <v>3.5253941900819611E-4</v>
      </c>
      <c r="M481">
        <v>0</v>
      </c>
      <c r="N481">
        <f t="shared" si="34"/>
        <v>1.7643403740569944E-4</v>
      </c>
      <c r="O481">
        <f t="shared" si="35"/>
        <v>9247.3349652439683</v>
      </c>
      <c r="P481">
        <f t="shared" si="35"/>
        <v>9705.5815452512161</v>
      </c>
      <c r="Q481">
        <f t="shared" si="35"/>
        <v>9191.8530478776665</v>
      </c>
    </row>
    <row r="482" spans="1:17">
      <c r="A482">
        <f>B497</f>
        <v>2030</v>
      </c>
      <c r="B482" s="50">
        <v>2015</v>
      </c>
      <c r="C482">
        <v>144784.83936622899</v>
      </c>
      <c r="D482">
        <v>3415.699829604172</v>
      </c>
      <c r="E482">
        <v>1603.2151725422671</v>
      </c>
      <c r="F482">
        <v>1400700609.2457256</v>
      </c>
      <c r="G482">
        <v>34772036.969534561</v>
      </c>
      <c r="H482">
        <v>15468278.344998252</v>
      </c>
      <c r="I482">
        <v>485755.248625857</v>
      </c>
      <c r="J482">
        <v>0</v>
      </c>
      <c r="K482">
        <v>2720.0695283216623</v>
      </c>
      <c r="L482">
        <f t="shared" si="33"/>
        <v>3.4679448657299808E-4</v>
      </c>
      <c r="M482">
        <v>0</v>
      </c>
      <c r="N482">
        <f t="shared" si="34"/>
        <v>1.7584824035709256E-4</v>
      </c>
      <c r="O482">
        <f t="shared" si="35"/>
        <v>9674.3596593196798</v>
      </c>
      <c r="P482">
        <f t="shared" si="35"/>
        <v>10180.062272498961</v>
      </c>
      <c r="Q482">
        <f t="shared" si="35"/>
        <v>9648.2859006815233</v>
      </c>
    </row>
    <row r="483" spans="1:17">
      <c r="A483">
        <f>B497</f>
        <v>2030</v>
      </c>
      <c r="B483" s="50">
        <v>2016</v>
      </c>
      <c r="C483">
        <v>153547.77290260236</v>
      </c>
      <c r="D483">
        <v>6298.3516716470604</v>
      </c>
      <c r="E483">
        <v>1871.5245870203917</v>
      </c>
      <c r="F483">
        <v>1552488137.9715486</v>
      </c>
      <c r="G483">
        <v>66574908.018743701</v>
      </c>
      <c r="H483">
        <v>18953004.343581438</v>
      </c>
      <c r="I483">
        <v>529362.06193121127</v>
      </c>
      <c r="J483">
        <v>0</v>
      </c>
      <c r="K483">
        <v>3319.3018813157801</v>
      </c>
      <c r="L483">
        <f t="shared" si="33"/>
        <v>3.4097655819957868E-4</v>
      </c>
      <c r="M483">
        <v>0</v>
      </c>
      <c r="N483">
        <f t="shared" si="34"/>
        <v>1.7513328341740628E-4</v>
      </c>
      <c r="O483">
        <f t="shared" si="35"/>
        <v>10110.782518195916</v>
      </c>
      <c r="P483">
        <f t="shared" si="35"/>
        <v>10570.211301226678</v>
      </c>
      <c r="Q483">
        <f t="shared" si="35"/>
        <v>10127.03999457258</v>
      </c>
    </row>
    <row r="484" spans="1:17">
      <c r="A484">
        <f>B497</f>
        <v>2030</v>
      </c>
      <c r="B484" s="50">
        <v>2017</v>
      </c>
      <c r="C484">
        <v>182409.74555378675</v>
      </c>
      <c r="D484">
        <v>12084.054876386699</v>
      </c>
      <c r="E484">
        <v>5243.8385823520284</v>
      </c>
      <c r="F484">
        <v>1915259277.0920312</v>
      </c>
      <c r="G484">
        <v>133898810.09312201</v>
      </c>
      <c r="H484">
        <v>55314961.570618272</v>
      </c>
      <c r="I484">
        <v>659348.64590385521</v>
      </c>
      <c r="J484">
        <v>0</v>
      </c>
      <c r="K484">
        <v>9667.5238561127499</v>
      </c>
      <c r="L484">
        <f t="shared" si="33"/>
        <v>3.4426077648607177E-4</v>
      </c>
      <c r="M484">
        <v>0</v>
      </c>
      <c r="N484">
        <f t="shared" si="34"/>
        <v>1.7477231442655222E-4</v>
      </c>
      <c r="O484">
        <f t="shared" si="35"/>
        <v>10499.763986169713</v>
      </c>
      <c r="P484">
        <f t="shared" si="35"/>
        <v>11080.619168220761</v>
      </c>
      <c r="Q484">
        <f t="shared" si="35"/>
        <v>10548.562985286964</v>
      </c>
    </row>
    <row r="485" spans="1:17">
      <c r="A485">
        <f>B497</f>
        <v>2030</v>
      </c>
      <c r="B485" s="50">
        <v>2018</v>
      </c>
      <c r="C485">
        <v>183917.64135006728</v>
      </c>
      <c r="D485">
        <v>24470.999841468201</v>
      </c>
      <c r="E485">
        <v>5602.0199923502041</v>
      </c>
      <c r="F485">
        <v>2003767261.9968555</v>
      </c>
      <c r="G485">
        <v>283307675.94584697</v>
      </c>
      <c r="H485">
        <v>61878128.257628925</v>
      </c>
      <c r="I485">
        <v>694522.91830412776</v>
      </c>
      <c r="J485">
        <v>0</v>
      </c>
      <c r="K485">
        <v>10800.87395320488</v>
      </c>
      <c r="L485">
        <f t="shared" si="33"/>
        <v>3.4660857649306063E-4</v>
      </c>
      <c r="M485">
        <v>0</v>
      </c>
      <c r="N485">
        <f t="shared" si="34"/>
        <v>1.7455075415719683E-4</v>
      </c>
      <c r="O485">
        <f t="shared" si="35"/>
        <v>10894.916046595563</v>
      </c>
      <c r="P485">
        <f t="shared" si="35"/>
        <v>11577.282406980277</v>
      </c>
      <c r="Q485">
        <f t="shared" si="35"/>
        <v>11045.681440288705</v>
      </c>
    </row>
    <row r="486" spans="1:17">
      <c r="A486">
        <f>B497</f>
        <v>2030</v>
      </c>
      <c r="B486" s="50">
        <v>2019</v>
      </c>
      <c r="C486">
        <v>161051.09667832294</v>
      </c>
      <c r="D486">
        <v>18712.872215335785</v>
      </c>
      <c r="E486">
        <v>4595.6855544423506</v>
      </c>
      <c r="F486">
        <v>1820861614.0411243</v>
      </c>
      <c r="G486">
        <v>227268396.68689317</v>
      </c>
      <c r="H486">
        <v>52867155.659870476</v>
      </c>
      <c r="I486">
        <v>615719.28104686481</v>
      </c>
      <c r="J486">
        <v>0</v>
      </c>
      <c r="K486">
        <v>8960.2651358554504</v>
      </c>
      <c r="L486">
        <f t="shared" si="33"/>
        <v>3.3814721354928775E-4</v>
      </c>
      <c r="M486">
        <v>0</v>
      </c>
      <c r="N486">
        <f t="shared" si="34"/>
        <v>1.694864235462711E-4</v>
      </c>
      <c r="O486">
        <f t="shared" si="35"/>
        <v>11306.111237963445</v>
      </c>
      <c r="P486">
        <f t="shared" si="35"/>
        <v>12145.030119996201</v>
      </c>
      <c r="Q486">
        <f t="shared" si="35"/>
        <v>11503.649462867892</v>
      </c>
    </row>
    <row r="487" spans="1:17">
      <c r="A487">
        <f>B497</f>
        <v>2030</v>
      </c>
      <c r="B487" s="50">
        <v>2020</v>
      </c>
      <c r="C487">
        <v>134420.64030511639</v>
      </c>
      <c r="D487">
        <v>8751.107118207472</v>
      </c>
      <c r="E487">
        <v>4511.0917577888395</v>
      </c>
      <c r="F487">
        <v>1588111908.3301637</v>
      </c>
      <c r="G487">
        <v>110747166.04227929</v>
      </c>
      <c r="H487">
        <v>54273768.94535926</v>
      </c>
      <c r="I487">
        <v>522799.90110716841</v>
      </c>
      <c r="J487">
        <v>0</v>
      </c>
      <c r="K487">
        <v>9031.7239939603078</v>
      </c>
      <c r="L487">
        <f t="shared" si="33"/>
        <v>3.2919588245948717E-4</v>
      </c>
      <c r="M487">
        <v>0</v>
      </c>
      <c r="N487">
        <f t="shared" si="34"/>
        <v>1.6641048096462766E-4</v>
      </c>
      <c r="O487">
        <f t="shared" si="35"/>
        <v>11814.49444613095</v>
      </c>
      <c r="P487">
        <f t="shared" si="35"/>
        <v>12655.217739462903</v>
      </c>
      <c r="Q487">
        <f t="shared" si="35"/>
        <v>12031.18266252295</v>
      </c>
    </row>
    <row r="488" spans="1:17">
      <c r="A488">
        <f>B497</f>
        <v>2030</v>
      </c>
      <c r="B488" s="50">
        <v>2021</v>
      </c>
      <c r="C488">
        <v>165864.01647063158</v>
      </c>
      <c r="D488">
        <v>12510.234439895234</v>
      </c>
      <c r="E488">
        <v>6470.0105851168973</v>
      </c>
      <c r="F488">
        <v>2045958815.2391</v>
      </c>
      <c r="G488">
        <v>162251283.75122485</v>
      </c>
      <c r="H488">
        <v>81044012.810627148</v>
      </c>
      <c r="I488">
        <v>645357.23276341869</v>
      </c>
      <c r="J488">
        <v>0</v>
      </c>
      <c r="K488">
        <v>13084.516809412675</v>
      </c>
      <c r="L488">
        <f t="shared" si="33"/>
        <v>3.1543021685311848E-4</v>
      </c>
      <c r="M488">
        <v>0</v>
      </c>
      <c r="N488">
        <f t="shared" si="34"/>
        <v>1.6144951805368806E-4</v>
      </c>
      <c r="O488">
        <f t="shared" si="35"/>
        <v>12335.157792355547</v>
      </c>
      <c r="P488">
        <f t="shared" si="35"/>
        <v>12969.483867848572</v>
      </c>
      <c r="Q488">
        <f t="shared" si="35"/>
        <v>12526.102043334273</v>
      </c>
    </row>
    <row r="489" spans="1:17">
      <c r="A489">
        <f>B497</f>
        <v>2030</v>
      </c>
      <c r="B489" s="50">
        <v>2022</v>
      </c>
      <c r="C489">
        <v>196469.27093468435</v>
      </c>
      <c r="D489">
        <v>16633.803258853593</v>
      </c>
      <c r="E489">
        <v>8111.7054277619272</v>
      </c>
      <c r="F489">
        <v>2530007638.0021243</v>
      </c>
      <c r="G489">
        <v>222108605.0373337</v>
      </c>
      <c r="H489">
        <v>106051616.81299038</v>
      </c>
      <c r="I489">
        <v>770015.55575836566</v>
      </c>
      <c r="J489">
        <v>0</v>
      </c>
      <c r="K489">
        <v>15461.201810848803</v>
      </c>
      <c r="L489">
        <f t="shared" si="33"/>
        <v>3.0435305577433957E-4</v>
      </c>
      <c r="M489">
        <v>0</v>
      </c>
      <c r="N489">
        <f t="shared" si="34"/>
        <v>1.4578940213719535E-4</v>
      </c>
      <c r="O489">
        <f t="shared" si="35"/>
        <v>12877.370725538134</v>
      </c>
      <c r="P489">
        <f t="shared" si="35"/>
        <v>13352.845502673181</v>
      </c>
      <c r="Q489">
        <f t="shared" si="35"/>
        <v>13073.898917733593</v>
      </c>
    </row>
    <row r="490" spans="1:17">
      <c r="A490">
        <f>B497</f>
        <v>2030</v>
      </c>
      <c r="B490" s="50">
        <v>2023</v>
      </c>
      <c r="C490">
        <v>201668.8598092875</v>
      </c>
      <c r="D490">
        <v>18172.935342701043</v>
      </c>
      <c r="E490">
        <v>8520.4919671134157</v>
      </c>
      <c r="F490">
        <v>2709748711.2532578</v>
      </c>
      <c r="G490">
        <v>251755475.11665741</v>
      </c>
      <c r="H490">
        <v>116143506.98922348</v>
      </c>
      <c r="I490">
        <v>795281.63040504593</v>
      </c>
      <c r="J490">
        <v>0</v>
      </c>
      <c r="K490">
        <v>16320.633634403566</v>
      </c>
      <c r="L490">
        <f t="shared" si="33"/>
        <v>2.934890704449227E-4</v>
      </c>
      <c r="M490">
        <v>0</v>
      </c>
      <c r="N490">
        <f t="shared" si="34"/>
        <v>1.4052127456352679E-4</v>
      </c>
      <c r="O490">
        <f t="shared" si="35"/>
        <v>13436.624344560632</v>
      </c>
      <c r="P490">
        <f t="shared" si="35"/>
        <v>13853.319255756456</v>
      </c>
      <c r="Q490">
        <f t="shared" si="35"/>
        <v>13631.079923260668</v>
      </c>
    </row>
    <row r="491" spans="1:17">
      <c r="A491">
        <f>B497</f>
        <v>2030</v>
      </c>
      <c r="B491" s="50">
        <v>2024</v>
      </c>
      <c r="C491">
        <v>205708.89347828602</v>
      </c>
      <c r="D491">
        <v>19760.209535642069</v>
      </c>
      <c r="E491">
        <v>8598.330377453367</v>
      </c>
      <c r="F491">
        <v>2884116573.2363143</v>
      </c>
      <c r="G491">
        <v>284064028.0931235</v>
      </c>
      <c r="H491">
        <v>122359154.47632569</v>
      </c>
      <c r="I491">
        <v>815391.73744481744</v>
      </c>
      <c r="J491">
        <v>0</v>
      </c>
      <c r="K491">
        <v>16555.277294988908</v>
      </c>
      <c r="L491">
        <f t="shared" si="33"/>
        <v>2.827180236095149E-4</v>
      </c>
      <c r="M491">
        <v>0</v>
      </c>
      <c r="N491">
        <f t="shared" si="34"/>
        <v>1.3530068400556051E-4</v>
      </c>
      <c r="O491">
        <f t="shared" si="35"/>
        <v>14020.378625685196</v>
      </c>
      <c r="P491">
        <f t="shared" si="35"/>
        <v>14375.557484891488</v>
      </c>
      <c r="Q491">
        <f t="shared" si="35"/>
        <v>14230.571413861599</v>
      </c>
    </row>
    <row r="492" spans="1:17">
      <c r="A492">
        <f>B497</f>
        <v>2030</v>
      </c>
      <c r="B492" s="50">
        <v>2025</v>
      </c>
      <c r="C492">
        <v>211114.91756791697</v>
      </c>
      <c r="D492">
        <v>21323.716898551575</v>
      </c>
      <c r="E492">
        <v>9017.6895499123566</v>
      </c>
      <c r="F492">
        <v>3088508973.5094943</v>
      </c>
      <c r="G492">
        <v>317723315.90986419</v>
      </c>
      <c r="H492">
        <v>133738101.52607703</v>
      </c>
      <c r="I492">
        <v>839996.8627445451</v>
      </c>
      <c r="J492">
        <v>0</v>
      </c>
      <c r="K492">
        <v>17376.736789621456</v>
      </c>
      <c r="L492">
        <f t="shared" si="33"/>
        <v>2.7197488171454162E-4</v>
      </c>
      <c r="M492">
        <v>0</v>
      </c>
      <c r="N492">
        <f t="shared" si="34"/>
        <v>1.2993108614027423E-4</v>
      </c>
      <c r="O492">
        <f t="shared" si="35"/>
        <v>14629.515569480787</v>
      </c>
      <c r="P492">
        <f t="shared" si="35"/>
        <v>14899.996910550137</v>
      </c>
      <c r="Q492">
        <f t="shared" si="35"/>
        <v>14830.63935455361</v>
      </c>
    </row>
    <row r="493" spans="1:17">
      <c r="A493">
        <f>B497</f>
        <v>2030</v>
      </c>
      <c r="B493" s="50">
        <v>2026</v>
      </c>
      <c r="C493">
        <v>218290.95900000588</v>
      </c>
      <c r="D493">
        <v>19402.339495253742</v>
      </c>
      <c r="E493">
        <v>8415.4693022961364</v>
      </c>
      <c r="F493">
        <v>3329082453.1399016</v>
      </c>
      <c r="G493">
        <v>299166677.98763746</v>
      </c>
      <c r="H493">
        <v>129917503.42226782</v>
      </c>
      <c r="I493">
        <v>894190.75679958251</v>
      </c>
      <c r="J493">
        <v>0</v>
      </c>
      <c r="K493">
        <v>16846.129403263174</v>
      </c>
      <c r="L493">
        <f t="shared" si="33"/>
        <v>2.6859976266319438E-4</v>
      </c>
      <c r="M493">
        <v>0</v>
      </c>
      <c r="N493">
        <f t="shared" si="34"/>
        <v>1.2966789662289456E-4</v>
      </c>
      <c r="O493">
        <f t="shared" si="35"/>
        <v>15250.665755423301</v>
      </c>
      <c r="P493">
        <f t="shared" si="35"/>
        <v>15419.103354047615</v>
      </c>
      <c r="Q493">
        <f t="shared" si="35"/>
        <v>15437.93919928152</v>
      </c>
    </row>
    <row r="494" spans="1:17">
      <c r="A494">
        <f>B497</f>
        <v>2030</v>
      </c>
      <c r="B494" s="50">
        <v>2027</v>
      </c>
      <c r="C494">
        <v>219220.97169673842</v>
      </c>
      <c r="D494">
        <v>20198.288568104541</v>
      </c>
      <c r="E494">
        <v>8588.5492778112875</v>
      </c>
      <c r="F494">
        <v>3481450001.6598125</v>
      </c>
      <c r="G494">
        <v>321951013.8680979</v>
      </c>
      <c r="H494">
        <v>137883546.12794283</v>
      </c>
      <c r="I494">
        <v>934397.07223624876</v>
      </c>
      <c r="J494">
        <v>0</v>
      </c>
      <c r="K494">
        <v>17855.6232908643</v>
      </c>
      <c r="L494">
        <f t="shared" si="33"/>
        <v>2.6839307523898563E-4</v>
      </c>
      <c r="M494">
        <v>0</v>
      </c>
      <c r="N494">
        <f t="shared" si="34"/>
        <v>1.2949785374895986E-4</v>
      </c>
      <c r="O494">
        <f t="shared" si="35"/>
        <v>15881.007983469355</v>
      </c>
      <c r="P494">
        <f t="shared" si="35"/>
        <v>15939.51946881758</v>
      </c>
      <c r="Q494">
        <f t="shared" si="35"/>
        <v>16054.346510436648</v>
      </c>
    </row>
    <row r="495" spans="1:17">
      <c r="A495">
        <f>B497</f>
        <v>2030</v>
      </c>
      <c r="B495" s="50">
        <v>2028</v>
      </c>
      <c r="C495">
        <v>219333.94434517084</v>
      </c>
      <c r="D495">
        <v>21005.480320352861</v>
      </c>
      <c r="E495">
        <v>8673.34796236287</v>
      </c>
      <c r="F495">
        <v>3621065579.8364911</v>
      </c>
      <c r="G495">
        <v>345550845.4211238</v>
      </c>
      <c r="H495">
        <v>144524064.9143157</v>
      </c>
      <c r="I495">
        <v>971276.21995118726</v>
      </c>
      <c r="J495">
        <v>0</v>
      </c>
      <c r="K495">
        <v>18694.739992452382</v>
      </c>
      <c r="L495">
        <f t="shared" si="33"/>
        <v>2.682293922981216E-4</v>
      </c>
      <c r="M495">
        <v>0</v>
      </c>
      <c r="N495">
        <f t="shared" si="34"/>
        <v>1.2935382078781116E-4</v>
      </c>
      <c r="O495">
        <f t="shared" si="35"/>
        <v>16509.371545965259</v>
      </c>
      <c r="P495">
        <f t="shared" si="35"/>
        <v>16450.509112439046</v>
      </c>
      <c r="Q495">
        <f t="shared" si="35"/>
        <v>16663.007819064045</v>
      </c>
    </row>
    <row r="496" spans="1:17">
      <c r="A496">
        <f>B497</f>
        <v>2030</v>
      </c>
      <c r="B496" s="50">
        <v>2029</v>
      </c>
      <c r="C496">
        <v>222410.75751660395</v>
      </c>
      <c r="D496">
        <v>22038.276666919344</v>
      </c>
      <c r="E496">
        <v>8864.1908043249496</v>
      </c>
      <c r="F496">
        <v>3791704745.4013295</v>
      </c>
      <c r="G496">
        <v>371208980.64606833</v>
      </c>
      <c r="H496">
        <v>152100933.77573368</v>
      </c>
      <c r="I496">
        <v>1016675.8865788183</v>
      </c>
      <c r="J496">
        <v>0</v>
      </c>
      <c r="K496">
        <v>19649.482933433963</v>
      </c>
      <c r="L496">
        <f t="shared" si="33"/>
        <v>2.681316069801762E-4</v>
      </c>
      <c r="M496">
        <v>0</v>
      </c>
      <c r="N496">
        <f t="shared" si="34"/>
        <v>1.2918712887329334E-4</v>
      </c>
      <c r="O496">
        <f t="shared" si="35"/>
        <v>17048.207504613449</v>
      </c>
      <c r="P496">
        <f t="shared" si="35"/>
        <v>16843.82977201086</v>
      </c>
      <c r="Q496">
        <f t="shared" si="35"/>
        <v>17159.032012433861</v>
      </c>
    </row>
    <row r="497" spans="1:17">
      <c r="A497">
        <f>B497</f>
        <v>2030</v>
      </c>
      <c r="B497" s="50">
        <v>2030</v>
      </c>
      <c r="C497">
        <v>203048.1417114397</v>
      </c>
      <c r="D497">
        <v>21067.184757465537</v>
      </c>
      <c r="E497">
        <v>8170.1837033419451</v>
      </c>
      <c r="F497">
        <v>3552644573.2671947</v>
      </c>
      <c r="G497">
        <v>360899291.01899868</v>
      </c>
      <c r="H497">
        <v>143379859.19110814</v>
      </c>
      <c r="I497">
        <v>952830.92744614428</v>
      </c>
      <c r="J497">
        <v>0</v>
      </c>
      <c r="K497">
        <v>18498.717752448687</v>
      </c>
      <c r="L497">
        <f t="shared" si="33"/>
        <v>2.6820328006239922E-4</v>
      </c>
      <c r="M497">
        <v>0</v>
      </c>
      <c r="N497">
        <f t="shared" si="34"/>
        <v>1.2901894210812494E-4</v>
      </c>
      <c r="O497">
        <f t="shared" si="35"/>
        <v>17496.562851168608</v>
      </c>
      <c r="P497">
        <f t="shared" si="35"/>
        <v>17130.874161584761</v>
      </c>
      <c r="Q497">
        <f t="shared" si="35"/>
        <v>17549.159773783274</v>
      </c>
    </row>
    <row r="498" spans="1:17">
      <c r="A498">
        <f>B542</f>
        <v>2031</v>
      </c>
      <c r="B498" s="50">
        <v>1987</v>
      </c>
      <c r="C498">
        <v>2844.1534661310375</v>
      </c>
      <c r="D498">
        <v>3.0044577931436799E-3</v>
      </c>
      <c r="F498">
        <v>6748474.7578152027</v>
      </c>
      <c r="G498">
        <v>8.9493805316700499</v>
      </c>
      <c r="I498">
        <v>3474.0534547054194</v>
      </c>
      <c r="J498">
        <v>0</v>
      </c>
      <c r="L498">
        <f t="shared" si="33"/>
        <v>5.1479090896535166E-4</v>
      </c>
      <c r="M498">
        <v>0</v>
      </c>
      <c r="N498" t="e">
        <f t="shared" si="34"/>
        <v>#DIV/0!</v>
      </c>
      <c r="O498">
        <f t="shared" si="35"/>
        <v>2372.7533827474144</v>
      </c>
      <c r="P498">
        <f t="shared" si="35"/>
        <v>2978.7007000374492</v>
      </c>
      <c r="Q498" t="e">
        <f t="shared" si="35"/>
        <v>#DIV/0!</v>
      </c>
    </row>
    <row r="499" spans="1:17">
      <c r="A499">
        <f>B542</f>
        <v>2031</v>
      </c>
      <c r="B499" s="50">
        <v>1988</v>
      </c>
      <c r="C499">
        <v>2737.5075245032845</v>
      </c>
      <c r="F499">
        <v>7062190.497548583</v>
      </c>
      <c r="I499">
        <v>3700.9974408351791</v>
      </c>
      <c r="L499">
        <f t="shared" si="33"/>
        <v>5.2405800185082287E-4</v>
      </c>
      <c r="M499">
        <v>0</v>
      </c>
      <c r="N499" t="e">
        <f t="shared" si="34"/>
        <v>#DIV/0!</v>
      </c>
      <c r="O499">
        <f t="shared" si="35"/>
        <v>2579.7885245374819</v>
      </c>
      <c r="P499" t="e">
        <f t="shared" si="35"/>
        <v>#DIV/0!</v>
      </c>
      <c r="Q499" t="e">
        <f t="shared" si="35"/>
        <v>#DIV/0!</v>
      </c>
    </row>
    <row r="500" spans="1:17">
      <c r="A500">
        <f>B542</f>
        <v>2031</v>
      </c>
      <c r="B500" s="50">
        <v>1989</v>
      </c>
      <c r="C500">
        <v>3254.0305392099822</v>
      </c>
      <c r="D500">
        <v>0.33353800721284599</v>
      </c>
      <c r="F500">
        <v>9091422.4554296732</v>
      </c>
      <c r="G500">
        <v>714.174546545834</v>
      </c>
      <c r="I500">
        <v>4728.6431721796971</v>
      </c>
      <c r="J500">
        <v>0</v>
      </c>
      <c r="L500">
        <f t="shared" si="33"/>
        <v>5.2012137763498255E-4</v>
      </c>
      <c r="M500">
        <v>0</v>
      </c>
      <c r="N500" t="e">
        <f t="shared" si="34"/>
        <v>#DIV/0!</v>
      </c>
      <c r="O500">
        <f t="shared" si="35"/>
        <v>2793.8958611116477</v>
      </c>
      <c r="P500">
        <f t="shared" si="35"/>
        <v>2141.2088910457701</v>
      </c>
      <c r="Q500" t="e">
        <f t="shared" si="35"/>
        <v>#DIV/0!</v>
      </c>
    </row>
    <row r="501" spans="1:17">
      <c r="A501">
        <f>B542</f>
        <v>2031</v>
      </c>
      <c r="B501" s="50">
        <v>1990</v>
      </c>
      <c r="C501">
        <v>3876.7886344555823</v>
      </c>
      <c r="F501">
        <v>11128474.409237185</v>
      </c>
      <c r="I501">
        <v>5814.4998452280042</v>
      </c>
      <c r="L501">
        <f t="shared" si="33"/>
        <v>5.2248849495503907E-4</v>
      </c>
      <c r="M501">
        <v>0</v>
      </c>
      <c r="N501" t="e">
        <f t="shared" si="34"/>
        <v>#DIV/0!</v>
      </c>
      <c r="O501">
        <f t="shared" si="35"/>
        <v>2870.5393712546202</v>
      </c>
      <c r="P501" t="e">
        <f t="shared" si="35"/>
        <v>#DIV/0!</v>
      </c>
      <c r="Q501" t="e">
        <f t="shared" si="35"/>
        <v>#DIV/0!</v>
      </c>
    </row>
    <row r="502" spans="1:17">
      <c r="A502">
        <f>B542</f>
        <v>2031</v>
      </c>
      <c r="B502" s="50">
        <v>1991</v>
      </c>
      <c r="C502">
        <v>4447.0656134581232</v>
      </c>
      <c r="F502">
        <v>13245954.988137674</v>
      </c>
      <c r="I502">
        <v>6800.1356866756041</v>
      </c>
      <c r="L502">
        <f t="shared" si="33"/>
        <v>5.1337451265427215E-4</v>
      </c>
      <c r="M502">
        <v>0</v>
      </c>
      <c r="N502" t="e">
        <f t="shared" si="34"/>
        <v>#DIV/0!</v>
      </c>
      <c r="O502">
        <f t="shared" si="35"/>
        <v>2978.5832140752623</v>
      </c>
      <c r="P502" t="e">
        <f t="shared" si="35"/>
        <v>#DIV/0!</v>
      </c>
      <c r="Q502" t="e">
        <f t="shared" si="35"/>
        <v>#DIV/0!</v>
      </c>
    </row>
    <row r="503" spans="1:17">
      <c r="A503">
        <f>B542</f>
        <v>2031</v>
      </c>
      <c r="B503" s="50">
        <v>1992</v>
      </c>
      <c r="C503">
        <v>3730.6081467836102</v>
      </c>
      <c r="F503">
        <v>11788575.155727848</v>
      </c>
      <c r="I503">
        <v>6034.6714203514312</v>
      </c>
      <c r="L503">
        <f t="shared" si="33"/>
        <v>5.1190846566553016E-4</v>
      </c>
      <c r="M503">
        <v>0</v>
      </c>
      <c r="N503" t="e">
        <f t="shared" si="34"/>
        <v>#DIV/0!</v>
      </c>
      <c r="O503">
        <f t="shared" si="35"/>
        <v>3159.9607066455142</v>
      </c>
      <c r="P503" t="e">
        <f t="shared" si="35"/>
        <v>#DIV/0!</v>
      </c>
      <c r="Q503" t="e">
        <f t="shared" si="35"/>
        <v>#DIV/0!</v>
      </c>
    </row>
    <row r="504" spans="1:17">
      <c r="A504">
        <f>B542</f>
        <v>2031</v>
      </c>
      <c r="B504" s="50">
        <v>1993</v>
      </c>
      <c r="C504">
        <v>4244.5271274361976</v>
      </c>
      <c r="D504">
        <v>7.9876732742107295E-3</v>
      </c>
      <c r="F504">
        <v>14447836.665422659</v>
      </c>
      <c r="G504">
        <v>29.43109780795411</v>
      </c>
      <c r="I504">
        <v>6867.7059531846326</v>
      </c>
      <c r="J504">
        <v>0</v>
      </c>
      <c r="L504">
        <f t="shared" si="33"/>
        <v>4.7534493310135464E-4</v>
      </c>
      <c r="M504">
        <v>0</v>
      </c>
      <c r="N504" t="e">
        <f t="shared" si="34"/>
        <v>#DIV/0!</v>
      </c>
      <c r="O504">
        <f t="shared" si="35"/>
        <v>3403.8742671788555</v>
      </c>
      <c r="P504">
        <f t="shared" si="35"/>
        <v>3684.5645531066402</v>
      </c>
      <c r="Q504" t="e">
        <f t="shared" si="35"/>
        <v>#DIV/0!</v>
      </c>
    </row>
    <row r="505" spans="1:17">
      <c r="A505">
        <f>B542</f>
        <v>2031</v>
      </c>
      <c r="B505" s="50">
        <v>1994</v>
      </c>
      <c r="C505">
        <v>4756.4683791452917</v>
      </c>
      <c r="D505">
        <v>7.1101109029825498E-4</v>
      </c>
      <c r="F505">
        <v>17149501.370793365</v>
      </c>
      <c r="G505">
        <v>2.7375180041710201</v>
      </c>
      <c r="I505">
        <v>8056.5084345445921</v>
      </c>
      <c r="J505">
        <v>0</v>
      </c>
      <c r="L505">
        <f t="shared" si="33"/>
        <v>4.6978091434572624E-4</v>
      </c>
      <c r="M505">
        <v>0</v>
      </c>
      <c r="N505" t="e">
        <f t="shared" si="34"/>
        <v>#DIV/0!</v>
      </c>
      <c r="O505">
        <f t="shared" si="35"/>
        <v>3605.511485367012</v>
      </c>
      <c r="P505">
        <f t="shared" si="35"/>
        <v>3850.1762370860993</v>
      </c>
      <c r="Q505" t="e">
        <f t="shared" si="35"/>
        <v>#DIV/0!</v>
      </c>
    </row>
    <row r="506" spans="1:17">
      <c r="A506">
        <f>B542</f>
        <v>2031</v>
      </c>
      <c r="B506" s="50">
        <v>1995</v>
      </c>
      <c r="C506">
        <v>5829.2830870997859</v>
      </c>
      <c r="D506">
        <v>0.16483775368416981</v>
      </c>
      <c r="F506">
        <v>21769042.181165949</v>
      </c>
      <c r="G506">
        <v>453.49859031833796</v>
      </c>
      <c r="I506">
        <v>10256.469192335928</v>
      </c>
      <c r="J506">
        <v>0</v>
      </c>
      <c r="L506">
        <f t="shared" si="33"/>
        <v>4.7114930950933512E-4</v>
      </c>
      <c r="M506">
        <v>0</v>
      </c>
      <c r="N506" t="e">
        <f t="shared" si="34"/>
        <v>#DIV/0!</v>
      </c>
      <c r="O506">
        <f t="shared" si="35"/>
        <v>3734.4287206330532</v>
      </c>
      <c r="P506">
        <f t="shared" si="35"/>
        <v>2751.1815720762866</v>
      </c>
      <c r="Q506" t="e">
        <f t="shared" si="35"/>
        <v>#DIV/0!</v>
      </c>
    </row>
    <row r="507" spans="1:17">
      <c r="A507">
        <f>B542</f>
        <v>2031</v>
      </c>
      <c r="B507" s="50">
        <v>1996</v>
      </c>
      <c r="C507">
        <v>5984.7147936457313</v>
      </c>
      <c r="F507">
        <v>23987169.353170305</v>
      </c>
      <c r="I507">
        <v>11346.467258538485</v>
      </c>
      <c r="L507">
        <f t="shared" si="33"/>
        <v>4.730223517198314E-4</v>
      </c>
      <c r="M507">
        <v>0</v>
      </c>
      <c r="N507" t="e">
        <f t="shared" si="34"/>
        <v>#DIV/0!</v>
      </c>
      <c r="O507">
        <f t="shared" si="35"/>
        <v>4008.0722607932248</v>
      </c>
      <c r="P507" t="e">
        <f t="shared" si="35"/>
        <v>#DIV/0!</v>
      </c>
      <c r="Q507" t="e">
        <f t="shared" si="35"/>
        <v>#DIV/0!</v>
      </c>
    </row>
    <row r="508" spans="1:17">
      <c r="A508">
        <f>B542</f>
        <v>2031</v>
      </c>
      <c r="B508" s="50">
        <v>1997</v>
      </c>
      <c r="C508">
        <v>8576.3945244946299</v>
      </c>
      <c r="D508">
        <v>0.17399979860170769</v>
      </c>
      <c r="F508">
        <v>36876124.777179785</v>
      </c>
      <c r="G508">
        <v>764.90488104241103</v>
      </c>
      <c r="I508">
        <v>17479.820402243487</v>
      </c>
      <c r="J508">
        <v>0</v>
      </c>
      <c r="L508">
        <f t="shared" si="33"/>
        <v>4.7401456926028738E-4</v>
      </c>
      <c r="M508">
        <v>0</v>
      </c>
      <c r="N508" t="e">
        <f t="shared" si="34"/>
        <v>#DIV/0!</v>
      </c>
      <c r="O508">
        <f t="shared" si="35"/>
        <v>4299.7234644301461</v>
      </c>
      <c r="P508">
        <f t="shared" si="35"/>
        <v>4396.0101516744171</v>
      </c>
      <c r="Q508" t="e">
        <f t="shared" si="35"/>
        <v>#DIV/0!</v>
      </c>
    </row>
    <row r="509" spans="1:17">
      <c r="A509">
        <f>B542</f>
        <v>2031</v>
      </c>
      <c r="B509" s="50">
        <v>1998</v>
      </c>
      <c r="C509">
        <v>9987.0929945628977</v>
      </c>
      <c r="D509">
        <v>1.263290911340909</v>
      </c>
      <c r="F509">
        <v>45048020.039881483</v>
      </c>
      <c r="G509">
        <v>5659.0730502360393</v>
      </c>
      <c r="I509">
        <v>20953.894115293926</v>
      </c>
      <c r="J509">
        <v>0</v>
      </c>
      <c r="L509">
        <f t="shared" si="33"/>
        <v>4.6514572886318257E-4</v>
      </c>
      <c r="M509">
        <v>0</v>
      </c>
      <c r="N509" t="e">
        <f t="shared" si="34"/>
        <v>#DIV/0!</v>
      </c>
      <c r="O509">
        <f t="shared" si="35"/>
        <v>4510.6238686679098</v>
      </c>
      <c r="P509">
        <f t="shared" si="35"/>
        <v>4479.6277717452003</v>
      </c>
      <c r="Q509" t="e">
        <f t="shared" si="35"/>
        <v>#DIV/0!</v>
      </c>
    </row>
    <row r="510" spans="1:17">
      <c r="A510">
        <f>B542</f>
        <v>2031</v>
      </c>
      <c r="B510" s="50">
        <v>1999</v>
      </c>
      <c r="C510">
        <v>10853.213915549593</v>
      </c>
      <c r="D510">
        <v>5.0521544606092226</v>
      </c>
      <c r="F510">
        <v>51208544.62919917</v>
      </c>
      <c r="G510">
        <v>22976.183941025745</v>
      </c>
      <c r="I510">
        <v>23626.278557421359</v>
      </c>
      <c r="J510">
        <v>0</v>
      </c>
      <c r="L510">
        <f t="shared" si="33"/>
        <v>4.6137375565931686E-4</v>
      </c>
      <c r="M510">
        <v>0</v>
      </c>
      <c r="N510" t="e">
        <f t="shared" si="34"/>
        <v>#DIV/0!</v>
      </c>
      <c r="O510">
        <f t="shared" si="35"/>
        <v>4718.2839136554539</v>
      </c>
      <c r="P510">
        <f t="shared" si="35"/>
        <v>4547.7991855092896</v>
      </c>
      <c r="Q510" t="e">
        <f t="shared" si="35"/>
        <v>#DIV/0!</v>
      </c>
    </row>
    <row r="511" spans="1:17">
      <c r="A511">
        <f>B542</f>
        <v>2031</v>
      </c>
      <c r="B511" s="50">
        <v>2000</v>
      </c>
      <c r="C511">
        <v>13888.49935276868</v>
      </c>
      <c r="D511">
        <v>3.4311338811762555</v>
      </c>
      <c r="F511">
        <v>68789610.947077602</v>
      </c>
      <c r="G511">
        <v>16679.659851459259</v>
      </c>
      <c r="I511">
        <v>32381.351051057783</v>
      </c>
      <c r="J511">
        <v>0</v>
      </c>
      <c r="L511">
        <f t="shared" si="33"/>
        <v>4.7073025425263646E-4</v>
      </c>
      <c r="M511">
        <v>0</v>
      </c>
      <c r="N511" t="e">
        <f t="shared" si="34"/>
        <v>#DIV/0!</v>
      </c>
      <c r="O511">
        <f t="shared" si="35"/>
        <v>4952.9909027474851</v>
      </c>
      <c r="P511">
        <f t="shared" si="35"/>
        <v>4861.2675660855202</v>
      </c>
      <c r="Q511" t="e">
        <f t="shared" si="35"/>
        <v>#DIV/0!</v>
      </c>
    </row>
    <row r="512" spans="1:17">
      <c r="A512">
        <f>B542</f>
        <v>2031</v>
      </c>
      <c r="B512" s="50">
        <v>2001</v>
      </c>
      <c r="C512">
        <v>14735.133226025278</v>
      </c>
      <c r="D512">
        <v>0.73611791103538393</v>
      </c>
      <c r="F512">
        <v>75911958.822559744</v>
      </c>
      <c r="G512">
        <v>3543.2723426803295</v>
      </c>
      <c r="I512">
        <v>35479.622217747798</v>
      </c>
      <c r="J512">
        <v>0</v>
      </c>
      <c r="L512">
        <f t="shared" si="33"/>
        <v>4.6737856285173154E-4</v>
      </c>
      <c r="M512">
        <v>0</v>
      </c>
      <c r="N512" t="e">
        <f t="shared" si="34"/>
        <v>#DIV/0!</v>
      </c>
      <c r="O512">
        <f t="shared" si="35"/>
        <v>5151.7660314386303</v>
      </c>
      <c r="P512">
        <f t="shared" si="35"/>
        <v>4813.4575854791428</v>
      </c>
      <c r="Q512" t="e">
        <f t="shared" si="35"/>
        <v>#DIV/0!</v>
      </c>
    </row>
    <row r="513" spans="1:17">
      <c r="A513">
        <f>B542</f>
        <v>2031</v>
      </c>
      <c r="B513" s="50">
        <v>2002</v>
      </c>
      <c r="C513">
        <v>15800.732267796629</v>
      </c>
      <c r="D513">
        <v>9.1176200621814338</v>
      </c>
      <c r="F513">
        <v>85029321.608615667</v>
      </c>
      <c r="G513">
        <v>39759.894107294349</v>
      </c>
      <c r="I513">
        <v>39692.709863556287</v>
      </c>
      <c r="J513">
        <v>0</v>
      </c>
      <c r="L513">
        <f t="shared" si="33"/>
        <v>4.6681202569460919E-4</v>
      </c>
      <c r="M513">
        <v>0</v>
      </c>
      <c r="N513" t="e">
        <f t="shared" si="34"/>
        <v>#DIV/0!</v>
      </c>
      <c r="O513">
        <f t="shared" si="35"/>
        <v>5381.3532289204959</v>
      </c>
      <c r="P513">
        <f t="shared" si="35"/>
        <v>4360.7754914259503</v>
      </c>
      <c r="Q513" t="e">
        <f t="shared" si="35"/>
        <v>#DIV/0!</v>
      </c>
    </row>
    <row r="514" spans="1:17">
      <c r="A514">
        <f>B542</f>
        <v>2031</v>
      </c>
      <c r="B514" s="50">
        <v>2003</v>
      </c>
      <c r="C514">
        <v>16840.345843553412</v>
      </c>
      <c r="D514">
        <v>1.7892040237679463</v>
      </c>
      <c r="F514">
        <v>93403612.444581002</v>
      </c>
      <c r="G514">
        <v>7237.131478150709</v>
      </c>
      <c r="I514">
        <v>43453.499234470073</v>
      </c>
      <c r="J514">
        <v>0</v>
      </c>
      <c r="L514">
        <f t="shared" si="33"/>
        <v>4.6522289767167473E-4</v>
      </c>
      <c r="M514">
        <v>0</v>
      </c>
      <c r="N514" t="e">
        <f t="shared" si="34"/>
        <v>#DIV/0!</v>
      </c>
      <c r="O514">
        <f t="shared" si="35"/>
        <v>5546.4188985368419</v>
      </c>
      <c r="P514">
        <f t="shared" si="35"/>
        <v>4044.8888902618187</v>
      </c>
      <c r="Q514" t="e">
        <f t="shared" si="35"/>
        <v>#DIV/0!</v>
      </c>
    </row>
    <row r="515" spans="1:17">
      <c r="A515">
        <f>B542</f>
        <v>2031</v>
      </c>
      <c r="B515" s="50">
        <v>2004</v>
      </c>
      <c r="C515">
        <v>19493.263792437803</v>
      </c>
      <c r="D515">
        <v>0.242059955892343</v>
      </c>
      <c r="F515">
        <v>113571434.24308585</v>
      </c>
      <c r="G515">
        <v>1478.5455205851999</v>
      </c>
      <c r="I515">
        <v>52544.017334872326</v>
      </c>
      <c r="J515">
        <v>0</v>
      </c>
      <c r="L515">
        <f t="shared" si="33"/>
        <v>4.6265170185672081E-4</v>
      </c>
      <c r="M515">
        <v>0</v>
      </c>
      <c r="N515" t="e">
        <f t="shared" si="34"/>
        <v>#DIV/0!</v>
      </c>
      <c r="O515">
        <f t="shared" si="35"/>
        <v>5826.1887517853547</v>
      </c>
      <c r="P515">
        <f t="shared" si="35"/>
        <v>6108.1789225921702</v>
      </c>
      <c r="Q515" t="e">
        <f t="shared" si="35"/>
        <v>#DIV/0!</v>
      </c>
    </row>
    <row r="516" spans="1:17">
      <c r="A516">
        <f>B542</f>
        <v>2031</v>
      </c>
      <c r="B516" s="50">
        <v>2005</v>
      </c>
      <c r="C516">
        <v>22753.035519676403</v>
      </c>
      <c r="D516">
        <v>0.236327549831685</v>
      </c>
      <c r="F516">
        <v>136960080.14195865</v>
      </c>
      <c r="G516">
        <v>1482.82981313354</v>
      </c>
      <c r="I516">
        <v>61803.193435242334</v>
      </c>
      <c r="J516">
        <v>0</v>
      </c>
      <c r="L516">
        <f t="shared" si="33"/>
        <v>4.5124968801992183E-4</v>
      </c>
      <c r="M516">
        <v>0</v>
      </c>
      <c r="N516" t="e">
        <f t="shared" si="34"/>
        <v>#DIV/0!</v>
      </c>
      <c r="O516">
        <f t="shared" si="35"/>
        <v>6019.4201351076044</v>
      </c>
      <c r="P516">
        <f t="shared" si="35"/>
        <v>6274.4686947824202</v>
      </c>
      <c r="Q516" t="e">
        <f t="shared" si="35"/>
        <v>#DIV/0!</v>
      </c>
    </row>
    <row r="517" spans="1:17">
      <c r="A517">
        <f>B542</f>
        <v>2031</v>
      </c>
      <c r="B517" s="50">
        <v>2006</v>
      </c>
      <c r="C517">
        <v>26485.779255671448</v>
      </c>
      <c r="D517">
        <v>0.15752840784965599</v>
      </c>
      <c r="F517">
        <v>166127512.17380518</v>
      </c>
      <c r="G517">
        <v>1030.30096268118</v>
      </c>
      <c r="I517">
        <v>73982.544993057585</v>
      </c>
      <c r="J517">
        <v>0</v>
      </c>
      <c r="L517">
        <f t="shared" si="33"/>
        <v>4.4533589906322018E-4</v>
      </c>
      <c r="M517">
        <v>0</v>
      </c>
      <c r="N517" t="e">
        <f t="shared" si="34"/>
        <v>#DIV/0!</v>
      </c>
      <c r="O517">
        <f t="shared" si="35"/>
        <v>6272.3286549415752</v>
      </c>
      <c r="P517">
        <f t="shared" si="35"/>
        <v>6540.4137370860244</v>
      </c>
      <c r="Q517" t="e">
        <f t="shared" si="35"/>
        <v>#DIV/0!</v>
      </c>
    </row>
    <row r="518" spans="1:17">
      <c r="A518">
        <f>B542</f>
        <v>2031</v>
      </c>
      <c r="B518" s="50">
        <v>2007</v>
      </c>
      <c r="C518">
        <v>30734.232766599365</v>
      </c>
      <c r="D518">
        <v>0.97070337230474002</v>
      </c>
      <c r="F518">
        <v>199384281.90367973</v>
      </c>
      <c r="G518">
        <v>6704.8498796212798</v>
      </c>
      <c r="I518">
        <v>86335.525538053073</v>
      </c>
      <c r="J518">
        <v>0</v>
      </c>
      <c r="L518">
        <f t="shared" si="33"/>
        <v>4.3301069027979237E-4</v>
      </c>
      <c r="M518">
        <v>0</v>
      </c>
      <c r="N518" t="e">
        <f t="shared" si="34"/>
        <v>#DIV/0!</v>
      </c>
      <c r="O518">
        <f t="shared" si="35"/>
        <v>6487.3681219842238</v>
      </c>
      <c r="P518">
        <f t="shared" si="35"/>
        <v>6907.2077741956964</v>
      </c>
      <c r="Q518" t="e">
        <f t="shared" si="35"/>
        <v>#DIV/0!</v>
      </c>
    </row>
    <row r="519" spans="1:17">
      <c r="A519">
        <f>B542</f>
        <v>2031</v>
      </c>
      <c r="B519" s="50">
        <v>2008</v>
      </c>
      <c r="C519">
        <v>29958.92736140496</v>
      </c>
      <c r="D519">
        <v>17.602819971151501</v>
      </c>
      <c r="F519">
        <v>202403487.63758931</v>
      </c>
      <c r="G519">
        <v>117367.51176259499</v>
      </c>
      <c r="I519">
        <v>87170.162561035031</v>
      </c>
      <c r="J519">
        <v>0</v>
      </c>
      <c r="L519">
        <f t="shared" si="33"/>
        <v>4.3067520020759886E-4</v>
      </c>
      <c r="M519">
        <v>0</v>
      </c>
      <c r="N519" t="e">
        <f t="shared" si="34"/>
        <v>#DIV/0!</v>
      </c>
      <c r="O519">
        <f t="shared" si="35"/>
        <v>6756.032523992787</v>
      </c>
      <c r="P519">
        <f t="shared" si="35"/>
        <v>6667.5403120036181</v>
      </c>
      <c r="Q519" t="e">
        <f t="shared" si="35"/>
        <v>#DIV/0!</v>
      </c>
    </row>
    <row r="520" spans="1:17">
      <c r="A520">
        <f>B542</f>
        <v>2031</v>
      </c>
      <c r="B520" s="50">
        <v>2009</v>
      </c>
      <c r="C520">
        <v>24995.634802935645</v>
      </c>
      <c r="D520">
        <v>2.9931819002614399</v>
      </c>
      <c r="F520">
        <v>175048325.28679046</v>
      </c>
      <c r="G520">
        <v>22965.9920640446</v>
      </c>
      <c r="I520">
        <v>69927.333405013225</v>
      </c>
      <c r="J520">
        <v>0</v>
      </c>
      <c r="L520">
        <f t="shared" si="33"/>
        <v>3.9947444964382129E-4</v>
      </c>
      <c r="M520">
        <v>0</v>
      </c>
      <c r="N520" t="e">
        <f t="shared" si="34"/>
        <v>#DIV/0!</v>
      </c>
      <c r="O520">
        <f t="shared" si="35"/>
        <v>7003.155817680281</v>
      </c>
      <c r="P520">
        <f t="shared" si="35"/>
        <v>7672.7685885173341</v>
      </c>
      <c r="Q520" t="e">
        <f t="shared" si="35"/>
        <v>#DIV/0!</v>
      </c>
    </row>
    <row r="521" spans="1:17">
      <c r="A521">
        <f>B542</f>
        <v>2031</v>
      </c>
      <c r="B521" s="50">
        <v>2010</v>
      </c>
      <c r="C521">
        <v>34987.294516319191</v>
      </c>
      <c r="D521">
        <v>20.8701135249995</v>
      </c>
      <c r="E521">
        <v>0.887077645539605</v>
      </c>
      <c r="F521">
        <v>255382485.28273395</v>
      </c>
      <c r="G521">
        <v>158649.406551575</v>
      </c>
      <c r="H521">
        <v>6295.3244290257499</v>
      </c>
      <c r="I521">
        <v>94715.135348613738</v>
      </c>
      <c r="J521">
        <v>0</v>
      </c>
      <c r="K521">
        <v>1.1444373806299899</v>
      </c>
      <c r="L521">
        <f t="shared" si="33"/>
        <v>3.7087561131592329E-4</v>
      </c>
      <c r="M521">
        <v>0</v>
      </c>
      <c r="N521">
        <f t="shared" si="34"/>
        <v>1.8179164450260119E-4</v>
      </c>
      <c r="O521">
        <f t="shared" si="35"/>
        <v>7299.2921805833084</v>
      </c>
      <c r="P521">
        <f t="shared" si="35"/>
        <v>7601.7510092379243</v>
      </c>
      <c r="Q521">
        <f t="shared" si="35"/>
        <v>7096.7005658183789</v>
      </c>
    </row>
    <row r="522" spans="1:17">
      <c r="A522">
        <f>B542</f>
        <v>2031</v>
      </c>
      <c r="B522" s="50">
        <v>2011</v>
      </c>
      <c r="C522">
        <v>40930.811176404546</v>
      </c>
      <c r="D522">
        <v>317.45940832259595</v>
      </c>
      <c r="E522">
        <v>46.9776735654929</v>
      </c>
      <c r="F522">
        <v>314598333.43016613</v>
      </c>
      <c r="G522">
        <v>2554485.6155608688</v>
      </c>
      <c r="H522">
        <v>351786.16992255399</v>
      </c>
      <c r="I522">
        <v>120250.47473435495</v>
      </c>
      <c r="J522">
        <v>0</v>
      </c>
      <c r="K522">
        <v>63.879735808772402</v>
      </c>
      <c r="L522">
        <f t="shared" si="33"/>
        <v>3.8223493882890482E-4</v>
      </c>
      <c r="M522">
        <v>0</v>
      </c>
      <c r="N522">
        <f t="shared" si="34"/>
        <v>1.8158683106511998E-4</v>
      </c>
      <c r="O522">
        <f t="shared" si="35"/>
        <v>7686.1006265989463</v>
      </c>
      <c r="P522">
        <f t="shared" si="35"/>
        <v>8046.6527328906604</v>
      </c>
      <c r="Q522">
        <f t="shared" si="35"/>
        <v>7488.3693299992592</v>
      </c>
    </row>
    <row r="523" spans="1:17">
      <c r="A523">
        <f>B542</f>
        <v>2031</v>
      </c>
      <c r="B523" s="50">
        <v>2012</v>
      </c>
      <c r="C523">
        <v>61331.668003104292</v>
      </c>
      <c r="D523">
        <v>521.60235908045036</v>
      </c>
      <c r="E523">
        <v>528.33495262858798</v>
      </c>
      <c r="F523">
        <v>492515341.93570065</v>
      </c>
      <c r="G523">
        <v>4407402.6906356066</v>
      </c>
      <c r="H523">
        <v>4174559.62599272</v>
      </c>
      <c r="I523">
        <v>177998.93228284133</v>
      </c>
      <c r="J523">
        <v>0</v>
      </c>
      <c r="K523">
        <v>751.59642345257203</v>
      </c>
      <c r="L523">
        <f t="shared" si="33"/>
        <v>3.6140789357599266E-4</v>
      </c>
      <c r="M523">
        <v>0</v>
      </c>
      <c r="N523">
        <f t="shared" si="34"/>
        <v>1.8004208606167428E-4</v>
      </c>
      <c r="O523">
        <f t="shared" si="35"/>
        <v>8030.359485914717</v>
      </c>
      <c r="P523">
        <f t="shared" si="35"/>
        <v>8449.7368808023784</v>
      </c>
      <c r="Q523">
        <f t="shared" si="35"/>
        <v>7901.3504694764661</v>
      </c>
    </row>
    <row r="524" spans="1:17">
      <c r="A524">
        <f>B542</f>
        <v>2031</v>
      </c>
      <c r="B524" s="50">
        <v>2013</v>
      </c>
      <c r="C524">
        <v>86369.508468293963</v>
      </c>
      <c r="D524">
        <v>1630.7224390949805</v>
      </c>
      <c r="E524">
        <v>1132.5602642822601</v>
      </c>
      <c r="F524">
        <v>727456817.8713516</v>
      </c>
      <c r="G524">
        <v>14411853.316911791</v>
      </c>
      <c r="H524">
        <v>9418456.2276549395</v>
      </c>
      <c r="I524">
        <v>257410.78549976679</v>
      </c>
      <c r="J524">
        <v>0</v>
      </c>
      <c r="K524">
        <v>1685.82559921396</v>
      </c>
      <c r="L524">
        <f t="shared" si="33"/>
        <v>3.5385026186570025E-4</v>
      </c>
      <c r="M524">
        <v>0</v>
      </c>
      <c r="N524">
        <f t="shared" si="34"/>
        <v>1.789917114297304E-4</v>
      </c>
      <c r="O524">
        <f t="shared" si="35"/>
        <v>8422.6115300679194</v>
      </c>
      <c r="P524">
        <f t="shared" si="35"/>
        <v>8837.7108031395528</v>
      </c>
      <c r="Q524">
        <f t="shared" si="35"/>
        <v>8316.0751128980482</v>
      </c>
    </row>
    <row r="525" spans="1:17">
      <c r="A525">
        <f>B542</f>
        <v>2031</v>
      </c>
      <c r="B525" s="50">
        <v>2014</v>
      </c>
      <c r="C525">
        <v>95303.056051187479</v>
      </c>
      <c r="D525">
        <v>1974.9192316630879</v>
      </c>
      <c r="E525">
        <v>1777.0196423003199</v>
      </c>
      <c r="F525">
        <v>841985303.38035488</v>
      </c>
      <c r="G525">
        <v>18310893.53884856</v>
      </c>
      <c r="H525">
        <v>15555232.9113476</v>
      </c>
      <c r="I525">
        <v>297817.50860585278</v>
      </c>
      <c r="J525">
        <v>0</v>
      </c>
      <c r="K525">
        <v>2774.0478630253501</v>
      </c>
      <c r="L525">
        <f t="shared" si="33"/>
        <v>3.5370867806147198E-4</v>
      </c>
      <c r="M525">
        <v>0</v>
      </c>
      <c r="N525">
        <f t="shared" si="34"/>
        <v>1.7833534726449977E-4</v>
      </c>
      <c r="O525">
        <f t="shared" si="35"/>
        <v>8834.8195563437421</v>
      </c>
      <c r="P525">
        <f t="shared" si="35"/>
        <v>9271.717670919068</v>
      </c>
      <c r="Q525">
        <f t="shared" si="35"/>
        <v>8753.5514752170275</v>
      </c>
    </row>
    <row r="526" spans="1:17">
      <c r="A526">
        <f>B542</f>
        <v>2031</v>
      </c>
      <c r="B526" s="50">
        <v>2015</v>
      </c>
      <c r="C526">
        <v>128958.4585103439</v>
      </c>
      <c r="D526">
        <v>3026.6862516872225</v>
      </c>
      <c r="E526">
        <v>1421.9820095326274</v>
      </c>
      <c r="F526">
        <v>1192751296.0064564</v>
      </c>
      <c r="G526">
        <v>29461006.080683727</v>
      </c>
      <c r="H526">
        <v>13076423.197996203</v>
      </c>
      <c r="I526">
        <v>414929.01105280023</v>
      </c>
      <c r="J526">
        <v>0</v>
      </c>
      <c r="K526">
        <v>2323.8742768421075</v>
      </c>
      <c r="L526">
        <f t="shared" si="33"/>
        <v>3.4787554827402529E-4</v>
      </c>
      <c r="M526">
        <v>0</v>
      </c>
      <c r="N526">
        <f t="shared" si="34"/>
        <v>1.7771482626825752E-4</v>
      </c>
      <c r="O526">
        <f t="shared" si="35"/>
        <v>9249.1125420112276</v>
      </c>
      <c r="P526">
        <f t="shared" si="35"/>
        <v>9733.7495963649108</v>
      </c>
      <c r="Q526">
        <f t="shared" si="35"/>
        <v>9195.9132466761093</v>
      </c>
    </row>
    <row r="527" spans="1:17">
      <c r="A527">
        <f>B542</f>
        <v>2031</v>
      </c>
      <c r="B527" s="50">
        <v>2016</v>
      </c>
      <c r="C527">
        <v>139082.16480301323</v>
      </c>
      <c r="D527">
        <v>5672.6547891767004</v>
      </c>
      <c r="E527">
        <v>1687.666511344315</v>
      </c>
      <c r="F527">
        <v>1344761868.8242595</v>
      </c>
      <c r="G527">
        <v>57354264.2062198</v>
      </c>
      <c r="H527">
        <v>16303424.737222854</v>
      </c>
      <c r="I527">
        <v>460000.68329896836</v>
      </c>
      <c r="J527">
        <v>0</v>
      </c>
      <c r="K527">
        <v>2885.0909575052151</v>
      </c>
      <c r="L527">
        <f t="shared" si="33"/>
        <v>3.4206850592897325E-4</v>
      </c>
      <c r="M527">
        <v>0</v>
      </c>
      <c r="N527">
        <f t="shared" si="34"/>
        <v>1.7696226430991365E-4</v>
      </c>
      <c r="O527">
        <f t="shared" si="35"/>
        <v>9668.8304408325184</v>
      </c>
      <c r="P527">
        <f t="shared" si="35"/>
        <v>10110.656533454225</v>
      </c>
      <c r="Q527">
        <f t="shared" si="35"/>
        <v>9660.3355151227825</v>
      </c>
    </row>
    <row r="528" spans="1:17">
      <c r="A528">
        <f>B542</f>
        <v>2031</v>
      </c>
      <c r="B528" s="50">
        <v>2017</v>
      </c>
      <c r="C528">
        <v>166025.73833954317</v>
      </c>
      <c r="D528">
        <v>10962.8089829293</v>
      </c>
      <c r="E528">
        <v>4759.9032386852487</v>
      </c>
      <c r="F528">
        <v>1667257488.7287483</v>
      </c>
      <c r="G528">
        <v>116282822.923961</v>
      </c>
      <c r="H528">
        <v>47905137.2765081</v>
      </c>
      <c r="I528">
        <v>575730.74887035356</v>
      </c>
      <c r="J528">
        <v>0</v>
      </c>
      <c r="K528">
        <v>8459.5670059877029</v>
      </c>
      <c r="L528">
        <f t="shared" si="33"/>
        <v>3.4531603712233865E-4</v>
      </c>
      <c r="M528">
        <v>0</v>
      </c>
      <c r="N528">
        <f t="shared" si="34"/>
        <v>1.7658997524960934E-4</v>
      </c>
      <c r="O528">
        <f t="shared" si="35"/>
        <v>10042.162771889021</v>
      </c>
      <c r="P528">
        <f t="shared" si="35"/>
        <v>10607.028098823066</v>
      </c>
      <c r="Q528">
        <f t="shared" si="35"/>
        <v>10064.309057202634</v>
      </c>
    </row>
    <row r="529" spans="1:17">
      <c r="A529">
        <f>B542</f>
        <v>2031</v>
      </c>
      <c r="B529" s="50">
        <v>2018</v>
      </c>
      <c r="C529">
        <v>170923.88518396893</v>
      </c>
      <c r="D529">
        <v>22629.787669251698</v>
      </c>
      <c r="E529">
        <v>5182.306414895359</v>
      </c>
      <c r="F529">
        <v>1781754960.3438389</v>
      </c>
      <c r="G529">
        <v>250970105.350721</v>
      </c>
      <c r="H529">
        <v>54676748.921585031</v>
      </c>
      <c r="I529">
        <v>619562.93419494189</v>
      </c>
      <c r="J529">
        <v>0</v>
      </c>
      <c r="K529">
        <v>9642.2578369202147</v>
      </c>
      <c r="L529">
        <f t="shared" si="33"/>
        <v>3.4772622946725517E-4</v>
      </c>
      <c r="M529">
        <v>0</v>
      </c>
      <c r="N529">
        <f t="shared" si="34"/>
        <v>1.7635024077142393E-4</v>
      </c>
      <c r="O529">
        <f t="shared" si="35"/>
        <v>10424.259654676694</v>
      </c>
      <c r="P529">
        <f t="shared" si="35"/>
        <v>11090.254536136346</v>
      </c>
      <c r="Q529">
        <f t="shared" si="35"/>
        <v>10550.659213131275</v>
      </c>
    </row>
    <row r="530" spans="1:17">
      <c r="A530">
        <f>B542</f>
        <v>2031</v>
      </c>
      <c r="B530" s="50">
        <v>2019</v>
      </c>
      <c r="C530">
        <v>149612.3408933921</v>
      </c>
      <c r="D530">
        <v>17343.527477587144</v>
      </c>
      <c r="E530">
        <v>4261.0721189378137</v>
      </c>
      <c r="F530">
        <v>1618172000.4126949</v>
      </c>
      <c r="G530">
        <v>201956559.22974473</v>
      </c>
      <c r="H530">
        <v>46859937.283076614</v>
      </c>
      <c r="I530">
        <v>548786.1148351446</v>
      </c>
      <c r="J530">
        <v>0</v>
      </c>
      <c r="K530">
        <v>8023.3180800581003</v>
      </c>
      <c r="L530">
        <f t="shared" si="33"/>
        <v>3.3913954430998892E-4</v>
      </c>
      <c r="M530">
        <v>0</v>
      </c>
      <c r="N530">
        <f t="shared" si="34"/>
        <v>1.7121913825001442E-4</v>
      </c>
      <c r="O530">
        <f t="shared" si="35"/>
        <v>10815.765536118046</v>
      </c>
      <c r="P530">
        <f t="shared" si="35"/>
        <v>11644.491554023889</v>
      </c>
      <c r="Q530">
        <f t="shared" si="35"/>
        <v>10997.217595734501</v>
      </c>
    </row>
    <row r="531" spans="1:17">
      <c r="A531">
        <f>B542</f>
        <v>2031</v>
      </c>
      <c r="B531" s="50">
        <v>2020</v>
      </c>
      <c r="C531">
        <v>127430.7992280576</v>
      </c>
      <c r="D531">
        <v>8274.7113256318844</v>
      </c>
      <c r="E531">
        <v>4268.9426463856807</v>
      </c>
      <c r="F531">
        <v>1440346673.3254623</v>
      </c>
      <c r="G531">
        <v>100479901.88354623</v>
      </c>
      <c r="H531">
        <v>49115348.891829491</v>
      </c>
      <c r="I531">
        <v>475519.45241680165</v>
      </c>
      <c r="J531">
        <v>0</v>
      </c>
      <c r="K531">
        <v>8254.2988602623227</v>
      </c>
      <c r="L531">
        <f t="shared" si="33"/>
        <v>3.3014236171277129E-4</v>
      </c>
      <c r="M531">
        <v>0</v>
      </c>
      <c r="N531">
        <f t="shared" si="34"/>
        <v>1.6805945690096593E-4</v>
      </c>
      <c r="O531">
        <f t="shared" si="35"/>
        <v>11302.971354262119</v>
      </c>
      <c r="P531">
        <f t="shared" si="35"/>
        <v>12143.009940697026</v>
      </c>
      <c r="Q531">
        <f t="shared" si="35"/>
        <v>11505.272607354709</v>
      </c>
    </row>
    <row r="532" spans="1:17">
      <c r="A532">
        <f>B542</f>
        <v>2031</v>
      </c>
      <c r="B532" s="50">
        <v>2021</v>
      </c>
      <c r="C532">
        <v>157385.85421602291</v>
      </c>
      <c r="D532">
        <v>11849.762312118972</v>
      </c>
      <c r="E532">
        <v>6132.5819799783476</v>
      </c>
      <c r="F532">
        <v>1857816420.4238651</v>
      </c>
      <c r="G532">
        <v>147521947.26347625</v>
      </c>
      <c r="H532">
        <v>73498798.871947229</v>
      </c>
      <c r="I532">
        <v>587620.72245717957</v>
      </c>
      <c r="J532">
        <v>0</v>
      </c>
      <c r="K532">
        <v>11983.583878323945</v>
      </c>
      <c r="L532">
        <f t="shared" ref="L532:L595" si="36">I532/F532</f>
        <v>3.1629644134758617E-4</v>
      </c>
      <c r="M532">
        <v>0</v>
      </c>
      <c r="N532">
        <f t="shared" ref="N532:N595" si="37">K532/H532</f>
        <v>1.6304462198358182E-4</v>
      </c>
      <c r="O532">
        <f t="shared" ref="O532:Q595" si="38">F532/C532</f>
        <v>11804.214741395273</v>
      </c>
      <c r="P532">
        <f t="shared" si="38"/>
        <v>12449.359183567996</v>
      </c>
      <c r="Q532">
        <f t="shared" si="38"/>
        <v>11984.968013783769</v>
      </c>
    </row>
    <row r="533" spans="1:17">
      <c r="A533">
        <f>B542</f>
        <v>2031</v>
      </c>
      <c r="B533" s="50">
        <v>2022</v>
      </c>
      <c r="C533">
        <v>189190.62310002712</v>
      </c>
      <c r="D533">
        <v>15944.065611690103</v>
      </c>
      <c r="E533">
        <v>7787.6300764341349</v>
      </c>
      <c r="F533">
        <v>2331184353.0984149</v>
      </c>
      <c r="G533">
        <v>204382162.84281737</v>
      </c>
      <c r="H533">
        <v>97419088.209787503</v>
      </c>
      <c r="I533">
        <v>711748.18543211045</v>
      </c>
      <c r="J533">
        <v>0</v>
      </c>
      <c r="K533">
        <v>14344.157194052827</v>
      </c>
      <c r="L533">
        <f t="shared" si="36"/>
        <v>3.0531613018340418E-4</v>
      </c>
      <c r="M533">
        <v>0</v>
      </c>
      <c r="N533">
        <f t="shared" si="37"/>
        <v>1.4724175166948132E-4</v>
      </c>
      <c r="O533">
        <f t="shared" si="38"/>
        <v>12321.881047275227</v>
      </c>
      <c r="P533">
        <f t="shared" si="38"/>
        <v>12818.698054840257</v>
      </c>
      <c r="Q533">
        <f t="shared" si="38"/>
        <v>12509.465299922742</v>
      </c>
    </row>
    <row r="534" spans="1:17">
      <c r="A534">
        <f>B542</f>
        <v>2031</v>
      </c>
      <c r="B534" s="50">
        <v>2023</v>
      </c>
      <c r="C534">
        <v>194507.39958412017</v>
      </c>
      <c r="D534">
        <v>17462.845297450072</v>
      </c>
      <c r="E534">
        <v>8199.1735916190173</v>
      </c>
      <c r="F534">
        <v>2501919300.1779943</v>
      </c>
      <c r="G534">
        <v>232410761.9328773</v>
      </c>
      <c r="H534">
        <v>107003202.58120735</v>
      </c>
      <c r="I534">
        <v>736381.62429542933</v>
      </c>
      <c r="J534">
        <v>0</v>
      </c>
      <c r="K534">
        <v>15181.819100539184</v>
      </c>
      <c r="L534">
        <f t="shared" si="36"/>
        <v>2.9432668921137501E-4</v>
      </c>
      <c r="M534">
        <v>0</v>
      </c>
      <c r="N534">
        <f t="shared" si="37"/>
        <v>1.418819131980403E-4</v>
      </c>
      <c r="O534">
        <f t="shared" si="38"/>
        <v>12862.848948304249</v>
      </c>
      <c r="P534">
        <f t="shared" si="38"/>
        <v>13308.871376579964</v>
      </c>
      <c r="Q534">
        <f t="shared" si="38"/>
        <v>13050.486294202046</v>
      </c>
    </row>
    <row r="535" spans="1:17">
      <c r="A535">
        <f>B542</f>
        <v>2031</v>
      </c>
      <c r="B535" s="50">
        <v>2024</v>
      </c>
      <c r="C535">
        <v>201193.56969299034</v>
      </c>
      <c r="D535">
        <v>19239.706600149097</v>
      </c>
      <c r="E535">
        <v>8385.6449417728618</v>
      </c>
      <c r="F535">
        <v>2700199027.7768621</v>
      </c>
      <c r="G535">
        <v>265717288.25381625</v>
      </c>
      <c r="H535">
        <v>114245823.19000652</v>
      </c>
      <c r="I535">
        <v>765711.98832659726</v>
      </c>
      <c r="J535">
        <v>0</v>
      </c>
      <c r="K535">
        <v>15606.85403757054</v>
      </c>
      <c r="L535">
        <f t="shared" si="36"/>
        <v>2.8357612918519792E-4</v>
      </c>
      <c r="M535">
        <v>0</v>
      </c>
      <c r="N535">
        <f t="shared" si="37"/>
        <v>1.366076553329586E-4</v>
      </c>
      <c r="O535">
        <f t="shared" si="38"/>
        <v>13420.901234056379</v>
      </c>
      <c r="P535">
        <f t="shared" si="38"/>
        <v>13810.880476303993</v>
      </c>
      <c r="Q535">
        <f t="shared" si="38"/>
        <v>13623.975732730356</v>
      </c>
    </row>
    <row r="536" spans="1:17">
      <c r="A536">
        <f>B542</f>
        <v>2031</v>
      </c>
      <c r="B536" s="50">
        <v>2025</v>
      </c>
      <c r="C536">
        <v>206241.47153976525</v>
      </c>
      <c r="D536">
        <v>20730.25816128419</v>
      </c>
      <c r="E536">
        <v>8783.1185889523476</v>
      </c>
      <c r="F536">
        <v>2889666027.8628249</v>
      </c>
      <c r="G536">
        <v>296958174.40728396</v>
      </c>
      <c r="H536">
        <v>124789997.50840273</v>
      </c>
      <c r="I536">
        <v>788306.54870441835</v>
      </c>
      <c r="J536">
        <v>0</v>
      </c>
      <c r="K536">
        <v>16369.090328268363</v>
      </c>
      <c r="L536">
        <f t="shared" si="36"/>
        <v>2.7280195742462459E-4</v>
      </c>
      <c r="M536">
        <v>0</v>
      </c>
      <c r="N536">
        <f t="shared" si="37"/>
        <v>1.3117309604214193E-4</v>
      </c>
      <c r="O536">
        <f t="shared" si="38"/>
        <v>14011.081313031025</v>
      </c>
      <c r="P536">
        <f t="shared" si="38"/>
        <v>14324.866197849999</v>
      </c>
      <c r="Q536">
        <f t="shared" si="38"/>
        <v>14207.937220085709</v>
      </c>
    </row>
    <row r="537" spans="1:17">
      <c r="A537">
        <f>B542</f>
        <v>2031</v>
      </c>
      <c r="B537" s="50">
        <v>2026</v>
      </c>
      <c r="C537">
        <v>215733.09002309505</v>
      </c>
      <c r="D537">
        <v>19111.239919459207</v>
      </c>
      <c r="E537">
        <v>8300.0118505478731</v>
      </c>
      <c r="F537">
        <v>3152268303.7339077</v>
      </c>
      <c r="G537">
        <v>283510676.1723485</v>
      </c>
      <c r="H537">
        <v>122804594.63476589</v>
      </c>
      <c r="I537">
        <v>849060.51144572475</v>
      </c>
      <c r="J537">
        <v>0</v>
      </c>
      <c r="K537">
        <v>16074.387221814235</v>
      </c>
      <c r="L537">
        <f t="shared" si="36"/>
        <v>2.6934906221021864E-4</v>
      </c>
      <c r="M537">
        <v>0</v>
      </c>
      <c r="N537">
        <f t="shared" si="37"/>
        <v>1.3089402126704783E-4</v>
      </c>
      <c r="O537">
        <f t="shared" si="38"/>
        <v>14611.89056994662</v>
      </c>
      <c r="P537">
        <f t="shared" si="38"/>
        <v>14834.760976637408</v>
      </c>
      <c r="Q537">
        <f t="shared" si="38"/>
        <v>14795.713168368515</v>
      </c>
    </row>
    <row r="538" spans="1:17">
      <c r="A538">
        <f>B542</f>
        <v>2031</v>
      </c>
      <c r="B538" s="50">
        <v>2027</v>
      </c>
      <c r="C538">
        <v>219024.93649129148</v>
      </c>
      <c r="D538">
        <v>20191.554827533007</v>
      </c>
      <c r="E538">
        <v>8583.4853646997126</v>
      </c>
      <c r="F538">
        <v>3335216249.949224</v>
      </c>
      <c r="G538">
        <v>310013777.95936513</v>
      </c>
      <c r="H538">
        <v>132177176.16047505</v>
      </c>
      <c r="I538">
        <v>896997.73977919808</v>
      </c>
      <c r="J538">
        <v>0</v>
      </c>
      <c r="K538">
        <v>17275.225478317061</v>
      </c>
      <c r="L538">
        <f t="shared" si="36"/>
        <v>2.6894740027512583E-4</v>
      </c>
      <c r="M538">
        <v>0</v>
      </c>
      <c r="N538">
        <f t="shared" si="37"/>
        <v>1.3069749241233127E-4</v>
      </c>
      <c r="O538">
        <f t="shared" si="38"/>
        <v>15227.564054478489</v>
      </c>
      <c r="P538">
        <f t="shared" si="38"/>
        <v>15353.635745605552</v>
      </c>
      <c r="Q538">
        <f t="shared" si="38"/>
        <v>15399.009906169878</v>
      </c>
    </row>
    <row r="539" spans="1:17">
      <c r="A539">
        <f>B542</f>
        <v>2031</v>
      </c>
      <c r="B539" s="50">
        <v>2028</v>
      </c>
      <c r="C539">
        <v>219914.89410607363</v>
      </c>
      <c r="D539">
        <v>21067.492550247007</v>
      </c>
      <c r="E539">
        <v>8697.6854287202968</v>
      </c>
      <c r="F539">
        <v>3487131518.2428861</v>
      </c>
      <c r="G539">
        <v>334524254.56631351</v>
      </c>
      <c r="H539">
        <v>139290906.79293168</v>
      </c>
      <c r="I539">
        <v>937169.34512811317</v>
      </c>
      <c r="J539">
        <v>0</v>
      </c>
      <c r="K539">
        <v>18181.08524245632</v>
      </c>
      <c r="L539">
        <f t="shared" si="36"/>
        <v>2.6875078849917855E-4</v>
      </c>
      <c r="M539">
        <v>0</v>
      </c>
      <c r="N539">
        <f t="shared" si="37"/>
        <v>1.3052600245817998E-4</v>
      </c>
      <c r="O539">
        <f t="shared" si="38"/>
        <v>15856.731907211819</v>
      </c>
      <c r="P539">
        <f t="shared" si="38"/>
        <v>15878.693383584054</v>
      </c>
      <c r="Q539">
        <f t="shared" si="38"/>
        <v>16014.70965286747</v>
      </c>
    </row>
    <row r="540" spans="1:17">
      <c r="A540">
        <f>B542</f>
        <v>2031</v>
      </c>
      <c r="B540" s="50">
        <v>2029</v>
      </c>
      <c r="C540">
        <v>220080.32509834145</v>
      </c>
      <c r="D540">
        <v>21789.598534665765</v>
      </c>
      <c r="E540">
        <v>8767.4581707245325</v>
      </c>
      <c r="F540">
        <v>3627711486.1989408</v>
      </c>
      <c r="G540">
        <v>357062459.86766636</v>
      </c>
      <c r="H540">
        <v>145715659.1085875</v>
      </c>
      <c r="I540">
        <v>974341.92783530196</v>
      </c>
      <c r="J540">
        <v>0</v>
      </c>
      <c r="K540">
        <v>18998.861167774659</v>
      </c>
      <c r="L540">
        <f t="shared" si="36"/>
        <v>2.6858308097047764E-4</v>
      </c>
      <c r="M540">
        <v>0</v>
      </c>
      <c r="N540">
        <f t="shared" si="37"/>
        <v>1.30383112453389E-4</v>
      </c>
      <c r="O540">
        <f t="shared" si="38"/>
        <v>16483.579277602039</v>
      </c>
      <c r="P540">
        <f t="shared" si="38"/>
        <v>16386.8305925694</v>
      </c>
      <c r="Q540">
        <f t="shared" si="38"/>
        <v>16620.057520792911</v>
      </c>
    </row>
    <row r="541" spans="1:17">
      <c r="A541">
        <f>B542</f>
        <v>2031</v>
      </c>
      <c r="B541" s="50">
        <v>2030</v>
      </c>
      <c r="C541">
        <v>222830.11020068711</v>
      </c>
      <c r="D541">
        <v>23123.677428823728</v>
      </c>
      <c r="E541">
        <v>8966.9804677150751</v>
      </c>
      <c r="F541">
        <v>3791882655.3029828</v>
      </c>
      <c r="G541">
        <v>387929596.64986765</v>
      </c>
      <c r="H541">
        <v>153424731.38454565</v>
      </c>
      <c r="I541">
        <v>1018164.0717132927</v>
      </c>
      <c r="J541">
        <v>0</v>
      </c>
      <c r="K541">
        <v>19979.862492535496</v>
      </c>
      <c r="L541">
        <f t="shared" si="36"/>
        <v>2.6851149264584467E-4</v>
      </c>
      <c r="M541">
        <v>0</v>
      </c>
      <c r="N541">
        <f t="shared" si="37"/>
        <v>1.3022582677663433E-4</v>
      </c>
      <c r="O541">
        <f t="shared" si="38"/>
        <v>17016.922227825969</v>
      </c>
      <c r="P541">
        <f t="shared" si="38"/>
        <v>16776.293383435299</v>
      </c>
      <c r="Q541">
        <f t="shared" si="38"/>
        <v>17109.966051218649</v>
      </c>
    </row>
    <row r="542" spans="1:17">
      <c r="A542">
        <f>B542</f>
        <v>2031</v>
      </c>
      <c r="B542" s="50">
        <v>2031</v>
      </c>
      <c r="C542">
        <v>204298.66398325437</v>
      </c>
      <c r="D542">
        <v>21196.932232727318</v>
      </c>
      <c r="E542">
        <v>8220.5018032749504</v>
      </c>
      <c r="F542">
        <v>3566334433.2172236</v>
      </c>
      <c r="G542">
        <v>362197599.37362134</v>
      </c>
      <c r="H542">
        <v>143930315.11094034</v>
      </c>
      <c r="I542">
        <v>957952.10749021464</v>
      </c>
      <c r="J542">
        <v>0</v>
      </c>
      <c r="K542">
        <v>18718.587800441808</v>
      </c>
      <c r="L542">
        <f t="shared" si="36"/>
        <v>2.6860972391364794E-4</v>
      </c>
      <c r="M542">
        <v>0</v>
      </c>
      <c r="N542">
        <f t="shared" si="37"/>
        <v>1.3005312873812352E-4</v>
      </c>
      <c r="O542">
        <f t="shared" si="38"/>
        <v>17456.474573468298</v>
      </c>
      <c r="P542">
        <f t="shared" si="38"/>
        <v>17087.265053119383</v>
      </c>
      <c r="Q542">
        <f t="shared" si="38"/>
        <v>17508.701847568504</v>
      </c>
    </row>
    <row r="543" spans="1:17">
      <c r="A543">
        <f>B587</f>
        <v>2032</v>
      </c>
      <c r="B543" s="50">
        <v>1988</v>
      </c>
      <c r="C543">
        <v>2606.7684107553382</v>
      </c>
      <c r="F543">
        <v>6371843.5995478854</v>
      </c>
      <c r="I543">
        <v>3354.2761825155758</v>
      </c>
      <c r="L543">
        <f t="shared" si="36"/>
        <v>5.2642161253825797E-4</v>
      </c>
      <c r="M543">
        <v>0</v>
      </c>
      <c r="N543" t="e">
        <f t="shared" si="37"/>
        <v>#DIV/0!</v>
      </c>
      <c r="O543">
        <f t="shared" si="38"/>
        <v>2444.3458702576413</v>
      </c>
      <c r="P543" t="e">
        <f t="shared" si="38"/>
        <v>#DIV/0!</v>
      </c>
      <c r="Q543" t="e">
        <f t="shared" si="38"/>
        <v>#DIV/0!</v>
      </c>
    </row>
    <row r="544" spans="1:17">
      <c r="A544">
        <f>B587</f>
        <v>2032</v>
      </c>
      <c r="B544" s="50">
        <v>1989</v>
      </c>
      <c r="C544">
        <v>3100.4974947294227</v>
      </c>
      <c r="D544">
        <v>0.32357992257728002</v>
      </c>
      <c r="F544">
        <v>8204870.4144659117</v>
      </c>
      <c r="G544">
        <v>661.939114055495</v>
      </c>
      <c r="I544">
        <v>4286.5960240003296</v>
      </c>
      <c r="J544">
        <v>0</v>
      </c>
      <c r="L544">
        <f t="shared" si="36"/>
        <v>5.2244530473542663E-4</v>
      </c>
      <c r="M544">
        <v>0</v>
      </c>
      <c r="N544" t="e">
        <f t="shared" si="37"/>
        <v>#DIV/0!</v>
      </c>
      <c r="O544">
        <f t="shared" si="38"/>
        <v>2646.3077065578932</v>
      </c>
      <c r="P544">
        <f t="shared" si="38"/>
        <v>2045.6742457418854</v>
      </c>
      <c r="Q544" t="e">
        <f t="shared" si="38"/>
        <v>#DIV/0!</v>
      </c>
    </row>
    <row r="545" spans="1:17">
      <c r="A545">
        <f>B587</f>
        <v>2032</v>
      </c>
      <c r="B545" s="50">
        <v>1990</v>
      </c>
      <c r="C545">
        <v>3668.7263740656472</v>
      </c>
      <c r="F545">
        <v>9979122.2641784884</v>
      </c>
      <c r="I545">
        <v>5244.4536882768571</v>
      </c>
      <c r="L545">
        <f t="shared" si="36"/>
        <v>5.2554258274824293E-4</v>
      </c>
      <c r="M545">
        <v>0</v>
      </c>
      <c r="N545" t="e">
        <f t="shared" si="37"/>
        <v>#DIV/0!</v>
      </c>
      <c r="O545">
        <f t="shared" si="38"/>
        <v>2720.0508423635097</v>
      </c>
      <c r="P545" t="e">
        <f t="shared" si="38"/>
        <v>#DIV/0!</v>
      </c>
      <c r="Q545" t="e">
        <f t="shared" si="38"/>
        <v>#DIV/0!</v>
      </c>
    </row>
    <row r="546" spans="1:17">
      <c r="A546">
        <f>B587</f>
        <v>2032</v>
      </c>
      <c r="B546" s="50">
        <v>1991</v>
      </c>
      <c r="C546">
        <v>4213.5599628760374</v>
      </c>
      <c r="F546">
        <v>11869150.332728863</v>
      </c>
      <c r="I546">
        <v>6124.745910062009</v>
      </c>
      <c r="L546">
        <f t="shared" si="36"/>
        <v>5.1602227104438863E-4</v>
      </c>
      <c r="M546">
        <v>0</v>
      </c>
      <c r="N546" t="e">
        <f t="shared" si="37"/>
        <v>#DIV/0!</v>
      </c>
      <c r="O546">
        <f t="shared" si="38"/>
        <v>2816.8936569796365</v>
      </c>
      <c r="P546" t="e">
        <f t="shared" si="38"/>
        <v>#DIV/0!</v>
      </c>
      <c r="Q546" t="e">
        <f t="shared" si="38"/>
        <v>#DIV/0!</v>
      </c>
    </row>
    <row r="547" spans="1:17">
      <c r="A547">
        <f>B587</f>
        <v>2032</v>
      </c>
      <c r="B547" s="50">
        <v>1992</v>
      </c>
      <c r="C547">
        <v>3516.3527923625497</v>
      </c>
      <c r="F547">
        <v>10523544.012160111</v>
      </c>
      <c r="I547">
        <v>5415.5972117325982</v>
      </c>
      <c r="L547">
        <f t="shared" si="36"/>
        <v>5.1461724353267253E-4</v>
      </c>
      <c r="M547">
        <v>0</v>
      </c>
      <c r="N547" t="e">
        <f t="shared" si="37"/>
        <v>#DIV/0!</v>
      </c>
      <c r="O547">
        <f t="shared" si="38"/>
        <v>2992.744082737388</v>
      </c>
      <c r="P547" t="e">
        <f t="shared" si="38"/>
        <v>#DIV/0!</v>
      </c>
      <c r="Q547" t="e">
        <f t="shared" si="38"/>
        <v>#DIV/0!</v>
      </c>
    </row>
    <row r="548" spans="1:17">
      <c r="A548">
        <f>B587</f>
        <v>2032</v>
      </c>
      <c r="B548" s="50">
        <v>1993</v>
      </c>
      <c r="C548">
        <v>4015.0548551429902</v>
      </c>
      <c r="D548">
        <v>7.5225290280744204E-3</v>
      </c>
      <c r="F548">
        <v>12984693.32395407</v>
      </c>
      <c r="G548">
        <v>26.574548434591208</v>
      </c>
      <c r="I548">
        <v>6212.1425555136511</v>
      </c>
      <c r="J548">
        <v>0</v>
      </c>
      <c r="L548">
        <f t="shared" si="36"/>
        <v>4.7842042938769566E-4</v>
      </c>
      <c r="M548">
        <v>0</v>
      </c>
      <c r="N548" t="e">
        <f t="shared" si="37"/>
        <v>#DIV/0!</v>
      </c>
      <c r="O548">
        <f t="shared" si="38"/>
        <v>3234.0014750537298</v>
      </c>
      <c r="P548">
        <f t="shared" si="38"/>
        <v>3532.6614673620779</v>
      </c>
      <c r="Q548" t="e">
        <f t="shared" si="38"/>
        <v>#DIV/0!</v>
      </c>
    </row>
    <row r="549" spans="1:17">
      <c r="A549">
        <f>B587</f>
        <v>2032</v>
      </c>
      <c r="B549" s="50">
        <v>1994</v>
      </c>
      <c r="C549">
        <v>4418.7829257432304</v>
      </c>
      <c r="D549">
        <v>6.7893983584720703E-4</v>
      </c>
      <c r="F549">
        <v>15040151.757262815</v>
      </c>
      <c r="G549">
        <v>2.50160619607473</v>
      </c>
      <c r="I549">
        <v>7090.7064783671512</v>
      </c>
      <c r="J549">
        <v>0</v>
      </c>
      <c r="L549">
        <f t="shared" si="36"/>
        <v>4.7145179070038864E-4</v>
      </c>
      <c r="M549">
        <v>0</v>
      </c>
      <c r="N549" t="e">
        <f t="shared" si="37"/>
        <v>#DIV/0!</v>
      </c>
      <c r="O549">
        <f t="shared" si="38"/>
        <v>3403.6864924142187</v>
      </c>
      <c r="P549">
        <f t="shared" si="38"/>
        <v>3684.5771362835567</v>
      </c>
      <c r="Q549" t="e">
        <f t="shared" si="38"/>
        <v>#DIV/0!</v>
      </c>
    </row>
    <row r="550" spans="1:17">
      <c r="A550">
        <f>B587</f>
        <v>2032</v>
      </c>
      <c r="B550" s="50">
        <v>1995</v>
      </c>
      <c r="C550">
        <v>5506.4173653051985</v>
      </c>
      <c r="D550">
        <v>0.15816825547417757</v>
      </c>
      <c r="F550">
        <v>19481201.766859595</v>
      </c>
      <c r="G550">
        <v>409.90625568689632</v>
      </c>
      <c r="I550">
        <v>9208.6980627497232</v>
      </c>
      <c r="J550">
        <v>0</v>
      </c>
      <c r="L550">
        <f t="shared" si="36"/>
        <v>4.7269661147984618E-4</v>
      </c>
      <c r="M550">
        <v>0</v>
      </c>
      <c r="N550" t="e">
        <f t="shared" si="37"/>
        <v>#DIV/0!</v>
      </c>
      <c r="O550">
        <f t="shared" si="38"/>
        <v>3537.9086753587976</v>
      </c>
      <c r="P550">
        <f t="shared" si="38"/>
        <v>2591.5835921565013</v>
      </c>
      <c r="Q550" t="e">
        <f t="shared" si="38"/>
        <v>#DIV/0!</v>
      </c>
    </row>
    <row r="551" spans="1:17">
      <c r="A551">
        <f>B587</f>
        <v>2032</v>
      </c>
      <c r="B551" s="50">
        <v>1996</v>
      </c>
      <c r="C551">
        <v>5456.2052059927428</v>
      </c>
      <c r="F551">
        <v>20731287.461648274</v>
      </c>
      <c r="I551">
        <v>9838.9127276006366</v>
      </c>
      <c r="L551">
        <f t="shared" si="36"/>
        <v>4.7459246058895649E-4</v>
      </c>
      <c r="M551">
        <v>0</v>
      </c>
      <c r="N551" t="e">
        <f t="shared" si="37"/>
        <v>#DIV/0!</v>
      </c>
      <c r="O551">
        <f t="shared" si="38"/>
        <v>3799.5798689679723</v>
      </c>
      <c r="P551" t="e">
        <f t="shared" si="38"/>
        <v>#DIV/0!</v>
      </c>
      <c r="Q551" t="e">
        <f t="shared" si="38"/>
        <v>#DIV/0!</v>
      </c>
    </row>
    <row r="552" spans="1:17">
      <c r="A552">
        <f>B587</f>
        <v>2032</v>
      </c>
      <c r="B552" s="50">
        <v>1997</v>
      </c>
      <c r="C552">
        <v>7872.5136529985157</v>
      </c>
      <c r="D552">
        <v>0.16264935796026586</v>
      </c>
      <c r="F552">
        <v>32252570.474939819</v>
      </c>
      <c r="G552">
        <v>682.1130414277394</v>
      </c>
      <c r="I552">
        <v>15347.169308914868</v>
      </c>
      <c r="J552">
        <v>0</v>
      </c>
      <c r="L552">
        <f t="shared" si="36"/>
        <v>4.7584329195837544E-4</v>
      </c>
      <c r="M552">
        <v>0</v>
      </c>
      <c r="N552" t="e">
        <f t="shared" si="37"/>
        <v>#DIV/0!</v>
      </c>
      <c r="O552">
        <f t="shared" si="38"/>
        <v>4096.8579918124788</v>
      </c>
      <c r="P552">
        <f t="shared" si="38"/>
        <v>4193.7641192188103</v>
      </c>
      <c r="Q552" t="e">
        <f t="shared" si="38"/>
        <v>#DIV/0!</v>
      </c>
    </row>
    <row r="553" spans="1:17">
      <c r="A553">
        <f>B587</f>
        <v>2032</v>
      </c>
      <c r="B553" s="50">
        <v>1998</v>
      </c>
      <c r="C553">
        <v>9156.5768193907443</v>
      </c>
      <c r="D553">
        <v>1.141656336982213</v>
      </c>
      <c r="F553">
        <v>39447619.309994899</v>
      </c>
      <c r="G553">
        <v>4869.01179065414</v>
      </c>
      <c r="I553">
        <v>18433.843577471947</v>
      </c>
      <c r="J553">
        <v>0</v>
      </c>
      <c r="L553">
        <f t="shared" si="36"/>
        <v>4.6729926672156206E-4</v>
      </c>
      <c r="M553">
        <v>0</v>
      </c>
      <c r="N553" t="e">
        <f t="shared" si="37"/>
        <v>#DIV/0!</v>
      </c>
      <c r="O553">
        <f t="shared" si="38"/>
        <v>4308.1186439081985</v>
      </c>
      <c r="P553">
        <f t="shared" si="38"/>
        <v>4264.866433908297</v>
      </c>
      <c r="Q553" t="e">
        <f t="shared" si="38"/>
        <v>#DIV/0!</v>
      </c>
    </row>
    <row r="554" spans="1:17">
      <c r="A554">
        <f>B587</f>
        <v>2032</v>
      </c>
      <c r="B554" s="50">
        <v>1999</v>
      </c>
      <c r="C554">
        <v>9836.2165920714833</v>
      </c>
      <c r="D554">
        <v>4.5158726962142115</v>
      </c>
      <c r="F554">
        <v>44289893.626512945</v>
      </c>
      <c r="G554">
        <v>19527.954342080142</v>
      </c>
      <c r="I554">
        <v>20511.634773085632</v>
      </c>
      <c r="J554">
        <v>0</v>
      </c>
      <c r="L554">
        <f t="shared" si="36"/>
        <v>4.6312224061895011E-4</v>
      </c>
      <c r="M554">
        <v>0</v>
      </c>
      <c r="N554" t="e">
        <f t="shared" si="37"/>
        <v>#DIV/0!</v>
      </c>
      <c r="O554">
        <f t="shared" si="38"/>
        <v>4502.7367191378207</v>
      </c>
      <c r="P554">
        <f t="shared" si="38"/>
        <v>4324.2924802665493</v>
      </c>
      <c r="Q554" t="e">
        <f t="shared" si="38"/>
        <v>#DIV/0!</v>
      </c>
    </row>
    <row r="555" spans="1:17">
      <c r="A555">
        <f>B587</f>
        <v>2032</v>
      </c>
      <c r="B555" s="50">
        <v>2000</v>
      </c>
      <c r="C555">
        <v>12610.725709299881</v>
      </c>
      <c r="D555">
        <v>3.0888347419907158</v>
      </c>
      <c r="F555">
        <v>59793307.494009756</v>
      </c>
      <c r="G555">
        <v>14276.182798397826</v>
      </c>
      <c r="I555">
        <v>28283.013172931784</v>
      </c>
      <c r="J555">
        <v>0</v>
      </c>
      <c r="L555">
        <f t="shared" si="36"/>
        <v>4.7301302366933368E-4</v>
      </c>
      <c r="M555">
        <v>0</v>
      </c>
      <c r="N555" t="e">
        <f t="shared" si="37"/>
        <v>#DIV/0!</v>
      </c>
      <c r="O555">
        <f t="shared" si="38"/>
        <v>4741.4644384751546</v>
      </c>
      <c r="P555">
        <f t="shared" si="38"/>
        <v>4621.8668173866117</v>
      </c>
      <c r="Q555" t="e">
        <f t="shared" si="38"/>
        <v>#DIV/0!</v>
      </c>
    </row>
    <row r="556" spans="1:17">
      <c r="A556">
        <f>B587</f>
        <v>2032</v>
      </c>
      <c r="B556" s="50">
        <v>2001</v>
      </c>
      <c r="C556">
        <v>13042.0333520023</v>
      </c>
      <c r="D556">
        <v>0.65140445272687697</v>
      </c>
      <c r="F556">
        <v>64253922.989739254</v>
      </c>
      <c r="G556">
        <v>2975.3130505784957</v>
      </c>
      <c r="I556">
        <v>30147.820750787636</v>
      </c>
      <c r="J556">
        <v>0</v>
      </c>
      <c r="L556">
        <f t="shared" si="36"/>
        <v>4.6919813371709549E-4</v>
      </c>
      <c r="M556">
        <v>0</v>
      </c>
      <c r="N556" t="e">
        <f t="shared" si="37"/>
        <v>#DIV/0!</v>
      </c>
      <c r="O556">
        <f t="shared" si="38"/>
        <v>4926.6798554747265</v>
      </c>
      <c r="P556">
        <f t="shared" si="38"/>
        <v>4567.5356349244894</v>
      </c>
      <c r="Q556" t="e">
        <f t="shared" si="38"/>
        <v>#DIV/0!</v>
      </c>
    </row>
    <row r="557" spans="1:17">
      <c r="A557">
        <f>B587</f>
        <v>2032</v>
      </c>
      <c r="B557" s="50">
        <v>2002</v>
      </c>
      <c r="C557">
        <v>13755.832665666614</v>
      </c>
      <c r="D557">
        <v>8.0257704488079309</v>
      </c>
      <c r="F557">
        <v>71196595.069131315</v>
      </c>
      <c r="G557">
        <v>33200.495330799371</v>
      </c>
      <c r="I557">
        <v>33431.822199955481</v>
      </c>
      <c r="J557">
        <v>0</v>
      </c>
      <c r="L557">
        <f t="shared" si="36"/>
        <v>4.6957052043701601E-4</v>
      </c>
      <c r="M557">
        <v>0</v>
      </c>
      <c r="N557" t="e">
        <f t="shared" si="37"/>
        <v>#DIV/0!</v>
      </c>
      <c r="O557">
        <f t="shared" si="38"/>
        <v>5175.7386702465456</v>
      </c>
      <c r="P557">
        <f t="shared" si="38"/>
        <v>4136.7362227174899</v>
      </c>
      <c r="Q557" t="e">
        <f t="shared" si="38"/>
        <v>#DIV/0!</v>
      </c>
    </row>
    <row r="558" spans="1:17">
      <c r="A558">
        <f>B587</f>
        <v>2032</v>
      </c>
      <c r="B558" s="50">
        <v>2003</v>
      </c>
      <c r="C558">
        <v>14755.427540788278</v>
      </c>
      <c r="D558">
        <v>1.5995109415740243</v>
      </c>
      <c r="F558">
        <v>78620684.265674442</v>
      </c>
      <c r="G558">
        <v>6157.4747723641458</v>
      </c>
      <c r="I558">
        <v>36798.305101443802</v>
      </c>
      <c r="J558">
        <v>0</v>
      </c>
      <c r="L558">
        <f t="shared" si="36"/>
        <v>4.6804864960339494E-4</v>
      </c>
      <c r="M558">
        <v>0</v>
      </c>
      <c r="N558" t="e">
        <f t="shared" si="37"/>
        <v>#DIV/0!</v>
      </c>
      <c r="O558">
        <f t="shared" si="38"/>
        <v>5328.2552503710303</v>
      </c>
      <c r="P558">
        <f t="shared" si="38"/>
        <v>3849.5984068135131</v>
      </c>
      <c r="Q558" t="e">
        <f t="shared" si="38"/>
        <v>#DIV/0!</v>
      </c>
    </row>
    <row r="559" spans="1:17">
      <c r="A559">
        <f>B587</f>
        <v>2032</v>
      </c>
      <c r="B559" s="50">
        <v>2004</v>
      </c>
      <c r="C559">
        <v>17016.288885710237</v>
      </c>
      <c r="D559">
        <v>0.20598945943001001</v>
      </c>
      <c r="F559">
        <v>95376619.836283386</v>
      </c>
      <c r="G559">
        <v>1198.0160455063201</v>
      </c>
      <c r="I559">
        <v>44360.227204866795</v>
      </c>
      <c r="J559">
        <v>0</v>
      </c>
      <c r="L559">
        <f t="shared" si="36"/>
        <v>4.651058852894174E-4</v>
      </c>
      <c r="M559">
        <v>0</v>
      </c>
      <c r="N559" t="e">
        <f t="shared" si="37"/>
        <v>#DIV/0!</v>
      </c>
      <c r="O559">
        <f t="shared" si="38"/>
        <v>5605.0188426442255</v>
      </c>
      <c r="P559">
        <f t="shared" si="38"/>
        <v>5815.9094587719692</v>
      </c>
      <c r="Q559" t="e">
        <f t="shared" si="38"/>
        <v>#DIV/0!</v>
      </c>
    </row>
    <row r="560" spans="1:17">
      <c r="A560">
        <f>B587</f>
        <v>2032</v>
      </c>
      <c r="B560" s="50">
        <v>2005</v>
      </c>
      <c r="C560">
        <v>19540.527254581804</v>
      </c>
      <c r="D560">
        <v>0.19776451054012001</v>
      </c>
      <c r="F560">
        <v>112977596.57095367</v>
      </c>
      <c r="G560">
        <v>1181.51133486906</v>
      </c>
      <c r="I560">
        <v>51285.110859976085</v>
      </c>
      <c r="J560">
        <v>0</v>
      </c>
      <c r="L560">
        <f t="shared" si="36"/>
        <v>4.539405370317587E-4</v>
      </c>
      <c r="M560">
        <v>0</v>
      </c>
      <c r="N560" t="e">
        <f t="shared" si="37"/>
        <v>#DIV/0!</v>
      </c>
      <c r="O560">
        <f t="shared" si="38"/>
        <v>5781.7066601651204</v>
      </c>
      <c r="P560">
        <f t="shared" si="38"/>
        <v>5974.3344831800323</v>
      </c>
      <c r="Q560" t="e">
        <f t="shared" si="38"/>
        <v>#DIV/0!</v>
      </c>
    </row>
    <row r="561" spans="1:17">
      <c r="A561">
        <f>B587</f>
        <v>2032</v>
      </c>
      <c r="B561" s="50">
        <v>2006</v>
      </c>
      <c r="C561">
        <v>22624.915598918062</v>
      </c>
      <c r="D561">
        <v>0.131783596871411</v>
      </c>
      <c r="F561">
        <v>136378509.2041176</v>
      </c>
      <c r="G561">
        <v>818.80364153504399</v>
      </c>
      <c r="I561">
        <v>61087.898094597789</v>
      </c>
      <c r="J561">
        <v>0</v>
      </c>
      <c r="L561">
        <f t="shared" si="36"/>
        <v>4.4792906485850779E-4</v>
      </c>
      <c r="M561">
        <v>0</v>
      </c>
      <c r="N561" t="e">
        <f t="shared" si="37"/>
        <v>#DIV/0!</v>
      </c>
      <c r="O561">
        <f t="shared" si="38"/>
        <v>6027.8018986572179</v>
      </c>
      <c r="P561">
        <f t="shared" si="38"/>
        <v>6213.2439922246076</v>
      </c>
      <c r="Q561" t="e">
        <f t="shared" si="38"/>
        <v>#DIV/0!</v>
      </c>
    </row>
    <row r="562" spans="1:17">
      <c r="A562">
        <f>B587</f>
        <v>2032</v>
      </c>
      <c r="B562" s="50">
        <v>2007</v>
      </c>
      <c r="C562">
        <v>25962.980996159175</v>
      </c>
      <c r="D562">
        <v>0.792827015309431</v>
      </c>
      <c r="F562">
        <v>161520399.9967126</v>
      </c>
      <c r="G562">
        <v>5216.7669588364797</v>
      </c>
      <c r="I562">
        <v>70402.934214963054</v>
      </c>
      <c r="J562">
        <v>0</v>
      </c>
      <c r="L562">
        <f t="shared" si="36"/>
        <v>4.3587642314157194E-4</v>
      </c>
      <c r="M562">
        <v>0</v>
      </c>
      <c r="N562" t="e">
        <f t="shared" si="37"/>
        <v>#DIV/0!</v>
      </c>
      <c r="O562">
        <f t="shared" si="38"/>
        <v>6221.1808428549502</v>
      </c>
      <c r="P562">
        <f t="shared" si="38"/>
        <v>6579.9561040442568</v>
      </c>
      <c r="Q562" t="e">
        <f t="shared" si="38"/>
        <v>#DIV/0!</v>
      </c>
    </row>
    <row r="563" spans="1:17">
      <c r="A563">
        <f>B587</f>
        <v>2032</v>
      </c>
      <c r="B563" s="50">
        <v>2008</v>
      </c>
      <c r="C563">
        <v>25088.167681318482</v>
      </c>
      <c r="D563">
        <v>14.327074949027001</v>
      </c>
      <c r="F563">
        <v>162477137.57356954</v>
      </c>
      <c r="G563">
        <v>90689.843554139195</v>
      </c>
      <c r="I563">
        <v>70363.53014542532</v>
      </c>
      <c r="J563">
        <v>0</v>
      </c>
      <c r="L563">
        <f t="shared" si="36"/>
        <v>4.3306726839377485E-4</v>
      </c>
      <c r="M563">
        <v>0</v>
      </c>
      <c r="N563" t="e">
        <f t="shared" si="37"/>
        <v>#DIV/0!</v>
      </c>
      <c r="O563">
        <f t="shared" si="38"/>
        <v>6476.2456803314353</v>
      </c>
      <c r="P563">
        <f t="shared" si="38"/>
        <v>6329.962248176711</v>
      </c>
      <c r="Q563" t="e">
        <f t="shared" si="38"/>
        <v>#DIV/0!</v>
      </c>
    </row>
    <row r="564" spans="1:17">
      <c r="A564">
        <f>B587</f>
        <v>2032</v>
      </c>
      <c r="B564" s="50">
        <v>2009</v>
      </c>
      <c r="C564">
        <v>20871.139597258851</v>
      </c>
      <c r="D564">
        <v>2.4629871970791801</v>
      </c>
      <c r="F564">
        <v>139838078.55396488</v>
      </c>
      <c r="G564">
        <v>18026.893727866998</v>
      </c>
      <c r="I564">
        <v>56158.226589969352</v>
      </c>
      <c r="J564">
        <v>0</v>
      </c>
      <c r="L564">
        <f t="shared" si="36"/>
        <v>4.0159466699406444E-4</v>
      </c>
      <c r="M564">
        <v>0</v>
      </c>
      <c r="N564" t="e">
        <f t="shared" si="37"/>
        <v>#DIV/0!</v>
      </c>
      <c r="O564">
        <f t="shared" si="38"/>
        <v>6700.0691506241837</v>
      </c>
      <c r="P564">
        <f t="shared" si="38"/>
        <v>7319.1179187796115</v>
      </c>
      <c r="Q564" t="e">
        <f t="shared" si="38"/>
        <v>#DIV/0!</v>
      </c>
    </row>
    <row r="565" spans="1:17">
      <c r="A565">
        <f>B587</f>
        <v>2032</v>
      </c>
      <c r="B565" s="50">
        <v>2010</v>
      </c>
      <c r="C565">
        <v>29094.897835493477</v>
      </c>
      <c r="D565">
        <v>17.012228052808201</v>
      </c>
      <c r="E565">
        <v>0.72548994511793696</v>
      </c>
      <c r="F565">
        <v>202961416.36311567</v>
      </c>
      <c r="G565">
        <v>123173.854222283</v>
      </c>
      <c r="H565">
        <v>4885.8401264178701</v>
      </c>
      <c r="I565">
        <v>75683.752550591045</v>
      </c>
      <c r="J565">
        <v>0</v>
      </c>
      <c r="K565">
        <v>0.89226459441384698</v>
      </c>
      <c r="L565">
        <f t="shared" si="36"/>
        <v>3.7289724277044959E-4</v>
      </c>
      <c r="M565">
        <v>0</v>
      </c>
      <c r="N565">
        <f t="shared" si="37"/>
        <v>1.8262255238139048E-4</v>
      </c>
      <c r="O565">
        <f t="shared" si="38"/>
        <v>6975.842208166092</v>
      </c>
      <c r="P565">
        <f t="shared" si="38"/>
        <v>7240.3128996351979</v>
      </c>
      <c r="Q565">
        <f t="shared" si="38"/>
        <v>6734.5387200695377</v>
      </c>
    </row>
    <row r="566" spans="1:17">
      <c r="A566">
        <f>B587</f>
        <v>2032</v>
      </c>
      <c r="B566" s="50">
        <v>2011</v>
      </c>
      <c r="C566">
        <v>34079.156598696834</v>
      </c>
      <c r="D566">
        <v>262.15615332886119</v>
      </c>
      <c r="E566">
        <v>38.885172227402499</v>
      </c>
      <c r="F566">
        <v>250289704.92367482</v>
      </c>
      <c r="G566">
        <v>2011048.1394587052</v>
      </c>
      <c r="H566">
        <v>276448.97184232803</v>
      </c>
      <c r="I566">
        <v>95937.818065434258</v>
      </c>
      <c r="J566">
        <v>0</v>
      </c>
      <c r="K566">
        <v>50.422215685533502</v>
      </c>
      <c r="L566">
        <f t="shared" si="36"/>
        <v>3.8330708845851346E-4</v>
      </c>
      <c r="M566">
        <v>0</v>
      </c>
      <c r="N566">
        <f t="shared" si="37"/>
        <v>1.8239248766058601E-4</v>
      </c>
      <c r="O566">
        <f t="shared" si="38"/>
        <v>7344.3632385328965</v>
      </c>
      <c r="P566">
        <f t="shared" si="38"/>
        <v>7671.1841927889081</v>
      </c>
      <c r="Q566">
        <f t="shared" si="38"/>
        <v>7109.3672988161179</v>
      </c>
    </row>
    <row r="567" spans="1:17">
      <c r="A567">
        <f>B587</f>
        <v>2032</v>
      </c>
      <c r="B567" s="50">
        <v>2012</v>
      </c>
      <c r="C567">
        <v>51635.59639353511</v>
      </c>
      <c r="D567">
        <v>439.3150713097657</v>
      </c>
      <c r="E567">
        <v>442.49247108086098</v>
      </c>
      <c r="F567">
        <v>395790237.13422608</v>
      </c>
      <c r="G567">
        <v>3540687.9631758295</v>
      </c>
      <c r="H567">
        <v>3322321.4927423899</v>
      </c>
      <c r="I567">
        <v>143399.97764502824</v>
      </c>
      <c r="J567">
        <v>0</v>
      </c>
      <c r="K567">
        <v>600.54420535208703</v>
      </c>
      <c r="L567">
        <f t="shared" si="36"/>
        <v>3.6231307442885805E-4</v>
      </c>
      <c r="M567">
        <v>0</v>
      </c>
      <c r="N567">
        <f t="shared" si="37"/>
        <v>1.8076041306176288E-4</v>
      </c>
      <c r="O567">
        <f t="shared" si="38"/>
        <v>7665.0656674468055</v>
      </c>
      <c r="P567">
        <f t="shared" si="38"/>
        <v>8059.5640678105783</v>
      </c>
      <c r="Q567">
        <f t="shared" si="38"/>
        <v>7508.198918338815</v>
      </c>
    </row>
    <row r="568" spans="1:17">
      <c r="A568">
        <f>B587</f>
        <v>2032</v>
      </c>
      <c r="B568" s="50">
        <v>2013</v>
      </c>
      <c r="C568">
        <v>73973.468671291281</v>
      </c>
      <c r="D568">
        <v>1393.3310662136298</v>
      </c>
      <c r="E568">
        <v>966.60169949591398</v>
      </c>
      <c r="F568">
        <v>595037775.89222753</v>
      </c>
      <c r="G568">
        <v>11750572.899029482</v>
      </c>
      <c r="H568">
        <v>7645066.3703766996</v>
      </c>
      <c r="I568">
        <v>211002.56404368184</v>
      </c>
      <c r="J568">
        <v>0</v>
      </c>
      <c r="K568">
        <v>1373.30564443618</v>
      </c>
      <c r="L568">
        <f t="shared" si="36"/>
        <v>3.5460364466322275E-4</v>
      </c>
      <c r="M568">
        <v>0</v>
      </c>
      <c r="N568">
        <f t="shared" si="37"/>
        <v>1.7963292637425624E-4</v>
      </c>
      <c r="O568">
        <f t="shared" si="38"/>
        <v>8043.9350294135738</v>
      </c>
      <c r="P568">
        <f t="shared" si="38"/>
        <v>8433.4392478318914</v>
      </c>
      <c r="Q568">
        <f t="shared" si="38"/>
        <v>7909.2209069812598</v>
      </c>
    </row>
    <row r="569" spans="1:17">
      <c r="A569">
        <f>B587</f>
        <v>2032</v>
      </c>
      <c r="B569" s="50">
        <v>2014</v>
      </c>
      <c r="C569">
        <v>82708.523144109116</v>
      </c>
      <c r="D569">
        <v>1706.9282143916548</v>
      </c>
      <c r="E569">
        <v>1533.7613876294999</v>
      </c>
      <c r="F569">
        <v>698170183.71504557</v>
      </c>
      <c r="G569">
        <v>15114971.105845222</v>
      </c>
      <c r="H569">
        <v>12780276.6381352</v>
      </c>
      <c r="I569">
        <v>247562.83045164132</v>
      </c>
      <c r="J569">
        <v>0</v>
      </c>
      <c r="K569">
        <v>2286.8516146635702</v>
      </c>
      <c r="L569">
        <f t="shared" si="36"/>
        <v>3.5458808787039632E-4</v>
      </c>
      <c r="M569">
        <v>0</v>
      </c>
      <c r="N569">
        <f t="shared" si="37"/>
        <v>1.789360026714766E-4</v>
      </c>
      <c r="O569">
        <f t="shared" si="38"/>
        <v>8441.3329748201704</v>
      </c>
      <c r="P569">
        <f t="shared" si="38"/>
        <v>8855.0713371576458</v>
      </c>
      <c r="Q569">
        <f t="shared" si="38"/>
        <v>8332.6368372643137</v>
      </c>
    </row>
    <row r="570" spans="1:17">
      <c r="A570">
        <f>B587</f>
        <v>2032</v>
      </c>
      <c r="B570" s="50">
        <v>2015</v>
      </c>
      <c r="C570">
        <v>114076.44545200879</v>
      </c>
      <c r="D570">
        <v>2656.5874237024123</v>
      </c>
      <c r="E570">
        <v>1249.493851239778</v>
      </c>
      <c r="F570">
        <v>1008665114.5083264</v>
      </c>
      <c r="G570">
        <v>24711136.171909407</v>
      </c>
      <c r="H570">
        <v>10944705.743285416</v>
      </c>
      <c r="I570">
        <v>351662.38379676902</v>
      </c>
      <c r="J570">
        <v>0</v>
      </c>
      <c r="K570">
        <v>1951.0256841260377</v>
      </c>
      <c r="L570">
        <f t="shared" si="36"/>
        <v>3.4864136643427665E-4</v>
      </c>
      <c r="M570">
        <v>0</v>
      </c>
      <c r="N570">
        <f t="shared" si="37"/>
        <v>1.7826205015360904E-4</v>
      </c>
      <c r="O570">
        <f t="shared" si="38"/>
        <v>8842.0103774417239</v>
      </c>
      <c r="P570">
        <f t="shared" si="38"/>
        <v>9301.8343576550487</v>
      </c>
      <c r="Q570">
        <f t="shared" si="38"/>
        <v>8759.3114063152971</v>
      </c>
    </row>
    <row r="571" spans="1:17">
      <c r="A571">
        <f>B587</f>
        <v>2032</v>
      </c>
      <c r="B571" s="50">
        <v>2016</v>
      </c>
      <c r="C571">
        <v>123775.8630260655</v>
      </c>
      <c r="D571">
        <v>5025.9015629515598</v>
      </c>
      <c r="E571">
        <v>1496.848589851181</v>
      </c>
      <c r="F571">
        <v>1144338435.2625873</v>
      </c>
      <c r="G571">
        <v>48586435.482362203</v>
      </c>
      <c r="H571">
        <v>13786702.693164475</v>
      </c>
      <c r="I571">
        <v>392125.26154694438</v>
      </c>
      <c r="J571">
        <v>0</v>
      </c>
      <c r="K571">
        <v>2446.7698027504116</v>
      </c>
      <c r="L571">
        <f t="shared" si="36"/>
        <v>3.4266546457208244E-4</v>
      </c>
      <c r="M571">
        <v>0</v>
      </c>
      <c r="N571">
        <f t="shared" si="37"/>
        <v>1.7747316796521141E-4</v>
      </c>
      <c r="O571">
        <f t="shared" si="38"/>
        <v>9245.2470722955513</v>
      </c>
      <c r="P571">
        <f t="shared" si="38"/>
        <v>9667.2079374807454</v>
      </c>
      <c r="Q571">
        <f t="shared" si="38"/>
        <v>9210.4858077430326</v>
      </c>
    </row>
    <row r="572" spans="1:17">
      <c r="A572">
        <f>B587</f>
        <v>2032</v>
      </c>
      <c r="B572" s="50">
        <v>2017</v>
      </c>
      <c r="C572">
        <v>150091.28414438537</v>
      </c>
      <c r="D572">
        <v>9873.7192381081404</v>
      </c>
      <c r="E572">
        <v>4290.3053612688991</v>
      </c>
      <c r="F572">
        <v>1441482001.8757205</v>
      </c>
      <c r="G572">
        <v>100210901.395171</v>
      </c>
      <c r="H572">
        <v>41179018.167617932</v>
      </c>
      <c r="I572">
        <v>498662.43427562626</v>
      </c>
      <c r="J572">
        <v>0</v>
      </c>
      <c r="K572">
        <v>7291.7868153370955</v>
      </c>
      <c r="L572">
        <f t="shared" si="36"/>
        <v>3.4593732951694475E-4</v>
      </c>
      <c r="M572">
        <v>0</v>
      </c>
      <c r="N572">
        <f t="shared" si="37"/>
        <v>1.7707529561914519E-4</v>
      </c>
      <c r="O572">
        <f t="shared" si="38"/>
        <v>9604.0353714945795</v>
      </c>
      <c r="P572">
        <f t="shared" si="38"/>
        <v>10149.255713936218</v>
      </c>
      <c r="Q572">
        <f t="shared" si="38"/>
        <v>9598.1555390823833</v>
      </c>
    </row>
    <row r="573" spans="1:17">
      <c r="A573">
        <f>B587</f>
        <v>2032</v>
      </c>
      <c r="B573" s="50">
        <v>2018</v>
      </c>
      <c r="C573">
        <v>155702.39386980672</v>
      </c>
      <c r="D573">
        <v>20530.731623354899</v>
      </c>
      <c r="E573">
        <v>4703.8672905214917</v>
      </c>
      <c r="F573">
        <v>1552903580.9004371</v>
      </c>
      <c r="G573">
        <v>218030321.648283</v>
      </c>
      <c r="H573">
        <v>47385175.299419098</v>
      </c>
      <c r="I573">
        <v>540936.18147183966</v>
      </c>
      <c r="J573">
        <v>0</v>
      </c>
      <c r="K573">
        <v>8378.0398420822967</v>
      </c>
      <c r="L573">
        <f t="shared" si="36"/>
        <v>3.4833854987840438E-4</v>
      </c>
      <c r="M573">
        <v>0</v>
      </c>
      <c r="N573">
        <f t="shared" si="37"/>
        <v>1.7680719315994604E-4</v>
      </c>
      <c r="O573">
        <f t="shared" si="38"/>
        <v>9973.5369656482271</v>
      </c>
      <c r="P573">
        <f t="shared" si="38"/>
        <v>10619.705407880392</v>
      </c>
      <c r="Q573">
        <f t="shared" si="38"/>
        <v>10073.663301450362</v>
      </c>
    </row>
    <row r="574" spans="1:17">
      <c r="A574">
        <f>B587</f>
        <v>2032</v>
      </c>
      <c r="B574" s="50">
        <v>2019</v>
      </c>
      <c r="C574">
        <v>138978.65601258943</v>
      </c>
      <c r="D574">
        <v>16047.543691148661</v>
      </c>
      <c r="E574">
        <v>3946.427221763437</v>
      </c>
      <c r="F574">
        <v>1438071753.7664351</v>
      </c>
      <c r="G574">
        <v>179086220.28615561</v>
      </c>
      <c r="H574">
        <v>41483115.090258732</v>
      </c>
      <c r="I574">
        <v>488563.11609537137</v>
      </c>
      <c r="J574">
        <v>0</v>
      </c>
      <c r="K574">
        <v>7120.6922457737301</v>
      </c>
      <c r="L574">
        <f t="shared" si="36"/>
        <v>3.3973486706472195E-4</v>
      </c>
      <c r="M574">
        <v>0</v>
      </c>
      <c r="N574">
        <f t="shared" si="37"/>
        <v>1.7165278524239482E-4</v>
      </c>
      <c r="O574">
        <f t="shared" si="38"/>
        <v>10347.428842858913</v>
      </c>
      <c r="P574">
        <f t="shared" si="38"/>
        <v>11159.727851991089</v>
      </c>
      <c r="Q574">
        <f t="shared" si="38"/>
        <v>10511.562169825662</v>
      </c>
    </row>
    <row r="575" spans="1:17">
      <c r="A575">
        <f>B587</f>
        <v>2032</v>
      </c>
      <c r="B575" s="50">
        <v>2020</v>
      </c>
      <c r="C575">
        <v>118391.78707392774</v>
      </c>
      <c r="D575">
        <v>7667.737814697085</v>
      </c>
      <c r="E575">
        <v>3958.7689062109798</v>
      </c>
      <c r="F575">
        <v>1280034164.8918681</v>
      </c>
      <c r="G575">
        <v>89288375.088983223</v>
      </c>
      <c r="H575">
        <v>43537464.654274553</v>
      </c>
      <c r="I575">
        <v>423257.79410772189</v>
      </c>
      <c r="J575">
        <v>0</v>
      </c>
      <c r="K575">
        <v>7334.6008381860656</v>
      </c>
      <c r="L575">
        <f t="shared" si="36"/>
        <v>3.3066132585881167E-4</v>
      </c>
      <c r="M575">
        <v>0</v>
      </c>
      <c r="N575">
        <f t="shared" si="37"/>
        <v>1.684664207350886E-4</v>
      </c>
      <c r="O575">
        <f t="shared" si="38"/>
        <v>10811.849339621611</v>
      </c>
      <c r="P575">
        <f t="shared" si="38"/>
        <v>11644.682857809814</v>
      </c>
      <c r="Q575">
        <f t="shared" si="38"/>
        <v>10997.72825485415</v>
      </c>
    </row>
    <row r="576" spans="1:17">
      <c r="A576">
        <f>B587</f>
        <v>2032</v>
      </c>
      <c r="B576" s="50">
        <v>2021</v>
      </c>
      <c r="C576">
        <v>149201.85505853104</v>
      </c>
      <c r="D576">
        <v>11207.906318235711</v>
      </c>
      <c r="E576">
        <v>5805.2543132781648</v>
      </c>
      <c r="F576">
        <v>1685233858.6800661</v>
      </c>
      <c r="G576">
        <v>133881503.92985255</v>
      </c>
      <c r="H576">
        <v>66553971.787564695</v>
      </c>
      <c r="I576">
        <v>533820.14903984452</v>
      </c>
      <c r="J576">
        <v>0</v>
      </c>
      <c r="K576">
        <v>10875.809008458771</v>
      </c>
      <c r="L576">
        <f t="shared" si="36"/>
        <v>3.1676324700593845E-4</v>
      </c>
      <c r="M576">
        <v>0</v>
      </c>
      <c r="N576">
        <f t="shared" si="37"/>
        <v>1.6341337288138926E-4</v>
      </c>
      <c r="O576">
        <f t="shared" si="38"/>
        <v>11294.992666270526</v>
      </c>
      <c r="P576">
        <f t="shared" si="38"/>
        <v>11945.273285521846</v>
      </c>
      <c r="Q576">
        <f t="shared" si="38"/>
        <v>11464.43690422623</v>
      </c>
    </row>
    <row r="577" spans="1:17">
      <c r="A577">
        <f>B587</f>
        <v>2032</v>
      </c>
      <c r="B577" s="50">
        <v>2022</v>
      </c>
      <c r="C577">
        <v>179520.50856063195</v>
      </c>
      <c r="D577">
        <v>15104.86609668916</v>
      </c>
      <c r="E577">
        <v>7381.7257138951754</v>
      </c>
      <c r="F577">
        <v>2117171407.6672523</v>
      </c>
      <c r="G577">
        <v>185868270.98114419</v>
      </c>
      <c r="H577">
        <v>88367167.823989958</v>
      </c>
      <c r="I577">
        <v>647294.20596566296</v>
      </c>
      <c r="J577">
        <v>0</v>
      </c>
      <c r="K577">
        <v>13041.939230447351</v>
      </c>
      <c r="L577">
        <f t="shared" si="36"/>
        <v>3.0573538052777055E-4</v>
      </c>
      <c r="M577">
        <v>0</v>
      </c>
      <c r="N577">
        <f t="shared" si="37"/>
        <v>1.4758806411476638E-4</v>
      </c>
      <c r="O577">
        <f t="shared" si="38"/>
        <v>11793.479333600431</v>
      </c>
      <c r="P577">
        <f t="shared" si="38"/>
        <v>12305.191571468793</v>
      </c>
      <c r="Q577">
        <f t="shared" si="38"/>
        <v>11971.071704499913</v>
      </c>
    </row>
    <row r="578" spans="1:17">
      <c r="A578">
        <f>B587</f>
        <v>2032</v>
      </c>
      <c r="B578" s="50">
        <v>2023</v>
      </c>
      <c r="C578">
        <v>187301.88718113783</v>
      </c>
      <c r="D578">
        <v>16740.684064947243</v>
      </c>
      <c r="E578">
        <v>7873.1400079784953</v>
      </c>
      <c r="F578">
        <v>2305682937.2087493</v>
      </c>
      <c r="G578">
        <v>213906702.66339222</v>
      </c>
      <c r="H578">
        <v>98328914.925934568</v>
      </c>
      <c r="I578">
        <v>679831.27098593104</v>
      </c>
      <c r="J578">
        <v>0</v>
      </c>
      <c r="K578">
        <v>13983.005837640663</v>
      </c>
      <c r="L578">
        <f t="shared" si="36"/>
        <v>2.9485028492639675E-4</v>
      </c>
      <c r="M578">
        <v>0</v>
      </c>
      <c r="N578">
        <f t="shared" si="37"/>
        <v>1.4220644912204356E-4</v>
      </c>
      <c r="O578">
        <f t="shared" si="38"/>
        <v>12309.982413465732</v>
      </c>
      <c r="P578">
        <f t="shared" si="38"/>
        <v>12777.65602848239</v>
      </c>
      <c r="Q578">
        <f t="shared" si="38"/>
        <v>12489.161227450528</v>
      </c>
    </row>
    <row r="579" spans="1:17">
      <c r="A579">
        <f>B587</f>
        <v>2032</v>
      </c>
      <c r="B579" s="50">
        <v>2024</v>
      </c>
      <c r="C579">
        <v>194051.31166922694</v>
      </c>
      <c r="D579">
        <v>18489.581638050808</v>
      </c>
      <c r="E579">
        <v>8068.8939587333043</v>
      </c>
      <c r="F579">
        <v>2493549628.5026593</v>
      </c>
      <c r="G579">
        <v>245347622.90108937</v>
      </c>
      <c r="H579">
        <v>105264175.13647996</v>
      </c>
      <c r="I579">
        <v>708151.77431376115</v>
      </c>
      <c r="J579">
        <v>0</v>
      </c>
      <c r="K579">
        <v>14408.245939230985</v>
      </c>
      <c r="L579">
        <f t="shared" si="36"/>
        <v>2.8399345504063464E-4</v>
      </c>
      <c r="M579">
        <v>0</v>
      </c>
      <c r="N579">
        <f t="shared" si="37"/>
        <v>1.3687701367108055E-4</v>
      </c>
      <c r="O579">
        <f t="shared" si="38"/>
        <v>12849.949876932946</v>
      </c>
      <c r="P579">
        <f t="shared" si="38"/>
        <v>13269.506455255534</v>
      </c>
      <c r="Q579">
        <f t="shared" si="38"/>
        <v>13045.675860264355</v>
      </c>
    </row>
    <row r="580" spans="1:17">
      <c r="A580">
        <f>B587</f>
        <v>2032</v>
      </c>
      <c r="B580" s="50">
        <v>2025</v>
      </c>
      <c r="C580">
        <v>201713.2772438812</v>
      </c>
      <c r="D580">
        <v>20187.165193063356</v>
      </c>
      <c r="E580">
        <v>8567.4444050248112</v>
      </c>
      <c r="F580">
        <v>2705798144.1893258</v>
      </c>
      <c r="G580">
        <v>277839267.5239296</v>
      </c>
      <c r="H580">
        <v>116554550.71160427</v>
      </c>
      <c r="I580">
        <v>739357.78129777801</v>
      </c>
      <c r="J580">
        <v>0</v>
      </c>
      <c r="K580">
        <v>15318.545076418523</v>
      </c>
      <c r="L580">
        <f t="shared" si="36"/>
        <v>2.7324942286827321E-4</v>
      </c>
      <c r="M580">
        <v>0</v>
      </c>
      <c r="N580">
        <f t="shared" si="37"/>
        <v>1.3142811655910227E-4</v>
      </c>
      <c r="O580">
        <f t="shared" si="38"/>
        <v>13414.08052637945</v>
      </c>
      <c r="P580">
        <f t="shared" si="38"/>
        <v>13763.164112779925</v>
      </c>
      <c r="Q580">
        <f t="shared" si="38"/>
        <v>13604.35448443003</v>
      </c>
    </row>
    <row r="581" spans="1:17">
      <c r="A581">
        <f>B587</f>
        <v>2032</v>
      </c>
      <c r="B581" s="50">
        <v>2026</v>
      </c>
      <c r="C581">
        <v>210735.0897840363</v>
      </c>
      <c r="D581">
        <v>18582.574061796633</v>
      </c>
      <c r="E581">
        <v>8085.2554354241547</v>
      </c>
      <c r="F581">
        <v>2949537495.1650324</v>
      </c>
      <c r="G581">
        <v>265047599.60953775</v>
      </c>
      <c r="H581">
        <v>114613612.35404201</v>
      </c>
      <c r="I581">
        <v>795769.81742191489</v>
      </c>
      <c r="J581">
        <v>0</v>
      </c>
      <c r="K581">
        <v>15029.220337057828</v>
      </c>
      <c r="L581">
        <f t="shared" si="36"/>
        <v>2.697947792582274E-4</v>
      </c>
      <c r="M581">
        <v>0</v>
      </c>
      <c r="N581">
        <f t="shared" si="37"/>
        <v>1.3112945337271538E-4</v>
      </c>
      <c r="O581">
        <f t="shared" si="38"/>
        <v>13996.423178445279</v>
      </c>
      <c r="P581">
        <f t="shared" si="38"/>
        <v>14263.233862441119</v>
      </c>
      <c r="Q581">
        <f t="shared" si="38"/>
        <v>14175.632825634944</v>
      </c>
    </row>
    <row r="582" spans="1:17">
      <c r="A582">
        <f>B587</f>
        <v>2032</v>
      </c>
      <c r="B582" s="50">
        <v>2027</v>
      </c>
      <c r="C582">
        <v>216456.89248901713</v>
      </c>
      <c r="D582">
        <v>19890.972663881646</v>
      </c>
      <c r="E582">
        <v>8467.0279558641596</v>
      </c>
      <c r="F582">
        <v>3158561590.1385241</v>
      </c>
      <c r="G582">
        <v>293853310.4399966</v>
      </c>
      <c r="H582">
        <v>124978511.89844848</v>
      </c>
      <c r="I582">
        <v>850672.17204201629</v>
      </c>
      <c r="J582">
        <v>0</v>
      </c>
      <c r="K582">
        <v>16361.954225996433</v>
      </c>
      <c r="L582">
        <f t="shared" si="36"/>
        <v>2.6932264822631134E-4</v>
      </c>
      <c r="M582">
        <v>0</v>
      </c>
      <c r="N582">
        <f t="shared" si="37"/>
        <v>1.3091813926614335E-4</v>
      </c>
      <c r="O582">
        <f t="shared" si="38"/>
        <v>14592.104477794752</v>
      </c>
      <c r="P582">
        <f t="shared" si="38"/>
        <v>14773.199652201034</v>
      </c>
      <c r="Q582">
        <f t="shared" si="38"/>
        <v>14760.611698688192</v>
      </c>
    </row>
    <row r="583" spans="1:17">
      <c r="A583">
        <f>B587</f>
        <v>2032</v>
      </c>
      <c r="B583" s="50">
        <v>2028</v>
      </c>
      <c r="C583">
        <v>219719.46910275923</v>
      </c>
      <c r="D583">
        <v>21060.282084683859</v>
      </c>
      <c r="E583">
        <v>8692.4556521845552</v>
      </c>
      <c r="F583">
        <v>3341246619.722743</v>
      </c>
      <c r="G583">
        <v>322164660.03333944</v>
      </c>
      <c r="H583">
        <v>133546995.73056945</v>
      </c>
      <c r="I583">
        <v>898560.27654164133</v>
      </c>
      <c r="J583">
        <v>0</v>
      </c>
      <c r="K583">
        <v>17457.108158435043</v>
      </c>
      <c r="L583">
        <f t="shared" si="36"/>
        <v>2.689296477660796E-4</v>
      </c>
      <c r="M583">
        <v>0</v>
      </c>
      <c r="N583">
        <f t="shared" si="37"/>
        <v>1.3071883843538264E-4</v>
      </c>
      <c r="O583">
        <f t="shared" si="38"/>
        <v>15206.875537097243</v>
      </c>
      <c r="P583">
        <f t="shared" si="38"/>
        <v>15297.262341402087</v>
      </c>
      <c r="Q583">
        <f t="shared" si="38"/>
        <v>15363.552150767306</v>
      </c>
    </row>
    <row r="584" spans="1:17">
      <c r="A584">
        <f>B587</f>
        <v>2032</v>
      </c>
      <c r="B584" s="50">
        <v>2029</v>
      </c>
      <c r="C584">
        <v>220666.63187029256</v>
      </c>
      <c r="D584">
        <v>21854.187973124484</v>
      </c>
      <c r="E584">
        <v>8792.1396532261879</v>
      </c>
      <c r="F584">
        <v>3494345057.137639</v>
      </c>
      <c r="G584">
        <v>345742252.26022422</v>
      </c>
      <c r="H584">
        <v>140468105.76480031</v>
      </c>
      <c r="I584">
        <v>939018.72628348577</v>
      </c>
      <c r="J584">
        <v>0</v>
      </c>
      <c r="K584">
        <v>18337.691706255628</v>
      </c>
      <c r="L584">
        <f t="shared" si="36"/>
        <v>2.6872524348029738E-4</v>
      </c>
      <c r="M584">
        <v>0</v>
      </c>
      <c r="N584">
        <f t="shared" si="37"/>
        <v>1.3054701354740445E-4</v>
      </c>
      <c r="O584">
        <f t="shared" si="38"/>
        <v>15835.403058091759</v>
      </c>
      <c r="P584">
        <f t="shared" si="38"/>
        <v>15820.411752905482</v>
      </c>
      <c r="Q584">
        <f t="shared" si="38"/>
        <v>15976.555344324739</v>
      </c>
    </row>
    <row r="585" spans="1:17">
      <c r="A585">
        <f>B587</f>
        <v>2032</v>
      </c>
      <c r="B585" s="50">
        <v>2030</v>
      </c>
      <c r="C585">
        <v>220503.75139418236</v>
      </c>
      <c r="D585">
        <v>22864.616294463416</v>
      </c>
      <c r="E585">
        <v>8869.960783664148</v>
      </c>
      <c r="F585">
        <v>3629585859.9903698</v>
      </c>
      <c r="G585">
        <v>373348864.2482208</v>
      </c>
      <c r="H585">
        <v>147045963.48089081</v>
      </c>
      <c r="I585">
        <v>974808.06571409816</v>
      </c>
      <c r="J585">
        <v>0</v>
      </c>
      <c r="K585">
        <v>19175.491763817536</v>
      </c>
      <c r="L585">
        <f t="shared" si="36"/>
        <v>2.6857280784003403E-4</v>
      </c>
      <c r="M585">
        <v>0</v>
      </c>
      <c r="N585">
        <f t="shared" si="37"/>
        <v>1.3040474767135967E-4</v>
      </c>
      <c r="O585">
        <f t="shared" si="38"/>
        <v>16460.426804721159</v>
      </c>
      <c r="P585">
        <f t="shared" si="38"/>
        <v>16328.673940556171</v>
      </c>
      <c r="Q585">
        <f t="shared" si="38"/>
        <v>16577.972221895965</v>
      </c>
    </row>
    <row r="586" spans="1:17">
      <c r="A586">
        <f>B587</f>
        <v>2032</v>
      </c>
      <c r="B586" s="50">
        <v>2031</v>
      </c>
      <c r="C586">
        <v>224217.28911984994</v>
      </c>
      <c r="D586">
        <v>23268.176681178902</v>
      </c>
      <c r="E586">
        <v>9022.9073681688387</v>
      </c>
      <c r="F586">
        <v>3809195685.6914554</v>
      </c>
      <c r="G586">
        <v>389696194.35062164</v>
      </c>
      <c r="H586">
        <v>154135651.12724385</v>
      </c>
      <c r="I586">
        <v>1022826.5274170351</v>
      </c>
      <c r="J586">
        <v>0</v>
      </c>
      <c r="K586">
        <v>20073.697305047084</v>
      </c>
      <c r="L586">
        <f t="shared" si="36"/>
        <v>2.6851509132468445E-4</v>
      </c>
      <c r="M586">
        <v>0</v>
      </c>
      <c r="N586">
        <f t="shared" si="37"/>
        <v>1.3023396701698566E-4</v>
      </c>
      <c r="O586">
        <f t="shared" si="38"/>
        <v>16988.857998614647</v>
      </c>
      <c r="P586">
        <f t="shared" si="38"/>
        <v>16748.033148030805</v>
      </c>
      <c r="Q586">
        <f t="shared" si="38"/>
        <v>17082.70348324822</v>
      </c>
    </row>
    <row r="587" spans="1:17">
      <c r="A587">
        <f>B587</f>
        <v>2032</v>
      </c>
      <c r="B587" s="50">
        <v>2032</v>
      </c>
      <c r="C587">
        <v>205540.95216434903</v>
      </c>
      <c r="D587">
        <v>21325.825382955285</v>
      </c>
      <c r="E587">
        <v>8270.4885825997117</v>
      </c>
      <c r="F587">
        <v>3580791779.435739</v>
      </c>
      <c r="G587">
        <v>363580256.26385283</v>
      </c>
      <c r="H587">
        <v>144511859.86821741</v>
      </c>
      <c r="I587">
        <v>961884.13474691089</v>
      </c>
      <c r="J587">
        <v>0</v>
      </c>
      <c r="K587">
        <v>18795.974622983951</v>
      </c>
      <c r="L587">
        <f t="shared" si="36"/>
        <v>2.6862330847354787E-4</v>
      </c>
      <c r="M587">
        <v>0</v>
      </c>
      <c r="N587">
        <f t="shared" si="37"/>
        <v>1.300652738129887E-4</v>
      </c>
      <c r="O587">
        <f t="shared" si="38"/>
        <v>17421.305787143403</v>
      </c>
      <c r="P587">
        <f t="shared" si="38"/>
        <v>17048.824593417386</v>
      </c>
      <c r="Q587">
        <f t="shared" si="38"/>
        <v>17473.195014410157</v>
      </c>
    </row>
    <row r="588" spans="1:17">
      <c r="A588">
        <f>B632</f>
        <v>2033</v>
      </c>
      <c r="B588" s="50">
        <v>1989</v>
      </c>
      <c r="C588">
        <v>2946.6401735977893</v>
      </c>
      <c r="D588">
        <v>0.31299564675198499</v>
      </c>
      <c r="F588">
        <v>7390567.3241593307</v>
      </c>
      <c r="G588">
        <v>615.07403284146301</v>
      </c>
      <c r="I588">
        <v>3878.1680545894915</v>
      </c>
      <c r="J588">
        <v>0</v>
      </c>
      <c r="L588">
        <f t="shared" si="36"/>
        <v>5.2474565002770329E-4</v>
      </c>
      <c r="M588">
        <v>0</v>
      </c>
      <c r="N588" t="e">
        <f t="shared" si="37"/>
        <v>#DIV/0!</v>
      </c>
      <c r="O588">
        <f t="shared" si="38"/>
        <v>2508.1336331390589</v>
      </c>
      <c r="P588">
        <f t="shared" si="38"/>
        <v>1965.1200878485133</v>
      </c>
      <c r="Q588" t="e">
        <f t="shared" si="38"/>
        <v>#DIV/0!</v>
      </c>
    </row>
    <row r="589" spans="1:17">
      <c r="A589">
        <f>B632</f>
        <v>2033</v>
      </c>
      <c r="B589" s="50">
        <v>1990</v>
      </c>
      <c r="C589">
        <v>3508.5208029591599</v>
      </c>
      <c r="F589">
        <v>9041913.7160117719</v>
      </c>
      <c r="I589">
        <v>4773.8507384240256</v>
      </c>
      <c r="L589">
        <f t="shared" si="36"/>
        <v>5.2796906588151854E-4</v>
      </c>
      <c r="M589">
        <v>0</v>
      </c>
      <c r="N589" t="e">
        <f t="shared" si="37"/>
        <v>#DIV/0!</v>
      </c>
      <c r="O589">
        <f t="shared" si="38"/>
        <v>2577.1298572280466</v>
      </c>
      <c r="P589" t="e">
        <f t="shared" si="38"/>
        <v>#DIV/0!</v>
      </c>
      <c r="Q589" t="e">
        <f t="shared" si="38"/>
        <v>#DIV/0!</v>
      </c>
    </row>
    <row r="590" spans="1:17">
      <c r="A590">
        <f>B632</f>
        <v>2033</v>
      </c>
      <c r="B590" s="50">
        <v>1991</v>
      </c>
      <c r="C590">
        <v>3983.2755894514439</v>
      </c>
      <c r="F590">
        <v>10615603.681601102</v>
      </c>
      <c r="I590">
        <v>5509.9026914211581</v>
      </c>
      <c r="L590">
        <f t="shared" si="36"/>
        <v>5.1903809304513571E-4</v>
      </c>
      <c r="M590">
        <v>0</v>
      </c>
      <c r="N590" t="e">
        <f t="shared" si="37"/>
        <v>#DIV/0!</v>
      </c>
      <c r="O590">
        <f t="shared" si="38"/>
        <v>2665.0437418172783</v>
      </c>
      <c r="P590" t="e">
        <f t="shared" si="38"/>
        <v>#DIV/0!</v>
      </c>
      <c r="Q590" t="e">
        <f t="shared" si="38"/>
        <v>#DIV/0!</v>
      </c>
    </row>
    <row r="591" spans="1:17">
      <c r="A591">
        <f>B632</f>
        <v>2033</v>
      </c>
      <c r="B591" s="50">
        <v>1992</v>
      </c>
      <c r="C591">
        <v>3333.3072795636476</v>
      </c>
      <c r="F591">
        <v>9440312.097878743</v>
      </c>
      <c r="I591">
        <v>4883.0675881725174</v>
      </c>
      <c r="L591">
        <f t="shared" si="36"/>
        <v>5.1725700777093507E-4</v>
      </c>
      <c r="M591">
        <v>0</v>
      </c>
      <c r="N591" t="e">
        <f t="shared" si="37"/>
        <v>#DIV/0!</v>
      </c>
      <c r="O591">
        <f t="shared" si="38"/>
        <v>2832.1157655511865</v>
      </c>
      <c r="P591" t="e">
        <f t="shared" si="38"/>
        <v>#DIV/0!</v>
      </c>
      <c r="Q591" t="e">
        <f t="shared" si="38"/>
        <v>#DIV/0!</v>
      </c>
    </row>
    <row r="592" spans="1:17">
      <c r="A592">
        <f>B632</f>
        <v>2033</v>
      </c>
      <c r="B592" s="50">
        <v>1993</v>
      </c>
      <c r="C592">
        <v>3781.0964483856042</v>
      </c>
      <c r="D592">
        <v>7.0970686097573607E-3</v>
      </c>
      <c r="F592">
        <v>11594549.197198991</v>
      </c>
      <c r="G592">
        <v>24.07972780033241</v>
      </c>
      <c r="I592">
        <v>5576.2885549913753</v>
      </c>
      <c r="J592">
        <v>0</v>
      </c>
      <c r="L592">
        <f t="shared" si="36"/>
        <v>4.8094052301218354E-4</v>
      </c>
      <c r="M592">
        <v>0</v>
      </c>
      <c r="N592" t="e">
        <f t="shared" si="37"/>
        <v>#DIV/0!</v>
      </c>
      <c r="O592">
        <f t="shared" si="38"/>
        <v>3066.4515850024027</v>
      </c>
      <c r="P592">
        <f t="shared" si="38"/>
        <v>3392.9117956146774</v>
      </c>
      <c r="Q592" t="e">
        <f t="shared" si="38"/>
        <v>#DIV/0!</v>
      </c>
    </row>
    <row r="593" spans="1:17">
      <c r="A593">
        <f>B632</f>
        <v>2033</v>
      </c>
      <c r="B593" s="50">
        <v>1994</v>
      </c>
      <c r="C593">
        <v>4176.6431019580232</v>
      </c>
      <c r="D593">
        <v>6.4335634241119704E-4</v>
      </c>
      <c r="F593">
        <v>13505517.8723391</v>
      </c>
      <c r="G593">
        <v>2.2717233711479299</v>
      </c>
      <c r="I593">
        <v>6407.3501083233969</v>
      </c>
      <c r="J593">
        <v>0</v>
      </c>
      <c r="L593">
        <f t="shared" si="36"/>
        <v>4.7442461436050586E-4</v>
      </c>
      <c r="M593">
        <v>0</v>
      </c>
      <c r="N593" t="e">
        <f t="shared" si="37"/>
        <v>#DIV/0!</v>
      </c>
      <c r="O593">
        <f t="shared" si="38"/>
        <v>3233.5819802289716</v>
      </c>
      <c r="P593">
        <f t="shared" si="38"/>
        <v>3531.0499351477174</v>
      </c>
      <c r="Q593" t="e">
        <f t="shared" si="38"/>
        <v>#DIV/0!</v>
      </c>
    </row>
    <row r="594" spans="1:17">
      <c r="A594">
        <f>B632</f>
        <v>2033</v>
      </c>
      <c r="B594" s="50">
        <v>1995</v>
      </c>
      <c r="C594">
        <v>5138.3057234768139</v>
      </c>
      <c r="D594">
        <v>0.1517326607518138</v>
      </c>
      <c r="F594">
        <v>17158389.695397422</v>
      </c>
      <c r="G594">
        <v>371.61437400041365</v>
      </c>
      <c r="I594">
        <v>8139.7516265977083</v>
      </c>
      <c r="J594">
        <v>0</v>
      </c>
      <c r="L594">
        <f t="shared" si="36"/>
        <v>4.7438901733191902E-4</v>
      </c>
      <c r="M594">
        <v>0</v>
      </c>
      <c r="N594" t="e">
        <f t="shared" si="37"/>
        <v>#DIV/0!</v>
      </c>
      <c r="O594">
        <f t="shared" si="38"/>
        <v>3339.3088342332549</v>
      </c>
      <c r="P594">
        <f t="shared" si="38"/>
        <v>2449.1389800924676</v>
      </c>
      <c r="Q594" t="e">
        <f t="shared" si="38"/>
        <v>#DIV/0!</v>
      </c>
    </row>
    <row r="595" spans="1:17">
      <c r="A595">
        <f>B632</f>
        <v>2033</v>
      </c>
      <c r="B595" s="50">
        <v>1996</v>
      </c>
      <c r="C595">
        <v>5146.6659514676903</v>
      </c>
      <c r="F595">
        <v>18541652.342845041</v>
      </c>
      <c r="I595">
        <v>8828.4386075642451</v>
      </c>
      <c r="L595">
        <f t="shared" si="36"/>
        <v>4.7614087700069587E-4</v>
      </c>
      <c r="M595">
        <v>0</v>
      </c>
      <c r="N595" t="e">
        <f t="shared" si="37"/>
        <v>#DIV/0!</v>
      </c>
      <c r="O595">
        <f t="shared" si="38"/>
        <v>3602.6531579259504</v>
      </c>
      <c r="P595" t="e">
        <f t="shared" si="38"/>
        <v>#DIV/0!</v>
      </c>
      <c r="Q595" t="e">
        <f t="shared" si="38"/>
        <v>#DIV/0!</v>
      </c>
    </row>
    <row r="596" spans="1:17">
      <c r="A596">
        <f>B632</f>
        <v>2033</v>
      </c>
      <c r="B596" s="50">
        <v>1997</v>
      </c>
      <c r="C596">
        <v>7172.7253572224126</v>
      </c>
      <c r="D596">
        <v>0.15208090088045051</v>
      </c>
      <c r="F596">
        <v>27904219.426245201</v>
      </c>
      <c r="G596">
        <v>608.87430842126628</v>
      </c>
      <c r="I596">
        <v>13317.323839759976</v>
      </c>
      <c r="J596">
        <v>0</v>
      </c>
      <c r="L596">
        <f t="shared" ref="L596:L659" si="39">I596/F596</f>
        <v>4.7725125854029159E-4</v>
      </c>
      <c r="M596">
        <v>0</v>
      </c>
      <c r="N596" t="e">
        <f t="shared" ref="N596:N659" si="40">K596/H596</f>
        <v>#DIV/0!</v>
      </c>
      <c r="O596">
        <f t="shared" ref="O596:Q659" si="41">F596/C596</f>
        <v>3890.3231389094917</v>
      </c>
      <c r="P596">
        <f t="shared" si="41"/>
        <v>4003.6211312286819</v>
      </c>
      <c r="Q596" t="e">
        <f t="shared" si="41"/>
        <v>#DIV/0!</v>
      </c>
    </row>
    <row r="597" spans="1:17">
      <c r="A597">
        <f>B632</f>
        <v>2033</v>
      </c>
      <c r="B597" s="50">
        <v>1998</v>
      </c>
      <c r="C597">
        <v>8404.3686154258776</v>
      </c>
      <c r="D597">
        <v>1.0250786608306131</v>
      </c>
      <c r="F597">
        <v>34507809.855865143</v>
      </c>
      <c r="G597">
        <v>4165.3336015368141</v>
      </c>
      <c r="I597">
        <v>16185.052275650613</v>
      </c>
      <c r="J597">
        <v>0</v>
      </c>
      <c r="L597">
        <f t="shared" si="39"/>
        <v>4.690257754187697E-4</v>
      </c>
      <c r="M597">
        <v>0</v>
      </c>
      <c r="N597" t="e">
        <f t="shared" si="40"/>
        <v>#DIV/0!</v>
      </c>
      <c r="O597">
        <f t="shared" si="41"/>
        <v>4105.9372137161454</v>
      </c>
      <c r="P597">
        <f t="shared" si="41"/>
        <v>4063.4282623361582</v>
      </c>
      <c r="Q597" t="e">
        <f t="shared" si="41"/>
        <v>#DIV/0!</v>
      </c>
    </row>
    <row r="598" spans="1:17">
      <c r="A598">
        <f>B632</f>
        <v>2033</v>
      </c>
      <c r="B598" s="50">
        <v>1999</v>
      </c>
      <c r="C598">
        <v>9028.3454860532875</v>
      </c>
      <c r="D598">
        <v>4.0726375832046209</v>
      </c>
      <c r="F598">
        <v>38837296.775321417</v>
      </c>
      <c r="G598">
        <v>16754.997882515363</v>
      </c>
      <c r="I598">
        <v>18070.900417767254</v>
      </c>
      <c r="J598">
        <v>0</v>
      </c>
      <c r="L598">
        <f t="shared" si="39"/>
        <v>4.652975855222277E-4</v>
      </c>
      <c r="M598">
        <v>0</v>
      </c>
      <c r="N598" t="e">
        <f t="shared" si="40"/>
        <v>#DIV/0!</v>
      </c>
      <c r="O598">
        <f t="shared" si="41"/>
        <v>4301.7069777974366</v>
      </c>
      <c r="P598">
        <f t="shared" si="41"/>
        <v>4114.0409722711984</v>
      </c>
      <c r="Q598" t="e">
        <f t="shared" si="41"/>
        <v>#DIV/0!</v>
      </c>
    </row>
    <row r="599" spans="1:17">
      <c r="A599">
        <f>B632</f>
        <v>2033</v>
      </c>
      <c r="B599" s="50">
        <v>2000</v>
      </c>
      <c r="C599">
        <v>11432.914515543634</v>
      </c>
      <c r="D599">
        <v>2.762033759919122</v>
      </c>
      <c r="F599">
        <v>51760233.282715105</v>
      </c>
      <c r="G599">
        <v>12142.446434678799</v>
      </c>
      <c r="I599">
        <v>24572.739359647949</v>
      </c>
      <c r="J599">
        <v>0</v>
      </c>
      <c r="L599">
        <f t="shared" si="39"/>
        <v>4.7474166558391089E-4</v>
      </c>
      <c r="M599">
        <v>0</v>
      </c>
      <c r="N599" t="e">
        <f t="shared" si="40"/>
        <v>#DIV/0!</v>
      </c>
      <c r="O599">
        <f t="shared" si="41"/>
        <v>4527.2999472133206</v>
      </c>
      <c r="P599">
        <f t="shared" si="41"/>
        <v>4396.1976898625435</v>
      </c>
      <c r="Q599" t="e">
        <f t="shared" si="41"/>
        <v>#DIV/0!</v>
      </c>
    </row>
    <row r="600" spans="1:17">
      <c r="A600">
        <f>B632</f>
        <v>2033</v>
      </c>
      <c r="B600" s="50">
        <v>2001</v>
      </c>
      <c r="C600">
        <v>11839.530206726378</v>
      </c>
      <c r="D600">
        <v>0.58464671804343404</v>
      </c>
      <c r="F600">
        <v>55821417.35659723</v>
      </c>
      <c r="G600">
        <v>2534.4798323468312</v>
      </c>
      <c r="I600">
        <v>26318.405185571904</v>
      </c>
      <c r="J600">
        <v>0</v>
      </c>
      <c r="L600">
        <f t="shared" si="39"/>
        <v>4.7147504366371084E-4</v>
      </c>
      <c r="M600">
        <v>0</v>
      </c>
      <c r="N600" t="e">
        <f t="shared" si="40"/>
        <v>#DIV/0!</v>
      </c>
      <c r="O600">
        <f t="shared" si="41"/>
        <v>4714.8338136663124</v>
      </c>
      <c r="P600">
        <f t="shared" si="41"/>
        <v>4335.0621052465085</v>
      </c>
      <c r="Q600" t="e">
        <f t="shared" si="41"/>
        <v>#DIV/0!</v>
      </c>
    </row>
    <row r="601" spans="1:17">
      <c r="A601">
        <f>B632</f>
        <v>2033</v>
      </c>
      <c r="B601" s="50">
        <v>2002</v>
      </c>
      <c r="C601">
        <v>12178.859039423029</v>
      </c>
      <c r="D601">
        <v>7.129526298921367</v>
      </c>
      <c r="F601">
        <v>60304397.315702058</v>
      </c>
      <c r="G601">
        <v>28035.527188845968</v>
      </c>
      <c r="I601">
        <v>28424.66673505666</v>
      </c>
      <c r="J601">
        <v>0</v>
      </c>
      <c r="L601">
        <f t="shared" si="39"/>
        <v>4.7135313509974247E-4</v>
      </c>
      <c r="M601">
        <v>0</v>
      </c>
      <c r="N601" t="e">
        <f t="shared" si="40"/>
        <v>#DIV/0!</v>
      </c>
      <c r="O601">
        <f t="shared" si="41"/>
        <v>4951.5637811798642</v>
      </c>
      <c r="P601">
        <f t="shared" si="41"/>
        <v>3932.3127531049981</v>
      </c>
      <c r="Q601" t="e">
        <f t="shared" si="41"/>
        <v>#DIV/0!</v>
      </c>
    </row>
    <row r="602" spans="1:17">
      <c r="A602">
        <f>B632</f>
        <v>2033</v>
      </c>
      <c r="B602" s="50">
        <v>2003</v>
      </c>
      <c r="C602">
        <v>12850.769869961177</v>
      </c>
      <c r="D602">
        <v>1.4196476796257469</v>
      </c>
      <c r="F602">
        <v>65795223.594096676</v>
      </c>
      <c r="G602">
        <v>5199.9390866836384</v>
      </c>
      <c r="I602">
        <v>30986.867722712126</v>
      </c>
      <c r="J602">
        <v>0</v>
      </c>
      <c r="L602">
        <f t="shared" si="39"/>
        <v>4.7095922819376739E-4</v>
      </c>
      <c r="M602">
        <v>0</v>
      </c>
      <c r="N602" t="e">
        <f t="shared" si="40"/>
        <v>#DIV/0!</v>
      </c>
      <c r="O602">
        <f t="shared" si="41"/>
        <v>5119.9441169586089</v>
      </c>
      <c r="P602">
        <f t="shared" si="41"/>
        <v>3662.8377317212021</v>
      </c>
      <c r="Q602" t="e">
        <f t="shared" si="41"/>
        <v>#DIV/0!</v>
      </c>
    </row>
    <row r="603" spans="1:17">
      <c r="A603">
        <f>B632</f>
        <v>2033</v>
      </c>
      <c r="B603" s="50">
        <v>2004</v>
      </c>
      <c r="C603">
        <v>14938.74064018336</v>
      </c>
      <c r="D603">
        <v>0.17877671833772499</v>
      </c>
      <c r="F603">
        <v>80568901.825845331</v>
      </c>
      <c r="G603">
        <v>989.75484071721598</v>
      </c>
      <c r="I603">
        <v>37643.227550369964</v>
      </c>
      <c r="J603">
        <v>0</v>
      </c>
      <c r="L603">
        <f t="shared" si="39"/>
        <v>4.6721783091617817E-4</v>
      </c>
      <c r="M603">
        <v>0</v>
      </c>
      <c r="N603" t="e">
        <f t="shared" si="40"/>
        <v>#DIV/0!</v>
      </c>
      <c r="O603">
        <f t="shared" si="41"/>
        <v>5393.2860718610364</v>
      </c>
      <c r="P603">
        <f t="shared" si="41"/>
        <v>5536.2624950273548</v>
      </c>
      <c r="Q603" t="e">
        <f t="shared" si="41"/>
        <v>#DIV/0!</v>
      </c>
    </row>
    <row r="604" spans="1:17">
      <c r="A604">
        <f>B632</f>
        <v>2033</v>
      </c>
      <c r="B604" s="50">
        <v>2005</v>
      </c>
      <c r="C604">
        <v>17048.799728827296</v>
      </c>
      <c r="D604">
        <v>0.16916752764424001</v>
      </c>
      <c r="F604">
        <v>94758635.077842921</v>
      </c>
      <c r="G604">
        <v>961.38263445066605</v>
      </c>
      <c r="I604">
        <v>43251.397769119219</v>
      </c>
      <c r="J604">
        <v>0</v>
      </c>
      <c r="L604">
        <f t="shared" si="39"/>
        <v>4.5643753451692071E-4</v>
      </c>
      <c r="M604">
        <v>0</v>
      </c>
      <c r="N604" t="e">
        <f t="shared" si="40"/>
        <v>#DIV/0!</v>
      </c>
      <c r="O604">
        <f t="shared" si="41"/>
        <v>5558.0824800011251</v>
      </c>
      <c r="P604">
        <f t="shared" si="41"/>
        <v>5683.0211320015123</v>
      </c>
      <c r="Q604" t="e">
        <f t="shared" si="41"/>
        <v>#DIV/0!</v>
      </c>
    </row>
    <row r="605" spans="1:17">
      <c r="A605">
        <f>B632</f>
        <v>2033</v>
      </c>
      <c r="B605" s="50">
        <v>2006</v>
      </c>
      <c r="C605">
        <v>19426.343835879186</v>
      </c>
      <c r="D605">
        <v>0.113529290362788</v>
      </c>
      <c r="F605">
        <v>112497948.65953858</v>
      </c>
      <c r="G605">
        <v>669.69216604117105</v>
      </c>
      <c r="I605">
        <v>50663.818481379749</v>
      </c>
      <c r="J605">
        <v>0</v>
      </c>
      <c r="L605">
        <f t="shared" si="39"/>
        <v>4.5035326497114769E-4</v>
      </c>
      <c r="M605">
        <v>0</v>
      </c>
      <c r="N605" t="e">
        <f t="shared" si="40"/>
        <v>#DIV/0!</v>
      </c>
      <c r="O605">
        <f t="shared" si="41"/>
        <v>5790.9995627567459</v>
      </c>
      <c r="P605">
        <f t="shared" si="41"/>
        <v>5898.8492212110141</v>
      </c>
      <c r="Q605" t="e">
        <f t="shared" si="41"/>
        <v>#DIV/0!</v>
      </c>
    </row>
    <row r="606" spans="1:17">
      <c r="A606">
        <f>B632</f>
        <v>2033</v>
      </c>
      <c r="B606" s="50">
        <v>2007</v>
      </c>
      <c r="C606">
        <v>22110.412290176981</v>
      </c>
      <c r="D606">
        <v>0.64875103228059705</v>
      </c>
      <c r="F606">
        <v>132064544.27709584</v>
      </c>
      <c r="G606">
        <v>4063.7289337155498</v>
      </c>
      <c r="I606">
        <v>57925.553072440613</v>
      </c>
      <c r="J606">
        <v>0</v>
      </c>
      <c r="L606">
        <f t="shared" si="39"/>
        <v>4.3861547692090685E-4</v>
      </c>
      <c r="M606">
        <v>0</v>
      </c>
      <c r="N606" t="e">
        <f t="shared" si="40"/>
        <v>#DIV/0!</v>
      </c>
      <c r="O606">
        <f t="shared" si="41"/>
        <v>5972.957109251568</v>
      </c>
      <c r="P606">
        <f t="shared" si="41"/>
        <v>6263.9267323090908</v>
      </c>
      <c r="Q606" t="e">
        <f t="shared" si="41"/>
        <v>#DIV/0!</v>
      </c>
    </row>
    <row r="607" spans="1:17">
      <c r="A607">
        <f>B632</f>
        <v>2033</v>
      </c>
      <c r="B607" s="50">
        <v>2008</v>
      </c>
      <c r="C607">
        <v>21186.288590828695</v>
      </c>
      <c r="D607">
        <v>11.720713782088399</v>
      </c>
      <c r="F607">
        <v>131586874.31927507</v>
      </c>
      <c r="G607">
        <v>70477.0067724119</v>
      </c>
      <c r="I607">
        <v>57331.401009445435</v>
      </c>
      <c r="J607">
        <v>0</v>
      </c>
      <c r="L607">
        <f t="shared" si="39"/>
        <v>4.3569239945877666E-4</v>
      </c>
      <c r="M607">
        <v>0</v>
      </c>
      <c r="N607" t="e">
        <f t="shared" si="40"/>
        <v>#DIV/0!</v>
      </c>
      <c r="O607">
        <f t="shared" si="41"/>
        <v>6210.9450532188794</v>
      </c>
      <c r="P607">
        <f t="shared" si="41"/>
        <v>6013.0302712548873</v>
      </c>
      <c r="Q607" t="e">
        <f t="shared" si="41"/>
        <v>#DIV/0!</v>
      </c>
    </row>
    <row r="608" spans="1:17">
      <c r="A608">
        <f>B632</f>
        <v>2033</v>
      </c>
      <c r="B608" s="50">
        <v>2009</v>
      </c>
      <c r="C608">
        <v>17410.019847646043</v>
      </c>
      <c r="D608">
        <v>2.02743007158357</v>
      </c>
      <c r="F608">
        <v>111649054.91573162</v>
      </c>
      <c r="G608">
        <v>14140.871052435201</v>
      </c>
      <c r="I608">
        <v>45070.001938767091</v>
      </c>
      <c r="J608">
        <v>0</v>
      </c>
      <c r="L608">
        <f t="shared" si="39"/>
        <v>4.0367562423868417E-4</v>
      </c>
      <c r="M608">
        <v>0</v>
      </c>
      <c r="N608" t="e">
        <f t="shared" si="40"/>
        <v>#DIV/0!</v>
      </c>
      <c r="O608">
        <f t="shared" si="41"/>
        <v>6412.9194505672758</v>
      </c>
      <c r="P608">
        <f t="shared" si="41"/>
        <v>6974.7762207108599</v>
      </c>
      <c r="Q608" t="e">
        <f t="shared" si="41"/>
        <v>#DIV/0!</v>
      </c>
    </row>
    <row r="609" spans="1:17">
      <c r="A609">
        <f>B632</f>
        <v>2033</v>
      </c>
      <c r="B609" s="50">
        <v>2010</v>
      </c>
      <c r="C609">
        <v>24293.061708753863</v>
      </c>
      <c r="D609">
        <v>13.832852663802599</v>
      </c>
      <c r="E609">
        <v>0.59179605226609999</v>
      </c>
      <c r="F609">
        <v>162095857.12008622</v>
      </c>
      <c r="G609">
        <v>95328.411864968701</v>
      </c>
      <c r="H609">
        <v>3778.0568214930399</v>
      </c>
      <c r="I609">
        <v>60862.026482467867</v>
      </c>
      <c r="J609">
        <v>0</v>
      </c>
      <c r="K609">
        <v>0.693359291837084</v>
      </c>
      <c r="L609">
        <f t="shared" si="39"/>
        <v>3.7546935229429814E-4</v>
      </c>
      <c r="M609">
        <v>0</v>
      </c>
      <c r="N609">
        <f t="shared" si="40"/>
        <v>1.8352272731649315E-4</v>
      </c>
      <c r="O609">
        <f t="shared" si="41"/>
        <v>6672.5165836826536</v>
      </c>
      <c r="P609">
        <f t="shared" si="41"/>
        <v>6891.4499548181611</v>
      </c>
      <c r="Q609">
        <f t="shared" si="41"/>
        <v>6384.0520852177697</v>
      </c>
    </row>
    <row r="610" spans="1:17">
      <c r="A610">
        <f>B632</f>
        <v>2033</v>
      </c>
      <c r="B610" s="50">
        <v>2011</v>
      </c>
      <c r="C610">
        <v>28424.792026001531</v>
      </c>
      <c r="D610">
        <v>213.86746525285767</v>
      </c>
      <c r="E610">
        <v>31.802269360021199</v>
      </c>
      <c r="F610">
        <v>199759627.46441576</v>
      </c>
      <c r="G610">
        <v>1563661.9017416614</v>
      </c>
      <c r="H610">
        <v>214573.88073314799</v>
      </c>
      <c r="I610">
        <v>76931.015344271145</v>
      </c>
      <c r="J610">
        <v>0</v>
      </c>
      <c r="K610">
        <v>39.3226760124546</v>
      </c>
      <c r="L610">
        <f t="shared" si="39"/>
        <v>3.851179355947451E-4</v>
      </c>
      <c r="M610">
        <v>0</v>
      </c>
      <c r="N610">
        <f t="shared" si="40"/>
        <v>1.8325937843925066E-4</v>
      </c>
      <c r="O610">
        <f t="shared" si="41"/>
        <v>7027.6548472785998</v>
      </c>
      <c r="P610">
        <f t="shared" si="41"/>
        <v>7311.3593967784118</v>
      </c>
      <c r="Q610">
        <f t="shared" si="41"/>
        <v>6747.124813768477</v>
      </c>
    </row>
    <row r="611" spans="1:17">
      <c r="A611">
        <f>B632</f>
        <v>2033</v>
      </c>
      <c r="B611" s="50">
        <v>2012</v>
      </c>
      <c r="C611">
        <v>43089.47858355155</v>
      </c>
      <c r="D611">
        <v>366.00142302852913</v>
      </c>
      <c r="E611">
        <v>366.36663740850298</v>
      </c>
      <c r="F611">
        <v>315284784.70936805</v>
      </c>
      <c r="G611">
        <v>2812545.4879887849</v>
      </c>
      <c r="H611">
        <v>2611753.6409475901</v>
      </c>
      <c r="I611">
        <v>114583.24652171372</v>
      </c>
      <c r="J611">
        <v>0</v>
      </c>
      <c r="K611">
        <v>474.10229951814301</v>
      </c>
      <c r="L611">
        <f t="shared" si="39"/>
        <v>3.6342777095107028E-4</v>
      </c>
      <c r="M611">
        <v>0</v>
      </c>
      <c r="N611">
        <f t="shared" si="40"/>
        <v>1.8152642427106194E-4</v>
      </c>
      <c r="O611">
        <f t="shared" si="41"/>
        <v>7316.9784149980642</v>
      </c>
      <c r="P611">
        <f t="shared" si="41"/>
        <v>7684.5206357832994</v>
      </c>
      <c r="Q611">
        <f t="shared" si="41"/>
        <v>7128.7976968149942</v>
      </c>
    </row>
    <row r="612" spans="1:17">
      <c r="A612">
        <f>B632</f>
        <v>2033</v>
      </c>
      <c r="B612" s="50">
        <v>2013</v>
      </c>
      <c r="C612">
        <v>62295.450890825472</v>
      </c>
      <c r="D612">
        <v>1168.8057102625123</v>
      </c>
      <c r="E612">
        <v>809.62164862570205</v>
      </c>
      <c r="F612">
        <v>478542700.33481538</v>
      </c>
      <c r="G612">
        <v>9402660.2128516957</v>
      </c>
      <c r="H612">
        <v>6085290.4578710599</v>
      </c>
      <c r="I612">
        <v>170116.61580116107</v>
      </c>
      <c r="J612">
        <v>0</v>
      </c>
      <c r="K612">
        <v>1097.3621998245401</v>
      </c>
      <c r="L612">
        <f t="shared" si="39"/>
        <v>3.5548889510202104E-4</v>
      </c>
      <c r="M612">
        <v>0</v>
      </c>
      <c r="N612">
        <f t="shared" si="40"/>
        <v>1.8033029112113285E-4</v>
      </c>
      <c r="O612">
        <f t="shared" si="41"/>
        <v>7681.8241700100207</v>
      </c>
      <c r="P612">
        <f t="shared" si="41"/>
        <v>8044.6734049065089</v>
      </c>
      <c r="Q612">
        <f t="shared" si="41"/>
        <v>7516.2150965214169</v>
      </c>
    </row>
    <row r="613" spans="1:17">
      <c r="A613">
        <f>B632</f>
        <v>2033</v>
      </c>
      <c r="B613" s="50">
        <v>2014</v>
      </c>
      <c r="C613">
        <v>70769.852282100968</v>
      </c>
      <c r="D613">
        <v>1459.8988616134413</v>
      </c>
      <c r="E613">
        <v>1309.07821187437</v>
      </c>
      <c r="F613">
        <v>570609446.86890161</v>
      </c>
      <c r="G613">
        <v>12338000.318944478</v>
      </c>
      <c r="H613">
        <v>10374925.922505399</v>
      </c>
      <c r="I613">
        <v>202744.49009642791</v>
      </c>
      <c r="J613">
        <v>0</v>
      </c>
      <c r="K613">
        <v>1863.13888544471</v>
      </c>
      <c r="L613">
        <f t="shared" si="39"/>
        <v>3.5531218631052348E-4</v>
      </c>
      <c r="M613">
        <v>0</v>
      </c>
      <c r="N613">
        <f t="shared" si="40"/>
        <v>1.7958093381690267E-4</v>
      </c>
      <c r="O613">
        <f t="shared" si="41"/>
        <v>8062.8887650401311</v>
      </c>
      <c r="P613">
        <f t="shared" si="41"/>
        <v>8451.2705937100673</v>
      </c>
      <c r="Q613">
        <f t="shared" si="41"/>
        <v>7925.3675054680862</v>
      </c>
    </row>
    <row r="614" spans="1:17">
      <c r="A614">
        <f>B632</f>
        <v>2033</v>
      </c>
      <c r="B614" s="50">
        <v>2015</v>
      </c>
      <c r="C614">
        <v>99370.533415361453</v>
      </c>
      <c r="D614">
        <v>2289.6087980135662</v>
      </c>
      <c r="E614">
        <v>1078.4830279302487</v>
      </c>
      <c r="F614">
        <v>840069725.19861019</v>
      </c>
      <c r="G614">
        <v>20345929.831058342</v>
      </c>
      <c r="H614">
        <v>8994124.8813637868</v>
      </c>
      <c r="I614">
        <v>293651.05550984928</v>
      </c>
      <c r="J614">
        <v>0</v>
      </c>
      <c r="K614">
        <v>1608.6024384597183</v>
      </c>
      <c r="L614">
        <f t="shared" si="39"/>
        <v>3.4955557461664743E-4</v>
      </c>
      <c r="M614">
        <v>0</v>
      </c>
      <c r="N614">
        <f t="shared" si="40"/>
        <v>1.7885035616892664E-4</v>
      </c>
      <c r="O614">
        <f t="shared" si="41"/>
        <v>8453.9118018737117</v>
      </c>
      <c r="P614">
        <f t="shared" si="41"/>
        <v>8886.2035508905265</v>
      </c>
      <c r="Q614">
        <f t="shared" si="41"/>
        <v>8339.6072524429983</v>
      </c>
    </row>
    <row r="615" spans="1:17">
      <c r="A615">
        <f>B632</f>
        <v>2033</v>
      </c>
      <c r="B615" s="50">
        <v>2016</v>
      </c>
      <c r="C615">
        <v>109401.40143687576</v>
      </c>
      <c r="D615">
        <v>4410.1244923658196</v>
      </c>
      <c r="E615">
        <v>1315.4157810530735</v>
      </c>
      <c r="F615">
        <v>967008948.33343101</v>
      </c>
      <c r="G615">
        <v>40738984.1281491</v>
      </c>
      <c r="H615">
        <v>11543794.861132985</v>
      </c>
      <c r="I615">
        <v>332070.23117784882</v>
      </c>
      <c r="J615">
        <v>0</v>
      </c>
      <c r="K615">
        <v>2054.9348850493061</v>
      </c>
      <c r="L615">
        <f t="shared" si="39"/>
        <v>3.4339933642821768E-4</v>
      </c>
      <c r="M615">
        <v>0</v>
      </c>
      <c r="N615">
        <f t="shared" si="40"/>
        <v>1.7801207573153472E-4</v>
      </c>
      <c r="O615">
        <f t="shared" si="41"/>
        <v>8839.0910503225314</v>
      </c>
      <c r="P615">
        <f t="shared" si="41"/>
        <v>9237.6041081540061</v>
      </c>
      <c r="Q615">
        <f t="shared" si="41"/>
        <v>8775.7764711408945</v>
      </c>
    </row>
    <row r="616" spans="1:17">
      <c r="A616">
        <f>B632</f>
        <v>2033</v>
      </c>
      <c r="B616" s="50">
        <v>2017</v>
      </c>
      <c r="C616">
        <v>133224.30018499371</v>
      </c>
      <c r="D616">
        <v>8748.0344642347809</v>
      </c>
      <c r="E616">
        <v>3804.2284427751883</v>
      </c>
      <c r="F616">
        <v>1223495798.4377172</v>
      </c>
      <c r="G616">
        <v>84911270.714089394</v>
      </c>
      <c r="H616">
        <v>34802435.589894257</v>
      </c>
      <c r="I616">
        <v>423944.26889228629</v>
      </c>
      <c r="J616">
        <v>0</v>
      </c>
      <c r="K616">
        <v>6180.8097213145029</v>
      </c>
      <c r="L616">
        <f t="shared" si="39"/>
        <v>3.4650243133946279E-4</v>
      </c>
      <c r="M616">
        <v>0</v>
      </c>
      <c r="N616">
        <f t="shared" si="40"/>
        <v>1.7759704505018186E-4</v>
      </c>
      <c r="O616">
        <f t="shared" si="41"/>
        <v>9183.7284694968203</v>
      </c>
      <c r="P616">
        <f t="shared" si="41"/>
        <v>9706.3255821908624</v>
      </c>
      <c r="Q616">
        <f t="shared" si="41"/>
        <v>9148.3558659547398</v>
      </c>
    </row>
    <row r="617" spans="1:17">
      <c r="A617">
        <f>B632</f>
        <v>2033</v>
      </c>
      <c r="B617" s="50">
        <v>2018</v>
      </c>
      <c r="C617">
        <v>140919.45782318505</v>
      </c>
      <c r="D617">
        <v>18492.193360063098</v>
      </c>
      <c r="E617">
        <v>4239.6604745834848</v>
      </c>
      <c r="F617">
        <v>1344667202.351496</v>
      </c>
      <c r="G617">
        <v>187952206.20008299</v>
      </c>
      <c r="H617">
        <v>40759825.960068174</v>
      </c>
      <c r="I617">
        <v>469260.78532131668</v>
      </c>
      <c r="J617">
        <v>0</v>
      </c>
      <c r="K617">
        <v>7226.4659406899573</v>
      </c>
      <c r="L617">
        <f t="shared" si="39"/>
        <v>3.4897912621107563E-4</v>
      </c>
      <c r="M617">
        <v>0</v>
      </c>
      <c r="N617">
        <f t="shared" si="40"/>
        <v>1.7729383701906931E-4</v>
      </c>
      <c r="O617">
        <f t="shared" si="41"/>
        <v>9542.0974727186476</v>
      </c>
      <c r="P617">
        <f t="shared" si="41"/>
        <v>10163.867667855797</v>
      </c>
      <c r="Q617">
        <f t="shared" si="41"/>
        <v>9613.936352786015</v>
      </c>
    </row>
    <row r="618" spans="1:17">
      <c r="A618">
        <f>B632</f>
        <v>2033</v>
      </c>
      <c r="B618" s="50">
        <v>2019</v>
      </c>
      <c r="C618">
        <v>126512.71805933022</v>
      </c>
      <c r="D618">
        <v>14567.417338301679</v>
      </c>
      <c r="E618">
        <v>3584.6595525563862</v>
      </c>
      <c r="F618">
        <v>1252326295.294394</v>
      </c>
      <c r="G618">
        <v>155724585.47868687</v>
      </c>
      <c r="H618">
        <v>36003684.63609308</v>
      </c>
      <c r="I618">
        <v>426168.02141396567</v>
      </c>
      <c r="J618">
        <v>0</v>
      </c>
      <c r="K618">
        <v>6196.7662007193494</v>
      </c>
      <c r="L618">
        <f t="shared" si="39"/>
        <v>3.4030110444481488E-4</v>
      </c>
      <c r="M618">
        <v>0</v>
      </c>
      <c r="N618">
        <f t="shared" si="40"/>
        <v>1.7211477834430303E-4</v>
      </c>
      <c r="O618">
        <f t="shared" si="41"/>
        <v>9898.8174035364173</v>
      </c>
      <c r="P618">
        <f t="shared" si="41"/>
        <v>10689.924086217043</v>
      </c>
      <c r="Q618">
        <f t="shared" si="41"/>
        <v>10043.822602460865</v>
      </c>
    </row>
    <row r="619" spans="1:17">
      <c r="A619">
        <f>B632</f>
        <v>2033</v>
      </c>
      <c r="B619" s="50">
        <v>2020</v>
      </c>
      <c r="C619">
        <v>109972.76772244262</v>
      </c>
      <c r="D619">
        <v>7093.3241959317102</v>
      </c>
      <c r="E619">
        <v>3666.6902186506186</v>
      </c>
      <c r="F619">
        <v>1137289070.2132139</v>
      </c>
      <c r="G619">
        <v>79174045.155012563</v>
      </c>
      <c r="H619">
        <v>38536725.858478561</v>
      </c>
      <c r="I619">
        <v>376736.68716692348</v>
      </c>
      <c r="J619">
        <v>0</v>
      </c>
      <c r="K619">
        <v>6508.5311753904089</v>
      </c>
      <c r="L619">
        <f t="shared" si="39"/>
        <v>3.3125851380625207E-4</v>
      </c>
      <c r="M619">
        <v>0</v>
      </c>
      <c r="N619">
        <f t="shared" si="40"/>
        <v>1.6889164895046347E-4</v>
      </c>
      <c r="O619">
        <f t="shared" si="41"/>
        <v>10341.55176564791</v>
      </c>
      <c r="P619">
        <f t="shared" si="41"/>
        <v>11161.768864367128</v>
      </c>
      <c r="Q619">
        <f t="shared" si="41"/>
        <v>10509.948635000992</v>
      </c>
    </row>
    <row r="620" spans="1:17">
      <c r="A620">
        <f>B632</f>
        <v>2033</v>
      </c>
      <c r="B620" s="50">
        <v>2021</v>
      </c>
      <c r="C620">
        <v>138618.79726878071</v>
      </c>
      <c r="D620">
        <v>10388.551570077154</v>
      </c>
      <c r="E620">
        <v>5385.1049270363574</v>
      </c>
      <c r="F620">
        <v>1497815586.1374776</v>
      </c>
      <c r="G620">
        <v>118993016.42523736</v>
      </c>
      <c r="H620">
        <v>59030076.885201558</v>
      </c>
      <c r="I620">
        <v>475188.50736901927</v>
      </c>
      <c r="J620">
        <v>0</v>
      </c>
      <c r="K620">
        <v>9669.7999895806061</v>
      </c>
      <c r="L620">
        <f t="shared" si="39"/>
        <v>3.1725434810998414E-4</v>
      </c>
      <c r="M620">
        <v>0</v>
      </c>
      <c r="N620">
        <f t="shared" si="40"/>
        <v>1.6381140767249719E-4</v>
      </c>
      <c r="O620">
        <f t="shared" si="41"/>
        <v>10805.284821749143</v>
      </c>
      <c r="P620">
        <f t="shared" si="41"/>
        <v>11454.245148859922</v>
      </c>
      <c r="Q620">
        <f t="shared" si="41"/>
        <v>10961.731978301157</v>
      </c>
    </row>
    <row r="621" spans="1:17">
      <c r="A621">
        <f>B632</f>
        <v>2033</v>
      </c>
      <c r="B621" s="50">
        <v>2022</v>
      </c>
      <c r="C621">
        <v>170186.01583388168</v>
      </c>
      <c r="D621">
        <v>14289.729588766006</v>
      </c>
      <c r="E621">
        <v>6988.0521695609132</v>
      </c>
      <c r="F621">
        <v>1920705504.605334</v>
      </c>
      <c r="G621">
        <v>168713867.54234925</v>
      </c>
      <c r="H621">
        <v>80029988.882143289</v>
      </c>
      <c r="I621">
        <v>588098.90466181247</v>
      </c>
      <c r="J621">
        <v>0</v>
      </c>
      <c r="K621">
        <v>11840.257450833866</v>
      </c>
      <c r="L621">
        <f t="shared" si="39"/>
        <v>3.0618900359878691E-4</v>
      </c>
      <c r="M621">
        <v>0</v>
      </c>
      <c r="N621">
        <f t="shared" si="40"/>
        <v>1.4794775828684046E-4</v>
      </c>
      <c r="O621">
        <f t="shared" si="41"/>
        <v>11285.918500378621</v>
      </c>
      <c r="P621">
        <f t="shared" si="41"/>
        <v>11806.65221789677</v>
      </c>
      <c r="Q621">
        <f t="shared" si="41"/>
        <v>11452.402892861042</v>
      </c>
    </row>
    <row r="622" spans="1:17">
      <c r="A622">
        <f>B632</f>
        <v>2033</v>
      </c>
      <c r="B622" s="50">
        <v>2023</v>
      </c>
      <c r="C622">
        <v>177728.81121020421</v>
      </c>
      <c r="D622">
        <v>15860.250342478197</v>
      </c>
      <c r="E622">
        <v>7463.3132742495982</v>
      </c>
      <c r="F622">
        <v>2094242592.2613382</v>
      </c>
      <c r="G622">
        <v>194549238.85851696</v>
      </c>
      <c r="H622">
        <v>89209822.012645811</v>
      </c>
      <c r="I622">
        <v>618338.74342364899</v>
      </c>
      <c r="J622">
        <v>0</v>
      </c>
      <c r="K622">
        <v>12716.223097750895</v>
      </c>
      <c r="L622">
        <f t="shared" si="39"/>
        <v>2.9525650261748049E-4</v>
      </c>
      <c r="M622">
        <v>0</v>
      </c>
      <c r="N622">
        <f t="shared" si="40"/>
        <v>1.4254285919266071E-4</v>
      </c>
      <c r="O622">
        <f t="shared" si="41"/>
        <v>11783.36015416446</v>
      </c>
      <c r="P622">
        <f t="shared" si="41"/>
        <v>12266.467089580519</v>
      </c>
      <c r="Q622">
        <f t="shared" si="41"/>
        <v>11953.112342268045</v>
      </c>
    </row>
    <row r="623" spans="1:17">
      <c r="A623">
        <f>B632</f>
        <v>2033</v>
      </c>
      <c r="B623" s="50">
        <v>2024</v>
      </c>
      <c r="C623">
        <v>186864.67562364289</v>
      </c>
      <c r="D623">
        <v>17726.821756805231</v>
      </c>
      <c r="E623">
        <v>7747.5897238992002</v>
      </c>
      <c r="F623">
        <v>2298231658.2558579</v>
      </c>
      <c r="G623">
        <v>225845330.180457</v>
      </c>
      <c r="H623">
        <v>96733163.40330413</v>
      </c>
      <c r="I623">
        <v>653848.26932282571</v>
      </c>
      <c r="J623">
        <v>0</v>
      </c>
      <c r="K623">
        <v>13270.852069607798</v>
      </c>
      <c r="L623">
        <f t="shared" si="39"/>
        <v>2.8450059286844702E-4</v>
      </c>
      <c r="M623">
        <v>0</v>
      </c>
      <c r="N623">
        <f t="shared" si="40"/>
        <v>1.3719030374596954E-4</v>
      </c>
      <c r="O623">
        <f t="shared" si="41"/>
        <v>12298.909093362514</v>
      </c>
      <c r="P623">
        <f t="shared" si="41"/>
        <v>12740.317090047807</v>
      </c>
      <c r="Q623">
        <f t="shared" si="41"/>
        <v>12485.581561567298</v>
      </c>
    </row>
    <row r="624" spans="1:17">
      <c r="A624">
        <f>B632</f>
        <v>2033</v>
      </c>
      <c r="B624" s="50">
        <v>2025</v>
      </c>
      <c r="C624">
        <v>194552.07860184641</v>
      </c>
      <c r="D624">
        <v>19402.47153369771</v>
      </c>
      <c r="E624">
        <v>8245.1729804298757</v>
      </c>
      <c r="F624">
        <v>2498975311.4295382</v>
      </c>
      <c r="G624">
        <v>256580496.28486592</v>
      </c>
      <c r="H624">
        <v>107420213.13102478</v>
      </c>
      <c r="I624">
        <v>683848.41333032108</v>
      </c>
      <c r="J624">
        <v>0</v>
      </c>
      <c r="K624">
        <v>14146.141345023058</v>
      </c>
      <c r="L624">
        <f t="shared" si="39"/>
        <v>2.7365152836949228E-4</v>
      </c>
      <c r="M624">
        <v>0</v>
      </c>
      <c r="N624">
        <f t="shared" si="40"/>
        <v>1.3168975309859455E-4</v>
      </c>
      <c r="O624">
        <f t="shared" si="41"/>
        <v>12844.762849045303</v>
      </c>
      <c r="P624">
        <f t="shared" si="41"/>
        <v>13224.11404337038</v>
      </c>
      <c r="Q624">
        <f t="shared" si="41"/>
        <v>13028.254638925022</v>
      </c>
    </row>
    <row r="625" spans="1:17">
      <c r="A625">
        <f>B632</f>
        <v>2033</v>
      </c>
      <c r="B625" s="50">
        <v>2026</v>
      </c>
      <c r="C625">
        <v>206092.23607000074</v>
      </c>
      <c r="D625">
        <v>18098.460057363536</v>
      </c>
      <c r="E625">
        <v>7887.6733526715079</v>
      </c>
      <c r="F625">
        <v>2761892670.9899802</v>
      </c>
      <c r="G625">
        <v>248023953.01482451</v>
      </c>
      <c r="H625">
        <v>107065308.47295728</v>
      </c>
      <c r="I625">
        <v>746374.94322501414</v>
      </c>
      <c r="J625">
        <v>0</v>
      </c>
      <c r="K625">
        <v>14066.585207965983</v>
      </c>
      <c r="L625">
        <f t="shared" si="39"/>
        <v>2.7024038662497394E-4</v>
      </c>
      <c r="M625">
        <v>0</v>
      </c>
      <c r="N625">
        <f t="shared" si="40"/>
        <v>1.3138322215285021E-4</v>
      </c>
      <c r="O625">
        <f t="shared" si="41"/>
        <v>13401.24559593736</v>
      </c>
      <c r="P625">
        <f t="shared" si="41"/>
        <v>13704.14677429495</v>
      </c>
      <c r="Q625">
        <f t="shared" si="41"/>
        <v>13573.750291864571</v>
      </c>
    </row>
    <row r="626" spans="1:17">
      <c r="A626">
        <f>B632</f>
        <v>2033</v>
      </c>
      <c r="B626" s="50">
        <v>2027</v>
      </c>
      <c r="C626">
        <v>211440.36249011269</v>
      </c>
      <c r="D626">
        <v>19343.949545747084</v>
      </c>
      <c r="E626">
        <v>8249.6765085265142</v>
      </c>
      <c r="F626">
        <v>2955695283.0594239</v>
      </c>
      <c r="G626">
        <v>274768460.54118854</v>
      </c>
      <c r="H626">
        <v>116677541.08297375</v>
      </c>
      <c r="I626">
        <v>797357.009975372</v>
      </c>
      <c r="J626">
        <v>0</v>
      </c>
      <c r="K626">
        <v>15302.864360889478</v>
      </c>
      <c r="L626">
        <f t="shared" si="39"/>
        <v>2.6976969329193916E-4</v>
      </c>
      <c r="M626">
        <v>0</v>
      </c>
      <c r="N626">
        <f t="shared" si="40"/>
        <v>1.3115518392701678E-4</v>
      </c>
      <c r="O626">
        <f t="shared" si="41"/>
        <v>13978.860271759311</v>
      </c>
      <c r="P626">
        <f t="shared" si="41"/>
        <v>14204.361931950887</v>
      </c>
      <c r="Q626">
        <f t="shared" si="41"/>
        <v>14143.286826141706</v>
      </c>
    </row>
    <row r="627" spans="1:17">
      <c r="A627">
        <f>B632</f>
        <v>2033</v>
      </c>
      <c r="B627" s="50">
        <v>2028</v>
      </c>
      <c r="C627">
        <v>217142.11530739476</v>
      </c>
      <c r="D627">
        <v>20748.83942259608</v>
      </c>
      <c r="E627">
        <v>8575.6961084986724</v>
      </c>
      <c r="F627">
        <v>3164574514.8256807</v>
      </c>
      <c r="G627">
        <v>305415207.48660207</v>
      </c>
      <c r="H627">
        <v>126303128.98186415</v>
      </c>
      <c r="I627">
        <v>852239.34109455184</v>
      </c>
      <c r="J627">
        <v>0</v>
      </c>
      <c r="K627">
        <v>16538.243713942207</v>
      </c>
      <c r="L627">
        <f t="shared" si="39"/>
        <v>2.6930613802958502E-4</v>
      </c>
      <c r="M627">
        <v>0</v>
      </c>
      <c r="N627">
        <f t="shared" si="40"/>
        <v>1.3094088679558311E-4</v>
      </c>
      <c r="O627">
        <f t="shared" si="41"/>
        <v>14573.748212527942</v>
      </c>
      <c r="P627">
        <f t="shared" si="41"/>
        <v>14719.628470110774</v>
      </c>
      <c r="Q627">
        <f t="shared" si="41"/>
        <v>14728.032265123695</v>
      </c>
    </row>
    <row r="628" spans="1:17">
      <c r="A628">
        <f>B632</f>
        <v>2033</v>
      </c>
      <c r="B628" s="50">
        <v>2029</v>
      </c>
      <c r="C628">
        <v>220471.79340977053</v>
      </c>
      <c r="D628">
        <v>21846.518607993097</v>
      </c>
      <c r="E628">
        <v>8786.7515906949993</v>
      </c>
      <c r="F628">
        <v>3348541184.4964147</v>
      </c>
      <c r="G628">
        <v>332994151.12225443</v>
      </c>
      <c r="H628">
        <v>134688598.48515427</v>
      </c>
      <c r="I628">
        <v>900439.81356672756</v>
      </c>
      <c r="J628">
        <v>0</v>
      </c>
      <c r="K628">
        <v>17609.344292348967</v>
      </c>
      <c r="L628">
        <f t="shared" si="39"/>
        <v>2.6890510343301758E-4</v>
      </c>
      <c r="M628">
        <v>0</v>
      </c>
      <c r="N628">
        <f t="shared" si="40"/>
        <v>1.3074116510529966E-4</v>
      </c>
      <c r="O628">
        <f t="shared" si="41"/>
        <v>15188.070694706923</v>
      </c>
      <c r="P628">
        <f t="shared" si="41"/>
        <v>15242.435515580051</v>
      </c>
      <c r="Q628">
        <f t="shared" si="41"/>
        <v>15328.599778305659</v>
      </c>
    </row>
    <row r="629" spans="1:17">
      <c r="A629">
        <f>B632</f>
        <v>2033</v>
      </c>
      <c r="B629" s="50">
        <v>2030</v>
      </c>
      <c r="C629">
        <v>221094.45593630188</v>
      </c>
      <c r="D629">
        <v>22932.677421373308</v>
      </c>
      <c r="E629">
        <v>8894.9985378496822</v>
      </c>
      <c r="F629">
        <v>3496724092.9122186</v>
      </c>
      <c r="G629">
        <v>361565436.93301904</v>
      </c>
      <c r="H629">
        <v>141770651.4817197</v>
      </c>
      <c r="I629">
        <v>939621.06747854431</v>
      </c>
      <c r="J629">
        <v>0</v>
      </c>
      <c r="K629">
        <v>18510.969169872074</v>
      </c>
      <c r="L629">
        <f t="shared" si="39"/>
        <v>2.6871467193626604E-4</v>
      </c>
      <c r="M629">
        <v>0</v>
      </c>
      <c r="N629">
        <f t="shared" si="40"/>
        <v>1.3056982511122148E-4</v>
      </c>
      <c r="O629">
        <f t="shared" si="41"/>
        <v>15815.521371190047</v>
      </c>
      <c r="P629">
        <f t="shared" si="41"/>
        <v>15766.385681422407</v>
      </c>
      <c r="Q629">
        <f t="shared" si="41"/>
        <v>15938.24337108795</v>
      </c>
    </row>
    <row r="630" spans="1:17">
      <c r="A630">
        <f>B632</f>
        <v>2033</v>
      </c>
      <c r="B630" s="50">
        <v>2031</v>
      </c>
      <c r="C630">
        <v>221885.74908546361</v>
      </c>
      <c r="D630">
        <v>23008.805912444815</v>
      </c>
      <c r="E630">
        <v>8925.7227248166419</v>
      </c>
      <c r="F630">
        <v>3647522575.5742164</v>
      </c>
      <c r="G630">
        <v>375230239.70329636</v>
      </c>
      <c r="H630">
        <v>147787261.98797637</v>
      </c>
      <c r="I630">
        <v>979620.87956329505</v>
      </c>
      <c r="J630">
        <v>0</v>
      </c>
      <c r="K630">
        <v>19273.020437309795</v>
      </c>
      <c r="L630">
        <f t="shared" si="39"/>
        <v>2.685715740660157E-4</v>
      </c>
      <c r="M630">
        <v>0</v>
      </c>
      <c r="N630">
        <f t="shared" si="40"/>
        <v>1.304105656878453E-4</v>
      </c>
      <c r="O630">
        <f t="shared" si="41"/>
        <v>16438.741967918373</v>
      </c>
      <c r="P630">
        <f t="shared" si="41"/>
        <v>16308.114429369187</v>
      </c>
      <c r="Q630">
        <f t="shared" si="41"/>
        <v>16557.456078831121</v>
      </c>
    </row>
    <row r="631" spans="1:17">
      <c r="A631">
        <f>B632</f>
        <v>2033</v>
      </c>
      <c r="B631" s="50">
        <v>2032</v>
      </c>
      <c r="C631">
        <v>225596.03931435983</v>
      </c>
      <c r="D631">
        <v>23411.824559719684</v>
      </c>
      <c r="E631">
        <v>9078.499548275955</v>
      </c>
      <c r="F631">
        <v>3826884409.9250164</v>
      </c>
      <c r="G631">
        <v>391498154.09458327</v>
      </c>
      <c r="H631">
        <v>154860386.68463168</v>
      </c>
      <c r="I631">
        <v>1027590.2371330102</v>
      </c>
      <c r="J631">
        <v>0</v>
      </c>
      <c r="K631">
        <v>20169.303674982708</v>
      </c>
      <c r="L631">
        <f t="shared" si="39"/>
        <v>2.685187549610741E-4</v>
      </c>
      <c r="M631">
        <v>0</v>
      </c>
      <c r="N631">
        <f t="shared" si="40"/>
        <v>1.3024185272155405E-4</v>
      </c>
      <c r="O631">
        <f t="shared" si="41"/>
        <v>16963.437928945164</v>
      </c>
      <c r="P631">
        <f t="shared" si="41"/>
        <v>16722.240212245586</v>
      </c>
      <c r="Q631">
        <f t="shared" si="41"/>
        <v>17057.927453886397</v>
      </c>
    </row>
    <row r="632" spans="1:17">
      <c r="A632">
        <f>B632</f>
        <v>2033</v>
      </c>
      <c r="B632" s="50">
        <v>2033</v>
      </c>
      <c r="C632">
        <v>206764.75949121133</v>
      </c>
      <c r="D632">
        <v>21452.801058995592</v>
      </c>
      <c r="E632">
        <v>8319.7317354484985</v>
      </c>
      <c r="F632">
        <v>3595561685.4090171</v>
      </c>
      <c r="G632">
        <v>365003051.38638508</v>
      </c>
      <c r="H632">
        <v>145106230.77945688</v>
      </c>
      <c r="I632">
        <v>965896.80711822538</v>
      </c>
      <c r="J632">
        <v>0</v>
      </c>
      <c r="K632">
        <v>18874.983554815874</v>
      </c>
      <c r="L632">
        <f t="shared" si="39"/>
        <v>2.6863586043813034E-4</v>
      </c>
      <c r="M632">
        <v>0</v>
      </c>
      <c r="N632">
        <f t="shared" si="40"/>
        <v>1.3007700257546803E-4</v>
      </c>
      <c r="O632">
        <f t="shared" si="41"/>
        <v>17389.6252642697</v>
      </c>
      <c r="P632">
        <f t="shared" si="41"/>
        <v>17014.237459370459</v>
      </c>
      <c r="Q632">
        <f t="shared" si="41"/>
        <v>17441.215100865811</v>
      </c>
    </row>
    <row r="633" spans="1:17">
      <c r="A633">
        <f>B677</f>
        <v>2034</v>
      </c>
      <c r="B633" s="50">
        <v>1990</v>
      </c>
      <c r="C633">
        <v>3345.8245716195088</v>
      </c>
      <c r="F633">
        <v>8175848.9899533</v>
      </c>
      <c r="I633">
        <v>4336.0599828078593</v>
      </c>
      <c r="L633">
        <f t="shared" si="39"/>
        <v>5.3034981298408581E-4</v>
      </c>
      <c r="M633">
        <v>0</v>
      </c>
      <c r="N633" t="e">
        <f t="shared" si="40"/>
        <v>#DIV/0!</v>
      </c>
      <c r="O633">
        <f t="shared" si="41"/>
        <v>2443.5976289085211</v>
      </c>
      <c r="P633" t="e">
        <f t="shared" si="41"/>
        <v>#DIV/0!</v>
      </c>
      <c r="Q633" t="e">
        <f t="shared" si="41"/>
        <v>#DIV/0!</v>
      </c>
    </row>
    <row r="634" spans="1:17">
      <c r="A634">
        <f>B677</f>
        <v>2034</v>
      </c>
      <c r="B634" s="50">
        <v>1991</v>
      </c>
      <c r="C634">
        <v>3807.7759622049557</v>
      </c>
      <c r="F634">
        <v>9600830.2454751823</v>
      </c>
      <c r="I634">
        <v>5006.8103512235275</v>
      </c>
      <c r="L634">
        <f t="shared" si="39"/>
        <v>5.2149764376713248E-4</v>
      </c>
      <c r="M634">
        <v>0</v>
      </c>
      <c r="N634" t="e">
        <f t="shared" si="40"/>
        <v>#DIV/0!</v>
      </c>
      <c r="O634">
        <f t="shared" si="41"/>
        <v>2521.3747711973219</v>
      </c>
      <c r="P634" t="e">
        <f t="shared" si="41"/>
        <v>#DIV/0!</v>
      </c>
      <c r="Q634" t="e">
        <f t="shared" si="41"/>
        <v>#DIV/0!</v>
      </c>
    </row>
    <row r="635" spans="1:17">
      <c r="A635">
        <f>B677</f>
        <v>2034</v>
      </c>
      <c r="B635" s="50">
        <v>1992</v>
      </c>
      <c r="C635">
        <v>3153.3495683431797</v>
      </c>
      <c r="F635">
        <v>8455895.9200141672</v>
      </c>
      <c r="I635">
        <v>4399.2053857555875</v>
      </c>
      <c r="L635">
        <f t="shared" si="39"/>
        <v>5.2025301959348345E-4</v>
      </c>
      <c r="M635">
        <v>0</v>
      </c>
      <c r="N635" t="e">
        <f t="shared" si="40"/>
        <v>#DIV/0!</v>
      </c>
      <c r="O635">
        <f t="shared" si="41"/>
        <v>2681.5599529160449</v>
      </c>
      <c r="P635" t="e">
        <f t="shared" si="41"/>
        <v>#DIV/0!</v>
      </c>
      <c r="Q635" t="e">
        <f t="shared" si="41"/>
        <v>#DIV/0!</v>
      </c>
    </row>
    <row r="636" spans="1:17">
      <c r="A636">
        <f>B677</f>
        <v>2034</v>
      </c>
      <c r="B636" s="50">
        <v>1993</v>
      </c>
      <c r="C636">
        <v>3580.090921068087</v>
      </c>
      <c r="D636">
        <v>6.6658109306820396E-3</v>
      </c>
      <c r="F636">
        <v>10401221.572930994</v>
      </c>
      <c r="G636">
        <v>21.77337201940891</v>
      </c>
      <c r="I636">
        <v>5028.1621594309709</v>
      </c>
      <c r="J636">
        <v>0</v>
      </c>
      <c r="L636">
        <f t="shared" si="39"/>
        <v>4.8342034867487866E-4</v>
      </c>
      <c r="M636">
        <v>0</v>
      </c>
      <c r="N636" t="e">
        <f t="shared" si="40"/>
        <v>#DIV/0!</v>
      </c>
      <c r="O636">
        <f t="shared" si="41"/>
        <v>2905.2953688192606</v>
      </c>
      <c r="P636">
        <f t="shared" si="41"/>
        <v>3266.4250825339686</v>
      </c>
      <c r="Q636" t="e">
        <f t="shared" si="41"/>
        <v>#DIV/0!</v>
      </c>
    </row>
    <row r="637" spans="1:17">
      <c r="A637">
        <f>B677</f>
        <v>2034</v>
      </c>
      <c r="B637" s="50">
        <v>1994</v>
      </c>
      <c r="C637">
        <v>3931.6525204596123</v>
      </c>
      <c r="D637">
        <v>6.1066023129999702E-4</v>
      </c>
      <c r="F637">
        <v>12055503.793805618</v>
      </c>
      <c r="G637">
        <v>2.07062381626428</v>
      </c>
      <c r="I637">
        <v>5748.9519689079243</v>
      </c>
      <c r="J637">
        <v>0</v>
      </c>
      <c r="L637">
        <f t="shared" si="39"/>
        <v>4.7687363939629481E-4</v>
      </c>
      <c r="M637">
        <v>0</v>
      </c>
      <c r="N637" t="e">
        <f t="shared" si="40"/>
        <v>#DIV/0!</v>
      </c>
      <c r="O637">
        <f t="shared" si="41"/>
        <v>3066.2688859381506</v>
      </c>
      <c r="P637">
        <f t="shared" si="41"/>
        <v>3390.7952575465024</v>
      </c>
      <c r="Q637" t="e">
        <f t="shared" si="41"/>
        <v>#DIV/0!</v>
      </c>
    </row>
    <row r="638" spans="1:17">
      <c r="A638">
        <f>B677</f>
        <v>2034</v>
      </c>
      <c r="B638" s="50">
        <v>1995</v>
      </c>
      <c r="C638">
        <v>4878.732061500391</v>
      </c>
      <c r="D638">
        <v>0.14419882996258293</v>
      </c>
      <c r="F638">
        <v>15485395.881843381</v>
      </c>
      <c r="G638">
        <v>334.96958474782178</v>
      </c>
      <c r="I638">
        <v>7395.0210149227523</v>
      </c>
      <c r="J638">
        <v>0</v>
      </c>
      <c r="L638">
        <f t="shared" si="39"/>
        <v>4.7754807635195243E-4</v>
      </c>
      <c r="M638">
        <v>0</v>
      </c>
      <c r="N638" t="e">
        <f t="shared" si="40"/>
        <v>#DIV/0!</v>
      </c>
      <c r="O638">
        <f t="shared" si="41"/>
        <v>3174.0615566990264</v>
      </c>
      <c r="P638">
        <f t="shared" si="41"/>
        <v>2322.9701990975968</v>
      </c>
      <c r="Q638" t="e">
        <f t="shared" si="41"/>
        <v>#DIV/0!</v>
      </c>
    </row>
    <row r="639" spans="1:17">
      <c r="A639">
        <f>B677</f>
        <v>2034</v>
      </c>
      <c r="B639" s="50">
        <v>1996</v>
      </c>
      <c r="C639">
        <v>4791.9296739579786</v>
      </c>
      <c r="F639">
        <v>16308360.73715141</v>
      </c>
      <c r="I639">
        <v>7793.2097942937926</v>
      </c>
      <c r="L639">
        <f t="shared" si="39"/>
        <v>4.7786591919937114E-4</v>
      </c>
      <c r="M639">
        <v>0</v>
      </c>
      <c r="N639" t="e">
        <f t="shared" si="40"/>
        <v>#DIV/0!</v>
      </c>
      <c r="O639">
        <f t="shared" si="41"/>
        <v>3403.2971781243259</v>
      </c>
      <c r="P639" t="e">
        <f t="shared" si="41"/>
        <v>#DIV/0!</v>
      </c>
      <c r="Q639" t="e">
        <f t="shared" si="41"/>
        <v>#DIV/0!</v>
      </c>
    </row>
    <row r="640" spans="1:17">
      <c r="A640">
        <f>B677</f>
        <v>2034</v>
      </c>
      <c r="B640" s="50">
        <v>1997</v>
      </c>
      <c r="C640">
        <v>6761.6676998423636</v>
      </c>
      <c r="D640">
        <v>0.14555542121893339</v>
      </c>
      <c r="F640">
        <v>24985795.798891552</v>
      </c>
      <c r="G640">
        <v>556.84303113015983</v>
      </c>
      <c r="I640">
        <v>11959.405815424485</v>
      </c>
      <c r="J640">
        <v>0</v>
      </c>
      <c r="L640">
        <f t="shared" si="39"/>
        <v>4.7864818522030191E-4</v>
      </c>
      <c r="M640">
        <v>0</v>
      </c>
      <c r="N640" t="e">
        <f t="shared" si="40"/>
        <v>#DIV/0!</v>
      </c>
      <c r="O640">
        <f t="shared" si="41"/>
        <v>3695.2120257956558</v>
      </c>
      <c r="P640">
        <f t="shared" si="41"/>
        <v>3825.6426759440233</v>
      </c>
      <c r="Q640" t="e">
        <f t="shared" si="41"/>
        <v>#DIV/0!</v>
      </c>
    </row>
    <row r="641" spans="1:17">
      <c r="A641">
        <f>B677</f>
        <v>2034</v>
      </c>
      <c r="B641" s="50">
        <v>1998</v>
      </c>
      <c r="C641">
        <v>7654.9571978706244</v>
      </c>
      <c r="D641">
        <v>0.912605007623424</v>
      </c>
      <c r="F641">
        <v>29856830.270767536</v>
      </c>
      <c r="G641">
        <v>3536.0751322368101</v>
      </c>
      <c r="I641">
        <v>14041.881261637516</v>
      </c>
      <c r="J641">
        <v>0</v>
      </c>
      <c r="L641">
        <f t="shared" si="39"/>
        <v>4.7030716704665575E-4</v>
      </c>
      <c r="M641">
        <v>0</v>
      </c>
      <c r="N641" t="e">
        <f t="shared" si="40"/>
        <v>#DIV/0!</v>
      </c>
      <c r="O641">
        <f t="shared" si="41"/>
        <v>3900.3262198608759</v>
      </c>
      <c r="P641">
        <f t="shared" si="41"/>
        <v>3874.7049410186132</v>
      </c>
      <c r="Q641" t="e">
        <f t="shared" si="41"/>
        <v>#DIV/0!</v>
      </c>
    </row>
    <row r="642" spans="1:17">
      <c r="A642">
        <f>B677</f>
        <v>2034</v>
      </c>
      <c r="B642" s="50">
        <v>1999</v>
      </c>
      <c r="C642">
        <v>8296.3031793657919</v>
      </c>
      <c r="D642">
        <v>3.6291286584438849</v>
      </c>
      <c r="F642">
        <v>34026498.761218622</v>
      </c>
      <c r="G642">
        <v>14217.145823939938</v>
      </c>
      <c r="I642">
        <v>15889.427023990103</v>
      </c>
      <c r="J642">
        <v>0</v>
      </c>
      <c r="L642">
        <f t="shared" si="39"/>
        <v>4.6697214237334127E-4</v>
      </c>
      <c r="M642">
        <v>0</v>
      </c>
      <c r="N642" t="e">
        <f t="shared" si="40"/>
        <v>#DIV/0!</v>
      </c>
      <c r="O642">
        <f t="shared" si="41"/>
        <v>4101.4049300714887</v>
      </c>
      <c r="P642">
        <f t="shared" si="41"/>
        <v>3917.5094525406089</v>
      </c>
      <c r="Q642" t="e">
        <f t="shared" si="41"/>
        <v>#DIV/0!</v>
      </c>
    </row>
    <row r="643" spans="1:17">
      <c r="A643">
        <f>B677</f>
        <v>2034</v>
      </c>
      <c r="B643" s="50">
        <v>2000</v>
      </c>
      <c r="C643">
        <v>10504.737350162675</v>
      </c>
      <c r="D643">
        <v>2.4915907177663894</v>
      </c>
      <c r="F643">
        <v>45463887.830347799</v>
      </c>
      <c r="G643">
        <v>10425.404165929547</v>
      </c>
      <c r="I643">
        <v>21680.215155728991</v>
      </c>
      <c r="J643">
        <v>0</v>
      </c>
      <c r="L643">
        <f t="shared" si="39"/>
        <v>4.7686672192731252E-4</v>
      </c>
      <c r="M643">
        <v>0</v>
      </c>
      <c r="N643" t="e">
        <f t="shared" si="40"/>
        <v>#DIV/0!</v>
      </c>
      <c r="O643">
        <f t="shared" si="41"/>
        <v>4327.9414148935148</v>
      </c>
      <c r="P643">
        <f t="shared" si="41"/>
        <v>4184.2362357472184</v>
      </c>
      <c r="Q643" t="e">
        <f t="shared" si="41"/>
        <v>#DIV/0!</v>
      </c>
    </row>
    <row r="644" spans="1:17">
      <c r="A644">
        <f>B677</f>
        <v>2034</v>
      </c>
      <c r="B644" s="50">
        <v>2001</v>
      </c>
      <c r="C644">
        <v>10735.126460279318</v>
      </c>
      <c r="D644">
        <v>0.52311437909926606</v>
      </c>
      <c r="F644">
        <v>48310431.694680691</v>
      </c>
      <c r="G644">
        <v>2154.694533843216</v>
      </c>
      <c r="I644">
        <v>22860.10327418182</v>
      </c>
      <c r="J644">
        <v>0</v>
      </c>
      <c r="L644">
        <f t="shared" si="39"/>
        <v>4.7319186503354873E-4</v>
      </c>
      <c r="M644">
        <v>0</v>
      </c>
      <c r="N644" t="e">
        <f t="shared" si="40"/>
        <v>#DIV/0!</v>
      </c>
      <c r="O644">
        <f t="shared" si="41"/>
        <v>4500.220083427289</v>
      </c>
      <c r="P644">
        <f t="shared" si="41"/>
        <v>4118.9740139686382</v>
      </c>
      <c r="Q644" t="e">
        <f t="shared" si="41"/>
        <v>#DIV/0!</v>
      </c>
    </row>
    <row r="645" spans="1:17">
      <c r="A645">
        <f>B677</f>
        <v>2034</v>
      </c>
      <c r="B645" s="50">
        <v>2002</v>
      </c>
      <c r="C645">
        <v>11059.584013548334</v>
      </c>
      <c r="D645">
        <v>6.524382245834782</v>
      </c>
      <c r="F645">
        <v>52427494.705319837</v>
      </c>
      <c r="G645">
        <v>24351.28632168128</v>
      </c>
      <c r="I645">
        <v>24830.293470815835</v>
      </c>
      <c r="J645">
        <v>0</v>
      </c>
      <c r="L645">
        <f t="shared" si="39"/>
        <v>4.7361205433103207E-4</v>
      </c>
      <c r="M645">
        <v>0</v>
      </c>
      <c r="N645" t="e">
        <f t="shared" si="40"/>
        <v>#DIV/0!</v>
      </c>
      <c r="O645">
        <f t="shared" si="41"/>
        <v>4740.4581077456914</v>
      </c>
      <c r="P645">
        <f t="shared" si="41"/>
        <v>3732.35126394186</v>
      </c>
      <c r="Q645" t="e">
        <f t="shared" si="41"/>
        <v>#DIV/0!</v>
      </c>
    </row>
    <row r="646" spans="1:17">
      <c r="A646">
        <f>B677</f>
        <v>2034</v>
      </c>
      <c r="B646" s="50">
        <v>2003</v>
      </c>
      <c r="C646">
        <v>11378.013145315344</v>
      </c>
      <c r="D646">
        <v>1.2628267683622358</v>
      </c>
      <c r="F646">
        <v>55698266.037690155</v>
      </c>
      <c r="G646">
        <v>4401.1815322278253</v>
      </c>
      <c r="I646">
        <v>26335.40435884874</v>
      </c>
      <c r="J646">
        <v>0</v>
      </c>
      <c r="L646">
        <f t="shared" si="39"/>
        <v>4.728226968686598E-4</v>
      </c>
      <c r="M646">
        <v>0</v>
      </c>
      <c r="N646" t="e">
        <f t="shared" si="40"/>
        <v>#DIV/0!</v>
      </c>
      <c r="O646">
        <f t="shared" si="41"/>
        <v>4895.2541473045085</v>
      </c>
      <c r="P646">
        <f t="shared" si="41"/>
        <v>3485.1823246792051</v>
      </c>
      <c r="Q646" t="e">
        <f t="shared" si="41"/>
        <v>#DIV/0!</v>
      </c>
    </row>
    <row r="647" spans="1:17">
      <c r="A647">
        <f>B677</f>
        <v>2034</v>
      </c>
      <c r="B647" s="50">
        <v>2004</v>
      </c>
      <c r="C647">
        <v>13034.88799287791</v>
      </c>
      <c r="D647">
        <v>0.15193380675959001</v>
      </c>
      <c r="F647">
        <v>67676199.56329371</v>
      </c>
      <c r="G647">
        <v>800.47910413868601</v>
      </c>
      <c r="I647">
        <v>31765.356975519575</v>
      </c>
      <c r="J647">
        <v>0</v>
      </c>
      <c r="L647">
        <f t="shared" si="39"/>
        <v>4.6937264770329249E-4</v>
      </c>
      <c r="M647">
        <v>0</v>
      </c>
      <c r="N647" t="e">
        <f t="shared" si="40"/>
        <v>#DIV/0!</v>
      </c>
      <c r="O647">
        <f t="shared" si="41"/>
        <v>5191.9279705564859</v>
      </c>
      <c r="P647">
        <f t="shared" si="41"/>
        <v>5268.604277159402</v>
      </c>
      <c r="Q647" t="e">
        <f t="shared" si="41"/>
        <v>#DIV/0!</v>
      </c>
    </row>
    <row r="648" spans="1:17">
      <c r="A648">
        <f>B677</f>
        <v>2034</v>
      </c>
      <c r="B648" s="50">
        <v>2005</v>
      </c>
      <c r="C648">
        <v>14960.703094003624</v>
      </c>
      <c r="D648">
        <v>0.14655875191086801</v>
      </c>
      <c r="F648">
        <v>79947655.027717859</v>
      </c>
      <c r="G648">
        <v>792.78699463259295</v>
      </c>
      <c r="I648">
        <v>36663.329115860033</v>
      </c>
      <c r="J648">
        <v>0</v>
      </c>
      <c r="L648">
        <f t="shared" si="39"/>
        <v>4.5859167605539965E-4</v>
      </c>
      <c r="M648">
        <v>0</v>
      </c>
      <c r="N648" t="e">
        <f t="shared" si="40"/>
        <v>#DIV/0!</v>
      </c>
      <c r="O648">
        <f t="shared" si="41"/>
        <v>5343.8434360589345</v>
      </c>
      <c r="P648">
        <f t="shared" si="41"/>
        <v>5409.3459741983797</v>
      </c>
      <c r="Q648" t="e">
        <f t="shared" si="41"/>
        <v>#DIV/0!</v>
      </c>
    </row>
    <row r="649" spans="1:17">
      <c r="A649">
        <f>B677</f>
        <v>2034</v>
      </c>
      <c r="B649" s="50">
        <v>2006</v>
      </c>
      <c r="C649">
        <v>16936.190228896536</v>
      </c>
      <c r="D649">
        <v>9.7623246063741398E-2</v>
      </c>
      <c r="F649">
        <v>94302682.373512581</v>
      </c>
      <c r="G649">
        <v>546.67841826839901</v>
      </c>
      <c r="I649">
        <v>42680.938989764865</v>
      </c>
      <c r="J649">
        <v>0</v>
      </c>
      <c r="L649">
        <f t="shared" si="39"/>
        <v>4.5259517455415398E-4</v>
      </c>
      <c r="M649">
        <v>0</v>
      </c>
      <c r="N649" t="e">
        <f t="shared" si="40"/>
        <v>#DIV/0!</v>
      </c>
      <c r="O649">
        <f t="shared" si="41"/>
        <v>5568.116624753854</v>
      </c>
      <c r="P649">
        <f t="shared" si="41"/>
        <v>5599.8795400785475</v>
      </c>
      <c r="Q649" t="e">
        <f t="shared" si="41"/>
        <v>#DIV/0!</v>
      </c>
    </row>
    <row r="650" spans="1:17">
      <c r="A650">
        <f>B677</f>
        <v>2034</v>
      </c>
      <c r="B650" s="50">
        <v>2007</v>
      </c>
      <c r="C650">
        <v>18934.639671823687</v>
      </c>
      <c r="D650">
        <v>0.54159567117140595</v>
      </c>
      <c r="F650">
        <v>108537902.48456354</v>
      </c>
      <c r="G650">
        <v>3228.7332608244801</v>
      </c>
      <c r="I650">
        <v>47885.066353218397</v>
      </c>
      <c r="J650">
        <v>0</v>
      </c>
      <c r="L650">
        <f t="shared" si="39"/>
        <v>4.4118289792847895E-4</v>
      </c>
      <c r="M650">
        <v>0</v>
      </c>
      <c r="N650" t="e">
        <f t="shared" si="40"/>
        <v>#DIV/0!</v>
      </c>
      <c r="O650">
        <f t="shared" si="41"/>
        <v>5732.2401886568214</v>
      </c>
      <c r="P650">
        <f t="shared" si="41"/>
        <v>5961.5196957559137</v>
      </c>
      <c r="Q650" t="e">
        <f t="shared" si="41"/>
        <v>#DIV/0!</v>
      </c>
    </row>
    <row r="651" spans="1:17">
      <c r="A651">
        <f>B677</f>
        <v>2034</v>
      </c>
      <c r="B651" s="50">
        <v>2008</v>
      </c>
      <c r="C651">
        <v>18031.523922149496</v>
      </c>
      <c r="D651">
        <v>9.6876781933015508</v>
      </c>
      <c r="F651">
        <v>107533743.37894203</v>
      </c>
      <c r="G651">
        <v>55317.739453731498</v>
      </c>
      <c r="I651">
        <v>47121.062315794654</v>
      </c>
      <c r="J651">
        <v>0</v>
      </c>
      <c r="L651">
        <f t="shared" si="39"/>
        <v>4.3819791662737012E-4</v>
      </c>
      <c r="M651">
        <v>0</v>
      </c>
      <c r="N651" t="e">
        <f t="shared" si="40"/>
        <v>#DIV/0!</v>
      </c>
      <c r="O651">
        <f t="shared" si="41"/>
        <v>5963.652536702687</v>
      </c>
      <c r="P651">
        <f t="shared" si="41"/>
        <v>5710.1132335279681</v>
      </c>
      <c r="Q651" t="e">
        <f t="shared" si="41"/>
        <v>#DIV/0!</v>
      </c>
    </row>
    <row r="652" spans="1:17">
      <c r="A652">
        <f>B677</f>
        <v>2034</v>
      </c>
      <c r="B652" s="50">
        <v>2009</v>
      </c>
      <c r="C652">
        <v>14626.214543177592</v>
      </c>
      <c r="D652">
        <v>1.6682875889603701</v>
      </c>
      <c r="F652">
        <v>89803383.142483592</v>
      </c>
      <c r="G652">
        <v>11080.0934305586</v>
      </c>
      <c r="I652">
        <v>36453.696813114278</v>
      </c>
      <c r="J652">
        <v>0</v>
      </c>
      <c r="L652">
        <f t="shared" si="39"/>
        <v>4.0592787863321603E-4</v>
      </c>
      <c r="M652">
        <v>0</v>
      </c>
      <c r="N652" t="e">
        <f t="shared" si="40"/>
        <v>#DIV/0!</v>
      </c>
      <c r="O652">
        <f t="shared" si="41"/>
        <v>6139.8923745701823</v>
      </c>
      <c r="P652">
        <f t="shared" si="41"/>
        <v>6641.5967509914772</v>
      </c>
      <c r="Q652" t="e">
        <f t="shared" si="41"/>
        <v>#DIV/0!</v>
      </c>
    </row>
    <row r="653" spans="1:17">
      <c r="A653">
        <f>B677</f>
        <v>2034</v>
      </c>
      <c r="B653" s="50">
        <v>2010</v>
      </c>
      <c r="C653">
        <v>20256.513398001756</v>
      </c>
      <c r="D653">
        <v>11.2745811925596</v>
      </c>
      <c r="E653">
        <v>0.482808633919664</v>
      </c>
      <c r="F653">
        <v>129340069.79487018</v>
      </c>
      <c r="G653">
        <v>73919.153052414098</v>
      </c>
      <c r="H653">
        <v>2918.3717237467599</v>
      </c>
      <c r="I653">
        <v>48888.062274365198</v>
      </c>
      <c r="J653">
        <v>0</v>
      </c>
      <c r="K653">
        <v>0.53848749421740605</v>
      </c>
      <c r="L653">
        <f t="shared" si="39"/>
        <v>3.7798079397900687E-4</v>
      </c>
      <c r="M653">
        <v>0</v>
      </c>
      <c r="N653">
        <f t="shared" si="40"/>
        <v>1.8451641709510102E-4</v>
      </c>
      <c r="O653">
        <f t="shared" si="41"/>
        <v>6385.1101743713307</v>
      </c>
      <c r="P653">
        <f t="shared" si="41"/>
        <v>6556.2659747570351</v>
      </c>
      <c r="Q653">
        <f t="shared" si="41"/>
        <v>6044.5723599722469</v>
      </c>
    </row>
    <row r="654" spans="1:17">
      <c r="A654">
        <f>B677</f>
        <v>2034</v>
      </c>
      <c r="B654" s="50">
        <v>2011</v>
      </c>
      <c r="C654">
        <v>23837.470295462797</v>
      </c>
      <c r="D654">
        <v>173.92599205094044</v>
      </c>
      <c r="E654">
        <v>25.9403173172226</v>
      </c>
      <c r="F654">
        <v>160477168.86417294</v>
      </c>
      <c r="G654">
        <v>1211196.223673024</v>
      </c>
      <c r="H654">
        <v>165930.35421191799</v>
      </c>
      <c r="I654">
        <v>62165.42191474128</v>
      </c>
      <c r="J654">
        <v>0</v>
      </c>
      <c r="K654">
        <v>30.563791614202199</v>
      </c>
      <c r="L654">
        <f t="shared" si="39"/>
        <v>3.8737860565921236E-4</v>
      </c>
      <c r="M654">
        <v>0</v>
      </c>
      <c r="N654">
        <f t="shared" si="40"/>
        <v>1.8419650677758238E-4</v>
      </c>
      <c r="O654">
        <f t="shared" si="41"/>
        <v>6732.1392276561337</v>
      </c>
      <c r="P654">
        <f t="shared" si="41"/>
        <v>6963.8597968628055</v>
      </c>
      <c r="Q654">
        <f t="shared" si="41"/>
        <v>6396.6200637704442</v>
      </c>
    </row>
    <row r="655" spans="1:17">
      <c r="A655">
        <f>B677</f>
        <v>2034</v>
      </c>
      <c r="B655" s="50">
        <v>2012</v>
      </c>
      <c r="C655">
        <v>35866.752915139397</v>
      </c>
      <c r="D655">
        <v>301.71789981835991</v>
      </c>
      <c r="E655">
        <v>299.70859624392398</v>
      </c>
      <c r="F655">
        <v>250800379.28537661</v>
      </c>
      <c r="G655">
        <v>2209891.4911296912</v>
      </c>
      <c r="H655">
        <v>2027897.5784323399</v>
      </c>
      <c r="I655">
        <v>91596.480759555227</v>
      </c>
      <c r="J655">
        <v>0</v>
      </c>
      <c r="K655">
        <v>369.78849090113698</v>
      </c>
      <c r="L655">
        <f t="shared" si="39"/>
        <v>3.6521667559095245E-4</v>
      </c>
      <c r="M655">
        <v>0</v>
      </c>
      <c r="N655">
        <f t="shared" si="40"/>
        <v>1.823506743309003E-4</v>
      </c>
      <c r="O655">
        <f t="shared" si="41"/>
        <v>6992.5588156466065</v>
      </c>
      <c r="P655">
        <f t="shared" si="41"/>
        <v>7324.3632295600928</v>
      </c>
      <c r="Q655">
        <f t="shared" si="41"/>
        <v>6766.2309451474457</v>
      </c>
    </row>
    <row r="656" spans="1:17">
      <c r="A656">
        <f>B677</f>
        <v>2034</v>
      </c>
      <c r="B656" s="50">
        <v>2013</v>
      </c>
      <c r="C656">
        <v>52012.193267616552</v>
      </c>
      <c r="D656">
        <v>969.21446235511758</v>
      </c>
      <c r="E656">
        <v>670.35775745154604</v>
      </c>
      <c r="F656">
        <v>381625376.62394148</v>
      </c>
      <c r="G656">
        <v>7435004.1760182446</v>
      </c>
      <c r="H656">
        <v>4784372.5751616303</v>
      </c>
      <c r="I656">
        <v>136084.83661585336</v>
      </c>
      <c r="J656">
        <v>0</v>
      </c>
      <c r="K656">
        <v>866.32418979063402</v>
      </c>
      <c r="L656">
        <f t="shared" si="39"/>
        <v>3.5659273452863982E-4</v>
      </c>
      <c r="M656">
        <v>0</v>
      </c>
      <c r="N656">
        <f t="shared" si="40"/>
        <v>1.8107373039637638E-4</v>
      </c>
      <c r="O656">
        <f t="shared" si="41"/>
        <v>7337.2290735823717</v>
      </c>
      <c r="P656">
        <f t="shared" si="41"/>
        <v>7671.1651185556484</v>
      </c>
      <c r="Q656">
        <f t="shared" si="41"/>
        <v>7137.0436486780691</v>
      </c>
    </row>
    <row r="657" spans="1:17">
      <c r="A657">
        <f>B677</f>
        <v>2034</v>
      </c>
      <c r="B657" s="50">
        <v>2014</v>
      </c>
      <c r="C657">
        <v>59530.37325356793</v>
      </c>
      <c r="D657">
        <v>1226.4657603548378</v>
      </c>
      <c r="E657">
        <v>1096.4703160003301</v>
      </c>
      <c r="F657">
        <v>458445515.53166664</v>
      </c>
      <c r="G657">
        <v>9888684.0173376985</v>
      </c>
      <c r="H657">
        <v>8258739.5397375198</v>
      </c>
      <c r="I657">
        <v>163281.54336114699</v>
      </c>
      <c r="J657">
        <v>0</v>
      </c>
      <c r="K657">
        <v>1488.89325260334</v>
      </c>
      <c r="L657">
        <f t="shared" si="39"/>
        <v>3.5616346507782228E-4</v>
      </c>
      <c r="M657">
        <v>0</v>
      </c>
      <c r="N657">
        <f t="shared" si="40"/>
        <v>1.8028093093860423E-4</v>
      </c>
      <c r="O657">
        <f t="shared" si="41"/>
        <v>7701.0354626693006</v>
      </c>
      <c r="P657">
        <f t="shared" si="41"/>
        <v>8062.7477235701472</v>
      </c>
      <c r="Q657">
        <f t="shared" si="41"/>
        <v>7532.1141112725154</v>
      </c>
    </row>
    <row r="658" spans="1:17">
      <c r="A658">
        <f>B677</f>
        <v>2034</v>
      </c>
      <c r="B658" s="50">
        <v>2015</v>
      </c>
      <c r="C658">
        <v>85435.546738732621</v>
      </c>
      <c r="D658">
        <v>1951.3103322175577</v>
      </c>
      <c r="E658">
        <v>920.36914463116454</v>
      </c>
      <c r="F658">
        <v>690511185.34207273</v>
      </c>
      <c r="G658">
        <v>16553369.78236405</v>
      </c>
      <c r="H658">
        <v>7301981.1138047334</v>
      </c>
      <c r="I658">
        <v>241921.66396844629</v>
      </c>
      <c r="J658">
        <v>0</v>
      </c>
      <c r="K658">
        <v>1310.5672757831885</v>
      </c>
      <c r="L658">
        <f t="shared" si="39"/>
        <v>3.5035154984289007E-4</v>
      </c>
      <c r="M658">
        <v>0</v>
      </c>
      <c r="N658">
        <f t="shared" si="40"/>
        <v>1.7948105525848325E-4</v>
      </c>
      <c r="O658">
        <f t="shared" si="41"/>
        <v>8082.2469300009307</v>
      </c>
      <c r="P658">
        <f t="shared" si="41"/>
        <v>8483.2071603659515</v>
      </c>
      <c r="Q658">
        <f t="shared" si="41"/>
        <v>7933.7526213256342</v>
      </c>
    </row>
    <row r="659" spans="1:17">
      <c r="A659">
        <f>B677</f>
        <v>2034</v>
      </c>
      <c r="B659" s="50">
        <v>2016</v>
      </c>
      <c r="C659">
        <v>95229.553805013406</v>
      </c>
      <c r="D659">
        <v>3799.3259160625898</v>
      </c>
      <c r="E659">
        <v>1135.6508858536156</v>
      </c>
      <c r="F659">
        <v>804887296.46397197</v>
      </c>
      <c r="G659">
        <v>33527733.8588368</v>
      </c>
      <c r="H659">
        <v>9492073.4399696123</v>
      </c>
      <c r="I659">
        <v>277109.0982386432</v>
      </c>
      <c r="J659">
        <v>0</v>
      </c>
      <c r="K659">
        <v>1695.1954202521645</v>
      </c>
      <c r="L659">
        <f t="shared" si="39"/>
        <v>3.4428310579137964E-4</v>
      </c>
      <c r="M659">
        <v>0</v>
      </c>
      <c r="N659">
        <f t="shared" si="40"/>
        <v>1.7859063469883893E-4</v>
      </c>
      <c r="O659">
        <f t="shared" si="41"/>
        <v>8452.0746375858616</v>
      </c>
      <c r="P659">
        <f t="shared" si="41"/>
        <v>8824.6532673309266</v>
      </c>
      <c r="Q659">
        <f t="shared" si="41"/>
        <v>8358.267103217082</v>
      </c>
    </row>
    <row r="660" spans="1:17">
      <c r="A660">
        <f>B677</f>
        <v>2034</v>
      </c>
      <c r="B660" s="50">
        <v>2017</v>
      </c>
      <c r="C660">
        <v>117438.87989540778</v>
      </c>
      <c r="D660">
        <v>7674.9436021900101</v>
      </c>
      <c r="E660">
        <v>3341.9582922166169</v>
      </c>
      <c r="F660">
        <v>1031213160.7975118</v>
      </c>
      <c r="G660">
        <v>71201886.906399697</v>
      </c>
      <c r="H660">
        <v>29119686.446504645</v>
      </c>
      <c r="I660">
        <v>358033.29999021208</v>
      </c>
      <c r="J660">
        <v>0</v>
      </c>
      <c r="K660">
        <v>5187.5803428861755</v>
      </c>
      <c r="L660">
        <f t="shared" ref="L660:L723" si="42">I660/F660</f>
        <v>3.471962088937257E-4</v>
      </c>
      <c r="M660">
        <v>0</v>
      </c>
      <c r="N660">
        <f t="shared" ref="N660:N723" si="43">K660/H660</f>
        <v>1.7814684757736676E-4</v>
      </c>
      <c r="O660">
        <f t="shared" ref="O660:Q723" si="44">F660/C660</f>
        <v>8780.8497638594672</v>
      </c>
      <c r="P660">
        <f t="shared" si="44"/>
        <v>9277.1869862447675</v>
      </c>
      <c r="Q660">
        <f t="shared" si="44"/>
        <v>8713.3602218567685</v>
      </c>
    </row>
    <row r="661" spans="1:17">
      <c r="A661">
        <f>B677</f>
        <v>2034</v>
      </c>
      <c r="B661" s="50">
        <v>2018</v>
      </c>
      <c r="C661">
        <v>125226.33072895133</v>
      </c>
      <c r="D661">
        <v>16385.231557340099</v>
      </c>
      <c r="E661">
        <v>3758.3066798873706</v>
      </c>
      <c r="F661">
        <v>1143217646.2253218</v>
      </c>
      <c r="G661">
        <v>159307695.30805501</v>
      </c>
      <c r="H661">
        <v>34466361.908139199</v>
      </c>
      <c r="I661">
        <v>399626.73856001598</v>
      </c>
      <c r="J661">
        <v>0</v>
      </c>
      <c r="K661">
        <v>6128.6207482518703</v>
      </c>
      <c r="L661">
        <f t="shared" si="42"/>
        <v>3.4956312989001205E-4</v>
      </c>
      <c r="M661">
        <v>0</v>
      </c>
      <c r="N661">
        <f t="shared" si="43"/>
        <v>1.7781455334874211E-4</v>
      </c>
      <c r="O661">
        <f t="shared" si="44"/>
        <v>9129.2114012330385</v>
      </c>
      <c r="P661">
        <f t="shared" si="44"/>
        <v>9722.6392407429776</v>
      </c>
      <c r="Q661">
        <f t="shared" si="44"/>
        <v>9170.715655693135</v>
      </c>
    </row>
    <row r="662" spans="1:17">
      <c r="A662">
        <f>B677</f>
        <v>2034</v>
      </c>
      <c r="B662" s="50">
        <v>2019</v>
      </c>
      <c r="C662">
        <v>114390.4280825976</v>
      </c>
      <c r="D662">
        <v>13126.9183997087</v>
      </c>
      <c r="E662">
        <v>3233.2079245508216</v>
      </c>
      <c r="F662">
        <v>1083248870.6702809</v>
      </c>
      <c r="G662">
        <v>134343612.11773258</v>
      </c>
      <c r="H662">
        <v>31018859.16617398</v>
      </c>
      <c r="I662">
        <v>369270.59370475286</v>
      </c>
      <c r="J662">
        <v>0</v>
      </c>
      <c r="K662">
        <v>5354.0075719705474</v>
      </c>
      <c r="L662">
        <f t="shared" si="42"/>
        <v>3.4089174122679643E-4</v>
      </c>
      <c r="M662">
        <v>0</v>
      </c>
      <c r="N662">
        <f t="shared" si="43"/>
        <v>1.7260491571556845E-4</v>
      </c>
      <c r="O662">
        <f t="shared" si="44"/>
        <v>9469.7509995163418</v>
      </c>
      <c r="P662">
        <f t="shared" si="44"/>
        <v>10234.207909810257</v>
      </c>
      <c r="Q662">
        <f t="shared" si="44"/>
        <v>9593.8337063439321</v>
      </c>
    </row>
    <row r="663" spans="1:17">
      <c r="A663">
        <f>B677</f>
        <v>2034</v>
      </c>
      <c r="B663" s="50">
        <v>2020</v>
      </c>
      <c r="C663">
        <v>100130.23648463599</v>
      </c>
      <c r="D663">
        <v>6440.2677628942438</v>
      </c>
      <c r="E663">
        <v>3331.3900083456037</v>
      </c>
      <c r="F663">
        <v>990404144.52151322</v>
      </c>
      <c r="G663">
        <v>68869512.350059301</v>
      </c>
      <c r="H663">
        <v>33447973.443301696</v>
      </c>
      <c r="I663">
        <v>328639.99515286915</v>
      </c>
      <c r="J663">
        <v>0</v>
      </c>
      <c r="K663">
        <v>5664.2567772706252</v>
      </c>
      <c r="L663">
        <f t="shared" si="42"/>
        <v>3.3182413156362809E-4</v>
      </c>
      <c r="M663">
        <v>0</v>
      </c>
      <c r="N663">
        <f t="shared" si="43"/>
        <v>1.6934529043657057E-4</v>
      </c>
      <c r="O663">
        <f t="shared" si="44"/>
        <v>9891.1595467317329</v>
      </c>
      <c r="P663">
        <f t="shared" si="44"/>
        <v>10693.579038258726</v>
      </c>
      <c r="Q663">
        <f t="shared" si="44"/>
        <v>10040.245470962507</v>
      </c>
    </row>
    <row r="664" spans="1:17">
      <c r="A664">
        <f>B677</f>
        <v>2034</v>
      </c>
      <c r="B664" s="50">
        <v>2021</v>
      </c>
      <c r="C664">
        <v>128761.9925371011</v>
      </c>
      <c r="D664">
        <v>9614.5678415551574</v>
      </c>
      <c r="E664">
        <v>4990.2771548352475</v>
      </c>
      <c r="F664">
        <v>1330934070.9845138</v>
      </c>
      <c r="G664">
        <v>105549748.12920691</v>
      </c>
      <c r="H664">
        <v>52292833.04417602</v>
      </c>
      <c r="I664">
        <v>422991.18047912035</v>
      </c>
      <c r="J664">
        <v>0</v>
      </c>
      <c r="K664">
        <v>8587.9043110685052</v>
      </c>
      <c r="L664">
        <f t="shared" si="42"/>
        <v>3.1781527703038425E-4</v>
      </c>
      <c r="M664">
        <v>0</v>
      </c>
      <c r="N664">
        <f t="shared" si="43"/>
        <v>1.6422717629036474E-4</v>
      </c>
      <c r="O664">
        <f t="shared" si="44"/>
        <v>10336.389215171723</v>
      </c>
      <c r="P664">
        <f t="shared" si="44"/>
        <v>10978.106334952465</v>
      </c>
      <c r="Q664">
        <f t="shared" si="44"/>
        <v>10478.943638131948</v>
      </c>
    </row>
    <row r="665" spans="1:17">
      <c r="A665">
        <f>B677</f>
        <v>2034</v>
      </c>
      <c r="B665" s="50">
        <v>2022</v>
      </c>
      <c r="C665">
        <v>158114.93081267818</v>
      </c>
      <c r="D665">
        <v>13247.793307441776</v>
      </c>
      <c r="E665">
        <v>6482.6538520065778</v>
      </c>
      <c r="F665">
        <v>1707293034.6689765</v>
      </c>
      <c r="G665">
        <v>149982040.91052383</v>
      </c>
      <c r="H665">
        <v>70995122.416023493</v>
      </c>
      <c r="I665">
        <v>523568.50897046155</v>
      </c>
      <c r="J665">
        <v>0</v>
      </c>
      <c r="K665">
        <v>10531.074783408707</v>
      </c>
      <c r="L665">
        <f t="shared" si="42"/>
        <v>3.0666587301574457E-4</v>
      </c>
      <c r="M665">
        <v>0</v>
      </c>
      <c r="N665">
        <f t="shared" si="43"/>
        <v>1.4833518733438876E-4</v>
      </c>
      <c r="O665">
        <f t="shared" si="44"/>
        <v>10797.79768990722</v>
      </c>
      <c r="P665">
        <f t="shared" si="44"/>
        <v>11321.284792862323</v>
      </c>
      <c r="Q665">
        <f t="shared" si="44"/>
        <v>10951.552255724459</v>
      </c>
    </row>
    <row r="666" spans="1:17">
      <c r="A666">
        <f>B677</f>
        <v>2034</v>
      </c>
      <c r="B666" s="50">
        <v>2023</v>
      </c>
      <c r="C666">
        <v>168487.99169183907</v>
      </c>
      <c r="D666">
        <v>15005.199290739967</v>
      </c>
      <c r="E666">
        <v>7065.9598117476526</v>
      </c>
      <c r="F666">
        <v>1900129328.1159244</v>
      </c>
      <c r="G666">
        <v>176615644.48459977</v>
      </c>
      <c r="H666">
        <v>80812310.534153834</v>
      </c>
      <c r="I666">
        <v>561859.5397968383</v>
      </c>
      <c r="J666">
        <v>0</v>
      </c>
      <c r="K666">
        <v>11547.449085594477</v>
      </c>
      <c r="L666">
        <f t="shared" si="42"/>
        <v>2.9569542003435675E-4</v>
      </c>
      <c r="M666">
        <v>0</v>
      </c>
      <c r="N666">
        <f t="shared" si="43"/>
        <v>1.4289220304763048E-4</v>
      </c>
      <c r="O666">
        <f t="shared" si="44"/>
        <v>11277.535621596227</v>
      </c>
      <c r="P666">
        <f t="shared" si="44"/>
        <v>11770.296486071538</v>
      </c>
      <c r="Q666">
        <f t="shared" si="44"/>
        <v>11436.848310373591</v>
      </c>
    </row>
    <row r="667" spans="1:17">
      <c r="A667">
        <f>B677</f>
        <v>2034</v>
      </c>
      <c r="B667" s="50">
        <v>2024</v>
      </c>
      <c r="C667">
        <v>177314.90317259671</v>
      </c>
      <c r="D667">
        <v>16795.188145225624</v>
      </c>
      <c r="E667">
        <v>7344.1940639180693</v>
      </c>
      <c r="F667">
        <v>2087730745.4403119</v>
      </c>
      <c r="G667">
        <v>205430740.08099046</v>
      </c>
      <c r="H667">
        <v>87769304.769239724</v>
      </c>
      <c r="I667">
        <v>594784.42202318588</v>
      </c>
      <c r="J667">
        <v>0</v>
      </c>
      <c r="K667">
        <v>12069.588814250894</v>
      </c>
      <c r="L667">
        <f t="shared" si="42"/>
        <v>2.8489517784906844E-4</v>
      </c>
      <c r="M667">
        <v>0</v>
      </c>
      <c r="N667">
        <f t="shared" si="43"/>
        <v>1.3751491875187884E-4</v>
      </c>
      <c r="O667">
        <f t="shared" si="44"/>
        <v>11774.141417814913</v>
      </c>
      <c r="P667">
        <f t="shared" si="44"/>
        <v>12231.523595011846</v>
      </c>
      <c r="Q667">
        <f t="shared" si="44"/>
        <v>11950.8422578931</v>
      </c>
    </row>
    <row r="668" spans="1:17">
      <c r="A668">
        <f>B677</f>
        <v>2034</v>
      </c>
      <c r="B668" s="50">
        <v>2025</v>
      </c>
      <c r="C668">
        <v>187345.79554282533</v>
      </c>
      <c r="D668">
        <v>18604.740548614151</v>
      </c>
      <c r="E668">
        <v>7918.4454003599258</v>
      </c>
      <c r="F668">
        <v>2303469840.4630017</v>
      </c>
      <c r="G668">
        <v>236229108.50159517</v>
      </c>
      <c r="H668">
        <v>98746265.748030692</v>
      </c>
      <c r="I668">
        <v>631472.8018332714</v>
      </c>
      <c r="J668">
        <v>0</v>
      </c>
      <c r="K668">
        <v>13033.878992107189</v>
      </c>
      <c r="L668">
        <f t="shared" si="42"/>
        <v>2.7413981756598308E-4</v>
      </c>
      <c r="M668">
        <v>0</v>
      </c>
      <c r="N668">
        <f t="shared" si="43"/>
        <v>1.3199363938850645E-4</v>
      </c>
      <c r="O668">
        <f t="shared" si="44"/>
        <v>12295.284416652159</v>
      </c>
      <c r="P668">
        <f t="shared" si="44"/>
        <v>12697.253578158157</v>
      </c>
      <c r="Q668">
        <f t="shared" si="44"/>
        <v>12470.410636858374</v>
      </c>
    </row>
    <row r="669" spans="1:17">
      <c r="A669">
        <f>B677</f>
        <v>2034</v>
      </c>
      <c r="B669" s="50">
        <v>2026</v>
      </c>
      <c r="C669">
        <v>198763.49937914772</v>
      </c>
      <c r="D669">
        <v>17397.297649398344</v>
      </c>
      <c r="E669">
        <v>7591.8284785677661</v>
      </c>
      <c r="F669">
        <v>2550897093.6622806</v>
      </c>
      <c r="G669">
        <v>229088799.58871478</v>
      </c>
      <c r="H669">
        <v>98690630.299837768</v>
      </c>
      <c r="I669">
        <v>690375.91421894461</v>
      </c>
      <c r="J669">
        <v>0</v>
      </c>
      <c r="K669">
        <v>12991.971094450153</v>
      </c>
      <c r="L669">
        <f t="shared" si="42"/>
        <v>2.7064044093906721E-4</v>
      </c>
      <c r="M669">
        <v>0</v>
      </c>
      <c r="N669">
        <f t="shared" si="43"/>
        <v>1.316434098655413E-4</v>
      </c>
      <c r="O669">
        <f t="shared" si="44"/>
        <v>12833.830666245029</v>
      </c>
      <c r="P669">
        <f t="shared" si="44"/>
        <v>13168.068064676552</v>
      </c>
      <c r="Q669">
        <f t="shared" si="44"/>
        <v>12999.586407734045</v>
      </c>
    </row>
    <row r="670" spans="1:17">
      <c r="A670">
        <f>B677</f>
        <v>2034</v>
      </c>
      <c r="B670" s="50">
        <v>2027</v>
      </c>
      <c r="C670">
        <v>206779.96406052096</v>
      </c>
      <c r="D670">
        <v>18842.73779420177</v>
      </c>
      <c r="E670">
        <v>8049.5395034693811</v>
      </c>
      <c r="F670">
        <v>2767918747.1192355</v>
      </c>
      <c r="G670">
        <v>257167106.72378761</v>
      </c>
      <c r="H670">
        <v>109025032.24017015</v>
      </c>
      <c r="I670">
        <v>747937.73608849698</v>
      </c>
      <c r="J670">
        <v>0</v>
      </c>
      <c r="K670">
        <v>14327.032699943964</v>
      </c>
      <c r="L670">
        <f t="shared" si="42"/>
        <v>2.7021665172322258E-4</v>
      </c>
      <c r="M670">
        <v>0</v>
      </c>
      <c r="N670">
        <f t="shared" si="43"/>
        <v>1.3141048808298526E-4</v>
      </c>
      <c r="O670">
        <f t="shared" si="44"/>
        <v>13385.81694650606</v>
      </c>
      <c r="P670">
        <f t="shared" si="44"/>
        <v>13648.075430042989</v>
      </c>
      <c r="Q670">
        <f t="shared" si="44"/>
        <v>13544.257058826777</v>
      </c>
    </row>
    <row r="671" spans="1:17">
      <c r="A671">
        <f>B677</f>
        <v>2034</v>
      </c>
      <c r="B671" s="50">
        <v>2028</v>
      </c>
      <c r="C671">
        <v>212108.55094100779</v>
      </c>
      <c r="D671">
        <v>20181.031522847192</v>
      </c>
      <c r="E671">
        <v>8357.1035600773776</v>
      </c>
      <c r="F671">
        <v>2961626820.1835279</v>
      </c>
      <c r="G671">
        <v>285632817.17562264</v>
      </c>
      <c r="H671">
        <v>117948755.61746636</v>
      </c>
      <c r="I671">
        <v>798911.48182100884</v>
      </c>
      <c r="J671">
        <v>0</v>
      </c>
      <c r="K671">
        <v>15472.437081227465</v>
      </c>
      <c r="L671">
        <f t="shared" si="42"/>
        <v>2.6975427031400987E-4</v>
      </c>
      <c r="M671">
        <v>0</v>
      </c>
      <c r="N671">
        <f t="shared" si="43"/>
        <v>1.3117931596843603E-4</v>
      </c>
      <c r="O671">
        <f t="shared" si="44"/>
        <v>13962.788426230038</v>
      </c>
      <c r="P671">
        <f t="shared" si="44"/>
        <v>14153.529112337705</v>
      </c>
      <c r="Q671">
        <f t="shared" si="44"/>
        <v>14113.592678319555</v>
      </c>
    </row>
    <row r="672" spans="1:17">
      <c r="A672">
        <f>B677</f>
        <v>2034</v>
      </c>
      <c r="B672" s="50">
        <v>2029</v>
      </c>
      <c r="C672">
        <v>217883.97468502339</v>
      </c>
      <c r="D672">
        <v>21525.577335050177</v>
      </c>
      <c r="E672">
        <v>8669.9288181674237</v>
      </c>
      <c r="F672">
        <v>3171804589.9670372</v>
      </c>
      <c r="G672">
        <v>315732312.7534672</v>
      </c>
      <c r="H672">
        <v>127414307.91017547</v>
      </c>
      <c r="I672">
        <v>854111.81938169198</v>
      </c>
      <c r="J672">
        <v>0</v>
      </c>
      <c r="K672">
        <v>16686.758999398633</v>
      </c>
      <c r="L672">
        <f t="shared" si="42"/>
        <v>2.6928261031067122E-4</v>
      </c>
      <c r="M672">
        <v>0</v>
      </c>
      <c r="N672">
        <f t="shared" si="43"/>
        <v>1.3096456177560893E-4</v>
      </c>
      <c r="O672">
        <f t="shared" si="44"/>
        <v>14557.310121371933</v>
      </c>
      <c r="P672">
        <f t="shared" si="44"/>
        <v>14667.774426628694</v>
      </c>
      <c r="Q672">
        <f t="shared" si="44"/>
        <v>14696.119262615495</v>
      </c>
    </row>
    <row r="673" spans="1:17">
      <c r="A673">
        <f>B677</f>
        <v>2034</v>
      </c>
      <c r="B673" s="50">
        <v>2030</v>
      </c>
      <c r="C673">
        <v>220900.27093696632</v>
      </c>
      <c r="D673">
        <v>22924.455828192709</v>
      </c>
      <c r="E673">
        <v>8889.4272786029342</v>
      </c>
      <c r="F673">
        <v>3351224761.8022323</v>
      </c>
      <c r="G673">
        <v>348266268.67589527</v>
      </c>
      <c r="H673">
        <v>135953070.90476745</v>
      </c>
      <c r="I673">
        <v>901128.53601194243</v>
      </c>
      <c r="J673">
        <v>0</v>
      </c>
      <c r="K673">
        <v>17777.942191338923</v>
      </c>
      <c r="L673">
        <f t="shared" si="42"/>
        <v>2.688952845786836E-4</v>
      </c>
      <c r="M673">
        <v>0</v>
      </c>
      <c r="N673">
        <f t="shared" si="43"/>
        <v>1.3076528594041127E-4</v>
      </c>
      <c r="O673">
        <f t="shared" si="44"/>
        <v>15170.758947409806</v>
      </c>
      <c r="P673">
        <f t="shared" si="44"/>
        <v>15191.909953543769</v>
      </c>
      <c r="Q673">
        <f t="shared" si="44"/>
        <v>15293.79414937223</v>
      </c>
    </row>
    <row r="674" spans="1:17">
      <c r="A674">
        <f>B677</f>
        <v>2034</v>
      </c>
      <c r="B674" s="50">
        <v>2031</v>
      </c>
      <c r="C674">
        <v>222483.45372441743</v>
      </c>
      <c r="D674">
        <v>23077.750748743685</v>
      </c>
      <c r="E674">
        <v>8951.0721300216373</v>
      </c>
      <c r="F674">
        <v>3514587393.9686956</v>
      </c>
      <c r="G674">
        <v>363450680.80202454</v>
      </c>
      <c r="H674">
        <v>142508194.96836233</v>
      </c>
      <c r="I674">
        <v>944417.57632041851</v>
      </c>
      <c r="J674">
        <v>0</v>
      </c>
      <c r="K674">
        <v>18608.066737439091</v>
      </c>
      <c r="L674">
        <f t="shared" si="42"/>
        <v>2.6871364130569416E-4</v>
      </c>
      <c r="M674">
        <v>0</v>
      </c>
      <c r="N674">
        <f t="shared" si="43"/>
        <v>1.3057541527047053E-4</v>
      </c>
      <c r="O674">
        <f t="shared" si="44"/>
        <v>15797.073153683121</v>
      </c>
      <c r="P674">
        <f t="shared" si="44"/>
        <v>15748.964652537041</v>
      </c>
      <c r="Q674">
        <f t="shared" si="44"/>
        <v>15920.796179308394</v>
      </c>
    </row>
    <row r="675" spans="1:17">
      <c r="A675">
        <f>B677</f>
        <v>2034</v>
      </c>
      <c r="B675" s="50">
        <v>2032</v>
      </c>
      <c r="C675">
        <v>223259.80136768226</v>
      </c>
      <c r="D675">
        <v>23152.209733369658</v>
      </c>
      <c r="E675">
        <v>8981.1723500020489</v>
      </c>
      <c r="F675">
        <v>3665736870.3936911</v>
      </c>
      <c r="G675">
        <v>377133040.02219152</v>
      </c>
      <c r="H675">
        <v>148537973.37250471</v>
      </c>
      <c r="I675">
        <v>984511.14003478468</v>
      </c>
      <c r="J675">
        <v>0</v>
      </c>
      <c r="K675">
        <v>19371.799669046392</v>
      </c>
      <c r="L675">
        <f t="shared" si="42"/>
        <v>2.6857114267698394E-4</v>
      </c>
      <c r="M675">
        <v>0</v>
      </c>
      <c r="N675">
        <f t="shared" si="43"/>
        <v>1.3041648023879817E-4</v>
      </c>
      <c r="O675">
        <f t="shared" si="44"/>
        <v>16419.153147756588</v>
      </c>
      <c r="P675">
        <f t="shared" si="44"/>
        <v>16289.289202430795</v>
      </c>
      <c r="Q675">
        <f t="shared" si="44"/>
        <v>16538.817827326387</v>
      </c>
    </row>
    <row r="676" spans="1:17">
      <c r="A676">
        <f>B677</f>
        <v>2034</v>
      </c>
      <c r="B676" s="50">
        <v>2033</v>
      </c>
      <c r="C676">
        <v>226953.48318558684</v>
      </c>
      <c r="D676">
        <v>23553.22222168868</v>
      </c>
      <c r="E676">
        <v>9133.2268241949932</v>
      </c>
      <c r="F676">
        <v>3844695820.789485</v>
      </c>
      <c r="G676">
        <v>393310685.01864719</v>
      </c>
      <c r="H676">
        <v>155588837.06778738</v>
      </c>
      <c r="I676">
        <v>1032388.9404795298</v>
      </c>
      <c r="J676">
        <v>0</v>
      </c>
      <c r="K676">
        <v>20265.442262146677</v>
      </c>
      <c r="L676">
        <f t="shared" si="42"/>
        <v>2.6852291796325645E-4</v>
      </c>
      <c r="M676">
        <v>0</v>
      </c>
      <c r="N676">
        <f t="shared" si="43"/>
        <v>1.3024997579561169E-4</v>
      </c>
      <c r="O676">
        <f t="shared" si="44"/>
        <v>16940.457431294672</v>
      </c>
      <c r="P676">
        <f t="shared" si="44"/>
        <v>16698.805849862536</v>
      </c>
      <c r="Q676">
        <f t="shared" si="44"/>
        <v>17035.472792114855</v>
      </c>
    </row>
    <row r="677" spans="1:17">
      <c r="A677">
        <f>B677</f>
        <v>2034</v>
      </c>
      <c r="B677" s="50">
        <v>2034</v>
      </c>
      <c r="C677">
        <v>207983.10020112401</v>
      </c>
      <c r="D677">
        <v>21579.20954821866</v>
      </c>
      <c r="E677">
        <v>8368.7549243796984</v>
      </c>
      <c r="F677">
        <v>3610878274.3899932</v>
      </c>
      <c r="G677">
        <v>366488761.17730647</v>
      </c>
      <c r="H677">
        <v>145722903.05382603</v>
      </c>
      <c r="I677">
        <v>970054.46591483115</v>
      </c>
      <c r="J677">
        <v>0</v>
      </c>
      <c r="K677">
        <v>18956.881192498106</v>
      </c>
      <c r="L677">
        <f t="shared" si="42"/>
        <v>2.6864778931898724E-4</v>
      </c>
      <c r="M677">
        <v>0</v>
      </c>
      <c r="N677">
        <f t="shared" si="43"/>
        <v>1.3008855022258206E-4</v>
      </c>
      <c r="O677">
        <f t="shared" si="44"/>
        <v>17361.40230094752</v>
      </c>
      <c r="P677">
        <f t="shared" si="44"/>
        <v>16983.419172902915</v>
      </c>
      <c r="Q677">
        <f t="shared" si="44"/>
        <v>17412.733957510074</v>
      </c>
    </row>
    <row r="678" spans="1:17">
      <c r="A678">
        <f>B722</f>
        <v>2035</v>
      </c>
      <c r="B678" s="50">
        <v>1991</v>
      </c>
      <c r="C678">
        <v>3629.7409540274243</v>
      </c>
      <c r="F678">
        <v>8664323.7586996853</v>
      </c>
      <c r="I678">
        <v>4539.5917975597331</v>
      </c>
      <c r="L678">
        <f t="shared" si="42"/>
        <v>5.2394069335204773E-4</v>
      </c>
      <c r="M678">
        <v>0</v>
      </c>
      <c r="N678" t="e">
        <f t="shared" si="43"/>
        <v>#DIV/0!</v>
      </c>
      <c r="O678">
        <f t="shared" si="44"/>
        <v>2387.0363941774071</v>
      </c>
      <c r="P678" t="e">
        <f t="shared" si="44"/>
        <v>#DIV/0!</v>
      </c>
      <c r="Q678" t="e">
        <f t="shared" si="44"/>
        <v>#DIV/0!</v>
      </c>
    </row>
    <row r="679" spans="1:17">
      <c r="A679">
        <f>B722</f>
        <v>2035</v>
      </c>
      <c r="B679" s="50">
        <v>1992</v>
      </c>
      <c r="C679">
        <v>3016.2260564089311</v>
      </c>
      <c r="F679">
        <v>7657795.8082482824</v>
      </c>
      <c r="I679">
        <v>4002.4494811069812</v>
      </c>
      <c r="L679">
        <f t="shared" si="42"/>
        <v>5.226633853041506E-4</v>
      </c>
      <c r="M679">
        <v>0</v>
      </c>
      <c r="N679" t="e">
        <f t="shared" si="43"/>
        <v>#DIV/0!</v>
      </c>
      <c r="O679">
        <f t="shared" si="44"/>
        <v>2538.866671474063</v>
      </c>
      <c r="P679" t="e">
        <f t="shared" si="44"/>
        <v>#DIV/0!</v>
      </c>
      <c r="Q679" t="e">
        <f t="shared" si="44"/>
        <v>#DIV/0!</v>
      </c>
    </row>
    <row r="680" spans="1:17">
      <c r="A680">
        <f>B722</f>
        <v>2035</v>
      </c>
      <c r="B680" s="50">
        <v>1993</v>
      </c>
      <c r="C680">
        <v>3383.6951338436706</v>
      </c>
      <c r="D680">
        <v>6.3118736535461304E-3</v>
      </c>
      <c r="F680">
        <v>9318726.3884312436</v>
      </c>
      <c r="G680">
        <v>19.899600848560311</v>
      </c>
      <c r="I680">
        <v>4531.0147501174861</v>
      </c>
      <c r="J680">
        <v>0</v>
      </c>
      <c r="L680">
        <f t="shared" si="42"/>
        <v>4.8622682556089702E-4</v>
      </c>
      <c r="M680">
        <v>0</v>
      </c>
      <c r="N680" t="e">
        <f t="shared" si="43"/>
        <v>#DIV/0!</v>
      </c>
      <c r="O680">
        <f t="shared" si="44"/>
        <v>2754.0088630401347</v>
      </c>
      <c r="P680">
        <f t="shared" si="44"/>
        <v>3152.7248390626987</v>
      </c>
      <c r="Q680" t="e">
        <f t="shared" si="44"/>
        <v>#DIV/0!</v>
      </c>
    </row>
    <row r="681" spans="1:17">
      <c r="A681">
        <f>B722</f>
        <v>2035</v>
      </c>
      <c r="B681" s="50">
        <v>1994</v>
      </c>
      <c r="C681">
        <v>3721.1198845340787</v>
      </c>
      <c r="D681">
        <v>5.8193780594769295E-4</v>
      </c>
      <c r="F681">
        <v>10809860.301615467</v>
      </c>
      <c r="G681">
        <v>1.8990312906557301</v>
      </c>
      <c r="I681">
        <v>5181.0948356045965</v>
      </c>
      <c r="J681">
        <v>0</v>
      </c>
      <c r="L681">
        <f t="shared" si="42"/>
        <v>4.7929341277706556E-4</v>
      </c>
      <c r="M681">
        <v>0</v>
      </c>
      <c r="N681" t="e">
        <f t="shared" si="43"/>
        <v>#DIV/0!</v>
      </c>
      <c r="O681">
        <f t="shared" si="44"/>
        <v>2905.0018911091788</v>
      </c>
      <c r="P681">
        <f t="shared" si="44"/>
        <v>3263.2890856148006</v>
      </c>
      <c r="Q681" t="e">
        <f t="shared" si="44"/>
        <v>#DIV/0!</v>
      </c>
    </row>
    <row r="682" spans="1:17">
      <c r="A682">
        <f>B722</f>
        <v>2035</v>
      </c>
      <c r="B682" s="50">
        <v>1995</v>
      </c>
      <c r="C682">
        <v>4605.0567019013388</v>
      </c>
      <c r="D682">
        <v>0.13922550185828653</v>
      </c>
      <c r="F682">
        <v>13858376.55889659</v>
      </c>
      <c r="G682">
        <v>307.74077835359282</v>
      </c>
      <c r="I682">
        <v>6653.707638626388</v>
      </c>
      <c r="J682">
        <v>0</v>
      </c>
      <c r="L682">
        <f t="shared" si="42"/>
        <v>4.801217235185417E-4</v>
      </c>
      <c r="M682">
        <v>0</v>
      </c>
      <c r="N682" t="e">
        <f t="shared" si="43"/>
        <v>#DIV/0!</v>
      </c>
      <c r="O682">
        <f t="shared" si="44"/>
        <v>3009.3823933101053</v>
      </c>
      <c r="P682">
        <f t="shared" si="44"/>
        <v>2210.3765060716601</v>
      </c>
      <c r="Q682" t="e">
        <f t="shared" si="44"/>
        <v>#DIV/0!</v>
      </c>
    </row>
    <row r="683" spans="1:17">
      <c r="A683">
        <f>B722</f>
        <v>2035</v>
      </c>
      <c r="B683" s="50">
        <v>1996</v>
      </c>
      <c r="C683">
        <v>4545.4291214322739</v>
      </c>
      <c r="F683">
        <v>14715936.860966664</v>
      </c>
      <c r="I683">
        <v>7079.2262476078613</v>
      </c>
      <c r="L683">
        <f t="shared" si="42"/>
        <v>4.8105848200430775E-4</v>
      </c>
      <c r="M683">
        <v>0</v>
      </c>
      <c r="N683" t="e">
        <f t="shared" si="43"/>
        <v>#DIV/0!</v>
      </c>
      <c r="O683">
        <f t="shared" si="44"/>
        <v>3237.5242178079861</v>
      </c>
      <c r="P683" t="e">
        <f t="shared" si="44"/>
        <v>#DIV/0!</v>
      </c>
      <c r="Q683" t="e">
        <f t="shared" si="44"/>
        <v>#DIV/0!</v>
      </c>
    </row>
    <row r="684" spans="1:17">
      <c r="A684">
        <f>B722</f>
        <v>2035</v>
      </c>
      <c r="B684" s="50">
        <v>1997</v>
      </c>
      <c r="C684">
        <v>6293.2001910363115</v>
      </c>
      <c r="D684">
        <v>0.13903063263704224</v>
      </c>
      <c r="F684">
        <v>22015575.784674447</v>
      </c>
      <c r="G684">
        <v>508.89870896050263</v>
      </c>
      <c r="I684">
        <v>10571.932150248093</v>
      </c>
      <c r="J684">
        <v>0</v>
      </c>
      <c r="L684">
        <f t="shared" si="42"/>
        <v>4.8020239187236973E-4</v>
      </c>
      <c r="M684">
        <v>0</v>
      </c>
      <c r="N684" t="e">
        <f t="shared" si="43"/>
        <v>#DIV/0!</v>
      </c>
      <c r="O684">
        <f t="shared" si="44"/>
        <v>3498.3116882301351</v>
      </c>
      <c r="P684">
        <f t="shared" si="44"/>
        <v>3660.3351312444192</v>
      </c>
      <c r="Q684" t="e">
        <f t="shared" si="44"/>
        <v>#DIV/0!</v>
      </c>
    </row>
    <row r="685" spans="1:17">
      <c r="A685">
        <f>B722</f>
        <v>2035</v>
      </c>
      <c r="B685" s="50">
        <v>1998</v>
      </c>
      <c r="C685">
        <v>7214.3352853705683</v>
      </c>
      <c r="D685">
        <v>0.83405677961551006</v>
      </c>
      <c r="F685">
        <v>26734216.240518671</v>
      </c>
      <c r="G685">
        <v>3085.6889682198916</v>
      </c>
      <c r="I685">
        <v>12607.057801906851</v>
      </c>
      <c r="J685">
        <v>0</v>
      </c>
      <c r="L685">
        <f t="shared" si="42"/>
        <v>4.7157012902437201E-4</v>
      </c>
      <c r="M685">
        <v>0</v>
      </c>
      <c r="N685" t="e">
        <f t="shared" si="43"/>
        <v>#DIV/0!</v>
      </c>
      <c r="O685">
        <f t="shared" si="44"/>
        <v>3705.7074814267457</v>
      </c>
      <c r="P685">
        <f t="shared" si="44"/>
        <v>3699.614994607869</v>
      </c>
      <c r="Q685" t="e">
        <f t="shared" si="44"/>
        <v>#DIV/0!</v>
      </c>
    </row>
    <row r="686" spans="1:17">
      <c r="A686">
        <f>B722</f>
        <v>2035</v>
      </c>
      <c r="B686" s="50">
        <v>1999</v>
      </c>
      <c r="C686">
        <v>7561.6452039026981</v>
      </c>
      <c r="D686">
        <v>3.2009101223706651</v>
      </c>
      <c r="F686">
        <v>29466704.756892081</v>
      </c>
      <c r="G686">
        <v>11951.794317561613</v>
      </c>
      <c r="I686">
        <v>13794.721553826806</v>
      </c>
      <c r="J686">
        <v>0</v>
      </c>
      <c r="L686">
        <f t="shared" si="42"/>
        <v>4.6814605391531965E-4</v>
      </c>
      <c r="M686">
        <v>0</v>
      </c>
      <c r="N686" t="e">
        <f t="shared" si="43"/>
        <v>#DIV/0!</v>
      </c>
      <c r="O686">
        <f t="shared" si="44"/>
        <v>3896.8642355348538</v>
      </c>
      <c r="P686">
        <f t="shared" si="44"/>
        <v>3733.8737611007487</v>
      </c>
      <c r="Q686" t="e">
        <f t="shared" si="44"/>
        <v>#DIV/0!</v>
      </c>
    </row>
    <row r="687" spans="1:17">
      <c r="A687">
        <f>B722</f>
        <v>2035</v>
      </c>
      <c r="B687" s="50">
        <v>2000</v>
      </c>
      <c r="C687">
        <v>9662.0746863037639</v>
      </c>
      <c r="D687">
        <v>2.2224529726547573</v>
      </c>
      <c r="F687">
        <v>39893456.737389095</v>
      </c>
      <c r="G687">
        <v>8857.6808025242863</v>
      </c>
      <c r="I687">
        <v>19085.183411398197</v>
      </c>
      <c r="J687">
        <v>0</v>
      </c>
      <c r="L687">
        <f t="shared" si="42"/>
        <v>4.7840385296847717E-4</v>
      </c>
      <c r="M687">
        <v>0</v>
      </c>
      <c r="N687" t="e">
        <f t="shared" si="43"/>
        <v>#DIV/0!</v>
      </c>
      <c r="O687">
        <f t="shared" si="44"/>
        <v>4128.8706652142819</v>
      </c>
      <c r="P687">
        <f t="shared" si="44"/>
        <v>3985.5425115896323</v>
      </c>
      <c r="Q687" t="e">
        <f t="shared" si="44"/>
        <v>#DIV/0!</v>
      </c>
    </row>
    <row r="688" spans="1:17">
      <c r="A688">
        <f>B722</f>
        <v>2035</v>
      </c>
      <c r="B688" s="50">
        <v>2001</v>
      </c>
      <c r="C688">
        <v>9862.6746702352921</v>
      </c>
      <c r="D688">
        <v>0.47210580712484795</v>
      </c>
      <c r="F688">
        <v>42411533.206676207</v>
      </c>
      <c r="G688">
        <v>1848.8157157727071</v>
      </c>
      <c r="I688">
        <v>20158.739232520351</v>
      </c>
      <c r="J688">
        <v>0</v>
      </c>
      <c r="L688">
        <f t="shared" si="42"/>
        <v>4.7531267342504525E-4</v>
      </c>
      <c r="M688">
        <v>0</v>
      </c>
      <c r="N688" t="e">
        <f t="shared" si="43"/>
        <v>#DIV/0!</v>
      </c>
      <c r="O688">
        <f t="shared" si="44"/>
        <v>4300.2060419442387</v>
      </c>
      <c r="P688">
        <f t="shared" si="44"/>
        <v>3916.1045847584533</v>
      </c>
      <c r="Q688" t="e">
        <f t="shared" si="44"/>
        <v>#DIV/0!</v>
      </c>
    </row>
    <row r="689" spans="1:17">
      <c r="A689">
        <f>B722</f>
        <v>2035</v>
      </c>
      <c r="B689" s="50">
        <v>2002</v>
      </c>
      <c r="C689">
        <v>10029.022802111245</v>
      </c>
      <c r="D689">
        <v>5.9112135660071932</v>
      </c>
      <c r="F689">
        <v>45394530.160337456</v>
      </c>
      <c r="G689">
        <v>20967.385274390617</v>
      </c>
      <c r="I689">
        <v>21575.994751839891</v>
      </c>
      <c r="J689">
        <v>0</v>
      </c>
      <c r="L689">
        <f t="shared" si="42"/>
        <v>4.7529943972614297E-4</v>
      </c>
      <c r="M689">
        <v>0</v>
      </c>
      <c r="N689" t="e">
        <f t="shared" si="43"/>
        <v>#DIV/0!</v>
      </c>
      <c r="O689">
        <f t="shared" si="44"/>
        <v>4526.3163775818011</v>
      </c>
      <c r="P689">
        <f t="shared" si="44"/>
        <v>3547.0525705524988</v>
      </c>
      <c r="Q689" t="e">
        <f t="shared" si="44"/>
        <v>#DIV/0!</v>
      </c>
    </row>
    <row r="690" spans="1:17">
      <c r="A690">
        <f>B722</f>
        <v>2035</v>
      </c>
      <c r="B690" s="50">
        <v>2003</v>
      </c>
      <c r="C690">
        <v>10337.186922551</v>
      </c>
      <c r="D690">
        <v>1.1632342974131435</v>
      </c>
      <c r="F690">
        <v>48421552.136433132</v>
      </c>
      <c r="G690">
        <v>3857.4969789657684</v>
      </c>
      <c r="I690">
        <v>23009.929977619606</v>
      </c>
      <c r="J690">
        <v>0</v>
      </c>
      <c r="L690">
        <f t="shared" si="42"/>
        <v>4.7520017352575892E-4</v>
      </c>
      <c r="M690">
        <v>0</v>
      </c>
      <c r="N690" t="e">
        <f t="shared" si="43"/>
        <v>#DIV/0!</v>
      </c>
      <c r="O690">
        <f t="shared" si="44"/>
        <v>4684.2097854300691</v>
      </c>
      <c r="P690">
        <f t="shared" si="44"/>
        <v>3316.1822923758832</v>
      </c>
      <c r="Q690" t="e">
        <f t="shared" si="44"/>
        <v>#DIV/0!</v>
      </c>
    </row>
    <row r="691" spans="1:17">
      <c r="A691">
        <f>B722</f>
        <v>2035</v>
      </c>
      <c r="B691" s="50">
        <v>2004</v>
      </c>
      <c r="C691">
        <v>11545.882607490621</v>
      </c>
      <c r="D691">
        <v>0.133393535650456</v>
      </c>
      <c r="F691">
        <v>57374987.413228989</v>
      </c>
      <c r="G691">
        <v>668.61436962567302</v>
      </c>
      <c r="I691">
        <v>27014.512197184798</v>
      </c>
      <c r="J691">
        <v>0</v>
      </c>
      <c r="L691">
        <f t="shared" si="42"/>
        <v>4.7084127448463798E-4</v>
      </c>
      <c r="M691">
        <v>0</v>
      </c>
      <c r="N691" t="e">
        <f t="shared" si="43"/>
        <v>#DIV/0!</v>
      </c>
      <c r="O691">
        <f t="shared" si="44"/>
        <v>4969.3028557215557</v>
      </c>
      <c r="P691">
        <f t="shared" si="44"/>
        <v>5012.3446114938279</v>
      </c>
      <c r="Q691" t="e">
        <f t="shared" si="44"/>
        <v>#DIV/0!</v>
      </c>
    </row>
    <row r="692" spans="1:17">
      <c r="A692">
        <f>B722</f>
        <v>2035</v>
      </c>
      <c r="B692" s="50">
        <v>2005</v>
      </c>
      <c r="C692">
        <v>13046.712330050534</v>
      </c>
      <c r="D692">
        <v>0.12602787702994001</v>
      </c>
      <c r="F692">
        <v>67052282.312334932</v>
      </c>
      <c r="G692">
        <v>648.40276766655199</v>
      </c>
      <c r="I692">
        <v>30897.899964892164</v>
      </c>
      <c r="J692">
        <v>0</v>
      </c>
      <c r="L692">
        <f t="shared" si="42"/>
        <v>4.6080310616374335E-4</v>
      </c>
      <c r="M692">
        <v>0</v>
      </c>
      <c r="N692" t="e">
        <f t="shared" si="43"/>
        <v>#DIV/0!</v>
      </c>
      <c r="O692">
        <f t="shared" si="44"/>
        <v>5139.4006870139383</v>
      </c>
      <c r="P692">
        <f t="shared" si="44"/>
        <v>5144.9154182968041</v>
      </c>
      <c r="Q692" t="e">
        <f t="shared" si="44"/>
        <v>#DIV/0!</v>
      </c>
    </row>
    <row r="693" spans="1:17">
      <c r="A693">
        <f>B722</f>
        <v>2035</v>
      </c>
      <c r="B693" s="50">
        <v>2006</v>
      </c>
      <c r="C693">
        <v>14854.880781348011</v>
      </c>
      <c r="D693">
        <v>8.5047515095131795E-2</v>
      </c>
      <c r="F693">
        <v>79541049.473969042</v>
      </c>
      <c r="G693">
        <v>451.92391003540502</v>
      </c>
      <c r="I693">
        <v>36155.082705276705</v>
      </c>
      <c r="J693">
        <v>0</v>
      </c>
      <c r="L693">
        <f t="shared" si="42"/>
        <v>4.5454621160246294E-4</v>
      </c>
      <c r="M693">
        <v>0</v>
      </c>
      <c r="N693" t="e">
        <f t="shared" si="43"/>
        <v>#DIV/0!</v>
      </c>
      <c r="O693">
        <f t="shared" si="44"/>
        <v>5354.5397398168188</v>
      </c>
      <c r="P693">
        <f t="shared" si="44"/>
        <v>5313.7814729789043</v>
      </c>
      <c r="Q693" t="e">
        <f t="shared" si="44"/>
        <v>#DIV/0!</v>
      </c>
    </row>
    <row r="694" spans="1:17">
      <c r="A694">
        <f>B722</f>
        <v>2035</v>
      </c>
      <c r="B694" s="50">
        <v>2007</v>
      </c>
      <c r="C694">
        <v>16465.816253692436</v>
      </c>
      <c r="D694">
        <v>0.46077993237961101</v>
      </c>
      <c r="F694">
        <v>90640823.980203152</v>
      </c>
      <c r="G694">
        <v>2613.0138351354999</v>
      </c>
      <c r="I694">
        <v>40204.772127334581</v>
      </c>
      <c r="J694">
        <v>0</v>
      </c>
      <c r="L694">
        <f t="shared" si="42"/>
        <v>4.4356141484454839E-4</v>
      </c>
      <c r="M694">
        <v>0</v>
      </c>
      <c r="N694" t="e">
        <f t="shared" si="43"/>
        <v>#DIV/0!</v>
      </c>
      <c r="O694">
        <f t="shared" si="44"/>
        <v>5504.7877726606521</v>
      </c>
      <c r="P694">
        <f t="shared" si="44"/>
        <v>5670.8499036429021</v>
      </c>
      <c r="Q694" t="e">
        <f t="shared" si="44"/>
        <v>#DIV/0!</v>
      </c>
    </row>
    <row r="695" spans="1:17">
      <c r="A695">
        <f>B722</f>
        <v>2035</v>
      </c>
      <c r="B695" s="50">
        <v>2008</v>
      </c>
      <c r="C695">
        <v>15421.845566741271</v>
      </c>
      <c r="D695">
        <v>8.0907377588288298</v>
      </c>
      <c r="F695">
        <v>88261181.031971738</v>
      </c>
      <c r="G695">
        <v>43870.697642920997</v>
      </c>
      <c r="I695">
        <v>38882.637104200941</v>
      </c>
      <c r="J695">
        <v>0</v>
      </c>
      <c r="L695">
        <f t="shared" si="42"/>
        <v>4.4054063915274473E-4</v>
      </c>
      <c r="M695">
        <v>0</v>
      </c>
      <c r="N695" t="e">
        <f t="shared" si="43"/>
        <v>#DIV/0!</v>
      </c>
      <c r="O695">
        <f t="shared" si="44"/>
        <v>5723.1270180992906</v>
      </c>
      <c r="P695">
        <f t="shared" si="44"/>
        <v>5422.3358796975117</v>
      </c>
      <c r="Q695" t="e">
        <f t="shared" si="44"/>
        <v>#DIV/0!</v>
      </c>
    </row>
    <row r="696" spans="1:17">
      <c r="A696">
        <f>B722</f>
        <v>2035</v>
      </c>
      <c r="B696" s="50">
        <v>2009</v>
      </c>
      <c r="C696">
        <v>12387.43412360842</v>
      </c>
      <c r="D696">
        <v>1.38634821503354</v>
      </c>
      <c r="F696">
        <v>72894054.101368248</v>
      </c>
      <c r="G696">
        <v>8767.4429561470406</v>
      </c>
      <c r="I696">
        <v>29747.799920330312</v>
      </c>
      <c r="J696">
        <v>0</v>
      </c>
      <c r="L696">
        <f t="shared" si="42"/>
        <v>4.0809638436301395E-4</v>
      </c>
      <c r="M696">
        <v>0</v>
      </c>
      <c r="N696" t="e">
        <f t="shared" si="43"/>
        <v>#DIV/0!</v>
      </c>
      <c r="O696">
        <f t="shared" si="44"/>
        <v>5884.5159840199776</v>
      </c>
      <c r="P696">
        <f t="shared" si="44"/>
        <v>6324.1275612238078</v>
      </c>
      <c r="Q696" t="e">
        <f t="shared" si="44"/>
        <v>#DIV/0!</v>
      </c>
    </row>
    <row r="697" spans="1:17">
      <c r="A697">
        <f>B722</f>
        <v>2035</v>
      </c>
      <c r="B697" s="50">
        <v>2010</v>
      </c>
      <c r="C697">
        <v>17060.268311304098</v>
      </c>
      <c r="D697">
        <v>9.2449324049357706</v>
      </c>
      <c r="E697">
        <v>0.39602215471126501</v>
      </c>
      <c r="F697">
        <v>104299418.66415522</v>
      </c>
      <c r="G697">
        <v>57669.160181917701</v>
      </c>
      <c r="H697">
        <v>2264.0938151066998</v>
      </c>
      <c r="I697">
        <v>39720.128460395019</v>
      </c>
      <c r="J697">
        <v>0</v>
      </c>
      <c r="K697">
        <v>0.42024060126898599</v>
      </c>
      <c r="L697">
        <f t="shared" si="42"/>
        <v>3.8082789884279298E-4</v>
      </c>
      <c r="M697">
        <v>0</v>
      </c>
      <c r="N697">
        <f t="shared" si="43"/>
        <v>1.8561094883304618E-4</v>
      </c>
      <c r="O697">
        <f t="shared" si="44"/>
        <v>6113.5860679897187</v>
      </c>
      <c r="P697">
        <f t="shared" si="44"/>
        <v>6237.9212368420076</v>
      </c>
      <c r="Q697">
        <f t="shared" si="44"/>
        <v>5717.0887743828962</v>
      </c>
    </row>
    <row r="698" spans="1:17">
      <c r="A698">
        <f>B722</f>
        <v>2035</v>
      </c>
      <c r="B698" s="50">
        <v>2011</v>
      </c>
      <c r="C698">
        <v>19955.978535546583</v>
      </c>
      <c r="D698">
        <v>141.48413767949529</v>
      </c>
      <c r="E698">
        <v>21.162323603999099</v>
      </c>
      <c r="F698">
        <v>128766354.69588746</v>
      </c>
      <c r="G698">
        <v>937732.43581010576</v>
      </c>
      <c r="H698">
        <v>128170.403203622</v>
      </c>
      <c r="I698">
        <v>50162.731935286167</v>
      </c>
      <c r="J698">
        <v>0</v>
      </c>
      <c r="K698">
        <v>23.741145218649699</v>
      </c>
      <c r="L698">
        <f t="shared" si="42"/>
        <v>3.8956396687440172E-4</v>
      </c>
      <c r="M698">
        <v>0</v>
      </c>
      <c r="N698">
        <f t="shared" si="43"/>
        <v>1.8523110347817639E-4</v>
      </c>
      <c r="O698">
        <f t="shared" si="44"/>
        <v>6452.5202042346564</v>
      </c>
      <c r="P698">
        <f t="shared" si="44"/>
        <v>6627.8273394460348</v>
      </c>
      <c r="Q698">
        <f t="shared" si="44"/>
        <v>6056.5373444814595</v>
      </c>
    </row>
    <row r="699" spans="1:17">
      <c r="A699">
        <f>B722</f>
        <v>2035</v>
      </c>
      <c r="B699" s="50">
        <v>2012</v>
      </c>
      <c r="C699">
        <v>29923.206720253416</v>
      </c>
      <c r="D699">
        <v>247.82251309505946</v>
      </c>
      <c r="E699">
        <v>244.514519773248</v>
      </c>
      <c r="F699">
        <v>200092867.0151453</v>
      </c>
      <c r="G699">
        <v>1728715.3806325807</v>
      </c>
      <c r="H699">
        <v>1568534.8618203299</v>
      </c>
      <c r="I699">
        <v>73519.342567724932</v>
      </c>
      <c r="J699">
        <v>0</v>
      </c>
      <c r="K699">
        <v>287.42301825735399</v>
      </c>
      <c r="L699">
        <f t="shared" si="42"/>
        <v>3.6742610401079489E-4</v>
      </c>
      <c r="M699">
        <v>0</v>
      </c>
      <c r="N699">
        <f t="shared" si="43"/>
        <v>1.8324299016458665E-4</v>
      </c>
      <c r="O699">
        <f t="shared" si="44"/>
        <v>6686.8791465358945</v>
      </c>
      <c r="P699">
        <f t="shared" si="44"/>
        <v>6975.6187968664581</v>
      </c>
      <c r="Q699">
        <f t="shared" si="44"/>
        <v>6414.8945562616082</v>
      </c>
    </row>
    <row r="700" spans="1:17">
      <c r="A700">
        <f>B722</f>
        <v>2035</v>
      </c>
      <c r="B700" s="50">
        <v>2013</v>
      </c>
      <c r="C700">
        <v>43370.557972779236</v>
      </c>
      <c r="D700">
        <v>794.42658911914521</v>
      </c>
      <c r="E700">
        <v>548.43526380940705</v>
      </c>
      <c r="F700">
        <v>304286493.01027191</v>
      </c>
      <c r="G700">
        <v>5809284.7310708994</v>
      </c>
      <c r="H700">
        <v>3715143.7238177699</v>
      </c>
      <c r="I700">
        <v>109060.86709147706</v>
      </c>
      <c r="J700">
        <v>0</v>
      </c>
      <c r="K700">
        <v>675.69178202896705</v>
      </c>
      <c r="L700">
        <f t="shared" si="42"/>
        <v>3.5841507788449703E-4</v>
      </c>
      <c r="M700">
        <v>0</v>
      </c>
      <c r="N700">
        <f t="shared" si="43"/>
        <v>1.8187500464574493E-4</v>
      </c>
      <c r="O700">
        <f t="shared" si="44"/>
        <v>7015.969063650321</v>
      </c>
      <c r="P700">
        <f t="shared" si="44"/>
        <v>7312.5507260679615</v>
      </c>
      <c r="Q700">
        <f t="shared" si="44"/>
        <v>6774.0788548361134</v>
      </c>
    </row>
    <row r="701" spans="1:17">
      <c r="A701">
        <f>B722</f>
        <v>2035</v>
      </c>
      <c r="B701" s="50">
        <v>2014</v>
      </c>
      <c r="C701">
        <v>49652.458233724603</v>
      </c>
      <c r="D701">
        <v>1019.0991691208446</v>
      </c>
      <c r="E701">
        <v>907.81144735429405</v>
      </c>
      <c r="F701">
        <v>365246344.04098672</v>
      </c>
      <c r="G701">
        <v>7835507.8979514847</v>
      </c>
      <c r="H701">
        <v>6492795.4781779004</v>
      </c>
      <c r="I701">
        <v>130478.00440170911</v>
      </c>
      <c r="J701">
        <v>0</v>
      </c>
      <c r="K701">
        <v>1175.3759390207799</v>
      </c>
      <c r="L701">
        <f t="shared" si="42"/>
        <v>3.5723288276656181E-4</v>
      </c>
      <c r="M701">
        <v>0</v>
      </c>
      <c r="N701">
        <f t="shared" si="43"/>
        <v>1.8102771648532357E-4</v>
      </c>
      <c r="O701">
        <f t="shared" si="44"/>
        <v>7356.0576260231683</v>
      </c>
      <c r="P701">
        <f t="shared" si="44"/>
        <v>7688.6608638009311</v>
      </c>
      <c r="Q701">
        <f t="shared" si="44"/>
        <v>7152.1410058226984</v>
      </c>
    </row>
    <row r="702" spans="1:17">
      <c r="A702">
        <f>B722</f>
        <v>2035</v>
      </c>
      <c r="B702" s="50">
        <v>2015</v>
      </c>
      <c r="C702">
        <v>72290.80201881734</v>
      </c>
      <c r="D702">
        <v>1631.9873231680674</v>
      </c>
      <c r="E702">
        <v>770.84931063438898</v>
      </c>
      <c r="F702">
        <v>558644482.70323205</v>
      </c>
      <c r="G702">
        <v>13210248.362295631</v>
      </c>
      <c r="H702">
        <v>5813325.0103971334</v>
      </c>
      <c r="I702">
        <v>196240.82323279275</v>
      </c>
      <c r="J702">
        <v>0</v>
      </c>
      <c r="K702">
        <v>1047.3683724338268</v>
      </c>
      <c r="L702">
        <f t="shared" si="42"/>
        <v>3.5128033894329448E-4</v>
      </c>
      <c r="M702">
        <v>0</v>
      </c>
      <c r="N702">
        <f t="shared" si="43"/>
        <v>1.8016683577137149E-4</v>
      </c>
      <c r="O702">
        <f t="shared" si="44"/>
        <v>7727.7394509721516</v>
      </c>
      <c r="P702">
        <f t="shared" si="44"/>
        <v>8094.5778038590788</v>
      </c>
      <c r="Q702">
        <f t="shared" si="44"/>
        <v>7541.4545102374386</v>
      </c>
    </row>
    <row r="703" spans="1:17">
      <c r="A703">
        <f>B722</f>
        <v>2035</v>
      </c>
      <c r="B703" s="50">
        <v>2016</v>
      </c>
      <c r="C703">
        <v>81763.481024035733</v>
      </c>
      <c r="D703">
        <v>3236.3494349080102</v>
      </c>
      <c r="E703">
        <v>969.11890562438157</v>
      </c>
      <c r="F703">
        <v>660698654.25344932</v>
      </c>
      <c r="G703">
        <v>27261585.486667</v>
      </c>
      <c r="H703">
        <v>7708294.5524644041</v>
      </c>
      <c r="I703">
        <v>227963.54160318911</v>
      </c>
      <c r="J703">
        <v>0</v>
      </c>
      <c r="K703">
        <v>1381.4027620253819</v>
      </c>
      <c r="L703">
        <f t="shared" si="42"/>
        <v>3.4503406376811002E-4</v>
      </c>
      <c r="M703">
        <v>0</v>
      </c>
      <c r="N703">
        <f t="shared" si="43"/>
        <v>1.7920990857617607E-4</v>
      </c>
      <c r="O703">
        <f t="shared" si="44"/>
        <v>8080.608188137513</v>
      </c>
      <c r="P703">
        <f t="shared" si="44"/>
        <v>8423.5605687745774</v>
      </c>
      <c r="Q703">
        <f t="shared" si="44"/>
        <v>7953.9203164116616</v>
      </c>
    </row>
    <row r="704" spans="1:17">
      <c r="A704">
        <f>B722</f>
        <v>2035</v>
      </c>
      <c r="B704" s="50">
        <v>2017</v>
      </c>
      <c r="C704">
        <v>101960.75382826012</v>
      </c>
      <c r="D704">
        <v>6611.6126664208696</v>
      </c>
      <c r="E704">
        <v>2883.1079175111508</v>
      </c>
      <c r="F704">
        <v>856127656.60341918</v>
      </c>
      <c r="G704">
        <v>58602054.518900298</v>
      </c>
      <c r="H704">
        <v>23915566.249040734</v>
      </c>
      <c r="I704">
        <v>297967.57706435508</v>
      </c>
      <c r="J704">
        <v>0</v>
      </c>
      <c r="K704">
        <v>4274.599397128075</v>
      </c>
      <c r="L704">
        <f t="shared" si="42"/>
        <v>3.4804105995886719E-4</v>
      </c>
      <c r="M704">
        <v>0</v>
      </c>
      <c r="N704">
        <f t="shared" si="43"/>
        <v>1.7873711843638791E-4</v>
      </c>
      <c r="O704">
        <f t="shared" si="44"/>
        <v>8396.6391426004666</v>
      </c>
      <c r="P704">
        <f t="shared" si="44"/>
        <v>8863.5038795495457</v>
      </c>
      <c r="Q704">
        <f t="shared" si="44"/>
        <v>8295.0645391331382</v>
      </c>
    </row>
    <row r="705" spans="1:17">
      <c r="A705">
        <f>B722</f>
        <v>2035</v>
      </c>
      <c r="B705" s="50">
        <v>2018</v>
      </c>
      <c r="C705">
        <v>110566.50936367566</v>
      </c>
      <c r="D705">
        <v>14374.503438318799</v>
      </c>
      <c r="E705">
        <v>3301.402993239526</v>
      </c>
      <c r="F705">
        <v>965607861.73762262</v>
      </c>
      <c r="G705">
        <v>133603264.111928</v>
      </c>
      <c r="H705">
        <v>28858943.590205099</v>
      </c>
      <c r="I705">
        <v>338231.65316116682</v>
      </c>
      <c r="J705">
        <v>0</v>
      </c>
      <c r="K705">
        <v>5147.4054121773206</v>
      </c>
      <c r="L705">
        <f t="shared" si="42"/>
        <v>3.5027847904273997E-4</v>
      </c>
      <c r="M705">
        <v>0</v>
      </c>
      <c r="N705">
        <f t="shared" si="43"/>
        <v>1.783643048501741E-4</v>
      </c>
      <c r="O705">
        <f t="shared" si="44"/>
        <v>8733.2761728195892</v>
      </c>
      <c r="P705">
        <f t="shared" si="44"/>
        <v>9294.4611746222417</v>
      </c>
      <c r="Q705">
        <f t="shared" si="44"/>
        <v>8741.4180120697856</v>
      </c>
    </row>
    <row r="706" spans="1:17">
      <c r="A706">
        <f>B722</f>
        <v>2035</v>
      </c>
      <c r="B706" s="50">
        <v>2019</v>
      </c>
      <c r="C706">
        <v>101523.86038922647</v>
      </c>
      <c r="D706">
        <v>11635.67428991674</v>
      </c>
      <c r="E706">
        <v>2866.1719609621359</v>
      </c>
      <c r="F706">
        <v>919672308.92506504</v>
      </c>
      <c r="G706">
        <v>113935740.11124462</v>
      </c>
      <c r="H706">
        <v>26254523.29326424</v>
      </c>
      <c r="I706">
        <v>314008.31640316511</v>
      </c>
      <c r="J706">
        <v>0</v>
      </c>
      <c r="K706">
        <v>4545.3357526253039</v>
      </c>
      <c r="L706">
        <f t="shared" si="42"/>
        <v>3.4143500174555169E-4</v>
      </c>
      <c r="M706">
        <v>0</v>
      </c>
      <c r="N706">
        <f t="shared" si="43"/>
        <v>1.7312581538250356E-4</v>
      </c>
      <c r="O706">
        <f t="shared" si="44"/>
        <v>9058.6814311353646</v>
      </c>
      <c r="P706">
        <f t="shared" si="44"/>
        <v>9791.9327468610245</v>
      </c>
      <c r="Q706">
        <f t="shared" si="44"/>
        <v>9160.1354178522306</v>
      </c>
    </row>
    <row r="707" spans="1:17">
      <c r="A707">
        <f>B722</f>
        <v>2035</v>
      </c>
      <c r="B707" s="50">
        <v>2020</v>
      </c>
      <c r="C707">
        <v>90560.567742664643</v>
      </c>
      <c r="D707">
        <v>5806.5824034584075</v>
      </c>
      <c r="E707">
        <v>3005.6283380286482</v>
      </c>
      <c r="F707">
        <v>856633563.22461259</v>
      </c>
      <c r="G707">
        <v>59449755.743297495</v>
      </c>
      <c r="H707">
        <v>28816326.431944057</v>
      </c>
      <c r="I707">
        <v>284761.64195785526</v>
      </c>
      <c r="J707">
        <v>0</v>
      </c>
      <c r="K707">
        <v>4893.8175336066506</v>
      </c>
      <c r="L707">
        <f t="shared" si="42"/>
        <v>3.3241943134463631E-4</v>
      </c>
      <c r="M707">
        <v>0</v>
      </c>
      <c r="N707">
        <f t="shared" si="43"/>
        <v>1.6982794615283289E-4</v>
      </c>
      <c r="O707">
        <f t="shared" si="44"/>
        <v>9459.2335778946072</v>
      </c>
      <c r="P707">
        <f t="shared" si="44"/>
        <v>10238.338425695836</v>
      </c>
      <c r="Q707">
        <f t="shared" si="44"/>
        <v>9587.4549981267155</v>
      </c>
    </row>
    <row r="708" spans="1:17">
      <c r="A708">
        <f>B722</f>
        <v>2035</v>
      </c>
      <c r="B708" s="50">
        <v>2021</v>
      </c>
      <c r="C708">
        <v>117238.86758502961</v>
      </c>
      <c r="D708">
        <v>8731.5548623557352</v>
      </c>
      <c r="E708">
        <v>4535.3074837483973</v>
      </c>
      <c r="F708">
        <v>1159059984.1638653</v>
      </c>
      <c r="G708">
        <v>91823227.761295989</v>
      </c>
      <c r="H708">
        <v>45414646.135223471</v>
      </c>
      <c r="I708">
        <v>368988.04394662275</v>
      </c>
      <c r="J708">
        <v>0</v>
      </c>
      <c r="K708">
        <v>7478.4414434085129</v>
      </c>
      <c r="L708">
        <f t="shared" si="42"/>
        <v>3.1835111986271115E-4</v>
      </c>
      <c r="M708">
        <v>0</v>
      </c>
      <c r="N708">
        <f t="shared" si="43"/>
        <v>1.6467025684051856E-4</v>
      </c>
      <c r="O708">
        <f t="shared" si="44"/>
        <v>9886.3116647150837</v>
      </c>
      <c r="P708">
        <f t="shared" si="44"/>
        <v>10516.251596513761</v>
      </c>
      <c r="Q708">
        <f t="shared" si="44"/>
        <v>10013.575991916783</v>
      </c>
    </row>
    <row r="709" spans="1:17">
      <c r="A709">
        <f>B722</f>
        <v>2035</v>
      </c>
      <c r="B709" s="50">
        <v>2022</v>
      </c>
      <c r="C709">
        <v>146872.83988352795</v>
      </c>
      <c r="D709">
        <v>12264.883321107747</v>
      </c>
      <c r="E709">
        <v>6007.8665276129104</v>
      </c>
      <c r="F709">
        <v>1517107289.4473004</v>
      </c>
      <c r="G709">
        <v>133065790.38535102</v>
      </c>
      <c r="H709">
        <v>62899706.137182966</v>
      </c>
      <c r="I709">
        <v>466070.50843761145</v>
      </c>
      <c r="J709">
        <v>0</v>
      </c>
      <c r="K709">
        <v>9355.7535577204399</v>
      </c>
      <c r="L709">
        <f t="shared" si="42"/>
        <v>3.0720998552937297E-4</v>
      </c>
      <c r="M709">
        <v>0</v>
      </c>
      <c r="N709">
        <f t="shared" si="43"/>
        <v>1.4874081505747791E-4</v>
      </c>
      <c r="O709">
        <f t="shared" si="44"/>
        <v>10329.393035842339</v>
      </c>
      <c r="P709">
        <f t="shared" si="44"/>
        <v>10849.331942387586</v>
      </c>
      <c r="Q709">
        <f t="shared" si="44"/>
        <v>10469.557845216435</v>
      </c>
    </row>
    <row r="710" spans="1:17">
      <c r="A710">
        <f>B722</f>
        <v>2035</v>
      </c>
      <c r="B710" s="50">
        <v>2023</v>
      </c>
      <c r="C710">
        <v>156537.60333056233</v>
      </c>
      <c r="D710">
        <v>13911.890184060625</v>
      </c>
      <c r="E710">
        <v>6555.5880941710275</v>
      </c>
      <c r="F710">
        <v>1689034071.8925903</v>
      </c>
      <c r="G710">
        <v>157011630.18458429</v>
      </c>
      <c r="H710">
        <v>71700630.519506752</v>
      </c>
      <c r="I710">
        <v>500219.79874701693</v>
      </c>
      <c r="J710">
        <v>0</v>
      </c>
      <c r="K710">
        <v>10272.468915976249</v>
      </c>
      <c r="L710">
        <f t="shared" si="42"/>
        <v>2.9615731681866691E-4</v>
      </c>
      <c r="M710">
        <v>0</v>
      </c>
      <c r="N710">
        <f t="shared" si="43"/>
        <v>1.4326887841218549E-4</v>
      </c>
      <c r="O710">
        <f t="shared" si="44"/>
        <v>10789.957402924056</v>
      </c>
      <c r="P710">
        <f t="shared" si="44"/>
        <v>11286.146462288669</v>
      </c>
      <c r="Q710">
        <f t="shared" si="44"/>
        <v>10937.330028904677</v>
      </c>
    </row>
    <row r="711" spans="1:17">
      <c r="A711">
        <f>B722</f>
        <v>2035</v>
      </c>
      <c r="B711" s="50">
        <v>2024</v>
      </c>
      <c r="C711">
        <v>168096.59040653185</v>
      </c>
      <c r="D711">
        <v>15890.539206525751</v>
      </c>
      <c r="E711">
        <v>6953.1208358252015</v>
      </c>
      <c r="F711">
        <v>1894273271.5281982</v>
      </c>
      <c r="G711">
        <v>186499983.08969539</v>
      </c>
      <c r="H711">
        <v>79506839.293215692</v>
      </c>
      <c r="I711">
        <v>540476.70954901783</v>
      </c>
      <c r="J711">
        <v>0</v>
      </c>
      <c r="K711">
        <v>10960.223377980297</v>
      </c>
      <c r="L711">
        <f t="shared" si="42"/>
        <v>2.853214040828387E-4</v>
      </c>
      <c r="M711">
        <v>0</v>
      </c>
      <c r="N711">
        <f t="shared" si="43"/>
        <v>1.3785258570724659E-4</v>
      </c>
      <c r="O711">
        <f t="shared" si="44"/>
        <v>11268.957133199479</v>
      </c>
      <c r="P711">
        <f t="shared" si="44"/>
        <v>11736.542144089462</v>
      </c>
      <c r="Q711">
        <f t="shared" si="44"/>
        <v>11434.698342011448</v>
      </c>
    </row>
    <row r="712" spans="1:17">
      <c r="A712">
        <f>B722</f>
        <v>2035</v>
      </c>
      <c r="B712" s="50">
        <v>2025</v>
      </c>
      <c r="C712">
        <v>177771.38448122091</v>
      </c>
      <c r="D712">
        <v>17627.901920062315</v>
      </c>
      <c r="E712">
        <v>7506.7063646152392</v>
      </c>
      <c r="F712">
        <v>2092526986.7281704</v>
      </c>
      <c r="G712">
        <v>214882831.9546743</v>
      </c>
      <c r="H712">
        <v>89606477.394029126</v>
      </c>
      <c r="I712">
        <v>574442.65156372706</v>
      </c>
      <c r="J712">
        <v>0</v>
      </c>
      <c r="K712">
        <v>11855.726851190338</v>
      </c>
      <c r="L712">
        <f t="shared" si="42"/>
        <v>2.7452102420046353E-4</v>
      </c>
      <c r="M712">
        <v>0</v>
      </c>
      <c r="N712">
        <f t="shared" si="43"/>
        <v>1.3230881512121955E-4</v>
      </c>
      <c r="O712">
        <f t="shared" si="44"/>
        <v>11770.887608456562</v>
      </c>
      <c r="P712">
        <f t="shared" si="44"/>
        <v>12189.926681525052</v>
      </c>
      <c r="Q712">
        <f t="shared" si="44"/>
        <v>11936.856597510186</v>
      </c>
    </row>
    <row r="713" spans="1:17">
      <c r="A713">
        <f>B722</f>
        <v>2035</v>
      </c>
      <c r="B713" s="50">
        <v>2026</v>
      </c>
      <c r="C713">
        <v>191386.45659372231</v>
      </c>
      <c r="D713">
        <v>16684.763134521225</v>
      </c>
      <c r="E713">
        <v>7292.0127399696403</v>
      </c>
      <c r="F713">
        <v>2351157805.7770729</v>
      </c>
      <c r="G713">
        <v>210942858.32761878</v>
      </c>
      <c r="H713">
        <v>90730861.097152814</v>
      </c>
      <c r="I713">
        <v>637460.91828669561</v>
      </c>
      <c r="J713">
        <v>0</v>
      </c>
      <c r="K713">
        <v>11971.598752485053</v>
      </c>
      <c r="L713">
        <f t="shared" si="42"/>
        <v>2.7112638578336967E-4</v>
      </c>
      <c r="M713">
        <v>0</v>
      </c>
      <c r="N713">
        <f t="shared" si="43"/>
        <v>1.3194627062633189E-4</v>
      </c>
      <c r="O713">
        <f t="shared" si="44"/>
        <v>12284.870348836343</v>
      </c>
      <c r="P713">
        <f t="shared" si="44"/>
        <v>12642.844050400232</v>
      </c>
      <c r="Q713">
        <f t="shared" si="44"/>
        <v>12442.498982459343</v>
      </c>
    </row>
    <row r="714" spans="1:17">
      <c r="A714">
        <f>B722</f>
        <v>2035</v>
      </c>
      <c r="B714" s="50">
        <v>2027</v>
      </c>
      <c r="C714">
        <v>199425.78566038545</v>
      </c>
      <c r="D714">
        <v>18114.972041365574</v>
      </c>
      <c r="E714">
        <v>7748.8648488405279</v>
      </c>
      <c r="F714">
        <v>2556492522.9771228</v>
      </c>
      <c r="G714">
        <v>237554811.13789842</v>
      </c>
      <c r="H714">
        <v>100516100.32816383</v>
      </c>
      <c r="I714">
        <v>691833.37109592813</v>
      </c>
      <c r="J714">
        <v>0</v>
      </c>
      <c r="K714">
        <v>13235.222982299911</v>
      </c>
      <c r="L714">
        <f t="shared" si="42"/>
        <v>2.7061818678439338E-4</v>
      </c>
      <c r="M714">
        <v>0</v>
      </c>
      <c r="N714">
        <f t="shared" si="43"/>
        <v>1.3167266675776025E-4</v>
      </c>
      <c r="O714">
        <f t="shared" si="44"/>
        <v>12819.267651429653</v>
      </c>
      <c r="P714">
        <f t="shared" si="44"/>
        <v>13113.727727287767</v>
      </c>
      <c r="Q714">
        <f t="shared" si="44"/>
        <v>12971.7193794139</v>
      </c>
    </row>
    <row r="715" spans="1:17">
      <c r="A715">
        <f>B722</f>
        <v>2035</v>
      </c>
      <c r="B715" s="50">
        <v>2028</v>
      </c>
      <c r="C715">
        <v>207431.93126436343</v>
      </c>
      <c r="D715">
        <v>19660.501564594233</v>
      </c>
      <c r="E715">
        <v>8155.6654963441424</v>
      </c>
      <c r="F715">
        <v>2773485363.7716227</v>
      </c>
      <c r="G715">
        <v>267356468.14089152</v>
      </c>
      <c r="H715">
        <v>110233211.87170695</v>
      </c>
      <c r="I715">
        <v>749403.57257677324</v>
      </c>
      <c r="J715">
        <v>0</v>
      </c>
      <c r="K715">
        <v>14488.661981522842</v>
      </c>
      <c r="L715">
        <f t="shared" si="42"/>
        <v>2.7020282218387847E-4</v>
      </c>
      <c r="M715">
        <v>0</v>
      </c>
      <c r="N715">
        <f t="shared" si="43"/>
        <v>1.314364494648421E-4</v>
      </c>
      <c r="O715">
        <f t="shared" si="44"/>
        <v>13370.580637543841</v>
      </c>
      <c r="P715">
        <f t="shared" si="44"/>
        <v>13598.659589761561</v>
      </c>
      <c r="Q715">
        <f t="shared" si="44"/>
        <v>13516.151676539464</v>
      </c>
    </row>
    <row r="716" spans="1:17">
      <c r="A716">
        <f>B722</f>
        <v>2035</v>
      </c>
      <c r="B716" s="50">
        <v>2029</v>
      </c>
      <c r="C716">
        <v>212831.46555491118</v>
      </c>
      <c r="D716">
        <v>20939.389814436414</v>
      </c>
      <c r="E716">
        <v>8450.5116906251296</v>
      </c>
      <c r="F716">
        <v>2968414399.8160596</v>
      </c>
      <c r="G716">
        <v>295310833.1682229</v>
      </c>
      <c r="H716">
        <v>119011054.83924647</v>
      </c>
      <c r="I716">
        <v>800676.47073055012</v>
      </c>
      <c r="J716">
        <v>0</v>
      </c>
      <c r="K716">
        <v>15614.823242492812</v>
      </c>
      <c r="L716">
        <f t="shared" si="42"/>
        <v>2.6973203969774733E-4</v>
      </c>
      <c r="M716">
        <v>0</v>
      </c>
      <c r="N716">
        <f t="shared" si="43"/>
        <v>1.3120481339808684E-4</v>
      </c>
      <c r="O716">
        <f t="shared" si="44"/>
        <v>13947.253485646837</v>
      </c>
      <c r="P716">
        <f t="shared" si="44"/>
        <v>14103.125056902296</v>
      </c>
      <c r="Q716">
        <f t="shared" si="44"/>
        <v>14083.295686257146</v>
      </c>
    </row>
    <row r="717" spans="1:17">
      <c r="A717">
        <f>B722</f>
        <v>2035</v>
      </c>
      <c r="B717" s="50">
        <v>2030</v>
      </c>
      <c r="C717">
        <v>218306.50308088629</v>
      </c>
      <c r="D717">
        <v>22589.731706830658</v>
      </c>
      <c r="E717">
        <v>8772.5292225019366</v>
      </c>
      <c r="F717">
        <v>3174385272.8476667</v>
      </c>
      <c r="G717">
        <v>330235129.83872902</v>
      </c>
      <c r="H717">
        <v>128633076.09148069</v>
      </c>
      <c r="I717">
        <v>854779.54594804172</v>
      </c>
      <c r="J717">
        <v>0</v>
      </c>
      <c r="K717">
        <v>16849.707369513722</v>
      </c>
      <c r="L717">
        <f t="shared" si="42"/>
        <v>2.6927403968871082E-4</v>
      </c>
      <c r="M717">
        <v>0</v>
      </c>
      <c r="N717">
        <f t="shared" si="43"/>
        <v>1.309904721358807E-4</v>
      </c>
      <c r="O717">
        <f t="shared" si="44"/>
        <v>14540.956078030817</v>
      </c>
      <c r="P717">
        <f t="shared" si="44"/>
        <v>14618.815934802487</v>
      </c>
      <c r="Q717">
        <f t="shared" si="44"/>
        <v>14663.168720091691</v>
      </c>
    </row>
    <row r="718" spans="1:17">
      <c r="A718">
        <f>B722</f>
        <v>2035</v>
      </c>
      <c r="B718" s="50">
        <v>2031</v>
      </c>
      <c r="C718">
        <v>222289.03231201609</v>
      </c>
      <c r="D718">
        <v>23069.609192026404</v>
      </c>
      <c r="E718">
        <v>8945.5111284784853</v>
      </c>
      <c r="F718">
        <v>3368439986.1869969</v>
      </c>
      <c r="G718">
        <v>350088911.69911915</v>
      </c>
      <c r="H718">
        <v>136662791.75026253</v>
      </c>
      <c r="I718">
        <v>905759.14311947743</v>
      </c>
      <c r="J718">
        <v>0</v>
      </c>
      <c r="K718">
        <v>17871.592819383364</v>
      </c>
      <c r="L718">
        <f t="shared" si="42"/>
        <v>2.6889573417776031E-4</v>
      </c>
      <c r="M718">
        <v>0</v>
      </c>
      <c r="N718">
        <f t="shared" si="43"/>
        <v>1.3077146010628772E-4</v>
      </c>
      <c r="O718">
        <f t="shared" si="44"/>
        <v>15153.424130520685</v>
      </c>
      <c r="P718">
        <f t="shared" si="44"/>
        <v>15175.329100075136</v>
      </c>
      <c r="Q718">
        <f t="shared" si="44"/>
        <v>15277.247972470757</v>
      </c>
    </row>
    <row r="719" spans="1:17">
      <c r="A719">
        <f>B722</f>
        <v>2035</v>
      </c>
      <c r="B719" s="50">
        <v>2032</v>
      </c>
      <c r="C719">
        <v>223864.61648896016</v>
      </c>
      <c r="D719">
        <v>23222.05432478739</v>
      </c>
      <c r="E719">
        <v>9006.8387288597078</v>
      </c>
      <c r="F719">
        <v>3532376426.5525451</v>
      </c>
      <c r="G719">
        <v>365321678.96868938</v>
      </c>
      <c r="H719">
        <v>143241252.61714503</v>
      </c>
      <c r="I719">
        <v>949198.3556817167</v>
      </c>
      <c r="J719">
        <v>0</v>
      </c>
      <c r="K719">
        <v>18704.664543432373</v>
      </c>
      <c r="L719">
        <f t="shared" si="42"/>
        <v>2.6871381785550398E-4</v>
      </c>
      <c r="M719">
        <v>0</v>
      </c>
      <c r="N719">
        <f t="shared" si="43"/>
        <v>1.3058154827384934E-4</v>
      </c>
      <c r="O719">
        <f t="shared" si="44"/>
        <v>15779.074343920463</v>
      </c>
      <c r="P719">
        <f t="shared" si="44"/>
        <v>15731.669294165002</v>
      </c>
      <c r="Q719">
        <f t="shared" si="44"/>
        <v>15903.610237648809</v>
      </c>
    </row>
    <row r="720" spans="1:17">
      <c r="A720">
        <f>B722</f>
        <v>2035</v>
      </c>
      <c r="B720" s="50">
        <v>2033</v>
      </c>
      <c r="C720">
        <v>224612.2441612923</v>
      </c>
      <c r="D720">
        <v>23293.31355571657</v>
      </c>
      <c r="E720">
        <v>9035.7413637803838</v>
      </c>
      <c r="F720">
        <v>3683616561.5276737</v>
      </c>
      <c r="G720">
        <v>378995017.71459085</v>
      </c>
      <c r="H720">
        <v>149273523.43850353</v>
      </c>
      <c r="I720">
        <v>989317.23724392557</v>
      </c>
      <c r="J720">
        <v>0</v>
      </c>
      <c r="K720">
        <v>19468.751774919649</v>
      </c>
      <c r="L720">
        <f t="shared" si="42"/>
        <v>2.6857226335024262E-4</v>
      </c>
      <c r="M720">
        <v>0</v>
      </c>
      <c r="N720">
        <f t="shared" si="43"/>
        <v>1.3042334183891775E-4</v>
      </c>
      <c r="O720">
        <f t="shared" si="44"/>
        <v>16399.892068584191</v>
      </c>
      <c r="P720">
        <f t="shared" si="44"/>
        <v>16270.549778504103</v>
      </c>
      <c r="Q720">
        <f t="shared" si="44"/>
        <v>16520.340437904069</v>
      </c>
    </row>
    <row r="721" spans="1:17">
      <c r="A721">
        <f>B722</f>
        <v>2035</v>
      </c>
      <c r="B721" s="50">
        <v>2034</v>
      </c>
      <c r="C721">
        <v>228304.29331704462</v>
      </c>
      <c r="D721">
        <v>23693.907463374744</v>
      </c>
      <c r="E721">
        <v>9187.6825485785375</v>
      </c>
      <c r="F721">
        <v>3862513818.4092913</v>
      </c>
      <c r="G721">
        <v>395121989.11863542</v>
      </c>
      <c r="H721">
        <v>156316597.63342077</v>
      </c>
      <c r="I721">
        <v>1037193.901252459</v>
      </c>
      <c r="J721">
        <v>0</v>
      </c>
      <c r="K721">
        <v>20361.626852337758</v>
      </c>
      <c r="L721">
        <f t="shared" si="42"/>
        <v>2.6852820469121561E-4</v>
      </c>
      <c r="M721">
        <v>0</v>
      </c>
      <c r="N721">
        <f t="shared" si="43"/>
        <v>1.3025889227763238E-4</v>
      </c>
      <c r="O721">
        <f t="shared" si="44"/>
        <v>16918.270621592932</v>
      </c>
      <c r="P721">
        <f t="shared" si="44"/>
        <v>16676.100796350365</v>
      </c>
      <c r="Q721">
        <f t="shared" si="44"/>
        <v>17013.713393657155</v>
      </c>
    </row>
    <row r="722" spans="1:17">
      <c r="A722">
        <f>B722</f>
        <v>2035</v>
      </c>
      <c r="B722" s="50">
        <v>2035</v>
      </c>
      <c r="C722">
        <v>209184.0453284627</v>
      </c>
      <c r="D722">
        <v>21703.813165212945</v>
      </c>
      <c r="E722">
        <v>8417.0781556355396</v>
      </c>
      <c r="F722">
        <v>3626225209.9459877</v>
      </c>
      <c r="G722">
        <v>367980822.54717374</v>
      </c>
      <c r="H722">
        <v>146340884.47082031</v>
      </c>
      <c r="I722">
        <v>974220.40620341257</v>
      </c>
      <c r="J722">
        <v>0</v>
      </c>
      <c r="K722">
        <v>19038.998931685219</v>
      </c>
      <c r="L722">
        <f t="shared" si="42"/>
        <v>2.6865965288954666E-4</v>
      </c>
      <c r="M722">
        <v>0</v>
      </c>
      <c r="N722">
        <f t="shared" si="43"/>
        <v>1.3010034072522984E-4</v>
      </c>
      <c r="O722">
        <f t="shared" si="44"/>
        <v>17335.094577849166</v>
      </c>
      <c r="P722">
        <f t="shared" si="44"/>
        <v>16954.662286578125</v>
      </c>
      <c r="Q722">
        <f t="shared" si="44"/>
        <v>17386.185771940323</v>
      </c>
    </row>
    <row r="723" spans="1:17">
      <c r="A723">
        <f>B767</f>
        <v>2036</v>
      </c>
      <c r="B723" s="50">
        <v>1992</v>
      </c>
      <c r="C723">
        <v>2876.9920126114789</v>
      </c>
      <c r="F723">
        <v>6919984.6090017082</v>
      </c>
      <c r="I723">
        <v>3633.3354797297757</v>
      </c>
      <c r="L723">
        <f t="shared" si="42"/>
        <v>5.250496475098271E-4</v>
      </c>
      <c r="M723">
        <v>0</v>
      </c>
      <c r="N723" t="e">
        <f t="shared" si="43"/>
        <v>#DIV/0!</v>
      </c>
      <c r="O723">
        <f t="shared" si="44"/>
        <v>2405.2846092959285</v>
      </c>
      <c r="P723" t="e">
        <f t="shared" si="44"/>
        <v>#DIV/0!</v>
      </c>
      <c r="Q723" t="e">
        <f t="shared" si="44"/>
        <v>#DIV/0!</v>
      </c>
    </row>
    <row r="724" spans="1:17">
      <c r="A724">
        <f>B767</f>
        <v>2036</v>
      </c>
      <c r="B724" s="50">
        <v>1993</v>
      </c>
      <c r="C724">
        <v>3232.1722516603481</v>
      </c>
      <c r="D724">
        <v>6.0069926131302593E-3</v>
      </c>
      <c r="F724">
        <v>8434851.6335756015</v>
      </c>
      <c r="G724">
        <v>18.335169735839543</v>
      </c>
      <c r="I724">
        <v>4120.6781996446516</v>
      </c>
      <c r="J724">
        <v>0</v>
      </c>
      <c r="L724">
        <f t="shared" ref="L724:L787" si="45">I724/F724</f>
        <v>4.885300155419406E-4</v>
      </c>
      <c r="M724">
        <v>0</v>
      </c>
      <c r="N724" t="e">
        <f t="shared" ref="N724:N787" si="46">K724/H724</f>
        <v>#DIV/0!</v>
      </c>
      <c r="O724">
        <f t="shared" ref="O724:Q787" si="47">F724/C724</f>
        <v>2609.6541201486607</v>
      </c>
      <c r="P724">
        <f t="shared" si="47"/>
        <v>3052.3043587172047</v>
      </c>
      <c r="Q724" t="e">
        <f t="shared" si="47"/>
        <v>#DIV/0!</v>
      </c>
    </row>
    <row r="725" spans="1:17">
      <c r="A725">
        <f>B767</f>
        <v>2036</v>
      </c>
      <c r="B725" s="50">
        <v>1994</v>
      </c>
      <c r="C725">
        <v>3515.2055017993348</v>
      </c>
      <c r="D725">
        <v>5.5735929551073698E-4</v>
      </c>
      <c r="F725">
        <v>9679093.5877154637</v>
      </c>
      <c r="G725">
        <v>1.75516330680096</v>
      </c>
      <c r="I725">
        <v>4665.5609570532379</v>
      </c>
      <c r="J725">
        <v>0</v>
      </c>
      <c r="L725">
        <f t="shared" si="45"/>
        <v>4.8202457335206326E-4</v>
      </c>
      <c r="M725">
        <v>0</v>
      </c>
      <c r="N725" t="e">
        <f t="shared" si="46"/>
        <v>#DIV/0!</v>
      </c>
      <c r="O725">
        <f t="shared" si="47"/>
        <v>2753.4929558914855</v>
      </c>
      <c r="P725">
        <f t="shared" si="47"/>
        <v>3149.0697669133042</v>
      </c>
      <c r="Q725" t="e">
        <f t="shared" si="47"/>
        <v>#DIV/0!</v>
      </c>
    </row>
    <row r="726" spans="1:17">
      <c r="A726">
        <f>B767</f>
        <v>2036</v>
      </c>
      <c r="B726" s="50">
        <v>1995</v>
      </c>
      <c r="C726">
        <v>4372.4336207490069</v>
      </c>
      <c r="D726">
        <v>0.13367384412136182</v>
      </c>
      <c r="F726">
        <v>12467665.176123891</v>
      </c>
      <c r="G726">
        <v>282.24022203133279</v>
      </c>
      <c r="I726">
        <v>6017.1806352619278</v>
      </c>
      <c r="J726">
        <v>0</v>
      </c>
      <c r="L726">
        <f t="shared" si="45"/>
        <v>4.8262289292024657E-4</v>
      </c>
      <c r="M726">
        <v>0</v>
      </c>
      <c r="N726" t="e">
        <f t="shared" si="46"/>
        <v>#DIV/0!</v>
      </c>
      <c r="O726">
        <f t="shared" si="47"/>
        <v>2851.4246887499125</v>
      </c>
      <c r="P726">
        <f t="shared" si="47"/>
        <v>2111.4094824346362</v>
      </c>
      <c r="Q726" t="e">
        <f t="shared" si="47"/>
        <v>#DIV/0!</v>
      </c>
    </row>
    <row r="727" spans="1:17">
      <c r="A727">
        <f>B767</f>
        <v>2036</v>
      </c>
      <c r="B727" s="50">
        <v>1996</v>
      </c>
      <c r="C727">
        <v>4286.980817560413</v>
      </c>
      <c r="F727">
        <v>13170340.795780752</v>
      </c>
      <c r="I727">
        <v>6369.4486110019398</v>
      </c>
      <c r="L727">
        <f t="shared" si="45"/>
        <v>4.8362063744337243E-4</v>
      </c>
      <c r="M727">
        <v>0</v>
      </c>
      <c r="N727" t="e">
        <f t="shared" si="46"/>
        <v>#DIV/0!</v>
      </c>
      <c r="O727">
        <f t="shared" si="47"/>
        <v>3072.1716182708701</v>
      </c>
      <c r="P727" t="e">
        <f t="shared" si="47"/>
        <v>#DIV/0!</v>
      </c>
      <c r="Q727" t="e">
        <f t="shared" si="47"/>
        <v>#DIV/0!</v>
      </c>
    </row>
    <row r="728" spans="1:17">
      <c r="A728">
        <f>B767</f>
        <v>2036</v>
      </c>
      <c r="B728" s="50">
        <v>1997</v>
      </c>
      <c r="C728">
        <v>5992.0740609350314</v>
      </c>
      <c r="D728">
        <v>0.13361070527845537</v>
      </c>
      <c r="F728">
        <v>19995538.702773556</v>
      </c>
      <c r="G728">
        <v>468.65831274321141</v>
      </c>
      <c r="I728">
        <v>9666.0384946171398</v>
      </c>
      <c r="J728">
        <v>0</v>
      </c>
      <c r="L728">
        <f t="shared" si="45"/>
        <v>4.834097564611438E-4</v>
      </c>
      <c r="M728">
        <v>0</v>
      </c>
      <c r="N728" t="e">
        <f t="shared" si="46"/>
        <v>#DIV/0!</v>
      </c>
      <c r="O728">
        <f t="shared" si="47"/>
        <v>3336.9979241634005</v>
      </c>
      <c r="P728">
        <f t="shared" si="47"/>
        <v>3507.6404376916512</v>
      </c>
      <c r="Q728" t="e">
        <f t="shared" si="47"/>
        <v>#DIV/0!</v>
      </c>
    </row>
    <row r="729" spans="1:17">
      <c r="A729">
        <f>B767</f>
        <v>2036</v>
      </c>
      <c r="B729" s="50">
        <v>1998</v>
      </c>
      <c r="C729">
        <v>6712.097536710131</v>
      </c>
      <c r="D729">
        <v>0.74139236543092002</v>
      </c>
      <c r="F729">
        <v>23553190.140159622</v>
      </c>
      <c r="G729">
        <v>2622.6673285124762</v>
      </c>
      <c r="I729">
        <v>11139.740607032883</v>
      </c>
      <c r="J729">
        <v>0</v>
      </c>
      <c r="L729">
        <f t="shared" si="45"/>
        <v>4.7296101040847745E-4</v>
      </c>
      <c r="M729">
        <v>0</v>
      </c>
      <c r="N729" t="e">
        <f t="shared" si="46"/>
        <v>#DIV/0!</v>
      </c>
      <c r="O729">
        <f t="shared" si="47"/>
        <v>3509.065535973124</v>
      </c>
      <c r="P729">
        <f t="shared" si="47"/>
        <v>3537.4889880179726</v>
      </c>
      <c r="Q729" t="e">
        <f t="shared" si="47"/>
        <v>#DIV/0!</v>
      </c>
    </row>
    <row r="730" spans="1:17">
      <c r="A730">
        <f>B767</f>
        <v>2036</v>
      </c>
      <c r="B730" s="50">
        <v>1999</v>
      </c>
      <c r="C730">
        <v>7132.5467887457926</v>
      </c>
      <c r="D730">
        <v>2.9024092042912644</v>
      </c>
      <c r="F730">
        <v>26415371.048324492</v>
      </c>
      <c r="G730">
        <v>10341.310808192156</v>
      </c>
      <c r="I730">
        <v>12396.446422529771</v>
      </c>
      <c r="J730">
        <v>0</v>
      </c>
      <c r="L730">
        <f t="shared" si="45"/>
        <v>4.6928912714690294E-4</v>
      </c>
      <c r="M730">
        <v>0</v>
      </c>
      <c r="N730" t="e">
        <f t="shared" si="46"/>
        <v>#DIV/0!</v>
      </c>
      <c r="O730">
        <f t="shared" si="47"/>
        <v>3703.4977590339013</v>
      </c>
      <c r="P730">
        <f t="shared" si="47"/>
        <v>3563.0092382915345</v>
      </c>
      <c r="Q730" t="e">
        <f t="shared" si="47"/>
        <v>#DIV/0!</v>
      </c>
    </row>
    <row r="731" spans="1:17">
      <c r="A731">
        <f>B767</f>
        <v>2036</v>
      </c>
      <c r="B731" s="50">
        <v>2000</v>
      </c>
      <c r="C731">
        <v>8808.7541603414302</v>
      </c>
      <c r="D731">
        <v>1.9599097960863405</v>
      </c>
      <c r="F731">
        <v>34575663.10968522</v>
      </c>
      <c r="G731">
        <v>7447.3477186961918</v>
      </c>
      <c r="I731">
        <v>16576.27928518951</v>
      </c>
      <c r="J731">
        <v>0</v>
      </c>
      <c r="L731">
        <f t="shared" si="45"/>
        <v>4.7942043027791469E-4</v>
      </c>
      <c r="M731">
        <v>0</v>
      </c>
      <c r="N731" t="e">
        <f t="shared" si="46"/>
        <v>#DIV/0!</v>
      </c>
      <c r="O731">
        <f t="shared" si="47"/>
        <v>3925.1479244761958</v>
      </c>
      <c r="P731">
        <f t="shared" si="47"/>
        <v>3799.8420812873528</v>
      </c>
      <c r="Q731" t="e">
        <f t="shared" si="47"/>
        <v>#DIV/0!</v>
      </c>
    </row>
    <row r="732" spans="1:17">
      <c r="A732">
        <f>B767</f>
        <v>2036</v>
      </c>
      <c r="B732" s="50">
        <v>2001</v>
      </c>
      <c r="C732">
        <v>9071.4862220538616</v>
      </c>
      <c r="D732">
        <v>0.42642192022389402</v>
      </c>
      <c r="F732">
        <v>37197231.868476264</v>
      </c>
      <c r="G732">
        <v>1591.2109720690071</v>
      </c>
      <c r="I732">
        <v>17737.417169355951</v>
      </c>
      <c r="J732">
        <v>0</v>
      </c>
      <c r="L732">
        <f t="shared" si="45"/>
        <v>4.7684777276096115E-4</v>
      </c>
      <c r="M732">
        <v>0</v>
      </c>
      <c r="N732" t="e">
        <f t="shared" si="46"/>
        <v>#DIV/0!</v>
      </c>
      <c r="O732">
        <f t="shared" si="47"/>
        <v>4100.4561940517942</v>
      </c>
      <c r="P732">
        <f t="shared" si="47"/>
        <v>3731.5412191604441</v>
      </c>
      <c r="Q732" t="e">
        <f t="shared" si="47"/>
        <v>#DIV/0!</v>
      </c>
    </row>
    <row r="733" spans="1:17">
      <c r="A733">
        <f>B767</f>
        <v>2036</v>
      </c>
      <c r="B733" s="50">
        <v>2002</v>
      </c>
      <c r="C733">
        <v>9214.8202525281358</v>
      </c>
      <c r="D733">
        <v>5.4515412673471015</v>
      </c>
      <c r="F733">
        <v>39868181.8077562</v>
      </c>
      <c r="G733">
        <v>18363.541027893589</v>
      </c>
      <c r="I733">
        <v>19033.309221186733</v>
      </c>
      <c r="J733">
        <v>0</v>
      </c>
      <c r="L733">
        <f t="shared" si="45"/>
        <v>4.7740600042823816E-4</v>
      </c>
      <c r="M733">
        <v>0</v>
      </c>
      <c r="N733" t="e">
        <f t="shared" si="46"/>
        <v>#DIV/0!</v>
      </c>
      <c r="O733">
        <f t="shared" si="47"/>
        <v>4326.5284308522623</v>
      </c>
      <c r="P733">
        <f t="shared" si="47"/>
        <v>3368.5044517382676</v>
      </c>
      <c r="Q733" t="e">
        <f t="shared" si="47"/>
        <v>#DIV/0!</v>
      </c>
    </row>
    <row r="734" spans="1:17">
      <c r="A734">
        <f>B767</f>
        <v>2036</v>
      </c>
      <c r="B734" s="50">
        <v>2003</v>
      </c>
      <c r="C734">
        <v>9382.0467076707992</v>
      </c>
      <c r="D734">
        <v>1.0571722508319774</v>
      </c>
      <c r="F734">
        <v>41932278.814917281</v>
      </c>
      <c r="G734">
        <v>3336.2671142764393</v>
      </c>
      <c r="I734">
        <v>20000.345929527539</v>
      </c>
      <c r="J734">
        <v>0</v>
      </c>
      <c r="L734">
        <f t="shared" si="45"/>
        <v>4.7696777982913911E-4</v>
      </c>
      <c r="M734">
        <v>0</v>
      </c>
      <c r="N734" t="e">
        <f t="shared" si="46"/>
        <v>#DIV/0!</v>
      </c>
      <c r="O734">
        <f t="shared" si="47"/>
        <v>4469.4169749371722</v>
      </c>
      <c r="P734">
        <f t="shared" si="47"/>
        <v>3155.8406036961824</v>
      </c>
      <c r="Q734" t="e">
        <f t="shared" si="47"/>
        <v>#DIV/0!</v>
      </c>
    </row>
    <row r="735" spans="1:17">
      <c r="A735">
        <f>B767</f>
        <v>2036</v>
      </c>
      <c r="B735" s="50">
        <v>2004</v>
      </c>
      <c r="C735">
        <v>10505.129761370263</v>
      </c>
      <c r="D735">
        <v>0.12107062220747</v>
      </c>
      <c r="F735">
        <v>50007073.358842917</v>
      </c>
      <c r="G735">
        <v>577.35852550341497</v>
      </c>
      <c r="I735">
        <v>23635.828457379652</v>
      </c>
      <c r="J735">
        <v>0</v>
      </c>
      <c r="L735">
        <f t="shared" si="45"/>
        <v>4.7264970472822218E-4</v>
      </c>
      <c r="M735">
        <v>0</v>
      </c>
      <c r="N735" t="e">
        <f t="shared" si="46"/>
        <v>#DIV/0!</v>
      </c>
      <c r="O735">
        <f t="shared" si="47"/>
        <v>4760.2527998016958</v>
      </c>
      <c r="P735">
        <f t="shared" si="47"/>
        <v>4768.7747446613203</v>
      </c>
      <c r="Q735" t="e">
        <f t="shared" si="47"/>
        <v>#DIV/0!</v>
      </c>
    </row>
    <row r="736" spans="1:17">
      <c r="A736">
        <f>B767</f>
        <v>2036</v>
      </c>
      <c r="B736" s="50">
        <v>2005</v>
      </c>
      <c r="C736">
        <v>11554.071032538892</v>
      </c>
      <c r="D736">
        <v>0.110715040046761</v>
      </c>
      <c r="F736">
        <v>56791163.417527452</v>
      </c>
      <c r="G736">
        <v>541.78019221382704</v>
      </c>
      <c r="I736">
        <v>26254.605209087065</v>
      </c>
      <c r="J736">
        <v>0</v>
      </c>
      <c r="L736">
        <f t="shared" si="45"/>
        <v>4.6230088677817277E-4</v>
      </c>
      <c r="M736">
        <v>0</v>
      </c>
      <c r="N736" t="e">
        <f t="shared" si="46"/>
        <v>#DIV/0!</v>
      </c>
      <c r="O736">
        <f t="shared" si="47"/>
        <v>4915.2513653058404</v>
      </c>
      <c r="P736">
        <f t="shared" si="47"/>
        <v>4893.4651695470075</v>
      </c>
      <c r="Q736" t="e">
        <f t="shared" si="47"/>
        <v>#DIV/0!</v>
      </c>
    </row>
    <row r="737" spans="1:17">
      <c r="A737">
        <f>B767</f>
        <v>2036</v>
      </c>
      <c r="B737" s="50">
        <v>2006</v>
      </c>
      <c r="C737">
        <v>12950.603692376802</v>
      </c>
      <c r="D737">
        <v>7.3915735494447798E-2</v>
      </c>
      <c r="F737">
        <v>66703245.376416937</v>
      </c>
      <c r="G737">
        <v>372.88669216642899</v>
      </c>
      <c r="I737">
        <v>30453.185391178144</v>
      </c>
      <c r="J737">
        <v>0</v>
      </c>
      <c r="L737">
        <f t="shared" si="45"/>
        <v>4.5654728220982372E-4</v>
      </c>
      <c r="M737">
        <v>0</v>
      </c>
      <c r="N737" t="e">
        <f t="shared" si="46"/>
        <v>#DIV/0!</v>
      </c>
      <c r="O737">
        <f t="shared" si="47"/>
        <v>5150.5896528731628</v>
      </c>
      <c r="P737">
        <f t="shared" si="47"/>
        <v>5044.753862923254</v>
      </c>
      <c r="Q737" t="e">
        <f t="shared" si="47"/>
        <v>#DIV/0!</v>
      </c>
    </row>
    <row r="738" spans="1:17">
      <c r="A738">
        <f>B767</f>
        <v>2036</v>
      </c>
      <c r="B738" s="50">
        <v>2007</v>
      </c>
      <c r="C738">
        <v>14415.959496121675</v>
      </c>
      <c r="D738">
        <v>0.394587740363187</v>
      </c>
      <c r="F738">
        <v>76211537.779751748</v>
      </c>
      <c r="G738">
        <v>2127.7753863200001</v>
      </c>
      <c r="I738">
        <v>33963.997042516319</v>
      </c>
      <c r="J738">
        <v>0</v>
      </c>
      <c r="L738">
        <f t="shared" si="45"/>
        <v>4.4565426747680766E-4</v>
      </c>
      <c r="M738">
        <v>0</v>
      </c>
      <c r="N738" t="e">
        <f t="shared" si="46"/>
        <v>#DIV/0!</v>
      </c>
      <c r="O738">
        <f t="shared" si="47"/>
        <v>5286.6087616474597</v>
      </c>
      <c r="P738">
        <f t="shared" si="47"/>
        <v>5392.4011535724603</v>
      </c>
      <c r="Q738" t="e">
        <f t="shared" si="47"/>
        <v>#DIV/0!</v>
      </c>
    </row>
    <row r="739" spans="1:17">
      <c r="A739">
        <f>B767</f>
        <v>2036</v>
      </c>
      <c r="B739" s="50">
        <v>2008</v>
      </c>
      <c r="C739">
        <v>13374.398786873111</v>
      </c>
      <c r="D739">
        <v>6.9273773591236703</v>
      </c>
      <c r="F739">
        <v>73485454.298993155</v>
      </c>
      <c r="G739">
        <v>35669.841948253801</v>
      </c>
      <c r="I739">
        <v>32531.177048113856</v>
      </c>
      <c r="J739">
        <v>0</v>
      </c>
      <c r="L739">
        <f t="shared" si="45"/>
        <v>4.4268865666602505E-4</v>
      </c>
      <c r="M739">
        <v>0</v>
      </c>
      <c r="N739" t="e">
        <f t="shared" si="46"/>
        <v>#DIV/0!</v>
      </c>
      <c r="O739">
        <f t="shared" si="47"/>
        <v>5494.4865537521337</v>
      </c>
      <c r="P739">
        <f t="shared" si="47"/>
        <v>5149.1120086413366</v>
      </c>
      <c r="Q739" t="e">
        <f t="shared" si="47"/>
        <v>#DIV/0!</v>
      </c>
    </row>
    <row r="740" spans="1:17">
      <c r="A740">
        <f>B767</f>
        <v>2036</v>
      </c>
      <c r="B740" s="50">
        <v>2009</v>
      </c>
      <c r="C740">
        <v>10546.648290004532</v>
      </c>
      <c r="D740">
        <v>1.1658710812070201</v>
      </c>
      <c r="F740">
        <v>59427314.161103263</v>
      </c>
      <c r="G740">
        <v>7011.8305816401698</v>
      </c>
      <c r="I740">
        <v>24373.397563081089</v>
      </c>
      <c r="J740">
        <v>0</v>
      </c>
      <c r="L740">
        <f t="shared" si="45"/>
        <v>4.1013796277258174E-4</v>
      </c>
      <c r="M740">
        <v>0</v>
      </c>
      <c r="N740" t="e">
        <f t="shared" si="46"/>
        <v>#DIV/0!</v>
      </c>
      <c r="O740">
        <f t="shared" si="47"/>
        <v>5634.7109078649028</v>
      </c>
      <c r="P740">
        <f t="shared" si="47"/>
        <v>6014.2417928240047</v>
      </c>
      <c r="Q740" t="e">
        <f t="shared" si="47"/>
        <v>#DIV/0!</v>
      </c>
    </row>
    <row r="741" spans="1:17">
      <c r="A741">
        <f>B767</f>
        <v>2036</v>
      </c>
      <c r="B741" s="50">
        <v>2010</v>
      </c>
      <c r="C741">
        <v>14491.397027390811</v>
      </c>
      <c r="D741">
        <v>7.6456843932007104</v>
      </c>
      <c r="E741">
        <v>0.32804822094206398</v>
      </c>
      <c r="F741">
        <v>84923723.382806152</v>
      </c>
      <c r="G741">
        <v>45349.824639864899</v>
      </c>
      <c r="H741">
        <v>1773.8377436806099</v>
      </c>
      <c r="I741">
        <v>32574.607008359504</v>
      </c>
      <c r="J741">
        <v>0</v>
      </c>
      <c r="K741">
        <v>0.33121185244802498</v>
      </c>
      <c r="L741">
        <f t="shared" si="45"/>
        <v>3.8357488003116255E-4</v>
      </c>
      <c r="M741">
        <v>0</v>
      </c>
      <c r="N741">
        <f t="shared" si="46"/>
        <v>1.8672048986892098E-4</v>
      </c>
      <c r="O741">
        <f t="shared" si="47"/>
        <v>5860.2854660795083</v>
      </c>
      <c r="P741">
        <f t="shared" si="47"/>
        <v>5931.4277581473798</v>
      </c>
      <c r="Q741">
        <f t="shared" si="47"/>
        <v>5407.246954690494</v>
      </c>
    </row>
    <row r="742" spans="1:17">
      <c r="A742">
        <f>B767</f>
        <v>2036</v>
      </c>
      <c r="B742" s="50">
        <v>2011</v>
      </c>
      <c r="C742">
        <v>16888.896808243979</v>
      </c>
      <c r="D742">
        <v>115.82382643899589</v>
      </c>
      <c r="E742">
        <v>17.357380329264</v>
      </c>
      <c r="F742">
        <v>104512965.91091266</v>
      </c>
      <c r="G742">
        <v>730435.60358436033</v>
      </c>
      <c r="H742">
        <v>99423.705382934699</v>
      </c>
      <c r="I742">
        <v>40969.485328380571</v>
      </c>
      <c r="J742">
        <v>0</v>
      </c>
      <c r="K742">
        <v>18.529788932615901</v>
      </c>
      <c r="L742">
        <f t="shared" si="45"/>
        <v>3.9200385302722295E-4</v>
      </c>
      <c r="M742">
        <v>0</v>
      </c>
      <c r="N742">
        <f t="shared" si="46"/>
        <v>1.863719407886441E-4</v>
      </c>
      <c r="O742">
        <f t="shared" si="47"/>
        <v>6188.2648166751032</v>
      </c>
      <c r="P742">
        <f t="shared" si="47"/>
        <v>6306.4364737516153</v>
      </c>
      <c r="Q742">
        <f t="shared" si="47"/>
        <v>5728.0363451683688</v>
      </c>
    </row>
    <row r="743" spans="1:17">
      <c r="A743">
        <f>B767</f>
        <v>2036</v>
      </c>
      <c r="B743" s="50">
        <v>2012</v>
      </c>
      <c r="C743">
        <v>24933.846574037034</v>
      </c>
      <c r="D743">
        <v>203.63332825654106</v>
      </c>
      <c r="E743">
        <v>199.487182201076</v>
      </c>
      <c r="F743">
        <v>159479082.21427435</v>
      </c>
      <c r="G743">
        <v>1351815.7205136651</v>
      </c>
      <c r="H743">
        <v>1211595.8587267401</v>
      </c>
      <c r="I743">
        <v>58943.202885137056</v>
      </c>
      <c r="J743">
        <v>0</v>
      </c>
      <c r="K743">
        <v>223.21400447244599</v>
      </c>
      <c r="L743">
        <f t="shared" si="45"/>
        <v>3.695983326888075E-4</v>
      </c>
      <c r="M743">
        <v>0</v>
      </c>
      <c r="N743">
        <f t="shared" si="46"/>
        <v>1.8423140262877793E-4</v>
      </c>
      <c r="O743">
        <f t="shared" si="47"/>
        <v>6396.0882144969873</v>
      </c>
      <c r="P743">
        <f t="shared" si="47"/>
        <v>6638.4797227820318</v>
      </c>
      <c r="Q743">
        <f t="shared" si="47"/>
        <v>6073.5524225586305</v>
      </c>
    </row>
    <row r="744" spans="1:17">
      <c r="A744">
        <f>B767</f>
        <v>2036</v>
      </c>
      <c r="B744" s="50">
        <v>2013</v>
      </c>
      <c r="C744">
        <v>36272.834380429485</v>
      </c>
      <c r="D744">
        <v>648.99543227584309</v>
      </c>
      <c r="E744">
        <v>447.47915024566998</v>
      </c>
      <c r="F744">
        <v>243516140.64186493</v>
      </c>
      <c r="G744">
        <v>4520371.9953397708</v>
      </c>
      <c r="H744">
        <v>2873652.9998979401</v>
      </c>
      <c r="I744">
        <v>87831.360719323216</v>
      </c>
      <c r="J744">
        <v>0</v>
      </c>
      <c r="K744">
        <v>525.14160099547405</v>
      </c>
      <c r="L744">
        <f t="shared" si="45"/>
        <v>3.6067983209579242E-4</v>
      </c>
      <c r="M744">
        <v>0</v>
      </c>
      <c r="N744">
        <f t="shared" si="46"/>
        <v>1.8274356751289206E-4</v>
      </c>
      <c r="O744">
        <f t="shared" si="47"/>
        <v>6713.4577377623054</v>
      </c>
      <c r="P744">
        <f t="shared" si="47"/>
        <v>6965.1830668331622</v>
      </c>
      <c r="Q744">
        <f t="shared" si="47"/>
        <v>6421.8701548894051</v>
      </c>
    </row>
    <row r="745" spans="1:17">
      <c r="A745">
        <f>B767</f>
        <v>2036</v>
      </c>
      <c r="B745" s="50">
        <v>2014</v>
      </c>
      <c r="C745">
        <v>41407.065620249719</v>
      </c>
      <c r="D745">
        <v>836.77927359075079</v>
      </c>
      <c r="E745">
        <v>742.68412209277801</v>
      </c>
      <c r="F745">
        <v>291272248.6543501</v>
      </c>
      <c r="G745">
        <v>6132740.0550619988</v>
      </c>
      <c r="H745">
        <v>5041217.8212773604</v>
      </c>
      <c r="I745">
        <v>104573.28444921362</v>
      </c>
      <c r="J745">
        <v>0</v>
      </c>
      <c r="K745">
        <v>916.66499937204605</v>
      </c>
      <c r="L745">
        <f t="shared" si="45"/>
        <v>3.5902247787879612E-4</v>
      </c>
      <c r="M745">
        <v>0</v>
      </c>
      <c r="N745">
        <f t="shared" si="46"/>
        <v>1.8183403928770896E-4</v>
      </c>
      <c r="O745">
        <f t="shared" si="47"/>
        <v>7034.3610273099448</v>
      </c>
      <c r="P745">
        <f t="shared" si="47"/>
        <v>7328.9817860156263</v>
      </c>
      <c r="Q745">
        <f t="shared" si="47"/>
        <v>6787.8357316592783</v>
      </c>
    </row>
    <row r="746" spans="1:17">
      <c r="A746">
        <f>B767</f>
        <v>2036</v>
      </c>
      <c r="B746" s="50">
        <v>2015</v>
      </c>
      <c r="C746">
        <v>60674.65100709621</v>
      </c>
      <c r="D746">
        <v>1349.268176129825</v>
      </c>
      <c r="E746">
        <v>638.23621515509365</v>
      </c>
      <c r="F746">
        <v>448424364.47629774</v>
      </c>
      <c r="G746">
        <v>10416173.003979728</v>
      </c>
      <c r="H746">
        <v>4571097.6451004939</v>
      </c>
      <c r="I746">
        <v>158027.66816185272</v>
      </c>
      <c r="J746">
        <v>0</v>
      </c>
      <c r="K746">
        <v>826.91355820929266</v>
      </c>
      <c r="L746">
        <f t="shared" si="45"/>
        <v>3.5240651641756533E-4</v>
      </c>
      <c r="M746">
        <v>0</v>
      </c>
      <c r="N746">
        <f t="shared" si="46"/>
        <v>1.8090043626515294E-4</v>
      </c>
      <c r="O746">
        <f t="shared" si="47"/>
        <v>7390.6377215725925</v>
      </c>
      <c r="P746">
        <f t="shared" si="47"/>
        <v>7719.8685837658832</v>
      </c>
      <c r="Q746">
        <f t="shared" si="47"/>
        <v>7162.0781405983071</v>
      </c>
    </row>
    <row r="747" spans="1:17">
      <c r="A747">
        <f>B767</f>
        <v>2036</v>
      </c>
      <c r="B747" s="50">
        <v>2016</v>
      </c>
      <c r="C747">
        <v>69075.698608207982</v>
      </c>
      <c r="D747">
        <v>2704.7866064028799</v>
      </c>
      <c r="E747">
        <v>811.69861038063675</v>
      </c>
      <c r="F747">
        <v>533653311.65991092</v>
      </c>
      <c r="G747">
        <v>21737202.112254702</v>
      </c>
      <c r="H747">
        <v>6138686.0379521968</v>
      </c>
      <c r="I747">
        <v>184597.66512825317</v>
      </c>
      <c r="J747">
        <v>0</v>
      </c>
      <c r="K747">
        <v>1104.2474613863637</v>
      </c>
      <c r="L747">
        <f t="shared" si="45"/>
        <v>3.4591308831958384E-4</v>
      </c>
      <c r="M747">
        <v>0</v>
      </c>
      <c r="N747">
        <f t="shared" si="46"/>
        <v>1.7988335851669155E-4</v>
      </c>
      <c r="O747">
        <f t="shared" si="47"/>
        <v>7725.6303216960741</v>
      </c>
      <c r="P747">
        <f t="shared" si="47"/>
        <v>8036.5682308532287</v>
      </c>
      <c r="Q747">
        <f t="shared" si="47"/>
        <v>7562.7652424753205</v>
      </c>
    </row>
    <row r="748" spans="1:17">
      <c r="A748">
        <f>B767</f>
        <v>2036</v>
      </c>
      <c r="B748" s="50">
        <v>2017</v>
      </c>
      <c r="C748">
        <v>87186.532287817987</v>
      </c>
      <c r="D748">
        <v>5630.8412791511701</v>
      </c>
      <c r="E748">
        <v>2459.9461330168865</v>
      </c>
      <c r="F748">
        <v>699813767.93970227</v>
      </c>
      <c r="G748">
        <v>47643779.9362057</v>
      </c>
      <c r="H748">
        <v>19406412.97257825</v>
      </c>
      <c r="I748">
        <v>244048.26760363183</v>
      </c>
      <c r="J748">
        <v>0</v>
      </c>
      <c r="K748">
        <v>3480.9726258219648</v>
      </c>
      <c r="L748">
        <f t="shared" si="45"/>
        <v>3.4873316128393125E-4</v>
      </c>
      <c r="M748">
        <v>0</v>
      </c>
      <c r="N748">
        <f t="shared" si="46"/>
        <v>1.7937228434439001E-4</v>
      </c>
      <c r="O748">
        <f t="shared" si="47"/>
        <v>8026.6269293690302</v>
      </c>
      <c r="P748">
        <f t="shared" si="47"/>
        <v>8461.2187725149015</v>
      </c>
      <c r="Q748">
        <f t="shared" si="47"/>
        <v>7888.958506899563</v>
      </c>
    </row>
    <row r="749" spans="1:17">
      <c r="A749">
        <f>B767</f>
        <v>2036</v>
      </c>
      <c r="B749" s="50">
        <v>2018</v>
      </c>
      <c r="C749">
        <v>96180.561338285057</v>
      </c>
      <c r="D749">
        <v>12383.0233615038</v>
      </c>
      <c r="E749">
        <v>2848.6319062211232</v>
      </c>
      <c r="F749">
        <v>803680582.60690522</v>
      </c>
      <c r="G749">
        <v>109970122.064364</v>
      </c>
      <c r="H749">
        <v>23724584.886642478</v>
      </c>
      <c r="I749">
        <v>282209.48377995507</v>
      </c>
      <c r="J749">
        <v>0</v>
      </c>
      <c r="K749">
        <v>4245.6299059000412</v>
      </c>
      <c r="L749">
        <f t="shared" si="45"/>
        <v>3.5114632590045895E-4</v>
      </c>
      <c r="M749">
        <v>0</v>
      </c>
      <c r="N749">
        <f t="shared" si="46"/>
        <v>1.7895486585691261E-4</v>
      </c>
      <c r="O749">
        <f t="shared" si="47"/>
        <v>8355.9564575653712</v>
      </c>
      <c r="P749">
        <f t="shared" si="47"/>
        <v>8880.7166758836829</v>
      </c>
      <c r="Q749">
        <f t="shared" si="47"/>
        <v>8328.4136623023805</v>
      </c>
    </row>
    <row r="750" spans="1:17">
      <c r="A750">
        <f>B767</f>
        <v>2036</v>
      </c>
      <c r="B750" s="50">
        <v>2019</v>
      </c>
      <c r="C750">
        <v>89514.139435332152</v>
      </c>
      <c r="D750">
        <v>10210.852231128345</v>
      </c>
      <c r="E750">
        <v>2519.5231022071944</v>
      </c>
      <c r="F750">
        <v>775544503.85150409</v>
      </c>
      <c r="G750">
        <v>95592158.558168635</v>
      </c>
      <c r="H750">
        <v>22021720.43312772</v>
      </c>
      <c r="I750">
        <v>265310.58817294653</v>
      </c>
      <c r="J750">
        <v>0</v>
      </c>
      <c r="K750">
        <v>3824.666726227746</v>
      </c>
      <c r="L750">
        <f t="shared" si="45"/>
        <v>3.4209589115178149E-4</v>
      </c>
      <c r="M750">
        <v>0</v>
      </c>
      <c r="N750">
        <f t="shared" si="46"/>
        <v>1.73677017553734E-4</v>
      </c>
      <c r="O750">
        <f t="shared" si="47"/>
        <v>8663.932969067775</v>
      </c>
      <c r="P750">
        <f t="shared" si="47"/>
        <v>9361.8197966620919</v>
      </c>
      <c r="Q750">
        <f t="shared" si="47"/>
        <v>8740.4320340765626</v>
      </c>
    </row>
    <row r="751" spans="1:17">
      <c r="A751">
        <f>B767</f>
        <v>2036</v>
      </c>
      <c r="B751" s="50">
        <v>2020</v>
      </c>
      <c r="C751">
        <v>80419.555782359486</v>
      </c>
      <c r="D751">
        <v>5149.9270900834981</v>
      </c>
      <c r="E751">
        <v>2665.4946413717953</v>
      </c>
      <c r="F751">
        <v>727385120.54949152</v>
      </c>
      <c r="G751">
        <v>50447078.898274571</v>
      </c>
      <c r="H751">
        <v>24390281.060798015</v>
      </c>
      <c r="I751">
        <v>242194.20236162824</v>
      </c>
      <c r="J751">
        <v>0</v>
      </c>
      <c r="K751">
        <v>4154.6809353730441</v>
      </c>
      <c r="L751">
        <f t="shared" si="45"/>
        <v>3.3296557149624736E-4</v>
      </c>
      <c r="M751">
        <v>0</v>
      </c>
      <c r="N751">
        <f t="shared" si="46"/>
        <v>1.703416588360179E-4</v>
      </c>
      <c r="O751">
        <f t="shared" si="47"/>
        <v>9044.87861780813</v>
      </c>
      <c r="P751">
        <f t="shared" si="47"/>
        <v>9795.6879807897731</v>
      </c>
      <c r="Q751">
        <f t="shared" si="47"/>
        <v>9150.3770753204626</v>
      </c>
    </row>
    <row r="752" spans="1:17">
      <c r="A752">
        <f>B767</f>
        <v>2036</v>
      </c>
      <c r="B752" s="50">
        <v>2021</v>
      </c>
      <c r="C752">
        <v>106035.42032176474</v>
      </c>
      <c r="D752">
        <v>7874.3468845680927</v>
      </c>
      <c r="E752">
        <v>4093.0948754086712</v>
      </c>
      <c r="F752">
        <v>1002472987.618313</v>
      </c>
      <c r="G752">
        <v>79268621.258542195</v>
      </c>
      <c r="H752">
        <v>39149507.446998365</v>
      </c>
      <c r="I752">
        <v>319704.69788915949</v>
      </c>
      <c r="J752">
        <v>0</v>
      </c>
      <c r="K752">
        <v>6465.2171893005616</v>
      </c>
      <c r="L752">
        <f t="shared" si="45"/>
        <v>3.1891602251420028E-4</v>
      </c>
      <c r="M752">
        <v>0</v>
      </c>
      <c r="N752">
        <f t="shared" si="46"/>
        <v>1.6514172491322767E-4</v>
      </c>
      <c r="O752">
        <f t="shared" si="47"/>
        <v>9454.1331997959387</v>
      </c>
      <c r="P752">
        <f t="shared" si="47"/>
        <v>10066.691551764177</v>
      </c>
      <c r="Q752">
        <f t="shared" si="47"/>
        <v>9564.7691144929831</v>
      </c>
    </row>
    <row r="753" spans="1:17">
      <c r="A753">
        <f>B767</f>
        <v>2036</v>
      </c>
      <c r="B753" s="50">
        <v>2022</v>
      </c>
      <c r="C753">
        <v>133729.71269853358</v>
      </c>
      <c r="D753">
        <v>11140.773757658622</v>
      </c>
      <c r="E753">
        <v>5460.553305016977</v>
      </c>
      <c r="F753">
        <v>1321143069.6723089</v>
      </c>
      <c r="G753">
        <v>115768069.9381475</v>
      </c>
      <c r="H753">
        <v>54629451.199320503</v>
      </c>
      <c r="I753">
        <v>406556.62714891712</v>
      </c>
      <c r="J753">
        <v>0</v>
      </c>
      <c r="K753">
        <v>8149.2627443099127</v>
      </c>
      <c r="L753">
        <f t="shared" si="45"/>
        <v>3.0773096152997102E-4</v>
      </c>
      <c r="M753">
        <v>0</v>
      </c>
      <c r="N753">
        <f t="shared" si="46"/>
        <v>1.4917343237764899E-4</v>
      </c>
      <c r="O753">
        <f t="shared" si="47"/>
        <v>9879.2036789203084</v>
      </c>
      <c r="P753">
        <f t="shared" si="47"/>
        <v>10391.385056048177</v>
      </c>
      <c r="Q753">
        <f t="shared" si="47"/>
        <v>10004.380169520322</v>
      </c>
    </row>
    <row r="754" spans="1:17">
      <c r="A754">
        <f>B767</f>
        <v>2036</v>
      </c>
      <c r="B754" s="50">
        <v>2023</v>
      </c>
      <c r="C754">
        <v>145408.5693505618</v>
      </c>
      <c r="D754">
        <v>12880.924435053816</v>
      </c>
      <c r="E754">
        <v>6076.4258999405138</v>
      </c>
      <c r="F754">
        <v>1500833311.0649724</v>
      </c>
      <c r="G754">
        <v>139303291.53380713</v>
      </c>
      <c r="H754">
        <v>63535424.471903615</v>
      </c>
      <c r="I754">
        <v>445273.2182302248</v>
      </c>
      <c r="J754">
        <v>0</v>
      </c>
      <c r="K754">
        <v>9127.7555577340663</v>
      </c>
      <c r="L754">
        <f t="shared" si="45"/>
        <v>2.9668399211786188E-4</v>
      </c>
      <c r="M754">
        <v>0</v>
      </c>
      <c r="N754">
        <f t="shared" si="46"/>
        <v>1.4366403677322571E-4</v>
      </c>
      <c r="O754">
        <f t="shared" si="47"/>
        <v>10321.491489587879</v>
      </c>
      <c r="P754">
        <f t="shared" si="47"/>
        <v>10814.696742938011</v>
      </c>
      <c r="Q754">
        <f t="shared" si="47"/>
        <v>10456.051882822368</v>
      </c>
    </row>
    <row r="755" spans="1:17">
      <c r="A755">
        <f>B767</f>
        <v>2036</v>
      </c>
      <c r="B755" s="50">
        <v>2024</v>
      </c>
      <c r="C755">
        <v>156174.59353830206</v>
      </c>
      <c r="D755">
        <v>14733.476188277764</v>
      </c>
      <c r="E755">
        <v>6450.9439783146017</v>
      </c>
      <c r="F755">
        <v>1683771568.5292494</v>
      </c>
      <c r="G755">
        <v>165793984.18538862</v>
      </c>
      <c r="H755">
        <v>70538107.034029707</v>
      </c>
      <c r="I755">
        <v>481171.79479679425</v>
      </c>
      <c r="J755">
        <v>0</v>
      </c>
      <c r="K755">
        <v>9749.6007086499794</v>
      </c>
      <c r="L755">
        <f t="shared" si="45"/>
        <v>2.8577023379548511E-4</v>
      </c>
      <c r="M755">
        <v>0</v>
      </c>
      <c r="N755">
        <f t="shared" si="46"/>
        <v>1.3821749857770464E-4</v>
      </c>
      <c r="O755">
        <f t="shared" si="47"/>
        <v>10781.341128423055</v>
      </c>
      <c r="P755">
        <f t="shared" si="47"/>
        <v>11252.876243645576</v>
      </c>
      <c r="Q755">
        <f t="shared" si="47"/>
        <v>10934.540320168579</v>
      </c>
    </row>
    <row r="756" spans="1:17">
      <c r="A756">
        <f>B767</f>
        <v>2036</v>
      </c>
      <c r="B756" s="50">
        <v>2025</v>
      </c>
      <c r="C756">
        <v>168529.15944385889</v>
      </c>
      <c r="D756">
        <v>16679.531149975744</v>
      </c>
      <c r="E756">
        <v>7107.6738145284944</v>
      </c>
      <c r="F756">
        <v>1898545649.7917714</v>
      </c>
      <c r="G756">
        <v>195078010.58615205</v>
      </c>
      <c r="H756">
        <v>81178256.531511396</v>
      </c>
      <c r="I756">
        <v>521972.68297578261</v>
      </c>
      <c r="J756">
        <v>0</v>
      </c>
      <c r="K756">
        <v>10767.274267447849</v>
      </c>
      <c r="L756">
        <f t="shared" si="45"/>
        <v>2.7493291142777183E-4</v>
      </c>
      <c r="M756">
        <v>0</v>
      </c>
      <c r="N756">
        <f t="shared" si="46"/>
        <v>1.3263741705598541E-4</v>
      </c>
      <c r="O756">
        <f t="shared" si="47"/>
        <v>11265.383723842891</v>
      </c>
      <c r="P756">
        <f t="shared" si="47"/>
        <v>11695.653123105665</v>
      </c>
      <c r="Q756">
        <f t="shared" si="47"/>
        <v>11421.212994549407</v>
      </c>
    </row>
    <row r="757" spans="1:17">
      <c r="A757">
        <f>B767</f>
        <v>2036</v>
      </c>
      <c r="B757" s="50">
        <v>2026</v>
      </c>
      <c r="C757">
        <v>181601.07655006106</v>
      </c>
      <c r="D757">
        <v>15809.70891686349</v>
      </c>
      <c r="E757">
        <v>6913.2118477115373</v>
      </c>
      <c r="F757">
        <v>2135684118.3645113</v>
      </c>
      <c r="G757">
        <v>191878326.70862758</v>
      </c>
      <c r="H757">
        <v>82330344.942984045</v>
      </c>
      <c r="I757">
        <v>579852.17928335047</v>
      </c>
      <c r="J757">
        <v>0</v>
      </c>
      <c r="K757">
        <v>10889.08288122771</v>
      </c>
      <c r="L757">
        <f t="shared" si="45"/>
        <v>2.7150652771974364E-4</v>
      </c>
      <c r="M757">
        <v>0</v>
      </c>
      <c r="N757">
        <f t="shared" si="46"/>
        <v>1.3226086795541412E-4</v>
      </c>
      <c r="O757">
        <f t="shared" si="47"/>
        <v>11760.305384399953</v>
      </c>
      <c r="P757">
        <f t="shared" si="47"/>
        <v>12136.74000689284</v>
      </c>
      <c r="Q757">
        <f t="shared" si="47"/>
        <v>11909.130915789547</v>
      </c>
    </row>
    <row r="758" spans="1:17">
      <c r="A758">
        <f>B767</f>
        <v>2036</v>
      </c>
      <c r="B758" s="50">
        <v>2027</v>
      </c>
      <c r="C758">
        <v>192022.33230446809</v>
      </c>
      <c r="D758">
        <v>17375.575468727555</v>
      </c>
      <c r="E758">
        <v>7444.3080533040284</v>
      </c>
      <c r="F758">
        <v>2356184113.8872423</v>
      </c>
      <c r="G758">
        <v>218748150.13567382</v>
      </c>
      <c r="H758">
        <v>92424694.829268858</v>
      </c>
      <c r="I758">
        <v>638776.23659673729</v>
      </c>
      <c r="J758">
        <v>0</v>
      </c>
      <c r="K758">
        <v>12198.046113650427</v>
      </c>
      <c r="L758">
        <f t="shared" si="45"/>
        <v>2.7110624879941219E-4</v>
      </c>
      <c r="M758">
        <v>0</v>
      </c>
      <c r="N758">
        <f t="shared" si="46"/>
        <v>1.3197821357358245E-4</v>
      </c>
      <c r="O758">
        <f t="shared" si="47"/>
        <v>12270.365043537267</v>
      </c>
      <c r="P758">
        <f t="shared" si="47"/>
        <v>12589.404623137534</v>
      </c>
      <c r="Q758">
        <f t="shared" si="47"/>
        <v>12415.484980937583</v>
      </c>
    </row>
    <row r="759" spans="1:17">
      <c r="A759">
        <f>B767</f>
        <v>2036</v>
      </c>
      <c r="B759" s="50">
        <v>2028</v>
      </c>
      <c r="C759">
        <v>200053.89755825922</v>
      </c>
      <c r="D759">
        <v>18903.128955527187</v>
      </c>
      <c r="E759">
        <v>7852.1507884428584</v>
      </c>
      <c r="F759">
        <v>2561514697.1470981</v>
      </c>
      <c r="G759">
        <v>246971631.85434142</v>
      </c>
      <c r="H759">
        <v>101641529.06761336</v>
      </c>
      <c r="I759">
        <v>693161.84724165697</v>
      </c>
      <c r="J759">
        <v>0</v>
      </c>
      <c r="K759">
        <v>13386.300239948054</v>
      </c>
      <c r="L759">
        <f t="shared" si="45"/>
        <v>2.7060623466797597E-4</v>
      </c>
      <c r="M759">
        <v>0</v>
      </c>
      <c r="N759">
        <f t="shared" si="46"/>
        <v>1.3170109071306178E-4</v>
      </c>
      <c r="O759">
        <f t="shared" si="47"/>
        <v>12804.122930927351</v>
      </c>
      <c r="P759">
        <f t="shared" si="47"/>
        <v>13065.119136381285</v>
      </c>
      <c r="Q759">
        <f t="shared" si="47"/>
        <v>12944.418899496153</v>
      </c>
    </row>
    <row r="760" spans="1:17">
      <c r="A760">
        <f>B767</f>
        <v>2036</v>
      </c>
      <c r="B760" s="50">
        <v>2029</v>
      </c>
      <c r="C760">
        <v>208136.89945837247</v>
      </c>
      <c r="D760">
        <v>20401.724819051553</v>
      </c>
      <c r="E760">
        <v>8248.1496549766198</v>
      </c>
      <c r="F760">
        <v>2779678890.0894189</v>
      </c>
      <c r="G760">
        <v>276421139.93688846</v>
      </c>
      <c r="H760">
        <v>111240019.15852714</v>
      </c>
      <c r="I760">
        <v>751020.64293272828</v>
      </c>
      <c r="J760">
        <v>0</v>
      </c>
      <c r="K760">
        <v>14624.101366590921</v>
      </c>
      <c r="L760">
        <f t="shared" si="45"/>
        <v>2.7018251842340278E-4</v>
      </c>
      <c r="M760">
        <v>0</v>
      </c>
      <c r="N760">
        <f t="shared" si="46"/>
        <v>1.3146439093785346E-4</v>
      </c>
      <c r="O760">
        <f t="shared" si="47"/>
        <v>13355.050917558981</v>
      </c>
      <c r="P760">
        <f t="shared" si="47"/>
        <v>13548.910319521645</v>
      </c>
      <c r="Q760">
        <f t="shared" si="47"/>
        <v>13486.66353203341</v>
      </c>
    </row>
    <row r="761" spans="1:17">
      <c r="A761">
        <f>B767</f>
        <v>2036</v>
      </c>
      <c r="B761" s="50">
        <v>2030</v>
      </c>
      <c r="C761">
        <v>213243.46534411737</v>
      </c>
      <c r="D761">
        <v>21977.334940778655</v>
      </c>
      <c r="E761">
        <v>8552.2087727484904</v>
      </c>
      <c r="F761">
        <v>2970682961.2045231</v>
      </c>
      <c r="G761">
        <v>308885956.44320428</v>
      </c>
      <c r="H761">
        <v>120169213.87656051</v>
      </c>
      <c r="I761">
        <v>801267.98272320302</v>
      </c>
      <c r="J761">
        <v>0</v>
      </c>
      <c r="K761">
        <v>15770.187679526609</v>
      </c>
      <c r="L761">
        <f t="shared" si="45"/>
        <v>2.6972517538469094E-4</v>
      </c>
      <c r="M761">
        <v>0</v>
      </c>
      <c r="N761">
        <f t="shared" si="46"/>
        <v>1.312331767080208E-4</v>
      </c>
      <c r="O761">
        <f t="shared" si="47"/>
        <v>13930.94487754006</v>
      </c>
      <c r="P761">
        <f t="shared" si="47"/>
        <v>14054.750372397086</v>
      </c>
      <c r="Q761">
        <f t="shared" si="47"/>
        <v>14051.248872627883</v>
      </c>
    </row>
    <row r="762" spans="1:17">
      <c r="A762">
        <f>B767</f>
        <v>2036</v>
      </c>
      <c r="B762" s="50">
        <v>2031</v>
      </c>
      <c r="C762">
        <v>219678.590036843</v>
      </c>
      <c r="D762">
        <v>22732.719829735273</v>
      </c>
      <c r="E762">
        <v>8827.8589975469549</v>
      </c>
      <c r="F762">
        <v>3190543424.5991373</v>
      </c>
      <c r="G762">
        <v>331944989.65787899</v>
      </c>
      <c r="H762">
        <v>129297008.70634718</v>
      </c>
      <c r="I762">
        <v>859138.64178014989</v>
      </c>
      <c r="J762">
        <v>0</v>
      </c>
      <c r="K762">
        <v>16937.641039041715</v>
      </c>
      <c r="L762">
        <f t="shared" si="45"/>
        <v>2.6927658628814709E-4</v>
      </c>
      <c r="M762">
        <v>0</v>
      </c>
      <c r="N762">
        <f t="shared" si="46"/>
        <v>1.3099793420209455E-4</v>
      </c>
      <c r="O762">
        <f t="shared" si="47"/>
        <v>14523.688558197869</v>
      </c>
      <c r="P762">
        <f t="shared" si="47"/>
        <v>14602.079827847179</v>
      </c>
      <c r="Q762">
        <f t="shared" si="47"/>
        <v>14646.474161206657</v>
      </c>
    </row>
    <row r="763" spans="1:17">
      <c r="A763">
        <f>B767</f>
        <v>2036</v>
      </c>
      <c r="B763" s="50">
        <v>2032</v>
      </c>
      <c r="C763">
        <v>223670.01216550902</v>
      </c>
      <c r="D763">
        <v>23213.99952410315</v>
      </c>
      <c r="E763">
        <v>9001.2903633245005</v>
      </c>
      <c r="F763">
        <v>3385368109.5465088</v>
      </c>
      <c r="G763">
        <v>351876613.99349058</v>
      </c>
      <c r="H763">
        <v>137359361.92310584</v>
      </c>
      <c r="I763">
        <v>910318.16140241548</v>
      </c>
      <c r="J763">
        <v>0</v>
      </c>
      <c r="K763">
        <v>17963.687774989299</v>
      </c>
      <c r="L763">
        <f t="shared" si="45"/>
        <v>2.6889783679221764E-4</v>
      </c>
      <c r="M763">
        <v>0</v>
      </c>
      <c r="N763">
        <f t="shared" si="46"/>
        <v>1.3077876544771242E-4</v>
      </c>
      <c r="O763">
        <f t="shared" si="47"/>
        <v>15135.547571935746</v>
      </c>
      <c r="P763">
        <f t="shared" si="47"/>
        <v>15157.948703674963</v>
      </c>
      <c r="Q763">
        <f t="shared" si="47"/>
        <v>15259.963447326687</v>
      </c>
    </row>
    <row r="764" spans="1:17">
      <c r="A764">
        <f>B767</f>
        <v>2036</v>
      </c>
      <c r="B764" s="50">
        <v>2033</v>
      </c>
      <c r="C764">
        <v>225223.89474133041</v>
      </c>
      <c r="D764">
        <v>23364.019938201418</v>
      </c>
      <c r="E764">
        <v>9061.7118463833503</v>
      </c>
      <c r="F764">
        <v>3549598989.0912795</v>
      </c>
      <c r="G764">
        <v>367128583.87153232</v>
      </c>
      <c r="H764">
        <v>143949598.38219482</v>
      </c>
      <c r="I764">
        <v>953834.33273600612</v>
      </c>
      <c r="J764">
        <v>0</v>
      </c>
      <c r="K764">
        <v>18798.267650949812</v>
      </c>
      <c r="L764">
        <f t="shared" si="45"/>
        <v>2.6871608192005766E-4</v>
      </c>
      <c r="M764">
        <v>0</v>
      </c>
      <c r="N764">
        <f t="shared" si="46"/>
        <v>1.3058923305252497E-4</v>
      </c>
      <c r="O764">
        <f t="shared" si="47"/>
        <v>15760.312613224245</v>
      </c>
      <c r="P764">
        <f t="shared" si="47"/>
        <v>15713.416819648297</v>
      </c>
      <c r="Q764">
        <f t="shared" si="47"/>
        <v>15885.4751533119</v>
      </c>
    </row>
    <row r="765" spans="1:17">
      <c r="A765">
        <f>B767</f>
        <v>2036</v>
      </c>
      <c r="B765" s="50">
        <v>2034</v>
      </c>
      <c r="C765">
        <v>225957.69485279248</v>
      </c>
      <c r="D765">
        <v>23433.651853507145</v>
      </c>
      <c r="E765">
        <v>9090.021356987636</v>
      </c>
      <c r="F765">
        <v>3701183474.2494287</v>
      </c>
      <c r="G765">
        <v>380820951.97450936</v>
      </c>
      <c r="H765">
        <v>149994830.43449274</v>
      </c>
      <c r="I765">
        <v>994047.16756428615</v>
      </c>
      <c r="J765">
        <v>0</v>
      </c>
      <c r="K765">
        <v>19564.09278444841</v>
      </c>
      <c r="L765">
        <f t="shared" si="45"/>
        <v>2.6857549064515673E-4</v>
      </c>
      <c r="M765">
        <v>0</v>
      </c>
      <c r="N765">
        <f t="shared" si="46"/>
        <v>1.304317804005428E-4</v>
      </c>
      <c r="O765">
        <f t="shared" si="47"/>
        <v>16379.984211914914</v>
      </c>
      <c r="P765">
        <f t="shared" si="47"/>
        <v>16251.028834736002</v>
      </c>
      <c r="Q765">
        <f t="shared" si="47"/>
        <v>16501.042686680757</v>
      </c>
    </row>
    <row r="766" spans="1:17">
      <c r="A766">
        <f>B767</f>
        <v>2036</v>
      </c>
      <c r="B766" s="50">
        <v>2035</v>
      </c>
      <c r="C766">
        <v>229637.98617899444</v>
      </c>
      <c r="D766">
        <v>23832.891654020357</v>
      </c>
      <c r="E766">
        <v>9241.4638665250404</v>
      </c>
      <c r="F766">
        <v>3880003531.0557184</v>
      </c>
      <c r="G766">
        <v>396899971.35820878</v>
      </c>
      <c r="H766">
        <v>157030292.99796453</v>
      </c>
      <c r="I766">
        <v>1041915.4589505775</v>
      </c>
      <c r="J766">
        <v>0</v>
      </c>
      <c r="K766">
        <v>20456.170185551433</v>
      </c>
      <c r="L766">
        <f t="shared" si="45"/>
        <v>2.6853466771641841E-4</v>
      </c>
      <c r="M766">
        <v>0</v>
      </c>
      <c r="N766">
        <f t="shared" si="46"/>
        <v>1.3026894234870079E-4</v>
      </c>
      <c r="O766">
        <f t="shared" si="47"/>
        <v>16896.174694858179</v>
      </c>
      <c r="P766">
        <f t="shared" si="47"/>
        <v>16653.45427319374</v>
      </c>
      <c r="Q766">
        <f t="shared" si="47"/>
        <v>16991.928472151329</v>
      </c>
    </row>
    <row r="767" spans="1:17">
      <c r="A767">
        <f>B767</f>
        <v>2036</v>
      </c>
      <c r="B767" s="50">
        <v>2036</v>
      </c>
      <c r="C767">
        <v>210370.03498611803</v>
      </c>
      <c r="D767">
        <v>21826.865082988155</v>
      </c>
      <c r="E767">
        <v>8464.7996136682941</v>
      </c>
      <c r="F767">
        <v>3641319955.887188</v>
      </c>
      <c r="G767">
        <v>369457779.92605376</v>
      </c>
      <c r="H767">
        <v>146949004.76635796</v>
      </c>
      <c r="I767">
        <v>978320.18889103911</v>
      </c>
      <c r="J767">
        <v>0</v>
      </c>
      <c r="K767">
        <v>19119.996362006634</v>
      </c>
      <c r="L767">
        <f t="shared" si="45"/>
        <v>2.6867185546530109E-4</v>
      </c>
      <c r="M767">
        <v>0</v>
      </c>
      <c r="N767">
        <f t="shared" si="46"/>
        <v>1.3011313953712399E-4</v>
      </c>
      <c r="O767">
        <f t="shared" si="47"/>
        <v>17309.118934773542</v>
      </c>
      <c r="P767">
        <f t="shared" si="47"/>
        <v>16926.745023682255</v>
      </c>
      <c r="Q767">
        <f t="shared" si="47"/>
        <v>17360.009861199342</v>
      </c>
    </row>
    <row r="768" spans="1:17">
      <c r="A768">
        <f>B812</f>
        <v>2037</v>
      </c>
      <c r="B768" s="50">
        <v>1993</v>
      </c>
      <c r="C768">
        <v>3079.2231792478824</v>
      </c>
      <c r="D768">
        <v>5.7701910308195206E-3</v>
      </c>
      <c r="F768">
        <v>7619176.6059043985</v>
      </c>
      <c r="G768">
        <v>17.109192883257229</v>
      </c>
      <c r="I768">
        <v>3739.5195232935725</v>
      </c>
      <c r="J768">
        <v>0</v>
      </c>
      <c r="L768">
        <f t="shared" si="45"/>
        <v>4.9080362836000839E-4</v>
      </c>
      <c r="M768">
        <v>0</v>
      </c>
      <c r="N768" t="e">
        <f t="shared" si="46"/>
        <v>#DIV/0!</v>
      </c>
      <c r="O768">
        <f t="shared" si="47"/>
        <v>2474.3827135535612</v>
      </c>
      <c r="P768">
        <f t="shared" si="47"/>
        <v>2965.0999060298477</v>
      </c>
      <c r="Q768" t="e">
        <f t="shared" si="47"/>
        <v>#DIV/0!</v>
      </c>
    </row>
    <row r="769" spans="1:17">
      <c r="A769">
        <f>B812</f>
        <v>2037</v>
      </c>
      <c r="B769" s="50">
        <v>1994</v>
      </c>
      <c r="C769">
        <v>3356.6206440311571</v>
      </c>
      <c r="D769">
        <v>5.38906647483097E-4</v>
      </c>
      <c r="F769">
        <v>8758300.5427187458</v>
      </c>
      <c r="G769">
        <v>1.6426402561448401</v>
      </c>
      <c r="I769">
        <v>4241.4022212110394</v>
      </c>
      <c r="J769">
        <v>0</v>
      </c>
      <c r="L769">
        <f t="shared" si="45"/>
        <v>4.8427228553342454E-4</v>
      </c>
      <c r="M769">
        <v>0</v>
      </c>
      <c r="N769" t="e">
        <f t="shared" si="46"/>
        <v>#DIV/0!</v>
      </c>
      <c r="O769">
        <f t="shared" si="47"/>
        <v>2609.2613588291597</v>
      </c>
      <c r="P769">
        <f t="shared" si="47"/>
        <v>3048.0979661627985</v>
      </c>
      <c r="Q769" t="e">
        <f t="shared" si="47"/>
        <v>#DIV/0!</v>
      </c>
    </row>
    <row r="770" spans="1:17">
      <c r="A770">
        <f>B812</f>
        <v>2037</v>
      </c>
      <c r="B770" s="50">
        <v>1995</v>
      </c>
      <c r="C770">
        <v>4144.1921373404211</v>
      </c>
      <c r="D770">
        <v>0.1286654701013126</v>
      </c>
      <c r="F770">
        <v>11204643.034279903</v>
      </c>
      <c r="G770">
        <v>260.51001169260923</v>
      </c>
      <c r="I770">
        <v>5439.3516833339136</v>
      </c>
      <c r="J770">
        <v>0</v>
      </c>
      <c r="L770">
        <f t="shared" si="45"/>
        <v>4.8545515164495271E-4</v>
      </c>
      <c r="M770">
        <v>0</v>
      </c>
      <c r="N770" t="e">
        <f t="shared" si="46"/>
        <v>#DIV/0!</v>
      </c>
      <c r="O770">
        <f t="shared" si="47"/>
        <v>2703.6977685765796</v>
      </c>
      <c r="P770">
        <f t="shared" si="47"/>
        <v>2024.7080392857602</v>
      </c>
      <c r="Q770" t="e">
        <f t="shared" si="47"/>
        <v>#DIV/0!</v>
      </c>
    </row>
    <row r="771" spans="1:17">
      <c r="A771">
        <f>B812</f>
        <v>2037</v>
      </c>
      <c r="B771" s="50">
        <v>1996</v>
      </c>
      <c r="C771">
        <v>4065.9090201834447</v>
      </c>
      <c r="F771">
        <v>11844845.808157185</v>
      </c>
      <c r="I771">
        <v>5758.1047829424506</v>
      </c>
      <c r="L771">
        <f t="shared" si="45"/>
        <v>4.8612745798489154E-4</v>
      </c>
      <c r="M771">
        <v>0</v>
      </c>
      <c r="N771" t="e">
        <f t="shared" si="46"/>
        <v>#DIV/0!</v>
      </c>
      <c r="O771">
        <f t="shared" si="47"/>
        <v>2913.2097519542563</v>
      </c>
      <c r="P771" t="e">
        <f t="shared" si="47"/>
        <v>#DIV/0!</v>
      </c>
      <c r="Q771" t="e">
        <f t="shared" si="47"/>
        <v>#DIV/0!</v>
      </c>
    </row>
    <row r="772" spans="1:17">
      <c r="A772">
        <f>B812</f>
        <v>2037</v>
      </c>
      <c r="B772" s="50">
        <v>1997</v>
      </c>
      <c r="C772">
        <v>5657.7352961995357</v>
      </c>
      <c r="D772">
        <v>0.12858398842074253</v>
      </c>
      <c r="F772">
        <v>17957342.378094286</v>
      </c>
      <c r="G772">
        <v>433.0048919375522</v>
      </c>
      <c r="I772">
        <v>8724.7397545301537</v>
      </c>
      <c r="J772">
        <v>0</v>
      </c>
      <c r="L772">
        <f t="shared" si="45"/>
        <v>4.8585918622196824E-4</v>
      </c>
      <c r="M772">
        <v>0</v>
      </c>
      <c r="N772" t="e">
        <f t="shared" si="46"/>
        <v>#DIV/0!</v>
      </c>
      <c r="O772">
        <f t="shared" si="47"/>
        <v>3173.9453046092049</v>
      </c>
      <c r="P772">
        <f t="shared" si="47"/>
        <v>3367.4868640775649</v>
      </c>
      <c r="Q772" t="e">
        <f t="shared" si="47"/>
        <v>#DIV/0!</v>
      </c>
    </row>
    <row r="773" spans="1:17">
      <c r="A773">
        <f>B812</f>
        <v>2037</v>
      </c>
      <c r="B773" s="50">
        <v>1998</v>
      </c>
      <c r="C773">
        <v>6390.002738233994</v>
      </c>
      <c r="D773">
        <v>0.67235566879939801</v>
      </c>
      <c r="F773">
        <v>21393809.388266843</v>
      </c>
      <c r="G773">
        <v>2278.092314101048</v>
      </c>
      <c r="I773">
        <v>10185.101965966911</v>
      </c>
      <c r="J773">
        <v>0</v>
      </c>
      <c r="L773">
        <f t="shared" si="45"/>
        <v>4.7607706421619322E-4</v>
      </c>
      <c r="M773">
        <v>0</v>
      </c>
      <c r="N773" t="e">
        <f t="shared" si="46"/>
        <v>#DIV/0!</v>
      </c>
      <c r="O773">
        <f t="shared" si="47"/>
        <v>3348.0125540884278</v>
      </c>
      <c r="P773">
        <f t="shared" si="47"/>
        <v>3388.2250419171119</v>
      </c>
      <c r="Q773" t="e">
        <f t="shared" si="47"/>
        <v>#DIV/0!</v>
      </c>
    </row>
    <row r="774" spans="1:17">
      <c r="A774">
        <f>B812</f>
        <v>2037</v>
      </c>
      <c r="B774" s="50">
        <v>1999</v>
      </c>
      <c r="C774">
        <v>6647.1664621968739</v>
      </c>
      <c r="D774">
        <v>2.5343937565125843</v>
      </c>
      <c r="F774">
        <v>23324865.742146198</v>
      </c>
      <c r="G774">
        <v>8630.5279004891054</v>
      </c>
      <c r="I774">
        <v>10974.338618879747</v>
      </c>
      <c r="J774">
        <v>0</v>
      </c>
      <c r="L774">
        <f t="shared" si="45"/>
        <v>4.7049954071332468E-4</v>
      </c>
      <c r="M774">
        <v>0</v>
      </c>
      <c r="N774" t="e">
        <f t="shared" si="46"/>
        <v>#DIV/0!</v>
      </c>
      <c r="O774">
        <f t="shared" si="47"/>
        <v>3508.9937757384491</v>
      </c>
      <c r="P774">
        <f t="shared" si="47"/>
        <v>3405.361885189071</v>
      </c>
      <c r="Q774" t="e">
        <f t="shared" si="47"/>
        <v>#DIV/0!</v>
      </c>
    </row>
    <row r="775" spans="1:17">
      <c r="A775">
        <f>B812</f>
        <v>2037</v>
      </c>
      <c r="B775" s="50">
        <v>2000</v>
      </c>
      <c r="C775">
        <v>8312.951379620541</v>
      </c>
      <c r="D775">
        <v>1.7785483996627329</v>
      </c>
      <c r="F775">
        <v>31027531.512862105</v>
      </c>
      <c r="G775">
        <v>6451.7498720225112</v>
      </c>
      <c r="I775">
        <v>14904.957704092281</v>
      </c>
      <c r="J775">
        <v>0</v>
      </c>
      <c r="L775">
        <f t="shared" si="45"/>
        <v>4.8037845672362311E-4</v>
      </c>
      <c r="M775">
        <v>0</v>
      </c>
      <c r="N775" t="e">
        <f t="shared" si="46"/>
        <v>#DIV/0!</v>
      </c>
      <c r="O775">
        <f t="shared" si="47"/>
        <v>3732.4326939920597</v>
      </c>
      <c r="P775">
        <f t="shared" si="47"/>
        <v>3627.5368571616941</v>
      </c>
      <c r="Q775" t="e">
        <f t="shared" si="47"/>
        <v>#DIV/0!</v>
      </c>
    </row>
    <row r="776" spans="1:17">
      <c r="A776">
        <f>B812</f>
        <v>2037</v>
      </c>
      <c r="B776" s="50">
        <v>2001</v>
      </c>
      <c r="C776">
        <v>8272.1186165308463</v>
      </c>
      <c r="D776">
        <v>0.38003275732582198</v>
      </c>
      <c r="F776">
        <v>32230216.594508719</v>
      </c>
      <c r="G776">
        <v>1352.283734197785</v>
      </c>
      <c r="I776">
        <v>15401.754654720116</v>
      </c>
      <c r="J776">
        <v>0</v>
      </c>
      <c r="L776">
        <f t="shared" si="45"/>
        <v>4.7786692992141474E-4</v>
      </c>
      <c r="M776">
        <v>0</v>
      </c>
      <c r="N776" t="e">
        <f t="shared" si="46"/>
        <v>#DIV/0!</v>
      </c>
      <c r="O776">
        <f t="shared" si="47"/>
        <v>3896.2469094798107</v>
      </c>
      <c r="P776">
        <f t="shared" si="47"/>
        <v>3558.3346649204805</v>
      </c>
      <c r="Q776" t="e">
        <f t="shared" si="47"/>
        <v>#DIV/0!</v>
      </c>
    </row>
    <row r="777" spans="1:17">
      <c r="A777">
        <f>B812</f>
        <v>2037</v>
      </c>
      <c r="B777" s="50">
        <v>2002</v>
      </c>
      <c r="C777">
        <v>8476.0658119343807</v>
      </c>
      <c r="D777">
        <v>4.993173571561897</v>
      </c>
      <c r="F777">
        <v>34980127.229470283</v>
      </c>
      <c r="G777">
        <v>15992.092923325981</v>
      </c>
      <c r="I777">
        <v>16752.413682394181</v>
      </c>
      <c r="J777">
        <v>0</v>
      </c>
      <c r="L777">
        <f t="shared" si="45"/>
        <v>4.789123141976596E-4</v>
      </c>
      <c r="M777">
        <v>0</v>
      </c>
      <c r="N777" t="e">
        <f t="shared" si="46"/>
        <v>#DIV/0!</v>
      </c>
      <c r="O777">
        <f t="shared" si="47"/>
        <v>4126.929639953707</v>
      </c>
      <c r="P777">
        <f t="shared" si="47"/>
        <v>3202.791309800903</v>
      </c>
      <c r="Q777" t="e">
        <f t="shared" si="47"/>
        <v>#DIV/0!</v>
      </c>
    </row>
    <row r="778" spans="1:17">
      <c r="A778">
        <f>B812</f>
        <v>2037</v>
      </c>
      <c r="B778" s="50">
        <v>2003</v>
      </c>
      <c r="C778">
        <v>8630.108989971859</v>
      </c>
      <c r="D778">
        <v>0.98144467376308409</v>
      </c>
      <c r="F778">
        <v>36851050.913464464</v>
      </c>
      <c r="G778">
        <v>2948.4388990751863</v>
      </c>
      <c r="I778">
        <v>17657.913420986835</v>
      </c>
      <c r="J778">
        <v>0</v>
      </c>
      <c r="L778">
        <f t="shared" si="45"/>
        <v>4.7916987394612049E-4</v>
      </c>
      <c r="M778">
        <v>0</v>
      </c>
      <c r="N778" t="e">
        <f t="shared" si="46"/>
        <v>#DIV/0!</v>
      </c>
      <c r="O778">
        <f t="shared" si="47"/>
        <v>4270.0562595773927</v>
      </c>
      <c r="P778">
        <f t="shared" si="47"/>
        <v>3004.1824851626075</v>
      </c>
      <c r="Q778" t="e">
        <f t="shared" si="47"/>
        <v>#DIV/0!</v>
      </c>
    </row>
    <row r="779" spans="1:17">
      <c r="A779">
        <f>B812</f>
        <v>2037</v>
      </c>
      <c r="B779" s="50">
        <v>2004</v>
      </c>
      <c r="C779">
        <v>9537.6369159616879</v>
      </c>
      <c r="D779">
        <v>0.10935442496007799</v>
      </c>
      <c r="F779">
        <v>43374949.413110934</v>
      </c>
      <c r="G779">
        <v>496.186788620237</v>
      </c>
      <c r="I779">
        <v>20561.932098183526</v>
      </c>
      <c r="J779">
        <v>0</v>
      </c>
      <c r="L779">
        <f t="shared" si="45"/>
        <v>4.7405086060960978E-4</v>
      </c>
      <c r="M779">
        <v>0</v>
      </c>
      <c r="N779" t="e">
        <f t="shared" si="46"/>
        <v>#DIV/0!</v>
      </c>
      <c r="O779">
        <f t="shared" si="47"/>
        <v>4547.7668939693958</v>
      </c>
      <c r="P779">
        <f t="shared" si="47"/>
        <v>4537.4184794202874</v>
      </c>
      <c r="Q779" t="e">
        <f t="shared" si="47"/>
        <v>#DIV/0!</v>
      </c>
    </row>
    <row r="780" spans="1:17">
      <c r="A780">
        <f>B812</f>
        <v>2037</v>
      </c>
      <c r="B780" s="50">
        <v>2005</v>
      </c>
      <c r="C780">
        <v>10510.247457268473</v>
      </c>
      <c r="D780">
        <v>0.10123730227314</v>
      </c>
      <c r="F780">
        <v>49453539.938046679</v>
      </c>
      <c r="G780">
        <v>471.30857164551901</v>
      </c>
      <c r="I780">
        <v>22953.667120481405</v>
      </c>
      <c r="J780">
        <v>0</v>
      </c>
      <c r="L780">
        <f t="shared" si="45"/>
        <v>4.6414608841423277E-4</v>
      </c>
      <c r="M780">
        <v>0</v>
      </c>
      <c r="N780" t="e">
        <f t="shared" si="46"/>
        <v>#DIV/0!</v>
      </c>
      <c r="O780">
        <f t="shared" si="47"/>
        <v>4705.2688472949849</v>
      </c>
      <c r="P780">
        <f t="shared" si="47"/>
        <v>4655.4833155660381</v>
      </c>
      <c r="Q780" t="e">
        <f t="shared" si="47"/>
        <v>#DIV/0!</v>
      </c>
    </row>
    <row r="781" spans="1:17">
      <c r="A781">
        <f>B812</f>
        <v>2037</v>
      </c>
      <c r="B781" s="50">
        <v>2006</v>
      </c>
      <c r="C781">
        <v>11468.822989142765</v>
      </c>
      <c r="D781">
        <v>6.5037229272624494E-2</v>
      </c>
      <c r="F781">
        <v>56504457.285316981</v>
      </c>
      <c r="G781">
        <v>311.52482672124</v>
      </c>
      <c r="I781">
        <v>25875.228900500606</v>
      </c>
      <c r="J781">
        <v>0</v>
      </c>
      <c r="L781">
        <f t="shared" si="45"/>
        <v>4.5793252680659653E-4</v>
      </c>
      <c r="M781">
        <v>0</v>
      </c>
      <c r="N781" t="e">
        <f t="shared" si="46"/>
        <v>#DIV/0!</v>
      </c>
      <c r="O781">
        <f t="shared" si="47"/>
        <v>4926.7878088979378</v>
      </c>
      <c r="P781">
        <f t="shared" si="47"/>
        <v>4789.9461616881517</v>
      </c>
      <c r="Q781" t="e">
        <f t="shared" si="47"/>
        <v>#DIV/0!</v>
      </c>
    </row>
    <row r="782" spans="1:17">
      <c r="A782">
        <f>B812</f>
        <v>2037</v>
      </c>
      <c r="B782" s="50">
        <v>2007</v>
      </c>
      <c r="C782">
        <v>12545.881089365854</v>
      </c>
      <c r="D782">
        <v>0.33209945848177602</v>
      </c>
      <c r="F782">
        <v>63710407.589829311</v>
      </c>
      <c r="G782">
        <v>1702.29777949145</v>
      </c>
      <c r="I782">
        <v>28530.523985333704</v>
      </c>
      <c r="J782">
        <v>0</v>
      </c>
      <c r="L782">
        <f t="shared" si="45"/>
        <v>4.4781575043460086E-4</v>
      </c>
      <c r="M782">
        <v>0</v>
      </c>
      <c r="N782" t="e">
        <f t="shared" si="46"/>
        <v>#DIV/0!</v>
      </c>
      <c r="O782">
        <f t="shared" si="47"/>
        <v>5078.1931644347851</v>
      </c>
      <c r="P782">
        <f t="shared" si="47"/>
        <v>5125.8673750136923</v>
      </c>
      <c r="Q782" t="e">
        <f t="shared" si="47"/>
        <v>#DIV/0!</v>
      </c>
    </row>
    <row r="783" spans="1:17">
      <c r="A783">
        <f>B812</f>
        <v>2037</v>
      </c>
      <c r="B783" s="50">
        <v>2008</v>
      </c>
      <c r="C783">
        <v>11690.192345637517</v>
      </c>
      <c r="D783">
        <v>5.9642080051769897</v>
      </c>
      <c r="F783">
        <v>61680830.930563435</v>
      </c>
      <c r="G783">
        <v>29140.7570260061</v>
      </c>
      <c r="I783">
        <v>27423.815093042263</v>
      </c>
      <c r="J783">
        <v>0</v>
      </c>
      <c r="L783">
        <f t="shared" si="45"/>
        <v>4.4460839258009255E-4</v>
      </c>
      <c r="M783">
        <v>0</v>
      </c>
      <c r="N783" t="e">
        <f t="shared" si="46"/>
        <v>#DIV/0!</v>
      </c>
      <c r="O783">
        <f t="shared" si="47"/>
        <v>5276.2887989247802</v>
      </c>
      <c r="P783">
        <f t="shared" si="47"/>
        <v>4885.9390887627733</v>
      </c>
      <c r="Q783" t="e">
        <f t="shared" si="47"/>
        <v>#DIV/0!</v>
      </c>
    </row>
    <row r="784" spans="1:17">
      <c r="A784">
        <f>B812</f>
        <v>2037</v>
      </c>
      <c r="B784" s="50">
        <v>2009</v>
      </c>
      <c r="C784">
        <v>9103.8245148282658</v>
      </c>
      <c r="D784">
        <v>0.99568179960188297</v>
      </c>
      <c r="F784">
        <v>49127441.095355824</v>
      </c>
      <c r="G784">
        <v>5694.4032354762103</v>
      </c>
      <c r="I784">
        <v>20239.573873506903</v>
      </c>
      <c r="J784">
        <v>0</v>
      </c>
      <c r="L784">
        <f t="shared" si="45"/>
        <v>4.1198103182744878E-4</v>
      </c>
      <c r="M784">
        <v>0</v>
      </c>
      <c r="N784" t="e">
        <f t="shared" si="46"/>
        <v>#DIV/0!</v>
      </c>
      <c r="O784">
        <f t="shared" si="47"/>
        <v>5396.3519414656203</v>
      </c>
      <c r="P784">
        <f t="shared" si="47"/>
        <v>5719.0994530110738</v>
      </c>
      <c r="Q784" t="e">
        <f t="shared" si="47"/>
        <v>#DIV/0!</v>
      </c>
    </row>
    <row r="785" spans="1:17">
      <c r="A785">
        <f>B812</f>
        <v>2037</v>
      </c>
      <c r="B785" s="50">
        <v>2010</v>
      </c>
      <c r="C785">
        <v>12391.189908696766</v>
      </c>
      <c r="D785">
        <v>6.4048533164281398</v>
      </c>
      <c r="E785">
        <v>0.27459455853143</v>
      </c>
      <c r="F785">
        <v>69568841.332372904</v>
      </c>
      <c r="G785">
        <v>36118.7835934908</v>
      </c>
      <c r="H785">
        <v>1400.8219183312201</v>
      </c>
      <c r="I785">
        <v>26865.781706451129</v>
      </c>
      <c r="J785">
        <v>0</v>
      </c>
      <c r="K785">
        <v>0.26335923686894303</v>
      </c>
      <c r="L785">
        <f t="shared" si="45"/>
        <v>3.8617549454499116E-4</v>
      </c>
      <c r="M785">
        <v>0</v>
      </c>
      <c r="N785">
        <f t="shared" si="46"/>
        <v>1.8800336675391205E-4</v>
      </c>
      <c r="O785">
        <f t="shared" si="47"/>
        <v>5614.3793973769989</v>
      </c>
      <c r="P785">
        <f t="shared" si="47"/>
        <v>5639.2834947285774</v>
      </c>
      <c r="Q785">
        <f t="shared" si="47"/>
        <v>5101.4190733531323</v>
      </c>
    </row>
    <row r="786" spans="1:17">
      <c r="A786">
        <f>B812</f>
        <v>2037</v>
      </c>
      <c r="B786" s="50">
        <v>2011</v>
      </c>
      <c r="C786">
        <v>14411.470773767869</v>
      </c>
      <c r="D786">
        <v>95.683762887185296</v>
      </c>
      <c r="E786">
        <v>14.3789062596794</v>
      </c>
      <c r="F786">
        <v>85635646.708770677</v>
      </c>
      <c r="G786">
        <v>573905.20248803846</v>
      </c>
      <c r="H786">
        <v>77897.861888336207</v>
      </c>
      <c r="I786">
        <v>33768.593939522252</v>
      </c>
      <c r="J786">
        <v>0</v>
      </c>
      <c r="K786">
        <v>14.608138600077799</v>
      </c>
      <c r="L786">
        <f t="shared" si="45"/>
        <v>3.9432870816474749E-4</v>
      </c>
      <c r="M786">
        <v>0</v>
      </c>
      <c r="N786">
        <f t="shared" si="46"/>
        <v>1.8752939099943517E-4</v>
      </c>
      <c r="O786">
        <f t="shared" si="47"/>
        <v>5942.1864744469312</v>
      </c>
      <c r="P786">
        <f t="shared" si="47"/>
        <v>5997.9372170458428</v>
      </c>
      <c r="Q786">
        <f t="shared" si="47"/>
        <v>5417.5095435995327</v>
      </c>
    </row>
    <row r="787" spans="1:17">
      <c r="A787">
        <f>B812</f>
        <v>2037</v>
      </c>
      <c r="B787" s="50">
        <v>2012</v>
      </c>
      <c r="C787">
        <v>20959.340936060322</v>
      </c>
      <c r="D787">
        <v>168.27151460526369</v>
      </c>
      <c r="E787">
        <v>163.64775442957</v>
      </c>
      <c r="F787">
        <v>128273719.21945988</v>
      </c>
      <c r="G787">
        <v>1062762.1755997499</v>
      </c>
      <c r="H787">
        <v>940004.36842243199</v>
      </c>
      <c r="I787">
        <v>47721.226788372995</v>
      </c>
      <c r="J787">
        <v>0</v>
      </c>
      <c r="K787">
        <v>174.20195277027199</v>
      </c>
      <c r="L787">
        <f t="shared" si="45"/>
        <v>3.7202653106774037E-4</v>
      </c>
      <c r="M787">
        <v>0</v>
      </c>
      <c r="N787">
        <f t="shared" si="46"/>
        <v>1.8532036511982117E-4</v>
      </c>
      <c r="O787">
        <f t="shared" si="47"/>
        <v>6120.1217925114388</v>
      </c>
      <c r="P787">
        <f t="shared" si="47"/>
        <v>6315.7580657237731</v>
      </c>
      <c r="Q787">
        <f t="shared" si="47"/>
        <v>5744.0712932421384</v>
      </c>
    </row>
    <row r="788" spans="1:17">
      <c r="A788">
        <f>B812</f>
        <v>2037</v>
      </c>
      <c r="B788" s="50">
        <v>2013</v>
      </c>
      <c r="C788">
        <v>30291.25902532836</v>
      </c>
      <c r="D788">
        <v>530.59285550523248</v>
      </c>
      <c r="E788">
        <v>365.08459096598602</v>
      </c>
      <c r="F788">
        <v>194666045.44381729</v>
      </c>
      <c r="G788">
        <v>3517398.586175743</v>
      </c>
      <c r="H788">
        <v>2219715.5851386799</v>
      </c>
      <c r="I788">
        <v>70642.689469927762</v>
      </c>
      <c r="J788">
        <v>0</v>
      </c>
      <c r="K788">
        <v>407.77300392653302</v>
      </c>
      <c r="L788">
        <f t="shared" ref="L788:L851" si="48">I788/F788</f>
        <v>3.6289168616370746E-4</v>
      </c>
      <c r="M788">
        <v>0</v>
      </c>
      <c r="N788">
        <f t="shared" ref="N788:N851" si="49">K788/H788</f>
        <v>1.8370506863880798E-4</v>
      </c>
      <c r="O788">
        <f t="shared" ref="O788:Q851" si="50">F788/C788</f>
        <v>6426.4758781087703</v>
      </c>
      <c r="P788">
        <f t="shared" si="50"/>
        <v>6629.1857300386437</v>
      </c>
      <c r="Q788">
        <f t="shared" si="50"/>
        <v>6080.0034843034091</v>
      </c>
    </row>
    <row r="789" spans="1:17">
      <c r="A789">
        <f>B812</f>
        <v>2037</v>
      </c>
      <c r="B789" s="50">
        <v>2014</v>
      </c>
      <c r="C789">
        <v>34663.131968301874</v>
      </c>
      <c r="D789">
        <v>684.93373141564712</v>
      </c>
      <c r="E789">
        <v>605.92959122380898</v>
      </c>
      <c r="F789">
        <v>233365638.71934578</v>
      </c>
      <c r="G789">
        <v>4781198.4104752587</v>
      </c>
      <c r="H789">
        <v>3899019.8467836599</v>
      </c>
      <c r="I789">
        <v>84304.098484945818</v>
      </c>
      <c r="J789">
        <v>0</v>
      </c>
      <c r="K789">
        <v>712.37192646085805</v>
      </c>
      <c r="L789">
        <f t="shared" si="48"/>
        <v>3.6125326310928351E-4</v>
      </c>
      <c r="M789">
        <v>0</v>
      </c>
      <c r="N789">
        <f t="shared" si="49"/>
        <v>1.8270538608530058E-4</v>
      </c>
      <c r="O789">
        <f t="shared" si="50"/>
        <v>6732.3875676540092</v>
      </c>
      <c r="P789">
        <f t="shared" si="50"/>
        <v>6980.5270074716509</v>
      </c>
      <c r="Q789">
        <f t="shared" si="50"/>
        <v>6434.7737810736817</v>
      </c>
    </row>
    <row r="790" spans="1:17">
      <c r="A790">
        <f>B812</f>
        <v>2037</v>
      </c>
      <c r="B790" s="50">
        <v>2015</v>
      </c>
      <c r="C790">
        <v>50883.13445078145</v>
      </c>
      <c r="D790">
        <v>1101.5682111478582</v>
      </c>
      <c r="E790">
        <v>522.42982303742417</v>
      </c>
      <c r="F790">
        <v>360101630.46499348</v>
      </c>
      <c r="G790">
        <v>8107076.6080470337</v>
      </c>
      <c r="H790">
        <v>3552173.0452303709</v>
      </c>
      <c r="I790">
        <v>127525.45987054458</v>
      </c>
      <c r="J790">
        <v>0</v>
      </c>
      <c r="K790">
        <v>645.40207912449989</v>
      </c>
      <c r="L790">
        <f t="shared" si="48"/>
        <v>3.5413741311271762E-4</v>
      </c>
      <c r="M790">
        <v>0</v>
      </c>
      <c r="N790">
        <f t="shared" si="49"/>
        <v>1.8169218416628217E-4</v>
      </c>
      <c r="O790">
        <f t="shared" si="50"/>
        <v>7077.0331732082032</v>
      </c>
      <c r="P790">
        <f t="shared" si="50"/>
        <v>7359.5774878064813</v>
      </c>
      <c r="Q790">
        <f t="shared" si="50"/>
        <v>6799.3305293674084</v>
      </c>
    </row>
    <row r="791" spans="1:17">
      <c r="A791">
        <f>B812</f>
        <v>2037</v>
      </c>
      <c r="B791" s="50">
        <v>2016</v>
      </c>
      <c r="C791">
        <v>57894.377176431895</v>
      </c>
      <c r="D791">
        <v>2233.88868556331</v>
      </c>
      <c r="E791">
        <v>672.20558728185119</v>
      </c>
      <c r="F791">
        <v>427747790.74040896</v>
      </c>
      <c r="G791">
        <v>17120112.792781599</v>
      </c>
      <c r="H791">
        <v>4830015.8278654302</v>
      </c>
      <c r="I791">
        <v>148424.96089318354</v>
      </c>
      <c r="J791">
        <v>0</v>
      </c>
      <c r="K791">
        <v>872.30981109233221</v>
      </c>
      <c r="L791">
        <f t="shared" si="48"/>
        <v>3.4699176502178474E-4</v>
      </c>
      <c r="M791">
        <v>0</v>
      </c>
      <c r="N791">
        <f t="shared" si="49"/>
        <v>1.8060185353012382E-4</v>
      </c>
      <c r="O791">
        <f t="shared" si="50"/>
        <v>7388.4168308237704</v>
      </c>
      <c r="P791">
        <f t="shared" si="50"/>
        <v>7663.8164217499916</v>
      </c>
      <c r="Q791">
        <f t="shared" si="50"/>
        <v>7185.3253219691514</v>
      </c>
    </row>
    <row r="792" spans="1:17">
      <c r="A792">
        <f>B812</f>
        <v>2037</v>
      </c>
      <c r="B792" s="50">
        <v>2017</v>
      </c>
      <c r="C792">
        <v>73308.975698520691</v>
      </c>
      <c r="D792">
        <v>4705.5829001809198</v>
      </c>
      <c r="E792">
        <v>2059.7188374195271</v>
      </c>
      <c r="F792">
        <v>562512192.91129816</v>
      </c>
      <c r="G792">
        <v>37988837.112168401</v>
      </c>
      <c r="H792">
        <v>15440743.881259851</v>
      </c>
      <c r="I792">
        <v>196620.73245901332</v>
      </c>
      <c r="J792">
        <v>0</v>
      </c>
      <c r="K792">
        <v>2780.2796779961518</v>
      </c>
      <c r="L792">
        <f t="shared" si="48"/>
        <v>3.4954039207825351E-4</v>
      </c>
      <c r="M792">
        <v>0</v>
      </c>
      <c r="N792">
        <f t="shared" si="49"/>
        <v>1.8006125218944448E-4</v>
      </c>
      <c r="O792">
        <f t="shared" si="50"/>
        <v>7673.1694523273654</v>
      </c>
      <c r="P792">
        <f t="shared" si="50"/>
        <v>8073.1416103003539</v>
      </c>
      <c r="Q792">
        <f t="shared" si="50"/>
        <v>7496.5299150268702</v>
      </c>
    </row>
    <row r="793" spans="1:17">
      <c r="A793">
        <f>B812</f>
        <v>2037</v>
      </c>
      <c r="B793" s="50">
        <v>2018</v>
      </c>
      <c r="C793">
        <v>82413.713549619162</v>
      </c>
      <c r="D793">
        <v>10543.6133110381</v>
      </c>
      <c r="E793">
        <v>2429.6302317142927</v>
      </c>
      <c r="F793">
        <v>658808316.16942072</v>
      </c>
      <c r="G793">
        <v>89395209.176377699</v>
      </c>
      <c r="H793">
        <v>19261687.259968072</v>
      </c>
      <c r="I793">
        <v>231809.08501807594</v>
      </c>
      <c r="J793">
        <v>0</v>
      </c>
      <c r="K793">
        <v>3459.1222166637253</v>
      </c>
      <c r="L793">
        <f t="shared" si="48"/>
        <v>3.518612004868247E-4</v>
      </c>
      <c r="M793">
        <v>0</v>
      </c>
      <c r="N793">
        <f t="shared" si="49"/>
        <v>1.7958562871347642E-4</v>
      </c>
      <c r="O793">
        <f t="shared" si="50"/>
        <v>7993.9161553831609</v>
      </c>
      <c r="P793">
        <f t="shared" si="50"/>
        <v>8478.6122687930838</v>
      </c>
      <c r="Q793">
        <f t="shared" si="50"/>
        <v>7927.8266332640487</v>
      </c>
    </row>
    <row r="794" spans="1:17">
      <c r="A794">
        <f>B812</f>
        <v>2037</v>
      </c>
      <c r="B794" s="50">
        <v>2019</v>
      </c>
      <c r="C794">
        <v>77761.799408009276</v>
      </c>
      <c r="D794">
        <v>8801.4618494650986</v>
      </c>
      <c r="E794">
        <v>2177.67969312679</v>
      </c>
      <c r="F794">
        <v>644482055.7950865</v>
      </c>
      <c r="G794">
        <v>78734675.81885314</v>
      </c>
      <c r="H794">
        <v>18157069.059779439</v>
      </c>
      <c r="I794">
        <v>220987.55872369983</v>
      </c>
      <c r="J794">
        <v>0</v>
      </c>
      <c r="K794">
        <v>3164.1766501494367</v>
      </c>
      <c r="L794">
        <f t="shared" si="48"/>
        <v>3.4289171705653037E-4</v>
      </c>
      <c r="M794">
        <v>0</v>
      </c>
      <c r="N794">
        <f t="shared" si="49"/>
        <v>1.7426692819925163E-4</v>
      </c>
      <c r="O794">
        <f t="shared" si="50"/>
        <v>8287.9004948631173</v>
      </c>
      <c r="P794">
        <f t="shared" si="50"/>
        <v>8945.6362096982975</v>
      </c>
      <c r="Q794">
        <f t="shared" si="50"/>
        <v>8337.8051956341078</v>
      </c>
    </row>
    <row r="795" spans="1:17">
      <c r="A795">
        <f>B812</f>
        <v>2037</v>
      </c>
      <c r="B795" s="50">
        <v>2020</v>
      </c>
      <c r="C795">
        <v>70924.289444513794</v>
      </c>
      <c r="D795">
        <v>4524.9818797111657</v>
      </c>
      <c r="E795">
        <v>2343.688511359243</v>
      </c>
      <c r="F795">
        <v>613278495.46992242</v>
      </c>
      <c r="G795">
        <v>42375411.975840986</v>
      </c>
      <c r="H795">
        <v>20455304.831326887</v>
      </c>
      <c r="I795">
        <v>204615.83999317256</v>
      </c>
      <c r="J795">
        <v>0</v>
      </c>
      <c r="K795">
        <v>3495.4950298662689</v>
      </c>
      <c r="L795">
        <f t="shared" si="48"/>
        <v>3.3364261343679825E-4</v>
      </c>
      <c r="M795">
        <v>0</v>
      </c>
      <c r="N795">
        <f t="shared" si="49"/>
        <v>1.7088452402395826E-4</v>
      </c>
      <c r="O795">
        <f t="shared" si="50"/>
        <v>8646.9459232257614</v>
      </c>
      <c r="P795">
        <f t="shared" si="50"/>
        <v>9364.7694294293724</v>
      </c>
      <c r="Q795">
        <f t="shared" si="50"/>
        <v>8727.8257038789052</v>
      </c>
    </row>
    <row r="796" spans="1:17">
      <c r="A796">
        <f>B812</f>
        <v>2037</v>
      </c>
      <c r="B796" s="50">
        <v>2021</v>
      </c>
      <c r="C796">
        <v>94163.424984059267</v>
      </c>
      <c r="D796">
        <v>6983.666085494353</v>
      </c>
      <c r="E796">
        <v>3630.0208703356366</v>
      </c>
      <c r="F796">
        <v>851217217.71528196</v>
      </c>
      <c r="G796">
        <v>67259075.475757107</v>
      </c>
      <c r="H796">
        <v>33150806.585008163</v>
      </c>
      <c r="I796">
        <v>271912.10495782673</v>
      </c>
      <c r="J796">
        <v>0</v>
      </c>
      <c r="K796">
        <v>5491.1437356204842</v>
      </c>
      <c r="L796">
        <f t="shared" si="48"/>
        <v>3.1943915054685469E-4</v>
      </c>
      <c r="M796">
        <v>0</v>
      </c>
      <c r="N796">
        <f t="shared" si="49"/>
        <v>1.6564133127619743E-4</v>
      </c>
      <c r="O796">
        <f t="shared" si="50"/>
        <v>9039.786072558245</v>
      </c>
      <c r="P796">
        <f t="shared" si="50"/>
        <v>9630.9122819402437</v>
      </c>
      <c r="Q796">
        <f t="shared" si="50"/>
        <v>9132.401098824259</v>
      </c>
    </row>
    <row r="797" spans="1:17">
      <c r="A797">
        <f>B812</f>
        <v>2037</v>
      </c>
      <c r="B797" s="50">
        <v>2022</v>
      </c>
      <c r="C797">
        <v>120951.19036677027</v>
      </c>
      <c r="D797">
        <v>10049.233381692447</v>
      </c>
      <c r="E797">
        <v>4928.6082179850473</v>
      </c>
      <c r="F797">
        <v>1142646932.1914051</v>
      </c>
      <c r="G797">
        <v>99950739.462029994</v>
      </c>
      <c r="H797">
        <v>47098327.762549162</v>
      </c>
      <c r="I797">
        <v>352254.12084391527</v>
      </c>
      <c r="J797">
        <v>0</v>
      </c>
      <c r="K797">
        <v>7047.4557933194737</v>
      </c>
      <c r="L797">
        <f t="shared" si="48"/>
        <v>3.0827905884134391E-4</v>
      </c>
      <c r="M797">
        <v>0</v>
      </c>
      <c r="N797">
        <f t="shared" si="49"/>
        <v>1.4963282409621661E-4</v>
      </c>
      <c r="O797">
        <f t="shared" si="50"/>
        <v>9447.1739279825397</v>
      </c>
      <c r="P797">
        <f t="shared" si="50"/>
        <v>9946.1059033735692</v>
      </c>
      <c r="Q797">
        <f t="shared" si="50"/>
        <v>9556.1111128050416</v>
      </c>
    </row>
    <row r="798" spans="1:17">
      <c r="A798">
        <f>B812</f>
        <v>2037</v>
      </c>
      <c r="B798" s="50">
        <v>2023</v>
      </c>
      <c r="C798">
        <v>132396.85868641274</v>
      </c>
      <c r="D798">
        <v>11701.143772541662</v>
      </c>
      <c r="E798">
        <v>5523.5495134552311</v>
      </c>
      <c r="F798">
        <v>1306955999.1803753</v>
      </c>
      <c r="G798">
        <v>121197007.3917284</v>
      </c>
      <c r="H798">
        <v>55191397.666046545</v>
      </c>
      <c r="I798">
        <v>388411.6705765329</v>
      </c>
      <c r="J798">
        <v>0</v>
      </c>
      <c r="K798">
        <v>7952.2300017184079</v>
      </c>
      <c r="L798">
        <f t="shared" si="48"/>
        <v>2.9718802378971866E-4</v>
      </c>
      <c r="M798">
        <v>0</v>
      </c>
      <c r="N798">
        <f t="shared" si="49"/>
        <v>1.440845917662016E-4</v>
      </c>
      <c r="O798">
        <f t="shared" si="50"/>
        <v>9871.5030866098787</v>
      </c>
      <c r="P798">
        <f t="shared" si="50"/>
        <v>10357.706028374234</v>
      </c>
      <c r="Q798">
        <f t="shared" si="50"/>
        <v>9992.0164618062445</v>
      </c>
    </row>
    <row r="799" spans="1:17">
      <c r="A799">
        <f>B812</f>
        <v>2037</v>
      </c>
      <c r="B799" s="50">
        <v>2024</v>
      </c>
      <c r="C799">
        <v>145072.8666619061</v>
      </c>
      <c r="D799">
        <v>13642.784159585855</v>
      </c>
      <c r="E799">
        <v>5979.4560283719129</v>
      </c>
      <c r="F799">
        <v>1496156714.9755292</v>
      </c>
      <c r="G799">
        <v>147099999.03291267</v>
      </c>
      <c r="H799">
        <v>62503175.999871694</v>
      </c>
      <c r="I799">
        <v>428319.71411945735</v>
      </c>
      <c r="J799">
        <v>0</v>
      </c>
      <c r="K799">
        <v>8662.9230453278706</v>
      </c>
      <c r="L799">
        <f t="shared" si="48"/>
        <v>2.8627997978571574E-4</v>
      </c>
      <c r="M799">
        <v>0</v>
      </c>
      <c r="N799">
        <f t="shared" si="49"/>
        <v>1.3859972564187224E-4</v>
      </c>
      <c r="O799">
        <f t="shared" si="50"/>
        <v>10313.139523618423</v>
      </c>
      <c r="P799">
        <f t="shared" si="50"/>
        <v>10782.25656231287</v>
      </c>
      <c r="Q799">
        <f t="shared" si="50"/>
        <v>10452.986977962621</v>
      </c>
    </row>
    <row r="800" spans="1:17">
      <c r="A800">
        <f>B812</f>
        <v>2037</v>
      </c>
      <c r="B800" s="50">
        <v>2025</v>
      </c>
      <c r="C800">
        <v>156576.11726134137</v>
      </c>
      <c r="D800">
        <v>15466.073178989345</v>
      </c>
      <c r="E800">
        <v>6595.0234519278847</v>
      </c>
      <c r="F800">
        <v>1687534638.0328364</v>
      </c>
      <c r="G800">
        <v>173422434.78953415</v>
      </c>
      <c r="H800">
        <v>72030741.022510096</v>
      </c>
      <c r="I800">
        <v>464689.35977594578</v>
      </c>
      <c r="J800">
        <v>0</v>
      </c>
      <c r="K800">
        <v>9579.4916337727118</v>
      </c>
      <c r="L800">
        <f t="shared" si="48"/>
        <v>2.7536582023444294E-4</v>
      </c>
      <c r="M800">
        <v>0</v>
      </c>
      <c r="N800">
        <f t="shared" si="49"/>
        <v>1.3299171295182228E-4</v>
      </c>
      <c r="O800">
        <f t="shared" si="50"/>
        <v>10777.726945522416</v>
      </c>
      <c r="P800">
        <f t="shared" si="50"/>
        <v>11213.087690877375</v>
      </c>
      <c r="Q800">
        <f t="shared" si="50"/>
        <v>10921.984060792653</v>
      </c>
    </row>
    <row r="801" spans="1:17">
      <c r="A801">
        <f>B812</f>
        <v>2037</v>
      </c>
      <c r="B801" s="50">
        <v>2026</v>
      </c>
      <c r="C801">
        <v>172154.06065189236</v>
      </c>
      <c r="D801">
        <v>14960.374535005572</v>
      </c>
      <c r="E801">
        <v>6546.1895055952627</v>
      </c>
      <c r="F801">
        <v>1937576984.1252933</v>
      </c>
      <c r="G801">
        <v>174198870.9496989</v>
      </c>
      <c r="H801">
        <v>74588059.768250406</v>
      </c>
      <c r="I801">
        <v>526858.89187987684</v>
      </c>
      <c r="J801">
        <v>0</v>
      </c>
      <c r="K801">
        <v>9889.5119453627958</v>
      </c>
      <c r="L801">
        <f t="shared" si="48"/>
        <v>2.7191636574777129E-4</v>
      </c>
      <c r="M801">
        <v>0</v>
      </c>
      <c r="N801">
        <f t="shared" si="49"/>
        <v>1.3258840592033237E-4</v>
      </c>
      <c r="O801">
        <f t="shared" si="50"/>
        <v>11254.901434147467</v>
      </c>
      <c r="P801">
        <f t="shared" si="50"/>
        <v>11644.018038592107</v>
      </c>
      <c r="Q801">
        <f t="shared" si="50"/>
        <v>11394.118624964542</v>
      </c>
    </row>
    <row r="802" spans="1:17">
      <c r="A802">
        <f>B812</f>
        <v>2037</v>
      </c>
      <c r="B802" s="50">
        <v>2027</v>
      </c>
      <c r="C802">
        <v>182204.32493308058</v>
      </c>
      <c r="D802">
        <v>16465.191233146132</v>
      </c>
      <c r="E802">
        <v>7058.1080888632696</v>
      </c>
      <c r="F802">
        <v>2140211492.0793228</v>
      </c>
      <c r="G802">
        <v>198980089.17161748</v>
      </c>
      <c r="H802">
        <v>83874698.919605955</v>
      </c>
      <c r="I802">
        <v>581041.17304288701</v>
      </c>
      <c r="J802">
        <v>0</v>
      </c>
      <c r="K802">
        <v>11096.193289039566</v>
      </c>
      <c r="L802">
        <f t="shared" si="48"/>
        <v>2.7148773623226195E-4</v>
      </c>
      <c r="M802">
        <v>0</v>
      </c>
      <c r="N802">
        <f t="shared" si="49"/>
        <v>1.3229488072052914E-4</v>
      </c>
      <c r="O802">
        <f t="shared" si="50"/>
        <v>11746.216742469602</v>
      </c>
      <c r="P802">
        <f t="shared" si="50"/>
        <v>12084.893904605857</v>
      </c>
      <c r="Q802">
        <f t="shared" si="50"/>
        <v>11883.453450075209</v>
      </c>
    </row>
    <row r="803" spans="1:17">
      <c r="A803">
        <f>B812</f>
        <v>2037</v>
      </c>
      <c r="B803" s="50">
        <v>2028</v>
      </c>
      <c r="C803">
        <v>192625.64424902297</v>
      </c>
      <c r="D803">
        <v>18133.817681453816</v>
      </c>
      <c r="E803">
        <v>7544.8638197920682</v>
      </c>
      <c r="F803">
        <v>2360746339.9524727</v>
      </c>
      <c r="G803">
        <v>227433483.1717422</v>
      </c>
      <c r="H803">
        <v>93476342.183215976</v>
      </c>
      <c r="I803">
        <v>639988.14538283541</v>
      </c>
      <c r="J803">
        <v>0</v>
      </c>
      <c r="K803">
        <v>12339.688972015041</v>
      </c>
      <c r="L803">
        <f t="shared" si="48"/>
        <v>2.7109568467899005E-4</v>
      </c>
      <c r="M803">
        <v>0</v>
      </c>
      <c r="N803">
        <f t="shared" si="49"/>
        <v>1.3200868459132623E-4</v>
      </c>
      <c r="O803">
        <f t="shared" si="50"/>
        <v>12255.618140337236</v>
      </c>
      <c r="P803">
        <f t="shared" si="50"/>
        <v>12541.952674661969</v>
      </c>
      <c r="Q803">
        <f t="shared" si="50"/>
        <v>12389.400844850787</v>
      </c>
    </row>
    <row r="804" spans="1:17">
      <c r="A804">
        <f>B812</f>
        <v>2037</v>
      </c>
      <c r="B804" s="50">
        <v>2029</v>
      </c>
      <c r="C804">
        <v>200732.65642147031</v>
      </c>
      <c r="D804">
        <v>19617.830293224419</v>
      </c>
      <c r="E804">
        <v>7942.3439333999531</v>
      </c>
      <c r="F804">
        <v>2567170853.5852418</v>
      </c>
      <c r="G804">
        <v>255357160.3087385</v>
      </c>
      <c r="H804">
        <v>102584671.69628549</v>
      </c>
      <c r="I804">
        <v>694643.25942247827</v>
      </c>
      <c r="J804">
        <v>0</v>
      </c>
      <c r="K804">
        <v>13513.585605111954</v>
      </c>
      <c r="L804">
        <f t="shared" si="48"/>
        <v>2.705870777756604E-4</v>
      </c>
      <c r="M804">
        <v>0</v>
      </c>
      <c r="N804">
        <f t="shared" si="49"/>
        <v>1.3173104111616774E-4</v>
      </c>
      <c r="O804">
        <f t="shared" si="50"/>
        <v>12789.004536437042</v>
      </c>
      <c r="P804">
        <f t="shared" si="50"/>
        <v>13016.585243727663</v>
      </c>
      <c r="Q804">
        <f t="shared" si="50"/>
        <v>12916.170913335292</v>
      </c>
    </row>
    <row r="805" spans="1:17">
      <c r="A805">
        <f>B812</f>
        <v>2037</v>
      </c>
      <c r="B805" s="50">
        <v>2030</v>
      </c>
      <c r="C805">
        <v>208538.67556092844</v>
      </c>
      <c r="D805">
        <v>21415.342001695073</v>
      </c>
      <c r="E805">
        <v>8348.8388082267302</v>
      </c>
      <c r="F805">
        <v>2781724832.1371603</v>
      </c>
      <c r="G805">
        <v>289140714.00603354</v>
      </c>
      <c r="H805">
        <v>112342118.98000461</v>
      </c>
      <c r="I805">
        <v>751557.75958266412</v>
      </c>
      <c r="J805">
        <v>0</v>
      </c>
      <c r="K805">
        <v>14772.398624748119</v>
      </c>
      <c r="L805">
        <f t="shared" si="48"/>
        <v>2.7017688841827423E-4</v>
      </c>
      <c r="M805">
        <v>0</v>
      </c>
      <c r="N805">
        <f t="shared" si="49"/>
        <v>1.3149474799720848E-4</v>
      </c>
      <c r="O805">
        <f t="shared" si="50"/>
        <v>13339.131576696083</v>
      </c>
      <c r="P805">
        <f t="shared" si="50"/>
        <v>13501.568827765972</v>
      </c>
      <c r="Q805">
        <f t="shared" si="50"/>
        <v>13456.017245093484</v>
      </c>
    </row>
    <row r="806" spans="1:17">
      <c r="A806">
        <f>B812</f>
        <v>2037</v>
      </c>
      <c r="B806" s="50">
        <v>2031</v>
      </c>
      <c r="C806">
        <v>214583.62255135353</v>
      </c>
      <c r="D806">
        <v>22116.441303754837</v>
      </c>
      <c r="E806">
        <v>8606.1453229007875</v>
      </c>
      <c r="F806">
        <v>2985744418.9489384</v>
      </c>
      <c r="G806">
        <v>310476794.79972857</v>
      </c>
      <c r="H806">
        <v>120785974.94892633</v>
      </c>
      <c r="I806">
        <v>805342.40082736767</v>
      </c>
      <c r="J806">
        <v>0</v>
      </c>
      <c r="K806">
        <v>15852.132491586271</v>
      </c>
      <c r="L806">
        <f t="shared" si="48"/>
        <v>2.6972918234939537E-4</v>
      </c>
      <c r="M806">
        <v>0</v>
      </c>
      <c r="N806">
        <f t="shared" si="49"/>
        <v>1.3124149967154097E-4</v>
      </c>
      <c r="O806">
        <f t="shared" si="50"/>
        <v>13914.12999486668</v>
      </c>
      <c r="P806">
        <f t="shared" si="50"/>
        <v>14038.279962654622</v>
      </c>
      <c r="Q806">
        <f t="shared" si="50"/>
        <v>14034.851889790563</v>
      </c>
    </row>
    <row r="807" spans="1:17">
      <c r="A807">
        <f>B812</f>
        <v>2037</v>
      </c>
      <c r="B807" s="50">
        <v>2032</v>
      </c>
      <c r="C807">
        <v>221042.97800568811</v>
      </c>
      <c r="D807">
        <v>22874.955162050559</v>
      </c>
      <c r="E807">
        <v>8882.8877985008567</v>
      </c>
      <c r="F807">
        <v>3206508720.870584</v>
      </c>
      <c r="G807">
        <v>333630220.86652535</v>
      </c>
      <c r="H807">
        <v>129952048.59760377</v>
      </c>
      <c r="I807">
        <v>863449.23276857333</v>
      </c>
      <c r="J807">
        <v>0</v>
      </c>
      <c r="K807">
        <v>17024.508244568126</v>
      </c>
      <c r="L807">
        <f t="shared" si="48"/>
        <v>2.6928017602089734E-4</v>
      </c>
      <c r="M807">
        <v>0</v>
      </c>
      <c r="N807">
        <f t="shared" si="49"/>
        <v>1.3100607822878174E-4</v>
      </c>
      <c r="O807">
        <f t="shared" si="50"/>
        <v>14506.268191826797</v>
      </c>
      <c r="P807">
        <f t="shared" si="50"/>
        <v>14584.956276548961</v>
      </c>
      <c r="Q807">
        <f t="shared" si="50"/>
        <v>14629.482162268836</v>
      </c>
    </row>
    <row r="808" spans="1:17">
      <c r="A808">
        <f>B812</f>
        <v>2037</v>
      </c>
      <c r="B808" s="50">
        <v>2033</v>
      </c>
      <c r="C808">
        <v>225029.02438101335</v>
      </c>
      <c r="D808">
        <v>23356.038172478755</v>
      </c>
      <c r="E808">
        <v>9056.171799618689</v>
      </c>
      <c r="F808">
        <v>3401831267.7453775</v>
      </c>
      <c r="G808">
        <v>353610534.93802249</v>
      </c>
      <c r="H808">
        <v>138035722.67559963</v>
      </c>
      <c r="I808">
        <v>914757.36064981436</v>
      </c>
      <c r="J808">
        <v>0</v>
      </c>
      <c r="K808">
        <v>18053.303721307224</v>
      </c>
      <c r="L808">
        <f t="shared" si="48"/>
        <v>2.689014500287328E-4</v>
      </c>
      <c r="M808">
        <v>0</v>
      </c>
      <c r="N808">
        <f t="shared" si="49"/>
        <v>1.3078718589197837E-4</v>
      </c>
      <c r="O808">
        <f t="shared" si="50"/>
        <v>15117.29998875827</v>
      </c>
      <c r="P808">
        <f t="shared" si="50"/>
        <v>15140.005009697847</v>
      </c>
      <c r="Q808">
        <f t="shared" si="50"/>
        <v>15242.171386524673</v>
      </c>
    </row>
    <row r="809" spans="1:17">
      <c r="A809">
        <f>B812</f>
        <v>2037</v>
      </c>
      <c r="B809" s="50">
        <v>2034</v>
      </c>
      <c r="C809">
        <v>226575.93174945566</v>
      </c>
      <c r="D809">
        <v>23505.184553021852</v>
      </c>
      <c r="E809">
        <v>9116.2840756552032</v>
      </c>
      <c r="F809">
        <v>3566580442.1046925</v>
      </c>
      <c r="G809">
        <v>368905566.23186946</v>
      </c>
      <c r="H809">
        <v>144646829.80604461</v>
      </c>
      <c r="I809">
        <v>958411.57707358163</v>
      </c>
      <c r="J809">
        <v>0</v>
      </c>
      <c r="K809">
        <v>18890.602073410533</v>
      </c>
      <c r="L809">
        <f t="shared" si="48"/>
        <v>2.6872002261864271E-4</v>
      </c>
      <c r="M809">
        <v>0</v>
      </c>
      <c r="N809">
        <f t="shared" si="49"/>
        <v>1.3059810642750166E-4</v>
      </c>
      <c r="O809">
        <f t="shared" si="50"/>
        <v>15741.214940908043</v>
      </c>
      <c r="P809">
        <f t="shared" si="50"/>
        <v>15694.646659749053</v>
      </c>
      <c r="Q809">
        <f t="shared" si="50"/>
        <v>15866.862924151317</v>
      </c>
    </row>
    <row r="810" spans="1:17">
      <c r="A810">
        <f>B812</f>
        <v>2037</v>
      </c>
      <c r="B810" s="50">
        <v>2035</v>
      </c>
      <c r="C810">
        <v>227287.4028841492</v>
      </c>
      <c r="D810">
        <v>23572.477866193742</v>
      </c>
      <c r="E810">
        <v>9143.691096244831</v>
      </c>
      <c r="F810">
        <v>3718443931.2165418</v>
      </c>
      <c r="G810">
        <v>382611360.4049921</v>
      </c>
      <c r="H810">
        <v>150702728.0974026</v>
      </c>
      <c r="I810">
        <v>998699.3421648941</v>
      </c>
      <c r="J810">
        <v>0</v>
      </c>
      <c r="K810">
        <v>19657.843398691111</v>
      </c>
      <c r="L810">
        <f t="shared" si="48"/>
        <v>2.6857991155406651E-4</v>
      </c>
      <c r="M810">
        <v>0</v>
      </c>
      <c r="N810">
        <f t="shared" si="49"/>
        <v>1.3044119138961969E-4</v>
      </c>
      <c r="O810">
        <f t="shared" si="50"/>
        <v>16360.096881884265</v>
      </c>
      <c r="P810">
        <f t="shared" si="50"/>
        <v>16231.27456421163</v>
      </c>
      <c r="Q810">
        <f t="shared" si="50"/>
        <v>16481.607538042688</v>
      </c>
    </row>
    <row r="811" spans="1:17">
      <c r="A811">
        <f>B812</f>
        <v>2037</v>
      </c>
      <c r="B811" s="50">
        <v>2036</v>
      </c>
      <c r="C811">
        <v>230954.84233831329</v>
      </c>
      <c r="D811">
        <v>23970.112606426319</v>
      </c>
      <c r="E811">
        <v>9294.5645789810624</v>
      </c>
      <c r="F811">
        <v>3897129421.6081157</v>
      </c>
      <c r="G811">
        <v>398642089.27413005</v>
      </c>
      <c r="H811">
        <v>157728567.27395874</v>
      </c>
      <c r="I811">
        <v>1046543.387412747</v>
      </c>
      <c r="J811">
        <v>0</v>
      </c>
      <c r="K811">
        <v>20548.895033928515</v>
      </c>
      <c r="L811">
        <f t="shared" si="48"/>
        <v>2.6854211759303089E-4</v>
      </c>
      <c r="M811">
        <v>0</v>
      </c>
      <c r="N811">
        <f t="shared" si="49"/>
        <v>1.302801096153821E-4</v>
      </c>
      <c r="O811">
        <f t="shared" si="50"/>
        <v>16873.988794309065</v>
      </c>
      <c r="P811">
        <f t="shared" si="50"/>
        <v>16630.797519376494</v>
      </c>
      <c r="Q811">
        <f t="shared" si="50"/>
        <v>16969.979167248963</v>
      </c>
    </row>
    <row r="812" spans="1:17">
      <c r="A812">
        <f>B812</f>
        <v>2037</v>
      </c>
      <c r="B812" s="50">
        <v>2037</v>
      </c>
      <c r="C812">
        <v>211544.81532285077</v>
      </c>
      <c r="D812">
        <v>21948.75398182153</v>
      </c>
      <c r="E812">
        <v>8512.0700347678394</v>
      </c>
      <c r="F812">
        <v>3656337307.1625037</v>
      </c>
      <c r="G812">
        <v>370931384.17402399</v>
      </c>
      <c r="H812">
        <v>147554167.45462883</v>
      </c>
      <c r="I812">
        <v>982399.05379508913</v>
      </c>
      <c r="J812">
        <v>0</v>
      </c>
      <c r="K812">
        <v>19200.69319127694</v>
      </c>
      <c r="L812">
        <f t="shared" si="48"/>
        <v>2.6868392362778989E-4</v>
      </c>
      <c r="M812">
        <v>0</v>
      </c>
      <c r="N812">
        <f t="shared" si="49"/>
        <v>1.3012640389964539E-4</v>
      </c>
      <c r="O812">
        <f t="shared" si="50"/>
        <v>17283.9844908624</v>
      </c>
      <c r="P812">
        <f t="shared" si="50"/>
        <v>16899.883450388028</v>
      </c>
      <c r="Q812">
        <f t="shared" si="50"/>
        <v>17334.698475451776</v>
      </c>
    </row>
    <row r="813" spans="1:17">
      <c r="A813">
        <f>B857</f>
        <v>2038</v>
      </c>
      <c r="B813" s="50">
        <v>1994</v>
      </c>
      <c r="C813">
        <v>3196.7445135361249</v>
      </c>
      <c r="D813">
        <v>5.22512003046941E-4</v>
      </c>
      <c r="F813">
        <v>7908297.7356127556</v>
      </c>
      <c r="G813">
        <v>1.5466904934085901</v>
      </c>
      <c r="I813">
        <v>3847.3727345399452</v>
      </c>
      <c r="J813">
        <v>0</v>
      </c>
      <c r="L813">
        <f t="shared" si="48"/>
        <v>4.8649821531306331E-4</v>
      </c>
      <c r="M813">
        <v>0</v>
      </c>
      <c r="N813" t="e">
        <f t="shared" si="49"/>
        <v>#DIV/0!</v>
      </c>
      <c r="O813">
        <f t="shared" si="50"/>
        <v>2473.8597977180475</v>
      </c>
      <c r="P813">
        <f t="shared" si="50"/>
        <v>2960.105192587585</v>
      </c>
      <c r="Q813" t="e">
        <f t="shared" si="50"/>
        <v>#DIV/0!</v>
      </c>
    </row>
    <row r="814" spans="1:17">
      <c r="A814">
        <f>B857</f>
        <v>2038</v>
      </c>
      <c r="B814" s="50">
        <v>1995</v>
      </c>
      <c r="C814">
        <v>3968.2560709244162</v>
      </c>
      <c r="D814">
        <v>0.12479490578819104</v>
      </c>
      <c r="F814">
        <v>10168583.933679838</v>
      </c>
      <c r="G814">
        <v>243.23832325247997</v>
      </c>
      <c r="I814">
        <v>4959.8187148362513</v>
      </c>
      <c r="J814">
        <v>0</v>
      </c>
      <c r="L814">
        <f t="shared" si="48"/>
        <v>4.8775903775633949E-4</v>
      </c>
      <c r="M814">
        <v>0</v>
      </c>
      <c r="N814" t="e">
        <f t="shared" si="49"/>
        <v>#DIV/0!</v>
      </c>
      <c r="O814">
        <f t="shared" si="50"/>
        <v>2562.4817934975244</v>
      </c>
      <c r="P814">
        <f t="shared" si="50"/>
        <v>1949.1045865711681</v>
      </c>
      <c r="Q814" t="e">
        <f t="shared" si="50"/>
        <v>#DIV/0!</v>
      </c>
    </row>
    <row r="815" spans="1:17">
      <c r="A815">
        <f>B857</f>
        <v>2038</v>
      </c>
      <c r="B815" s="50">
        <v>1996</v>
      </c>
      <c r="C815">
        <v>3850.2139803012792</v>
      </c>
      <c r="F815">
        <v>10642412.057529164</v>
      </c>
      <c r="I815">
        <v>5203.8648653509381</v>
      </c>
      <c r="L815">
        <f t="shared" si="48"/>
        <v>4.8897419468637952E-4</v>
      </c>
      <c r="M815">
        <v>0</v>
      </c>
      <c r="N815" t="e">
        <f t="shared" si="49"/>
        <v>#DIV/0!</v>
      </c>
      <c r="O815">
        <f t="shared" si="50"/>
        <v>2764.1092448312174</v>
      </c>
      <c r="P815" t="e">
        <f t="shared" si="50"/>
        <v>#DIV/0!</v>
      </c>
      <c r="Q815" t="e">
        <f t="shared" si="50"/>
        <v>#DIV/0!</v>
      </c>
    </row>
    <row r="816" spans="1:17">
      <c r="A816">
        <f>B857</f>
        <v>2038</v>
      </c>
      <c r="B816" s="50">
        <v>1997</v>
      </c>
      <c r="C816">
        <v>5371.3068879130506</v>
      </c>
      <c r="D816">
        <v>0.12329838581423407</v>
      </c>
      <c r="F816">
        <v>16203831.05796914</v>
      </c>
      <c r="G816">
        <v>399.52973206514736</v>
      </c>
      <c r="I816">
        <v>7911.0554074908414</v>
      </c>
      <c r="J816">
        <v>0</v>
      </c>
      <c r="L816">
        <f t="shared" si="48"/>
        <v>4.88221296506306E-4</v>
      </c>
      <c r="M816">
        <v>0</v>
      </c>
      <c r="N816" t="e">
        <f t="shared" si="49"/>
        <v>#DIV/0!</v>
      </c>
      <c r="O816">
        <f t="shared" si="50"/>
        <v>3016.7390164267681</v>
      </c>
      <c r="P816">
        <f t="shared" si="50"/>
        <v>3240.3484394929037</v>
      </c>
      <c r="Q816" t="e">
        <f t="shared" si="50"/>
        <v>#DIV/0!</v>
      </c>
    </row>
    <row r="817" spans="1:17">
      <c r="A817">
        <f>B857</f>
        <v>2038</v>
      </c>
      <c r="B817" s="50">
        <v>1998</v>
      </c>
      <c r="C817">
        <v>6032.406805994513</v>
      </c>
      <c r="D817">
        <v>0.61547060602696102</v>
      </c>
      <c r="F817">
        <v>19212723.36228824</v>
      </c>
      <c r="G817">
        <v>2001.2050561138042</v>
      </c>
      <c r="I817">
        <v>9191.7310491990938</v>
      </c>
      <c r="J817">
        <v>0</v>
      </c>
      <c r="L817">
        <f t="shared" si="48"/>
        <v>4.7841895580722898E-4</v>
      </c>
      <c r="M817">
        <v>0</v>
      </c>
      <c r="N817" t="e">
        <f t="shared" si="49"/>
        <v>#DIV/0!</v>
      </c>
      <c r="O817">
        <f t="shared" si="50"/>
        <v>3184.9183883282217</v>
      </c>
      <c r="P817">
        <f t="shared" si="50"/>
        <v>3251.5038679623644</v>
      </c>
      <c r="Q817" t="e">
        <f t="shared" si="50"/>
        <v>#DIV/0!</v>
      </c>
    </row>
    <row r="818" spans="1:17">
      <c r="A818">
        <f>B857</f>
        <v>2038</v>
      </c>
      <c r="B818" s="50">
        <v>1999</v>
      </c>
      <c r="C818">
        <v>6346.960691694755</v>
      </c>
      <c r="D818">
        <v>2.2707341365243372</v>
      </c>
      <c r="F818">
        <v>21267292.782692403</v>
      </c>
      <c r="G818">
        <v>7402.8029691416386</v>
      </c>
      <c r="I818">
        <v>10072.112701106344</v>
      </c>
      <c r="J818">
        <v>0</v>
      </c>
      <c r="L818">
        <f t="shared" si="48"/>
        <v>4.7359637185712507E-4</v>
      </c>
      <c r="M818">
        <v>0</v>
      </c>
      <c r="N818" t="e">
        <f t="shared" si="49"/>
        <v>#DIV/0!</v>
      </c>
      <c r="O818">
        <f t="shared" si="50"/>
        <v>3350.7837555259293</v>
      </c>
      <c r="P818">
        <f t="shared" si="50"/>
        <v>3260.0923419738692</v>
      </c>
      <c r="Q818" t="e">
        <f t="shared" si="50"/>
        <v>#DIV/0!</v>
      </c>
    </row>
    <row r="819" spans="1:17">
      <c r="A819">
        <f>B857</f>
        <v>2038</v>
      </c>
      <c r="B819" s="50">
        <v>2000</v>
      </c>
      <c r="C819">
        <v>7753.6920823419277</v>
      </c>
      <c r="D819">
        <v>1.5554562647334049</v>
      </c>
      <c r="F819">
        <v>27439435.295226205</v>
      </c>
      <c r="G819">
        <v>5394.9594901897908</v>
      </c>
      <c r="I819">
        <v>13206.337698534608</v>
      </c>
      <c r="J819">
        <v>0</v>
      </c>
      <c r="L819">
        <f t="shared" si="48"/>
        <v>4.8129043314649371E-4</v>
      </c>
      <c r="M819">
        <v>0</v>
      </c>
      <c r="N819" t="e">
        <f t="shared" si="49"/>
        <v>#DIV/0!</v>
      </c>
      <c r="O819">
        <f t="shared" si="50"/>
        <v>3538.8863787505975</v>
      </c>
      <c r="P819">
        <f t="shared" si="50"/>
        <v>3468.4096316359314</v>
      </c>
      <c r="Q819" t="e">
        <f t="shared" si="50"/>
        <v>#DIV/0!</v>
      </c>
    </row>
    <row r="820" spans="1:17">
      <c r="A820">
        <f>B857</f>
        <v>2038</v>
      </c>
      <c r="B820" s="50">
        <v>2001</v>
      </c>
      <c r="C820">
        <v>7807.9417029185561</v>
      </c>
      <c r="D820">
        <v>0.34980952619618799</v>
      </c>
      <c r="F820">
        <v>28912052.701877438</v>
      </c>
      <c r="G820">
        <v>1188.877263577843</v>
      </c>
      <c r="I820">
        <v>13843.907453090618</v>
      </c>
      <c r="J820">
        <v>0</v>
      </c>
      <c r="L820">
        <f t="shared" si="48"/>
        <v>4.78828244948227E-4</v>
      </c>
      <c r="M820">
        <v>0</v>
      </c>
      <c r="N820" t="e">
        <f t="shared" si="49"/>
        <v>#DIV/0!</v>
      </c>
      <c r="O820">
        <f t="shared" si="50"/>
        <v>3702.9032492737883</v>
      </c>
      <c r="P820">
        <f t="shared" si="50"/>
        <v>3398.6417594330187</v>
      </c>
      <c r="Q820" t="e">
        <f t="shared" si="50"/>
        <v>#DIV/0!</v>
      </c>
    </row>
    <row r="821" spans="1:17">
      <c r="A821">
        <f>B857</f>
        <v>2038</v>
      </c>
      <c r="B821" s="50">
        <v>2002</v>
      </c>
      <c r="C821">
        <v>7724.448517313348</v>
      </c>
      <c r="D821">
        <v>4.4901478300934903</v>
      </c>
      <c r="F821">
        <v>30301737.612391423</v>
      </c>
      <c r="G821">
        <v>13699.25459120344</v>
      </c>
      <c r="I821">
        <v>14542.355274611451</v>
      </c>
      <c r="J821">
        <v>0</v>
      </c>
      <c r="L821">
        <f t="shared" si="48"/>
        <v>4.7991819679227179E-4</v>
      </c>
      <c r="M821">
        <v>0</v>
      </c>
      <c r="N821" t="e">
        <f t="shared" si="49"/>
        <v>#DIV/0!</v>
      </c>
      <c r="O821">
        <f t="shared" si="50"/>
        <v>3922.8350793553759</v>
      </c>
      <c r="P821">
        <f t="shared" si="50"/>
        <v>3050.9584783354908</v>
      </c>
      <c r="Q821" t="e">
        <f t="shared" si="50"/>
        <v>#DIV/0!</v>
      </c>
    </row>
    <row r="822" spans="1:17">
      <c r="A822">
        <f>B857</f>
        <v>2038</v>
      </c>
      <c r="B822" s="50">
        <v>2003</v>
      </c>
      <c r="C822">
        <v>7953.0589371700589</v>
      </c>
      <c r="D822">
        <v>0.9031843814992182</v>
      </c>
      <c r="F822">
        <v>32375659.356511999</v>
      </c>
      <c r="G822">
        <v>2584.5146770530046</v>
      </c>
      <c r="I822">
        <v>15563.760730711805</v>
      </c>
      <c r="J822">
        <v>0</v>
      </c>
      <c r="L822">
        <f t="shared" si="48"/>
        <v>4.8072413164865256E-4</v>
      </c>
      <c r="M822">
        <v>0</v>
      </c>
      <c r="N822" t="e">
        <f t="shared" si="49"/>
        <v>#DIV/0!</v>
      </c>
      <c r="O822">
        <f t="shared" si="50"/>
        <v>4070.8436354216492</v>
      </c>
      <c r="P822">
        <f t="shared" si="50"/>
        <v>2861.5582044974076</v>
      </c>
      <c r="Q822" t="e">
        <f t="shared" si="50"/>
        <v>#DIV/0!</v>
      </c>
    </row>
    <row r="823" spans="1:17">
      <c r="A823">
        <f>B857</f>
        <v>2038</v>
      </c>
      <c r="B823" s="50">
        <v>2004</v>
      </c>
      <c r="C823">
        <v>8783.2536781604431</v>
      </c>
      <c r="D823">
        <v>0.100935690850321</v>
      </c>
      <c r="F823">
        <v>38207815.796681903</v>
      </c>
      <c r="G823">
        <v>435.95847482455599</v>
      </c>
      <c r="I823">
        <v>18177.114285081232</v>
      </c>
      <c r="J823">
        <v>0</v>
      </c>
      <c r="L823">
        <f t="shared" si="48"/>
        <v>4.7574335004671464E-4</v>
      </c>
      <c r="M823">
        <v>0</v>
      </c>
      <c r="N823" t="e">
        <f t="shared" si="49"/>
        <v>#DIV/0!</v>
      </c>
      <c r="O823">
        <f t="shared" si="50"/>
        <v>4350.0754044808727</v>
      </c>
      <c r="P823">
        <f t="shared" si="50"/>
        <v>4319.1706635370947</v>
      </c>
      <c r="Q823" t="e">
        <f t="shared" si="50"/>
        <v>#DIV/0!</v>
      </c>
    </row>
    <row r="824" spans="1:17">
      <c r="A824">
        <f>B857</f>
        <v>2038</v>
      </c>
      <c r="B824" s="50">
        <v>2005</v>
      </c>
      <c r="C824">
        <v>9544.7025655110683</v>
      </c>
      <c r="D824">
        <v>9.2023561177811394E-2</v>
      </c>
      <c r="F824">
        <v>42868243.292234562</v>
      </c>
      <c r="G824">
        <v>407.63125712193499</v>
      </c>
      <c r="I824">
        <v>19958.538904421544</v>
      </c>
      <c r="J824">
        <v>0</v>
      </c>
      <c r="L824">
        <f t="shared" si="48"/>
        <v>4.6557865150580983E-4</v>
      </c>
      <c r="M824">
        <v>0</v>
      </c>
      <c r="N824" t="e">
        <f t="shared" si="49"/>
        <v>#DIV/0!</v>
      </c>
      <c r="O824">
        <f t="shared" si="50"/>
        <v>4491.3126415416164</v>
      </c>
      <c r="P824">
        <f t="shared" si="50"/>
        <v>4429.6401041717409</v>
      </c>
      <c r="Q824" t="e">
        <f t="shared" si="50"/>
        <v>#DIV/0!</v>
      </c>
    </row>
    <row r="825" spans="1:17">
      <c r="A825">
        <f>B857</f>
        <v>2038</v>
      </c>
      <c r="B825" s="50">
        <v>2006</v>
      </c>
      <c r="C825">
        <v>10429.002155923974</v>
      </c>
      <c r="D825">
        <v>5.9533186490655803E-2</v>
      </c>
      <c r="F825">
        <v>49184420.605708212</v>
      </c>
      <c r="G825">
        <v>270.74263254554899</v>
      </c>
      <c r="I825">
        <v>22606.383103609194</v>
      </c>
      <c r="J825">
        <v>0</v>
      </c>
      <c r="L825">
        <f t="shared" si="48"/>
        <v>4.5962487359230088E-4</v>
      </c>
      <c r="M825">
        <v>0</v>
      </c>
      <c r="N825" t="e">
        <f t="shared" si="49"/>
        <v>#DIV/0!</v>
      </c>
      <c r="O825">
        <f t="shared" si="50"/>
        <v>4716.119516551259</v>
      </c>
      <c r="P825">
        <f t="shared" si="50"/>
        <v>4547.7598043243352</v>
      </c>
      <c r="Q825" t="e">
        <f t="shared" si="50"/>
        <v>#DIV/0!</v>
      </c>
    </row>
    <row r="826" spans="1:17">
      <c r="A826">
        <f>B857</f>
        <v>2038</v>
      </c>
      <c r="B826" s="50">
        <v>2007</v>
      </c>
      <c r="C826">
        <v>11104.719523580519</v>
      </c>
      <c r="D826">
        <v>0.29076389103906503</v>
      </c>
      <c r="F826">
        <v>53884711.535813242</v>
      </c>
      <c r="G826">
        <v>1416.6175307424</v>
      </c>
      <c r="I826">
        <v>24210.072815963125</v>
      </c>
      <c r="J826">
        <v>0</v>
      </c>
      <c r="L826">
        <f t="shared" si="48"/>
        <v>4.4929391149978512E-4</v>
      </c>
      <c r="M826">
        <v>0</v>
      </c>
      <c r="N826" t="e">
        <f t="shared" si="49"/>
        <v>#DIV/0!</v>
      </c>
      <c r="O826">
        <f t="shared" si="50"/>
        <v>4852.4153555963994</v>
      </c>
      <c r="P826">
        <f t="shared" si="50"/>
        <v>4872.054523964508</v>
      </c>
      <c r="Q826" t="e">
        <f t="shared" si="50"/>
        <v>#DIV/0!</v>
      </c>
    </row>
    <row r="827" spans="1:17">
      <c r="A827">
        <f>B857</f>
        <v>2038</v>
      </c>
      <c r="B827" s="50">
        <v>2008</v>
      </c>
      <c r="C827">
        <v>10160.473059606606</v>
      </c>
      <c r="D827">
        <v>5.1614968971140698</v>
      </c>
      <c r="F827">
        <v>51487252.761709571</v>
      </c>
      <c r="G827">
        <v>23886.375315569701</v>
      </c>
      <c r="I827">
        <v>22994.305860181077</v>
      </c>
      <c r="J827">
        <v>0</v>
      </c>
      <c r="L827">
        <f t="shared" si="48"/>
        <v>4.4660191847100561E-4</v>
      </c>
      <c r="M827">
        <v>0</v>
      </c>
      <c r="N827" t="e">
        <f t="shared" si="49"/>
        <v>#DIV/0!</v>
      </c>
      <c r="O827">
        <f t="shared" si="50"/>
        <v>5067.4070448943312</v>
      </c>
      <c r="P827">
        <f t="shared" si="50"/>
        <v>4627.799995176827</v>
      </c>
      <c r="Q827" t="e">
        <f t="shared" si="50"/>
        <v>#DIV/0!</v>
      </c>
    </row>
    <row r="828" spans="1:17">
      <c r="A828">
        <f>B857</f>
        <v>2038</v>
      </c>
      <c r="B828" s="50">
        <v>2009</v>
      </c>
      <c r="C828">
        <v>7932.2685703125944</v>
      </c>
      <c r="D828">
        <v>0.86996288015974199</v>
      </c>
      <c r="F828">
        <v>40997692.498313256</v>
      </c>
      <c r="G828">
        <v>4729.13931455276</v>
      </c>
      <c r="I828">
        <v>16960.338773852167</v>
      </c>
      <c r="J828">
        <v>0</v>
      </c>
      <c r="L828">
        <f t="shared" si="48"/>
        <v>4.1369008205888554E-4</v>
      </c>
      <c r="M828">
        <v>0</v>
      </c>
      <c r="N828" t="e">
        <f t="shared" si="49"/>
        <v>#DIV/0!</v>
      </c>
      <c r="O828">
        <f t="shared" si="50"/>
        <v>5168.4700454737149</v>
      </c>
      <c r="P828">
        <f t="shared" si="50"/>
        <v>5436.0242516145045</v>
      </c>
      <c r="Q828" t="e">
        <f t="shared" si="50"/>
        <v>#DIV/0!</v>
      </c>
    </row>
    <row r="829" spans="1:17">
      <c r="A829">
        <f>B857</f>
        <v>2038</v>
      </c>
      <c r="B829" s="50">
        <v>2010</v>
      </c>
      <c r="C829">
        <v>10777.762443134448</v>
      </c>
      <c r="D829">
        <v>5.4755275306958504</v>
      </c>
      <c r="E829">
        <v>0.234604683338516</v>
      </c>
      <c r="F829">
        <v>58015134.307163849</v>
      </c>
      <c r="G829">
        <v>29334.8200617943</v>
      </c>
      <c r="H829">
        <v>1128.8387094291299</v>
      </c>
      <c r="I829">
        <v>22544.852706747315</v>
      </c>
      <c r="J829">
        <v>0</v>
      </c>
      <c r="K829">
        <v>0.213748424459688</v>
      </c>
      <c r="L829">
        <f t="shared" si="48"/>
        <v>3.8860295638345913E-4</v>
      </c>
      <c r="M829">
        <v>0</v>
      </c>
      <c r="N829">
        <f t="shared" si="49"/>
        <v>1.8935249356197544E-4</v>
      </c>
      <c r="O829">
        <f t="shared" si="50"/>
        <v>5382.8551717727014</v>
      </c>
      <c r="P829">
        <f t="shared" si="50"/>
        <v>5357.4417985012524</v>
      </c>
      <c r="Q829">
        <f t="shared" si="50"/>
        <v>4811.6631491124372</v>
      </c>
    </row>
    <row r="830" spans="1:17">
      <c r="A830">
        <f>B857</f>
        <v>2038</v>
      </c>
      <c r="B830" s="50">
        <v>2011</v>
      </c>
      <c r="C830">
        <v>12369.330852197478</v>
      </c>
      <c r="D830">
        <v>79.922938594098355</v>
      </c>
      <c r="E830">
        <v>12.0336615120047</v>
      </c>
      <c r="F830">
        <v>70547002.035877109</v>
      </c>
      <c r="G830">
        <v>455664.61190083559</v>
      </c>
      <c r="H830">
        <v>61497.711773678799</v>
      </c>
      <c r="I830">
        <v>27972.858611913522</v>
      </c>
      <c r="J830">
        <v>0</v>
      </c>
      <c r="K830">
        <v>11.6148353616528</v>
      </c>
      <c r="L830">
        <f t="shared" si="48"/>
        <v>3.9651378236721884E-4</v>
      </c>
      <c r="M830">
        <v>0</v>
      </c>
      <c r="N830">
        <f t="shared" si="49"/>
        <v>1.8886613870117982E-4</v>
      </c>
      <c r="O830">
        <f t="shared" si="50"/>
        <v>5703.3806338314616</v>
      </c>
      <c r="P830">
        <f t="shared" si="50"/>
        <v>5701.2995257219263</v>
      </c>
      <c r="Q830">
        <f t="shared" si="50"/>
        <v>5110.4737915661908</v>
      </c>
    </row>
    <row r="831" spans="1:17">
      <c r="A831">
        <f>B857</f>
        <v>2038</v>
      </c>
      <c r="B831" s="50">
        <v>2012</v>
      </c>
      <c r="C831">
        <v>17767.496379465363</v>
      </c>
      <c r="D831">
        <v>140.23541881283148</v>
      </c>
      <c r="E831">
        <v>135.57633913135501</v>
      </c>
      <c r="F831">
        <v>104150812.59114553</v>
      </c>
      <c r="G831">
        <v>842166.42361099599</v>
      </c>
      <c r="H831">
        <v>736463.38040497899</v>
      </c>
      <c r="I831">
        <v>38991.779648999131</v>
      </c>
      <c r="J831">
        <v>0</v>
      </c>
      <c r="K831">
        <v>137.29453756863501</v>
      </c>
      <c r="L831">
        <f t="shared" si="48"/>
        <v>3.7437806464425081E-4</v>
      </c>
      <c r="M831">
        <v>0</v>
      </c>
      <c r="N831">
        <f t="shared" si="49"/>
        <v>1.8642411995167655E-4</v>
      </c>
      <c r="O831">
        <f t="shared" si="50"/>
        <v>5861.8732975523199</v>
      </c>
      <c r="P831">
        <f t="shared" si="50"/>
        <v>6005.376036527643</v>
      </c>
      <c r="Q831">
        <f t="shared" si="50"/>
        <v>5432.093720213571</v>
      </c>
    </row>
    <row r="832" spans="1:17">
      <c r="A832">
        <f>B857</f>
        <v>2038</v>
      </c>
      <c r="B832" s="50">
        <v>2013</v>
      </c>
      <c r="C832">
        <v>25528.986023503985</v>
      </c>
      <c r="D832">
        <v>436.2797675672972</v>
      </c>
      <c r="E832">
        <v>299.48877297918</v>
      </c>
      <c r="F832">
        <v>157094356.81412375</v>
      </c>
      <c r="G832">
        <v>2751622.9661479243</v>
      </c>
      <c r="H832">
        <v>1721853.97691418</v>
      </c>
      <c r="I832">
        <v>57397.500341739651</v>
      </c>
      <c r="J832">
        <v>0</v>
      </c>
      <c r="K832">
        <v>318.144345764126</v>
      </c>
      <c r="L832">
        <f t="shared" si="48"/>
        <v>3.6536958746171371E-4</v>
      </c>
      <c r="M832">
        <v>0</v>
      </c>
      <c r="N832">
        <f t="shared" si="49"/>
        <v>1.8476848213010971E-4</v>
      </c>
      <c r="O832">
        <f t="shared" si="50"/>
        <v>6153.5682094655222</v>
      </c>
      <c r="P832">
        <f t="shared" si="50"/>
        <v>6307.0148347493096</v>
      </c>
      <c r="Q832">
        <f t="shared" si="50"/>
        <v>5749.3105994790685</v>
      </c>
    </row>
    <row r="833" spans="1:17">
      <c r="A833">
        <f>B857</f>
        <v>2038</v>
      </c>
      <c r="B833" s="50">
        <v>2014</v>
      </c>
      <c r="C833">
        <v>28969.491324370578</v>
      </c>
      <c r="D833">
        <v>560.93744375047061</v>
      </c>
      <c r="E833">
        <v>494.29711118950598</v>
      </c>
      <c r="F833">
        <v>186718374.18194136</v>
      </c>
      <c r="G833">
        <v>3726029.0413058964</v>
      </c>
      <c r="H833">
        <v>3010954.6372337602</v>
      </c>
      <c r="I833">
        <v>67858.776858522746</v>
      </c>
      <c r="J833">
        <v>0</v>
      </c>
      <c r="K833">
        <v>553.02770051846301</v>
      </c>
      <c r="L833">
        <f t="shared" si="48"/>
        <v>3.6342849039805837E-4</v>
      </c>
      <c r="M833">
        <v>0</v>
      </c>
      <c r="N833">
        <f t="shared" si="49"/>
        <v>1.8367188056560808E-4</v>
      </c>
      <c r="O833">
        <f t="shared" si="50"/>
        <v>6445.3452803592918</v>
      </c>
      <c r="P833">
        <f t="shared" si="50"/>
        <v>6642.5036923785683</v>
      </c>
      <c r="Q833">
        <f t="shared" si="50"/>
        <v>6091.3862716859094</v>
      </c>
    </row>
    <row r="834" spans="1:17">
      <c r="A834">
        <f>B857</f>
        <v>2038</v>
      </c>
      <c r="B834" s="50">
        <v>2015</v>
      </c>
      <c r="C834">
        <v>42768.600467272969</v>
      </c>
      <c r="D834">
        <v>896.65122887218422</v>
      </c>
      <c r="E834">
        <v>426.61513614485187</v>
      </c>
      <c r="F834">
        <v>290056908.20354092</v>
      </c>
      <c r="G834">
        <v>6285140.3525208747</v>
      </c>
      <c r="H834">
        <v>2750644.9445540644</v>
      </c>
      <c r="I834">
        <v>103321.1189704531</v>
      </c>
      <c r="J834">
        <v>0</v>
      </c>
      <c r="K834">
        <v>502.13104395715408</v>
      </c>
      <c r="L834">
        <f t="shared" si="48"/>
        <v>3.56209819688038E-4</v>
      </c>
      <c r="M834">
        <v>0</v>
      </c>
      <c r="N834">
        <f t="shared" si="49"/>
        <v>1.8255029423238037E-4</v>
      </c>
      <c r="O834">
        <f t="shared" si="50"/>
        <v>6782.0060753565185</v>
      </c>
      <c r="P834">
        <f t="shared" si="50"/>
        <v>7009.5708901513235</v>
      </c>
      <c r="Q834">
        <f t="shared" si="50"/>
        <v>6447.602795837317</v>
      </c>
    </row>
    <row r="835" spans="1:17">
      <c r="A835">
        <f>B857</f>
        <v>2038</v>
      </c>
      <c r="B835" s="50">
        <v>2016</v>
      </c>
      <c r="C835">
        <v>48545.03389756885</v>
      </c>
      <c r="D835">
        <v>1821.9201812947799</v>
      </c>
      <c r="E835">
        <v>550.84412074664476</v>
      </c>
      <c r="F835">
        <v>343416925.82196361</v>
      </c>
      <c r="G835">
        <v>13308391.3841743</v>
      </c>
      <c r="H835">
        <v>3759193.2030246663</v>
      </c>
      <c r="I835">
        <v>119752.11479911255</v>
      </c>
      <c r="J835">
        <v>0</v>
      </c>
      <c r="K835">
        <v>681.84716396636679</v>
      </c>
      <c r="L835">
        <f t="shared" si="48"/>
        <v>3.4870766638099603E-4</v>
      </c>
      <c r="M835">
        <v>0</v>
      </c>
      <c r="N835">
        <f t="shared" si="49"/>
        <v>1.8138125048155254E-4</v>
      </c>
      <c r="O835">
        <f t="shared" si="50"/>
        <v>7074.1927288913075</v>
      </c>
      <c r="P835">
        <f t="shared" si="50"/>
        <v>7304.5962829812097</v>
      </c>
      <c r="Q835">
        <f t="shared" si="50"/>
        <v>6824.4228474822366</v>
      </c>
    </row>
    <row r="836" spans="1:17">
      <c r="A836">
        <f>B857</f>
        <v>2038</v>
      </c>
      <c r="B836" s="50">
        <v>2017</v>
      </c>
      <c r="C836">
        <v>61165.725090752603</v>
      </c>
      <c r="D836">
        <v>3885.8622178045298</v>
      </c>
      <c r="E836">
        <v>1704.6457332492721</v>
      </c>
      <c r="F836">
        <v>448748881.57027924</v>
      </c>
      <c r="G836">
        <v>29913804.605919801</v>
      </c>
      <c r="H836">
        <v>12131691.836830694</v>
      </c>
      <c r="I836">
        <v>157309.19730945179</v>
      </c>
      <c r="J836">
        <v>0</v>
      </c>
      <c r="K836">
        <v>2193.3786978260127</v>
      </c>
      <c r="L836">
        <f t="shared" si="48"/>
        <v>3.5055061699315983E-4</v>
      </c>
      <c r="M836">
        <v>0</v>
      </c>
      <c r="N836">
        <f t="shared" si="49"/>
        <v>1.8079742935499878E-4</v>
      </c>
      <c r="O836">
        <f t="shared" si="50"/>
        <v>7336.6069135036505</v>
      </c>
      <c r="P836">
        <f t="shared" si="50"/>
        <v>7698.1125241287573</v>
      </c>
      <c r="Q836">
        <f t="shared" si="50"/>
        <v>7116.8405259819838</v>
      </c>
    </row>
    <row r="837" spans="1:17">
      <c r="A837">
        <f>B857</f>
        <v>2038</v>
      </c>
      <c r="B837" s="50">
        <v>2018</v>
      </c>
      <c r="C837">
        <v>69477.449294163991</v>
      </c>
      <c r="D837">
        <v>8806.8916466962401</v>
      </c>
      <c r="E837">
        <v>2033.6543262099215</v>
      </c>
      <c r="F837">
        <v>531382177.93376148</v>
      </c>
      <c r="G837">
        <v>71243470.7241088</v>
      </c>
      <c r="H837">
        <v>15334437.399997871</v>
      </c>
      <c r="I837">
        <v>187416.08323844295</v>
      </c>
      <c r="J837">
        <v>0</v>
      </c>
      <c r="K837">
        <v>2764.3254079229473</v>
      </c>
      <c r="L837">
        <f t="shared" si="48"/>
        <v>3.5269546292876421E-4</v>
      </c>
      <c r="M837">
        <v>0</v>
      </c>
      <c r="N837">
        <f t="shared" si="49"/>
        <v>1.8026911166126844E-4</v>
      </c>
      <c r="O837">
        <f t="shared" si="50"/>
        <v>7648.2683709920948</v>
      </c>
      <c r="P837">
        <f t="shared" si="50"/>
        <v>8089.5137106443917</v>
      </c>
      <c r="Q837">
        <f t="shared" si="50"/>
        <v>7540.3362323509218</v>
      </c>
    </row>
    <row r="838" spans="1:17">
      <c r="A838">
        <f>B857</f>
        <v>2038</v>
      </c>
      <c r="B838" s="50">
        <v>2019</v>
      </c>
      <c r="C838">
        <v>66493.747971721998</v>
      </c>
      <c r="D838">
        <v>7495.631892064207</v>
      </c>
      <c r="E838">
        <v>1857.633050205774</v>
      </c>
      <c r="F838">
        <v>527061027.40170699</v>
      </c>
      <c r="G838">
        <v>64018435.385249652</v>
      </c>
      <c r="H838">
        <v>14763843.496525211</v>
      </c>
      <c r="I838">
        <v>181073.9969277179</v>
      </c>
      <c r="J838">
        <v>0</v>
      </c>
      <c r="K838">
        <v>2582.075195367268</v>
      </c>
      <c r="L838">
        <f t="shared" si="48"/>
        <v>3.4355413797216655E-4</v>
      </c>
      <c r="M838">
        <v>0</v>
      </c>
      <c r="N838">
        <f t="shared" si="49"/>
        <v>1.7489180212286725E-4</v>
      </c>
      <c r="O838">
        <f t="shared" si="50"/>
        <v>7926.4749465747045</v>
      </c>
      <c r="P838">
        <f t="shared" si="50"/>
        <v>8540.7656495281481</v>
      </c>
      <c r="Q838">
        <f t="shared" si="50"/>
        <v>7947.6640959256129</v>
      </c>
    </row>
    <row r="839" spans="1:17">
      <c r="A839">
        <f>B857</f>
        <v>2038</v>
      </c>
      <c r="B839" s="50">
        <v>2020</v>
      </c>
      <c r="C839">
        <v>61614.030258545499</v>
      </c>
      <c r="D839">
        <v>3905.012991523377</v>
      </c>
      <c r="E839">
        <v>2026.036071270104</v>
      </c>
      <c r="F839">
        <v>509322618.00963658</v>
      </c>
      <c r="G839">
        <v>34939404.42564816</v>
      </c>
      <c r="H839">
        <v>16859115.249024857</v>
      </c>
      <c r="I839">
        <v>170352.77718108718</v>
      </c>
      <c r="J839">
        <v>0</v>
      </c>
      <c r="K839">
        <v>2890.7957871522276</v>
      </c>
      <c r="L839">
        <f t="shared" si="48"/>
        <v>3.3446929540809051E-4</v>
      </c>
      <c r="M839">
        <v>0</v>
      </c>
      <c r="N839">
        <f t="shared" si="49"/>
        <v>1.7146782286332808E-4</v>
      </c>
      <c r="O839">
        <f t="shared" si="50"/>
        <v>8266.3415438401153</v>
      </c>
      <c r="P839">
        <f t="shared" si="50"/>
        <v>8947.3209183916224</v>
      </c>
      <c r="Q839">
        <f t="shared" si="50"/>
        <v>8321.2315358511987</v>
      </c>
    </row>
    <row r="840" spans="1:17">
      <c r="A840">
        <f>B857</f>
        <v>2038</v>
      </c>
      <c r="B840" s="50">
        <v>2021</v>
      </c>
      <c r="C840">
        <v>83046.931174617275</v>
      </c>
      <c r="D840">
        <v>6137.7677696204064</v>
      </c>
      <c r="E840">
        <v>3192.8698232182346</v>
      </c>
      <c r="F840">
        <v>717591366.5523454</v>
      </c>
      <c r="G840">
        <v>56497018.390994951</v>
      </c>
      <c r="H840">
        <v>27821843.608874824</v>
      </c>
      <c r="I840">
        <v>229687.86149798211</v>
      </c>
      <c r="J840">
        <v>0</v>
      </c>
      <c r="K840">
        <v>4623.1699197163425</v>
      </c>
      <c r="L840">
        <f t="shared" si="48"/>
        <v>3.2008169580065218E-4</v>
      </c>
      <c r="M840">
        <v>0</v>
      </c>
      <c r="N840">
        <f t="shared" si="49"/>
        <v>1.6617050921246672E-4</v>
      </c>
      <c r="O840">
        <f t="shared" si="50"/>
        <v>8640.7933008808432</v>
      </c>
      <c r="P840">
        <f t="shared" si="50"/>
        <v>9204.8152539484308</v>
      </c>
      <c r="Q840">
        <f t="shared" si="50"/>
        <v>8713.7419153631381</v>
      </c>
    </row>
    <row r="841" spans="1:17">
      <c r="A841">
        <f>B857</f>
        <v>2038</v>
      </c>
      <c r="B841" s="50">
        <v>2022</v>
      </c>
      <c r="C841">
        <v>107409.95375180955</v>
      </c>
      <c r="D841">
        <v>8912.8982150292395</v>
      </c>
      <c r="E841">
        <v>4371.3925765685335</v>
      </c>
      <c r="F841">
        <v>970113853.37344778</v>
      </c>
      <c r="G841">
        <v>84796588.681135431</v>
      </c>
      <c r="H841">
        <v>39881213.289843522</v>
      </c>
      <c r="I841">
        <v>299560.64631691674</v>
      </c>
      <c r="J841">
        <v>0</v>
      </c>
      <c r="K841">
        <v>5986.9960388044065</v>
      </c>
      <c r="L841">
        <f t="shared" si="48"/>
        <v>3.0878916456582143E-4</v>
      </c>
      <c r="M841">
        <v>0</v>
      </c>
      <c r="N841">
        <f t="shared" si="49"/>
        <v>1.5012070960060547E-4</v>
      </c>
      <c r="O841">
        <f t="shared" si="50"/>
        <v>9031.8803750262687</v>
      </c>
      <c r="P841">
        <f t="shared" si="50"/>
        <v>9513.918664318242</v>
      </c>
      <c r="Q841">
        <f t="shared" si="50"/>
        <v>9123.228488700408</v>
      </c>
    </row>
    <row r="842" spans="1:17">
      <c r="A842">
        <f>B857</f>
        <v>2038</v>
      </c>
      <c r="B842" s="50">
        <v>2023</v>
      </c>
      <c r="C842">
        <v>119745.98746002732</v>
      </c>
      <c r="D842">
        <v>10555.503998036354</v>
      </c>
      <c r="E842">
        <v>4986.1865824920305</v>
      </c>
      <c r="F842">
        <v>1130225677.6707361</v>
      </c>
      <c r="G842">
        <v>104628012.01770857</v>
      </c>
      <c r="H842">
        <v>47587130.468200795</v>
      </c>
      <c r="I842">
        <v>336490.61310133408</v>
      </c>
      <c r="J842">
        <v>0</v>
      </c>
      <c r="K842">
        <v>6877.878275610251</v>
      </c>
      <c r="L842">
        <f t="shared" si="48"/>
        <v>2.9771984458431541E-4</v>
      </c>
      <c r="M842">
        <v>0</v>
      </c>
      <c r="N842">
        <f t="shared" si="49"/>
        <v>1.4453231804355726E-4</v>
      </c>
      <c r="O842">
        <f t="shared" si="50"/>
        <v>9438.5265147027931</v>
      </c>
      <c r="P842">
        <f t="shared" si="50"/>
        <v>9912.1758693069096</v>
      </c>
      <c r="Q842">
        <f t="shared" si="50"/>
        <v>9543.7925719212399</v>
      </c>
    </row>
    <row r="843" spans="1:17">
      <c r="A843">
        <f>B857</f>
        <v>2038</v>
      </c>
      <c r="B843" s="50">
        <v>2024</v>
      </c>
      <c r="C843">
        <v>132091.75520548783</v>
      </c>
      <c r="D843">
        <v>12393.972523468485</v>
      </c>
      <c r="E843">
        <v>5435.6428136938948</v>
      </c>
      <c r="F843">
        <v>1302718208.1558785</v>
      </c>
      <c r="G843">
        <v>127966687.68353879</v>
      </c>
      <c r="H843">
        <v>54288167.770511456</v>
      </c>
      <c r="I843">
        <v>373580.25764268369</v>
      </c>
      <c r="J843">
        <v>0</v>
      </c>
      <c r="K843">
        <v>7546.4836741825284</v>
      </c>
      <c r="L843">
        <f t="shared" si="48"/>
        <v>2.8676981353590052E-4</v>
      </c>
      <c r="M843">
        <v>0</v>
      </c>
      <c r="N843">
        <f t="shared" si="49"/>
        <v>1.3900789037646743E-4</v>
      </c>
      <c r="O843">
        <f t="shared" si="50"/>
        <v>9862.2219541962477</v>
      </c>
      <c r="P843">
        <f t="shared" si="50"/>
        <v>10324.912972110333</v>
      </c>
      <c r="Q843">
        <f t="shared" si="50"/>
        <v>9987.4420802162495</v>
      </c>
    </row>
    <row r="844" spans="1:17">
      <c r="A844">
        <f>B857</f>
        <v>2038</v>
      </c>
      <c r="B844" s="50">
        <v>2025</v>
      </c>
      <c r="C844">
        <v>145445.7971809771</v>
      </c>
      <c r="D844">
        <v>14322.743544641264</v>
      </c>
      <c r="E844">
        <v>6114.0053795457943</v>
      </c>
      <c r="F844">
        <v>1499295591.8142304</v>
      </c>
      <c r="G844">
        <v>153857933.05676353</v>
      </c>
      <c r="H844">
        <v>63831184.243656442</v>
      </c>
      <c r="I844">
        <v>413592.88261456357</v>
      </c>
      <c r="J844">
        <v>0</v>
      </c>
      <c r="K844">
        <v>8512.7821760502338</v>
      </c>
      <c r="L844">
        <f t="shared" si="48"/>
        <v>2.7585813289432361E-4</v>
      </c>
      <c r="M844">
        <v>0</v>
      </c>
      <c r="N844">
        <f t="shared" si="49"/>
        <v>1.3336400188903336E-4</v>
      </c>
      <c r="O844">
        <f t="shared" si="50"/>
        <v>10308.27717867068</v>
      </c>
      <c r="P844">
        <f t="shared" si="50"/>
        <v>10742.210986129694</v>
      </c>
      <c r="Q844">
        <f t="shared" si="50"/>
        <v>10440.158338296787</v>
      </c>
    </row>
    <row r="845" spans="1:17">
      <c r="A845">
        <f>B857</f>
        <v>2038</v>
      </c>
      <c r="B845" s="50">
        <v>2026</v>
      </c>
      <c r="C845">
        <v>159938.18458481153</v>
      </c>
      <c r="D845">
        <v>13873.187321853331</v>
      </c>
      <c r="E845">
        <v>6074.5013442016862</v>
      </c>
      <c r="F845">
        <v>1721896346.4437163</v>
      </c>
      <c r="G845">
        <v>154848179.86578608</v>
      </c>
      <c r="H845">
        <v>66177628.257931866</v>
      </c>
      <c r="I845">
        <v>468955.77131524443</v>
      </c>
      <c r="J845">
        <v>0</v>
      </c>
      <c r="K845">
        <v>8797.8236080846509</v>
      </c>
      <c r="L845">
        <f t="shared" si="48"/>
        <v>2.7234843275194393E-4</v>
      </c>
      <c r="M845">
        <v>0</v>
      </c>
      <c r="N845">
        <f t="shared" si="49"/>
        <v>1.3294256442365277E-4</v>
      </c>
      <c r="O845">
        <f t="shared" si="50"/>
        <v>10766.011574494485</v>
      </c>
      <c r="P845">
        <f t="shared" si="50"/>
        <v>11161.687381086971</v>
      </c>
      <c r="Q845">
        <f t="shared" si="50"/>
        <v>10894.330992469138</v>
      </c>
    </row>
    <row r="846" spans="1:17">
      <c r="A846">
        <f>B857</f>
        <v>2038</v>
      </c>
      <c r="B846" s="50">
        <v>2027</v>
      </c>
      <c r="C846">
        <v>172725.5808300075</v>
      </c>
      <c r="D846">
        <v>15581.729795258525</v>
      </c>
      <c r="E846">
        <v>6684.030902329946</v>
      </c>
      <c r="F846">
        <v>1941415870.6915901</v>
      </c>
      <c r="G846">
        <v>180628833.79854167</v>
      </c>
      <c r="H846">
        <v>75987147.590370581</v>
      </c>
      <c r="I846">
        <v>527871.47409487097</v>
      </c>
      <c r="J846">
        <v>0</v>
      </c>
      <c r="K846">
        <v>10077.849686996835</v>
      </c>
      <c r="L846">
        <f t="shared" si="48"/>
        <v>2.7190025695361572E-4</v>
      </c>
      <c r="M846">
        <v>0</v>
      </c>
      <c r="N846">
        <f t="shared" si="49"/>
        <v>1.3262571377628529E-4</v>
      </c>
      <c r="O846">
        <f t="shared" si="50"/>
        <v>11239.886190351193</v>
      </c>
      <c r="P846">
        <f t="shared" si="50"/>
        <v>11592.347972399477</v>
      </c>
      <c r="Q846">
        <f t="shared" si="50"/>
        <v>11368.461442014381</v>
      </c>
    </row>
    <row r="847" spans="1:17">
      <c r="A847">
        <f>B857</f>
        <v>2038</v>
      </c>
      <c r="B847" s="50">
        <v>2028</v>
      </c>
      <c r="C847">
        <v>182776.83149922013</v>
      </c>
      <c r="D847">
        <v>17184.525573365088</v>
      </c>
      <c r="E847">
        <v>7153.9185193033427</v>
      </c>
      <c r="F847">
        <v>2144068733.218776</v>
      </c>
      <c r="G847">
        <v>206857828.30596712</v>
      </c>
      <c r="H847">
        <v>84826097.153465942</v>
      </c>
      <c r="I847">
        <v>582071.1726455834</v>
      </c>
      <c r="J847">
        <v>0</v>
      </c>
      <c r="K847">
        <v>11224.895462067441</v>
      </c>
      <c r="L847">
        <f t="shared" si="48"/>
        <v>2.7147971687071387E-4</v>
      </c>
      <c r="M847">
        <v>0</v>
      </c>
      <c r="N847">
        <f t="shared" si="49"/>
        <v>1.3232832629042865E-4</v>
      </c>
      <c r="O847">
        <f t="shared" si="50"/>
        <v>11730.527964798011</v>
      </c>
      <c r="P847">
        <f t="shared" si="50"/>
        <v>12037.44772719146</v>
      </c>
      <c r="Q847">
        <f t="shared" si="50"/>
        <v>11857.291486418329</v>
      </c>
    </row>
    <row r="848" spans="1:17">
      <c r="A848">
        <f>B857</f>
        <v>2038</v>
      </c>
      <c r="B848" s="50">
        <v>2029</v>
      </c>
      <c r="C848">
        <v>193277.18896404735</v>
      </c>
      <c r="D848">
        <v>18821.764245211452</v>
      </c>
      <c r="E848">
        <v>7632.8973540506113</v>
      </c>
      <c r="F848">
        <v>2365610136.412756</v>
      </c>
      <c r="G848">
        <v>235143430.09920818</v>
      </c>
      <c r="H848">
        <v>94350245.847921342</v>
      </c>
      <c r="I848">
        <v>641267.28355447587</v>
      </c>
      <c r="J848">
        <v>0</v>
      </c>
      <c r="K848">
        <v>12458.167936033889</v>
      </c>
      <c r="L848">
        <f t="shared" si="48"/>
        <v>2.7107902256747282E-4</v>
      </c>
      <c r="M848">
        <v>0</v>
      </c>
      <c r="N848">
        <f t="shared" si="49"/>
        <v>1.3204171143459039E-4</v>
      </c>
      <c r="O848">
        <f t="shared" si="50"/>
        <v>12239.468863823331</v>
      </c>
      <c r="P848">
        <f t="shared" si="50"/>
        <v>12493.166264104721</v>
      </c>
      <c r="Q848">
        <f t="shared" si="50"/>
        <v>12361.000216759332</v>
      </c>
    </row>
    <row r="849" spans="1:17">
      <c r="A849">
        <f>B857</f>
        <v>2038</v>
      </c>
      <c r="B849" s="50">
        <v>2030</v>
      </c>
      <c r="C849">
        <v>201119.63321517414</v>
      </c>
      <c r="D849">
        <v>20594.469066509835</v>
      </c>
      <c r="E849">
        <v>8040.5283358455599</v>
      </c>
      <c r="F849">
        <v>2568709121.5502734</v>
      </c>
      <c r="G849">
        <v>267088387.85649875</v>
      </c>
      <c r="H849">
        <v>103605855.11983418</v>
      </c>
      <c r="I849">
        <v>695050.83111356013</v>
      </c>
      <c r="J849">
        <v>0</v>
      </c>
      <c r="K849">
        <v>13651.56498278921</v>
      </c>
      <c r="L849">
        <f t="shared" si="48"/>
        <v>2.7058370497554872E-4</v>
      </c>
      <c r="M849">
        <v>0</v>
      </c>
      <c r="N849">
        <f t="shared" si="49"/>
        <v>1.317644158913541E-4</v>
      </c>
      <c r="O849">
        <f t="shared" si="50"/>
        <v>12772.045575491178</v>
      </c>
      <c r="P849">
        <f t="shared" si="50"/>
        <v>12968.937776154211</v>
      </c>
      <c r="Q849">
        <f t="shared" si="50"/>
        <v>12885.453640894204</v>
      </c>
    </row>
    <row r="850" spans="1:17">
      <c r="A850">
        <f>B857</f>
        <v>2038</v>
      </c>
      <c r="B850" s="50">
        <v>2031</v>
      </c>
      <c r="C850">
        <v>209848.61601369226</v>
      </c>
      <c r="D850">
        <v>21550.809778879226</v>
      </c>
      <c r="E850">
        <v>8401.4635967156064</v>
      </c>
      <c r="F850">
        <v>2795442167.7873292</v>
      </c>
      <c r="G850">
        <v>290587276.36780417</v>
      </c>
      <c r="H850">
        <v>112902197.18636501</v>
      </c>
      <c r="I850">
        <v>755282.58470110479</v>
      </c>
      <c r="J850">
        <v>0</v>
      </c>
      <c r="K850">
        <v>14847.198175096137</v>
      </c>
      <c r="L850">
        <f t="shared" si="48"/>
        <v>2.701835843375476E-4</v>
      </c>
      <c r="M850">
        <v>0</v>
      </c>
      <c r="N850">
        <f t="shared" si="49"/>
        <v>1.3150495335877491E-4</v>
      </c>
      <c r="O850">
        <f t="shared" si="50"/>
        <v>13321.232328760898</v>
      </c>
      <c r="P850">
        <f t="shared" si="50"/>
        <v>13483.821691591047</v>
      </c>
      <c r="Q850">
        <f t="shared" si="50"/>
        <v>13438.396284964205</v>
      </c>
    </row>
    <row r="851" spans="1:17">
      <c r="A851">
        <f>B857</f>
        <v>2038</v>
      </c>
      <c r="B851" s="50">
        <v>2032</v>
      </c>
      <c r="C851">
        <v>215916.28889681501</v>
      </c>
      <c r="D851">
        <v>22254.820019056453</v>
      </c>
      <c r="E851">
        <v>8659.7899498488823</v>
      </c>
      <c r="F851">
        <v>3000285861.2307506</v>
      </c>
      <c r="G851">
        <v>312009914.89474934</v>
      </c>
      <c r="H851">
        <v>121380900.97764421</v>
      </c>
      <c r="I851">
        <v>809282.99203153269</v>
      </c>
      <c r="J851">
        <v>0</v>
      </c>
      <c r="K851">
        <v>15931.41642973643</v>
      </c>
      <c r="L851">
        <f t="shared" si="48"/>
        <v>2.6973529505603701E-4</v>
      </c>
      <c r="M851">
        <v>0</v>
      </c>
      <c r="N851">
        <f t="shared" si="49"/>
        <v>1.3125142671885966E-4</v>
      </c>
      <c r="O851">
        <f t="shared" si="50"/>
        <v>13895.597578858757</v>
      </c>
      <c r="P851">
        <f t="shared" si="50"/>
        <v>14019.880395688671</v>
      </c>
      <c r="Q851">
        <f t="shared" si="50"/>
        <v>14016.610296622999</v>
      </c>
    </row>
    <row r="852" spans="1:17">
      <c r="A852">
        <f>B857</f>
        <v>2038</v>
      </c>
      <c r="B852" s="50">
        <v>2033</v>
      </c>
      <c r="C852">
        <v>222385.56689859793</v>
      </c>
      <c r="D852">
        <v>23014.859524430602</v>
      </c>
      <c r="E852">
        <v>8937.0261978439594</v>
      </c>
      <c r="F852">
        <v>3221670006.266211</v>
      </c>
      <c r="G852">
        <v>335227268.64228702</v>
      </c>
      <c r="H852">
        <v>130573460.99828783</v>
      </c>
      <c r="I852">
        <v>867551.61138373625</v>
      </c>
      <c r="J852">
        <v>0</v>
      </c>
      <c r="K852">
        <v>17107.242799771455</v>
      </c>
      <c r="L852">
        <f t="shared" ref="L852:L915" si="51">I852/F852</f>
        <v>2.6928630483455211E-4</v>
      </c>
      <c r="M852">
        <v>0</v>
      </c>
      <c r="N852">
        <f t="shared" ref="N852:N915" si="52">K852/H852</f>
        <v>1.3101623154490618E-4</v>
      </c>
      <c r="O852">
        <f t="shared" ref="O852:Q915" si="53">F852/C852</f>
        <v>14486.866441900023</v>
      </c>
      <c r="P852">
        <f t="shared" si="53"/>
        <v>14565.688236612459</v>
      </c>
      <c r="Q852">
        <f t="shared" si="53"/>
        <v>14610.392552031282</v>
      </c>
    </row>
    <row r="853" spans="1:17">
      <c r="A853">
        <f>B857</f>
        <v>2038</v>
      </c>
      <c r="B853" s="50">
        <v>2034</v>
      </c>
      <c r="C853">
        <v>226380.69096636577</v>
      </c>
      <c r="D853">
        <v>23497.260288657802</v>
      </c>
      <c r="E853">
        <v>9110.7472475503273</v>
      </c>
      <c r="F853">
        <v>3417676972.0142384</v>
      </c>
      <c r="G853">
        <v>355276395.21278232</v>
      </c>
      <c r="H853">
        <v>138686006.55705199</v>
      </c>
      <c r="I853">
        <v>919039.77820670721</v>
      </c>
      <c r="J853">
        <v>0</v>
      </c>
      <c r="K853">
        <v>18139.805700807497</v>
      </c>
      <c r="L853">
        <f t="shared" si="51"/>
        <v>2.6890773637540795E-4</v>
      </c>
      <c r="M853">
        <v>0</v>
      </c>
      <c r="N853">
        <f t="shared" si="52"/>
        <v>1.3079766409847002E-4</v>
      </c>
      <c r="O853">
        <f t="shared" si="53"/>
        <v>15097.033927341512</v>
      </c>
      <c r="P853">
        <f t="shared" si="53"/>
        <v>15119.907208257608</v>
      </c>
      <c r="Q853">
        <f t="shared" si="53"/>
        <v>15222.242785227249</v>
      </c>
    </row>
    <row r="854" spans="1:17">
      <c r="A854">
        <f>B857</f>
        <v>2038</v>
      </c>
      <c r="B854" s="50">
        <v>2035</v>
      </c>
      <c r="C854">
        <v>227912.35494269151</v>
      </c>
      <c r="D854">
        <v>23644.856097997352</v>
      </c>
      <c r="E854">
        <v>9170.25235796372</v>
      </c>
      <c r="F854">
        <v>3582856248.8545651</v>
      </c>
      <c r="G854">
        <v>370606402.87633479</v>
      </c>
      <c r="H854">
        <v>145314713.0422695</v>
      </c>
      <c r="I854">
        <v>962807.29106801085</v>
      </c>
      <c r="J854">
        <v>0</v>
      </c>
      <c r="K854">
        <v>18979.384235234076</v>
      </c>
      <c r="L854">
        <f t="shared" si="51"/>
        <v>2.6872618497485607E-4</v>
      </c>
      <c r="M854">
        <v>0</v>
      </c>
      <c r="N854">
        <f t="shared" si="52"/>
        <v>1.306088271303492E-4</v>
      </c>
      <c r="O854">
        <f t="shared" si="53"/>
        <v>15720.324814139511</v>
      </c>
      <c r="P854">
        <f t="shared" si="53"/>
        <v>15673.870094211487</v>
      </c>
      <c r="Q854">
        <f t="shared" si="53"/>
        <v>15846.315605052447</v>
      </c>
    </row>
    <row r="855" spans="1:17">
      <c r="A855">
        <f>B857</f>
        <v>2038</v>
      </c>
      <c r="B855" s="50">
        <v>2036</v>
      </c>
      <c r="C855">
        <v>228600.1469795726</v>
      </c>
      <c r="D855">
        <v>23709.517040805262</v>
      </c>
      <c r="E855">
        <v>9196.6731202846695</v>
      </c>
      <c r="F855">
        <v>3734868407.1414666</v>
      </c>
      <c r="G855">
        <v>384314680.91509229</v>
      </c>
      <c r="H855">
        <v>151375868.18652111</v>
      </c>
      <c r="I855">
        <v>1003136.1369901577</v>
      </c>
      <c r="J855">
        <v>0</v>
      </c>
      <c r="K855">
        <v>19747.404787747731</v>
      </c>
      <c r="L855">
        <f t="shared" si="51"/>
        <v>2.6858674192430836E-4</v>
      </c>
      <c r="M855">
        <v>0</v>
      </c>
      <c r="N855">
        <f t="shared" si="52"/>
        <v>1.3045279293404633E-4</v>
      </c>
      <c r="O855">
        <f t="shared" si="53"/>
        <v>16337.996525764305</v>
      </c>
      <c r="P855">
        <f t="shared" si="53"/>
        <v>16209.300267637993</v>
      </c>
      <c r="Q855">
        <f t="shared" si="53"/>
        <v>16459.850883754745</v>
      </c>
    </row>
    <row r="856" spans="1:17">
      <c r="A856">
        <f>B857</f>
        <v>2038</v>
      </c>
      <c r="B856" s="50">
        <v>2037</v>
      </c>
      <c r="C856">
        <v>232260.44369197494</v>
      </c>
      <c r="D856">
        <v>24106.205948281109</v>
      </c>
      <c r="E856">
        <v>9347.2201085977104</v>
      </c>
      <c r="F856">
        <v>3913611709.8343763</v>
      </c>
      <c r="G856">
        <v>400318386.46877885</v>
      </c>
      <c r="H856">
        <v>158400377.15819931</v>
      </c>
      <c r="I856">
        <v>1051005.164749149</v>
      </c>
      <c r="J856">
        <v>0</v>
      </c>
      <c r="K856">
        <v>20638.456560484927</v>
      </c>
      <c r="L856">
        <f t="shared" si="51"/>
        <v>2.6855121117614077E-4</v>
      </c>
      <c r="M856">
        <v>0</v>
      </c>
      <c r="N856">
        <f t="shared" si="52"/>
        <v>1.3029297613270622E-4</v>
      </c>
      <c r="O856">
        <f t="shared" si="53"/>
        <v>16850.100032636765</v>
      </c>
      <c r="P856">
        <f t="shared" si="53"/>
        <v>16606.445133989386</v>
      </c>
      <c r="Q856">
        <f t="shared" si="53"/>
        <v>16946.255177247866</v>
      </c>
    </row>
    <row r="857" spans="1:17">
      <c r="A857">
        <f>B857</f>
        <v>2038</v>
      </c>
      <c r="B857" s="50">
        <v>2038</v>
      </c>
      <c r="C857">
        <v>212683.4706841005</v>
      </c>
      <c r="D857">
        <v>22066.894747200258</v>
      </c>
      <c r="E857">
        <v>8557.8868710993156</v>
      </c>
      <c r="F857">
        <v>3670435340.0282345</v>
      </c>
      <c r="G857">
        <v>372314990.58306837</v>
      </c>
      <c r="H857">
        <v>148122418.38104698</v>
      </c>
      <c r="I857">
        <v>986236.4588102909</v>
      </c>
      <c r="J857">
        <v>0</v>
      </c>
      <c r="K857">
        <v>19276.849958897968</v>
      </c>
      <c r="L857">
        <f t="shared" si="51"/>
        <v>2.6869740710449468E-4</v>
      </c>
      <c r="M857">
        <v>0</v>
      </c>
      <c r="N857">
        <f t="shared" si="52"/>
        <v>1.3014133964048578E-4</v>
      </c>
      <c r="O857">
        <f t="shared" si="53"/>
        <v>17257.736711847931</v>
      </c>
      <c r="P857">
        <f t="shared" si="53"/>
        <v>16872.106150336622</v>
      </c>
      <c r="Q857">
        <f t="shared" si="53"/>
        <v>17308.293579022236</v>
      </c>
    </row>
    <row r="858" spans="1:17">
      <c r="A858">
        <f>B902</f>
        <v>2039</v>
      </c>
      <c r="B858" s="50">
        <v>1995</v>
      </c>
      <c r="C858">
        <v>3788.8325249390473</v>
      </c>
      <c r="D858">
        <v>0.12069860487842524</v>
      </c>
      <c r="F858">
        <v>9206881.8131824136</v>
      </c>
      <c r="G858">
        <v>227.46202758528656</v>
      </c>
      <c r="I858">
        <v>4511.6696151298111</v>
      </c>
      <c r="J858">
        <v>0</v>
      </c>
      <c r="L858">
        <f t="shared" si="51"/>
        <v>4.9003231568260197E-4</v>
      </c>
      <c r="M858">
        <v>0</v>
      </c>
      <c r="N858" t="e">
        <f t="shared" si="52"/>
        <v>#DIV/0!</v>
      </c>
      <c r="O858">
        <f t="shared" si="53"/>
        <v>2430.0049560333969</v>
      </c>
      <c r="P858">
        <f t="shared" si="53"/>
        <v>1884.5456234924982</v>
      </c>
      <c r="Q858" t="e">
        <f t="shared" si="53"/>
        <v>#DIV/0!</v>
      </c>
    </row>
    <row r="859" spans="1:17">
      <c r="A859">
        <f>B902</f>
        <v>2039</v>
      </c>
      <c r="B859" s="50">
        <v>1996</v>
      </c>
      <c r="C859">
        <v>3682.3501085309963</v>
      </c>
      <c r="F859">
        <v>9651280.0361867677</v>
      </c>
      <c r="I859">
        <v>4741.7228223494194</v>
      </c>
      <c r="L859">
        <f t="shared" si="51"/>
        <v>4.9130507088911287E-4</v>
      </c>
      <c r="M859">
        <v>0</v>
      </c>
      <c r="N859" t="e">
        <f t="shared" si="52"/>
        <v>#DIV/0!</v>
      </c>
      <c r="O859">
        <f t="shared" si="53"/>
        <v>2620.9566585826251</v>
      </c>
      <c r="P859" t="e">
        <f t="shared" si="53"/>
        <v>#DIV/0!</v>
      </c>
      <c r="Q859" t="e">
        <f t="shared" si="53"/>
        <v>#DIV/0!</v>
      </c>
    </row>
    <row r="860" spans="1:17">
      <c r="A860">
        <f>B902</f>
        <v>2039</v>
      </c>
      <c r="B860" s="50">
        <v>1997</v>
      </c>
      <c r="C860">
        <v>5095.1054031184831</v>
      </c>
      <c r="D860">
        <v>0.11939467000879911</v>
      </c>
      <c r="F860">
        <v>14621180.355700748</v>
      </c>
      <c r="G860">
        <v>373.2260977094661</v>
      </c>
      <c r="I860">
        <v>7177.9878335724497</v>
      </c>
      <c r="J860">
        <v>0</v>
      </c>
      <c r="L860">
        <f t="shared" si="51"/>
        <v>4.9093080441852126E-4</v>
      </c>
      <c r="M860">
        <v>0</v>
      </c>
      <c r="N860" t="e">
        <f t="shared" si="52"/>
        <v>#DIV/0!</v>
      </c>
      <c r="O860">
        <f t="shared" si="53"/>
        <v>2869.6521855567084</v>
      </c>
      <c r="P860">
        <f t="shared" si="53"/>
        <v>3125.9862578619313</v>
      </c>
      <c r="Q860" t="e">
        <f t="shared" si="53"/>
        <v>#DIV/0!</v>
      </c>
    </row>
    <row r="861" spans="1:17">
      <c r="A861">
        <f>B902</f>
        <v>2039</v>
      </c>
      <c r="B861" s="50">
        <v>1998</v>
      </c>
      <c r="C861">
        <v>5726.0772105216593</v>
      </c>
      <c r="D861">
        <v>0.56384055688368906</v>
      </c>
      <c r="F861">
        <v>17335503.582196061</v>
      </c>
      <c r="G861">
        <v>1763.6785519091638</v>
      </c>
      <c r="I861">
        <v>8332.498938773133</v>
      </c>
      <c r="J861">
        <v>0</v>
      </c>
      <c r="L861">
        <f t="shared" si="51"/>
        <v>4.806609106718302E-4</v>
      </c>
      <c r="M861">
        <v>0</v>
      </c>
      <c r="N861" t="e">
        <f t="shared" si="52"/>
        <v>#DIV/0!</v>
      </c>
      <c r="O861">
        <f t="shared" si="53"/>
        <v>3027.4659151193587</v>
      </c>
      <c r="P861">
        <f t="shared" si="53"/>
        <v>3127.9739110235405</v>
      </c>
      <c r="Q861" t="e">
        <f t="shared" si="53"/>
        <v>#DIV/0!</v>
      </c>
    </row>
    <row r="862" spans="1:17">
      <c r="A862">
        <f>B902</f>
        <v>2039</v>
      </c>
      <c r="B862" s="50">
        <v>1999</v>
      </c>
      <c r="C862">
        <v>6000.3348595061616</v>
      </c>
      <c r="D862">
        <v>2.05994338439816</v>
      </c>
      <c r="F862">
        <v>19135073.471497864</v>
      </c>
      <c r="G862">
        <v>6441.5584452273242</v>
      </c>
      <c r="I862">
        <v>9105.9644650656337</v>
      </c>
      <c r="J862">
        <v>0</v>
      </c>
      <c r="L862">
        <f t="shared" si="51"/>
        <v>4.7587820755583612E-4</v>
      </c>
      <c r="M862">
        <v>0</v>
      </c>
      <c r="N862" t="e">
        <f t="shared" si="52"/>
        <v>#DIV/0!</v>
      </c>
      <c r="O862">
        <f t="shared" si="53"/>
        <v>3189.0009340366573</v>
      </c>
      <c r="P862">
        <f t="shared" si="53"/>
        <v>3127.0560608680571</v>
      </c>
      <c r="Q862" t="e">
        <f t="shared" si="53"/>
        <v>#DIV/0!</v>
      </c>
    </row>
    <row r="863" spans="1:17">
      <c r="A863">
        <f>B902</f>
        <v>2039</v>
      </c>
      <c r="B863" s="50">
        <v>2000</v>
      </c>
      <c r="C863">
        <v>7421.5960576668349</v>
      </c>
      <c r="D863">
        <v>1.3943479875504734</v>
      </c>
      <c r="F863">
        <v>25106736.79588677</v>
      </c>
      <c r="G863">
        <v>4631.6499419165903</v>
      </c>
      <c r="I863">
        <v>12154.822776850318</v>
      </c>
      <c r="J863">
        <v>0</v>
      </c>
      <c r="L863">
        <f t="shared" si="51"/>
        <v>4.8412594897006449E-4</v>
      </c>
      <c r="M863">
        <v>0</v>
      </c>
      <c r="N863" t="e">
        <f t="shared" si="52"/>
        <v>#DIV/0!</v>
      </c>
      <c r="O863">
        <f t="shared" si="53"/>
        <v>3382.9295748251357</v>
      </c>
      <c r="P863">
        <f t="shared" si="53"/>
        <v>3321.7317221171311</v>
      </c>
      <c r="Q863" t="e">
        <f t="shared" si="53"/>
        <v>#DIV/0!</v>
      </c>
    </row>
    <row r="864" spans="1:17">
      <c r="A864">
        <f>B902</f>
        <v>2039</v>
      </c>
      <c r="B864" s="50">
        <v>2001</v>
      </c>
      <c r="C864">
        <v>7284.8019226671786</v>
      </c>
      <c r="D864">
        <v>0.31490455282614999</v>
      </c>
      <c r="F864">
        <v>25558401.690632135</v>
      </c>
      <c r="G864">
        <v>1025.3712203594901</v>
      </c>
      <c r="I864">
        <v>12261.318577285201</v>
      </c>
      <c r="J864">
        <v>0</v>
      </c>
      <c r="L864">
        <f t="shared" si="51"/>
        <v>4.7973729835302321E-4</v>
      </c>
      <c r="M864">
        <v>0</v>
      </c>
      <c r="N864" t="e">
        <f t="shared" si="52"/>
        <v>#DIV/0!</v>
      </c>
      <c r="O864">
        <f t="shared" si="53"/>
        <v>3508.4552691961812</v>
      </c>
      <c r="P864">
        <f t="shared" si="53"/>
        <v>3256.1333621796471</v>
      </c>
      <c r="Q864" t="e">
        <f t="shared" si="53"/>
        <v>#DIV/0!</v>
      </c>
    </row>
    <row r="865" spans="1:17">
      <c r="A865">
        <f>B902</f>
        <v>2039</v>
      </c>
      <c r="B865" s="50">
        <v>2002</v>
      </c>
      <c r="C865">
        <v>7287.0033859026289</v>
      </c>
      <c r="D865">
        <v>4.1798110667338451</v>
      </c>
      <c r="F865">
        <v>27175703.336041253</v>
      </c>
      <c r="G865">
        <v>12156.87401999459</v>
      </c>
      <c r="I865">
        <v>13067.82180626445</v>
      </c>
      <c r="J865">
        <v>0</v>
      </c>
      <c r="L865">
        <f t="shared" si="51"/>
        <v>4.8086416180932853E-4</v>
      </c>
      <c r="M865">
        <v>0</v>
      </c>
      <c r="N865" t="e">
        <f t="shared" si="52"/>
        <v>#DIV/0!</v>
      </c>
      <c r="O865">
        <f t="shared" si="53"/>
        <v>3729.33864537721</v>
      </c>
      <c r="P865">
        <f t="shared" si="53"/>
        <v>2908.4745281307937</v>
      </c>
      <c r="Q865" t="e">
        <f t="shared" si="53"/>
        <v>#DIV/0!</v>
      </c>
    </row>
    <row r="866" spans="1:17">
      <c r="A866">
        <f>B902</f>
        <v>2039</v>
      </c>
      <c r="B866" s="50">
        <v>2003</v>
      </c>
      <c r="C866">
        <v>7261.2948145643977</v>
      </c>
      <c r="D866">
        <v>0.81331587125546623</v>
      </c>
      <c r="F866">
        <v>28076012.38038063</v>
      </c>
      <c r="G866">
        <v>2218.528352548808</v>
      </c>
      <c r="I866">
        <v>13525.554952303304</v>
      </c>
      <c r="J866">
        <v>0</v>
      </c>
      <c r="L866">
        <f t="shared" si="51"/>
        <v>4.8174772004855256E-4</v>
      </c>
      <c r="M866">
        <v>0</v>
      </c>
      <c r="N866" t="e">
        <f t="shared" si="52"/>
        <v>#DIV/0!</v>
      </c>
      <c r="O866">
        <f t="shared" si="53"/>
        <v>3866.5297439882147</v>
      </c>
      <c r="P866">
        <f t="shared" si="53"/>
        <v>2727.7573584346765</v>
      </c>
      <c r="Q866" t="e">
        <f t="shared" si="53"/>
        <v>#DIV/0!</v>
      </c>
    </row>
    <row r="867" spans="1:17">
      <c r="A867">
        <f>B902</f>
        <v>2039</v>
      </c>
      <c r="B867" s="50">
        <v>2004</v>
      </c>
      <c r="C867">
        <v>8095.7164204273095</v>
      </c>
      <c r="D867">
        <v>9.4102213385228894E-2</v>
      </c>
      <c r="F867">
        <v>33615696.821115442</v>
      </c>
      <c r="G867">
        <v>386.95455758739598</v>
      </c>
      <c r="I867">
        <v>16034.865071669748</v>
      </c>
      <c r="J867">
        <v>0</v>
      </c>
      <c r="L867">
        <f t="shared" si="51"/>
        <v>4.7700528586388163E-4</v>
      </c>
      <c r="M867">
        <v>0</v>
      </c>
      <c r="N867" t="e">
        <f t="shared" si="52"/>
        <v>#DIV/0!</v>
      </c>
      <c r="O867">
        <f t="shared" si="53"/>
        <v>4152.2819075400785</v>
      </c>
      <c r="P867">
        <f t="shared" si="53"/>
        <v>4112.0664824674122</v>
      </c>
      <c r="Q867" t="e">
        <f t="shared" si="53"/>
        <v>#DIV/0!</v>
      </c>
    </row>
    <row r="868" spans="1:17">
      <c r="A868">
        <f>B902</f>
        <v>2039</v>
      </c>
      <c r="B868" s="50">
        <v>2005</v>
      </c>
      <c r="C868">
        <v>8791.5912406562529</v>
      </c>
      <c r="D868">
        <v>8.5766014075611796E-2</v>
      </c>
      <c r="F868">
        <v>37737264.379844353</v>
      </c>
      <c r="G868">
        <v>361.66634923135501</v>
      </c>
      <c r="I868">
        <v>17634.913054178218</v>
      </c>
      <c r="J868">
        <v>0</v>
      </c>
      <c r="L868">
        <f t="shared" si="51"/>
        <v>4.6730766906350282E-4</v>
      </c>
      <c r="M868">
        <v>0</v>
      </c>
      <c r="N868" t="e">
        <f t="shared" si="52"/>
        <v>#DIV/0!</v>
      </c>
      <c r="O868">
        <f t="shared" si="53"/>
        <v>4292.4270870704668</v>
      </c>
      <c r="P868">
        <f t="shared" si="53"/>
        <v>4216.8958547205884</v>
      </c>
      <c r="Q868" t="e">
        <f t="shared" si="53"/>
        <v>#DIV/0!</v>
      </c>
    </row>
    <row r="869" spans="1:17">
      <c r="A869">
        <f>B902</f>
        <v>2039</v>
      </c>
      <c r="B869" s="50">
        <v>2006</v>
      </c>
      <c r="C869">
        <v>9467.0778204922372</v>
      </c>
      <c r="D869">
        <v>5.5517197421240803E-2</v>
      </c>
      <c r="F869">
        <v>42616098.642303884</v>
      </c>
      <c r="G869">
        <v>239.73951639241</v>
      </c>
      <c r="I869">
        <v>19644.435208789921</v>
      </c>
      <c r="J869">
        <v>0</v>
      </c>
      <c r="L869">
        <f t="shared" si="51"/>
        <v>4.6096277779142847E-4</v>
      </c>
      <c r="M869">
        <v>0</v>
      </c>
      <c r="N869" t="e">
        <f t="shared" si="52"/>
        <v>#DIV/0!</v>
      </c>
      <c r="O869">
        <f t="shared" si="53"/>
        <v>4501.5050526000723</v>
      </c>
      <c r="P869">
        <f t="shared" si="53"/>
        <v>4318.2928448885641</v>
      </c>
      <c r="Q869" t="e">
        <f t="shared" si="53"/>
        <v>#DIV/0!</v>
      </c>
    </row>
    <row r="870" spans="1:17">
      <c r="A870">
        <f>B902</f>
        <v>2039</v>
      </c>
      <c r="B870" s="50">
        <v>2007</v>
      </c>
      <c r="C870">
        <v>10085.964769552022</v>
      </c>
      <c r="D870">
        <v>0.26056613202150197</v>
      </c>
      <c r="F870">
        <v>46794026.183035344</v>
      </c>
      <c r="G870">
        <v>1206.5119698231999</v>
      </c>
      <c r="I870">
        <v>21108.936391963231</v>
      </c>
      <c r="J870">
        <v>0</v>
      </c>
      <c r="L870">
        <f t="shared" si="51"/>
        <v>4.5110323077128257E-4</v>
      </c>
      <c r="M870">
        <v>0</v>
      </c>
      <c r="N870" t="e">
        <f t="shared" si="52"/>
        <v>#DIV/0!</v>
      </c>
      <c r="O870">
        <f t="shared" si="53"/>
        <v>4639.519099283325</v>
      </c>
      <c r="P870">
        <f t="shared" si="53"/>
        <v>4630.3483897271744</v>
      </c>
      <c r="Q870" t="e">
        <f t="shared" si="53"/>
        <v>#DIV/0!</v>
      </c>
    </row>
    <row r="871" spans="1:17">
      <c r="A871">
        <f>B902</f>
        <v>2039</v>
      </c>
      <c r="B871" s="50">
        <v>2008</v>
      </c>
      <c r="C871">
        <v>8991.3810533453161</v>
      </c>
      <c r="D871">
        <v>4.5403500139039998</v>
      </c>
      <c r="F871">
        <v>43529877.083805911</v>
      </c>
      <c r="G871">
        <v>19932.410659656402</v>
      </c>
      <c r="I871">
        <v>19501.931482989436</v>
      </c>
      <c r="J871">
        <v>0</v>
      </c>
      <c r="L871">
        <f t="shared" si="51"/>
        <v>4.4801255573139652E-4</v>
      </c>
      <c r="M871">
        <v>0</v>
      </c>
      <c r="N871" t="e">
        <f t="shared" si="52"/>
        <v>#DIV/0!</v>
      </c>
      <c r="O871">
        <f t="shared" si="53"/>
        <v>4841.2893220235919</v>
      </c>
      <c r="P871">
        <f t="shared" si="53"/>
        <v>4390.0603694906786</v>
      </c>
      <c r="Q871" t="e">
        <f t="shared" si="53"/>
        <v>#DIV/0!</v>
      </c>
    </row>
    <row r="872" spans="1:17">
      <c r="A872">
        <f>B902</f>
        <v>2039</v>
      </c>
      <c r="B872" s="50">
        <v>2009</v>
      </c>
      <c r="C872">
        <v>6873.4948963176375</v>
      </c>
      <c r="D872">
        <v>0.74728491101327099</v>
      </c>
      <c r="F872">
        <v>34019513.869943969</v>
      </c>
      <c r="G872">
        <v>3853.2403081480602</v>
      </c>
      <c r="I872">
        <v>14134.969193452209</v>
      </c>
      <c r="J872">
        <v>0</v>
      </c>
      <c r="L872">
        <f t="shared" si="51"/>
        <v>4.1549591941524971E-4</v>
      </c>
      <c r="M872">
        <v>0</v>
      </c>
      <c r="N872" t="e">
        <f t="shared" si="52"/>
        <v>#DIV/0!</v>
      </c>
      <c r="O872">
        <f t="shared" si="53"/>
        <v>4949.3764646816526</v>
      </c>
      <c r="P872">
        <f t="shared" si="53"/>
        <v>5156.3202352410817</v>
      </c>
      <c r="Q872" t="e">
        <f t="shared" si="53"/>
        <v>#DIV/0!</v>
      </c>
    </row>
    <row r="873" spans="1:17">
      <c r="A873">
        <f>B902</f>
        <v>2039</v>
      </c>
      <c r="B873" s="50">
        <v>2010</v>
      </c>
      <c r="C873">
        <v>9433.4772270077101</v>
      </c>
      <c r="D873">
        <v>4.7220122382093601</v>
      </c>
      <c r="E873">
        <v>0.20272136477340799</v>
      </c>
      <c r="F873">
        <v>48677004.436476737</v>
      </c>
      <c r="G873">
        <v>24025.390869668099</v>
      </c>
      <c r="H873">
        <v>918.81890909702395</v>
      </c>
      <c r="I873">
        <v>19020.453090142903</v>
      </c>
      <c r="J873">
        <v>0</v>
      </c>
      <c r="K873">
        <v>0.17531410854922899</v>
      </c>
      <c r="L873">
        <f t="shared" si="51"/>
        <v>3.9074822516994661E-4</v>
      </c>
      <c r="M873">
        <v>0</v>
      </c>
      <c r="N873">
        <f t="shared" si="52"/>
        <v>1.9080376645874673E-4</v>
      </c>
      <c r="O873">
        <f t="shared" si="53"/>
        <v>5160.0277676100395</v>
      </c>
      <c r="P873">
        <f t="shared" si="53"/>
        <v>5087.9560783982206</v>
      </c>
      <c r="Q873">
        <f t="shared" si="53"/>
        <v>4532.4226685432723</v>
      </c>
    </row>
    <row r="874" spans="1:17">
      <c r="A874">
        <f>B902</f>
        <v>2039</v>
      </c>
      <c r="B874" s="50">
        <v>2011</v>
      </c>
      <c r="C874">
        <v>10795.531458395028</v>
      </c>
      <c r="D874">
        <v>68.310556381067215</v>
      </c>
      <c r="E874">
        <v>10.281491598560899</v>
      </c>
      <c r="F874">
        <v>59143808.800917491</v>
      </c>
      <c r="G874">
        <v>369994.72476799722</v>
      </c>
      <c r="H874">
        <v>49551.793749445002</v>
      </c>
      <c r="I874">
        <v>23570.509845309341</v>
      </c>
      <c r="J874">
        <v>0</v>
      </c>
      <c r="K874">
        <v>9.4283475537566694</v>
      </c>
      <c r="L874">
        <f t="shared" si="51"/>
        <v>3.9852877795965849E-4</v>
      </c>
      <c r="M874">
        <v>0</v>
      </c>
      <c r="N874">
        <f t="shared" si="52"/>
        <v>1.9027257825277556E-4</v>
      </c>
      <c r="O874">
        <f t="shared" si="53"/>
        <v>5478.5453619261098</v>
      </c>
      <c r="P874">
        <f t="shared" si="53"/>
        <v>5416.3623365032936</v>
      </c>
      <c r="Q874">
        <f t="shared" si="53"/>
        <v>4819.5141020570172</v>
      </c>
    </row>
    <row r="875" spans="1:17">
      <c r="A875">
        <f>B902</f>
        <v>2039</v>
      </c>
      <c r="B875" s="50">
        <v>2012</v>
      </c>
      <c r="C875">
        <v>15155.011933867943</v>
      </c>
      <c r="D875">
        <v>117.77456022864003</v>
      </c>
      <c r="E875">
        <v>113.483615008204</v>
      </c>
      <c r="F875">
        <v>85013736.445956126</v>
      </c>
      <c r="G875">
        <v>672093.63179419923</v>
      </c>
      <c r="H875">
        <v>581427.18336679903</v>
      </c>
      <c r="I875">
        <v>32017.528807888328</v>
      </c>
      <c r="J875">
        <v>0</v>
      </c>
      <c r="K875">
        <v>109.135336014942</v>
      </c>
      <c r="L875">
        <f t="shared" si="51"/>
        <v>3.7661594639170005E-4</v>
      </c>
      <c r="M875">
        <v>0</v>
      </c>
      <c r="N875">
        <f t="shared" si="52"/>
        <v>1.8770250022192875E-4</v>
      </c>
      <c r="O875">
        <f t="shared" si="53"/>
        <v>5609.6119763502202</v>
      </c>
      <c r="P875">
        <f t="shared" si="53"/>
        <v>5706.6112621387801</v>
      </c>
      <c r="Q875">
        <f t="shared" si="53"/>
        <v>5123.4460880080906</v>
      </c>
    </row>
    <row r="876" spans="1:17">
      <c r="A876">
        <f>B902</f>
        <v>2039</v>
      </c>
      <c r="B876" s="50">
        <v>2013</v>
      </c>
      <c r="C876">
        <v>21693.493540730517</v>
      </c>
      <c r="D876">
        <v>361.96073050281291</v>
      </c>
      <c r="E876">
        <v>248.108029401224</v>
      </c>
      <c r="F876">
        <v>127954148.68143523</v>
      </c>
      <c r="G876">
        <v>2170644.744516558</v>
      </c>
      <c r="H876">
        <v>1348763.1494130299</v>
      </c>
      <c r="I876">
        <v>47055.812723145842</v>
      </c>
      <c r="J876">
        <v>0</v>
      </c>
      <c r="K876">
        <v>250.65963737729001</v>
      </c>
      <c r="L876">
        <f t="shared" si="51"/>
        <v>3.6775527177551479E-4</v>
      </c>
      <c r="M876">
        <v>0</v>
      </c>
      <c r="N876">
        <f t="shared" si="52"/>
        <v>1.8584407313202092E-4</v>
      </c>
      <c r="O876">
        <f t="shared" si="53"/>
        <v>5898.2730670463716</v>
      </c>
      <c r="P876">
        <f t="shared" si="53"/>
        <v>5996.9067404114139</v>
      </c>
      <c r="Q876">
        <f t="shared" si="53"/>
        <v>5436.1930674637651</v>
      </c>
    </row>
    <row r="877" spans="1:17">
      <c r="A877">
        <f>B902</f>
        <v>2039</v>
      </c>
      <c r="B877" s="50">
        <v>2014</v>
      </c>
      <c r="C877">
        <v>24449.44497915926</v>
      </c>
      <c r="D877">
        <v>461.9781410306357</v>
      </c>
      <c r="E877">
        <v>405.43103081991097</v>
      </c>
      <c r="F877">
        <v>150916884.20179543</v>
      </c>
      <c r="G877">
        <v>2918923.3236491717</v>
      </c>
      <c r="H877">
        <v>2334942.96670142</v>
      </c>
      <c r="I877">
        <v>55214.990371537162</v>
      </c>
      <c r="J877">
        <v>0</v>
      </c>
      <c r="K877">
        <v>431.358802165047</v>
      </c>
      <c r="L877">
        <f t="shared" si="51"/>
        <v>3.6586357228067051E-4</v>
      </c>
      <c r="M877">
        <v>0</v>
      </c>
      <c r="N877">
        <f t="shared" si="52"/>
        <v>1.8474061607356033E-4</v>
      </c>
      <c r="O877">
        <f t="shared" si="53"/>
        <v>6172.6098212224115</v>
      </c>
      <c r="P877">
        <f t="shared" si="53"/>
        <v>6318.3147954517735</v>
      </c>
      <c r="Q877">
        <f t="shared" si="53"/>
        <v>5759.1619516133733</v>
      </c>
    </row>
    <row r="878" spans="1:17">
      <c r="A878">
        <f>B902</f>
        <v>2039</v>
      </c>
      <c r="B878" s="50">
        <v>2015</v>
      </c>
      <c r="C878">
        <v>35882.908077604319</v>
      </c>
      <c r="D878">
        <v>730.37666682023075</v>
      </c>
      <c r="E878">
        <v>348.30392440324562</v>
      </c>
      <c r="F878">
        <v>233331675.16979575</v>
      </c>
      <c r="G878">
        <v>4871509.526097483</v>
      </c>
      <c r="H878">
        <v>2126701.0396444909</v>
      </c>
      <c r="I878">
        <v>83582.883572995081</v>
      </c>
      <c r="J878">
        <v>0</v>
      </c>
      <c r="K878">
        <v>390.24977966156581</v>
      </c>
      <c r="L878">
        <f t="shared" si="51"/>
        <v>3.5821490379380215E-4</v>
      </c>
      <c r="M878">
        <v>0</v>
      </c>
      <c r="N878">
        <f t="shared" si="52"/>
        <v>1.83500065306218E-4</v>
      </c>
      <c r="O878">
        <f t="shared" si="53"/>
        <v>6502.5854277241697</v>
      </c>
      <c r="P878">
        <f t="shared" si="53"/>
        <v>6669.8591937583333</v>
      </c>
      <c r="Q878">
        <f t="shared" si="53"/>
        <v>6105.8773405674365</v>
      </c>
    </row>
    <row r="879" spans="1:17">
      <c r="A879">
        <f>B902</f>
        <v>2039</v>
      </c>
      <c r="B879" s="50">
        <v>2016</v>
      </c>
      <c r="C879">
        <v>40841.210878653546</v>
      </c>
      <c r="D879">
        <v>1481.2055770106899</v>
      </c>
      <c r="E879">
        <v>450.57928578373622</v>
      </c>
      <c r="F879">
        <v>276860435.44627166</v>
      </c>
      <c r="G879">
        <v>10302162.8059256</v>
      </c>
      <c r="H879">
        <v>2917647.2752536591</v>
      </c>
      <c r="I879">
        <v>97119.247464828746</v>
      </c>
      <c r="J879">
        <v>0</v>
      </c>
      <c r="K879">
        <v>531.66889554458339</v>
      </c>
      <c r="L879">
        <f t="shared" si="51"/>
        <v>3.5078774368133215E-4</v>
      </c>
      <c r="M879">
        <v>0</v>
      </c>
      <c r="N879">
        <f t="shared" si="52"/>
        <v>1.8222521277811427E-4</v>
      </c>
      <c r="O879">
        <f t="shared" si="53"/>
        <v>6778.9477708893828</v>
      </c>
      <c r="P879">
        <f t="shared" si="53"/>
        <v>6955.2552095550536</v>
      </c>
      <c r="Q879">
        <f t="shared" si="53"/>
        <v>6475.3249146345297</v>
      </c>
    </row>
    <row r="880" spans="1:17">
      <c r="A880">
        <f>B902</f>
        <v>2039</v>
      </c>
      <c r="B880" s="50">
        <v>2017</v>
      </c>
      <c r="C880">
        <v>51200.724265892306</v>
      </c>
      <c r="D880">
        <v>3169.3187884746098</v>
      </c>
      <c r="E880">
        <v>1393.6933872615409</v>
      </c>
      <c r="F880">
        <v>359654751.5059039</v>
      </c>
      <c r="G880">
        <v>23250321.8707009</v>
      </c>
      <c r="H880">
        <v>9411232.6884426139</v>
      </c>
      <c r="I880">
        <v>126681.99478853524</v>
      </c>
      <c r="J880">
        <v>0</v>
      </c>
      <c r="K880">
        <v>1709.0099773627676</v>
      </c>
      <c r="L880">
        <f t="shared" si="51"/>
        <v>3.5223222898656936E-4</v>
      </c>
      <c r="M880">
        <v>0</v>
      </c>
      <c r="N880">
        <f t="shared" si="52"/>
        <v>1.8159257495157919E-4</v>
      </c>
      <c r="O880">
        <f t="shared" si="53"/>
        <v>7024.4074993581726</v>
      </c>
      <c r="P880">
        <f t="shared" si="53"/>
        <v>7336.0628647556332</v>
      </c>
      <c r="Q880">
        <f t="shared" si="53"/>
        <v>6752.7282359678002</v>
      </c>
    </row>
    <row r="881" spans="1:17">
      <c r="A881">
        <f>B902</f>
        <v>2039</v>
      </c>
      <c r="B881" s="50">
        <v>2018</v>
      </c>
      <c r="C881">
        <v>58147.43051572136</v>
      </c>
      <c r="D881">
        <v>7269.04619797127</v>
      </c>
      <c r="E881">
        <v>1683.0741577207032</v>
      </c>
      <c r="F881">
        <v>425634144.16546464</v>
      </c>
      <c r="G881">
        <v>56065894.356880598</v>
      </c>
      <c r="H881">
        <v>12060845.656574465</v>
      </c>
      <c r="I881">
        <v>150558.78946770006</v>
      </c>
      <c r="J881">
        <v>0</v>
      </c>
      <c r="K881">
        <v>2182.9939781637631</v>
      </c>
      <c r="L881">
        <f t="shared" si="51"/>
        <v>3.537281760205087E-4</v>
      </c>
      <c r="M881">
        <v>0</v>
      </c>
      <c r="N881">
        <f t="shared" si="52"/>
        <v>1.8099841755074572E-4</v>
      </c>
      <c r="O881">
        <f t="shared" si="53"/>
        <v>7319.9131997825016</v>
      </c>
      <c r="P881">
        <f t="shared" si="53"/>
        <v>7712.9643738580335</v>
      </c>
      <c r="Q881">
        <f t="shared" si="53"/>
        <v>7165.9621183345953</v>
      </c>
    </row>
    <row r="882" spans="1:17">
      <c r="A882">
        <f>B902</f>
        <v>2039</v>
      </c>
      <c r="B882" s="50">
        <v>2019</v>
      </c>
      <c r="C882">
        <v>55919.72407231028</v>
      </c>
      <c r="D882">
        <v>6263.5361270469839</v>
      </c>
      <c r="E882">
        <v>1555.9800563675221</v>
      </c>
      <c r="F882">
        <v>423920619.24614298</v>
      </c>
      <c r="G882">
        <v>51035376.886500038</v>
      </c>
      <c r="H882">
        <v>11780519.203974711</v>
      </c>
      <c r="I882">
        <v>145965.51084066299</v>
      </c>
      <c r="J882">
        <v>0</v>
      </c>
      <c r="K882">
        <v>2068.2534564162029</v>
      </c>
      <c r="L882">
        <f t="shared" si="51"/>
        <v>3.4432274396143574E-4</v>
      </c>
      <c r="M882">
        <v>0</v>
      </c>
      <c r="N882">
        <f t="shared" si="52"/>
        <v>1.7556556044816604E-4</v>
      </c>
      <c r="O882">
        <f t="shared" si="53"/>
        <v>7580.8782371309189</v>
      </c>
      <c r="P882">
        <f t="shared" si="53"/>
        <v>8148.0134945052605</v>
      </c>
      <c r="Q882">
        <f t="shared" si="53"/>
        <v>7571.1248070085512</v>
      </c>
    </row>
    <row r="883" spans="1:17">
      <c r="A883">
        <f>B902</f>
        <v>2039</v>
      </c>
      <c r="B883" s="50">
        <v>2020</v>
      </c>
      <c r="C883">
        <v>52719.490583633095</v>
      </c>
      <c r="D883">
        <v>3332.6858876459928</v>
      </c>
      <c r="E883">
        <v>1729.1324138949726</v>
      </c>
      <c r="F883">
        <v>416525391.92742091</v>
      </c>
      <c r="G883">
        <v>28461978.790928919</v>
      </c>
      <c r="H883">
        <v>13707679.033212746</v>
      </c>
      <c r="I883">
        <v>139599.52344698925</v>
      </c>
      <c r="J883">
        <v>0</v>
      </c>
      <c r="K883">
        <v>2358.898659843936</v>
      </c>
      <c r="L883">
        <f t="shared" si="51"/>
        <v>3.3515249286726389E-4</v>
      </c>
      <c r="M883">
        <v>0</v>
      </c>
      <c r="N883">
        <f t="shared" si="52"/>
        <v>1.7208592746653097E-4</v>
      </c>
      <c r="O883">
        <f t="shared" si="53"/>
        <v>7900.7855978170683</v>
      </c>
      <c r="P883">
        <f t="shared" si="53"/>
        <v>8540.2524421624184</v>
      </c>
      <c r="Q883">
        <f t="shared" si="53"/>
        <v>7927.4894872483428</v>
      </c>
    </row>
    <row r="884" spans="1:17">
      <c r="A884">
        <f>B902</f>
        <v>2039</v>
      </c>
      <c r="B884" s="50">
        <v>2021</v>
      </c>
      <c r="C884">
        <v>72146.47171852809</v>
      </c>
      <c r="D884">
        <v>5300.1003609956397</v>
      </c>
      <c r="E884">
        <v>2762.1438650840305</v>
      </c>
      <c r="F884">
        <v>595854316.077196</v>
      </c>
      <c r="G884">
        <v>46592700.917292409</v>
      </c>
      <c r="H884">
        <v>22956291.303378593</v>
      </c>
      <c r="I884">
        <v>191184.44926004857</v>
      </c>
      <c r="J884">
        <v>0</v>
      </c>
      <c r="K884">
        <v>3827.6910422894694</v>
      </c>
      <c r="L884">
        <f t="shared" si="51"/>
        <v>3.208577064922689E-4</v>
      </c>
      <c r="M884">
        <v>0</v>
      </c>
      <c r="N884">
        <f t="shared" si="52"/>
        <v>1.6673821531991662E-4</v>
      </c>
      <c r="O884">
        <f t="shared" si="53"/>
        <v>8258.9529589452304</v>
      </c>
      <c r="P884">
        <f t="shared" si="53"/>
        <v>8790.9091797914243</v>
      </c>
      <c r="Q884">
        <f t="shared" si="53"/>
        <v>8311.0411421963399</v>
      </c>
    </row>
    <row r="885" spans="1:17">
      <c r="A885">
        <f>B902</f>
        <v>2039</v>
      </c>
      <c r="B885" s="50">
        <v>2022</v>
      </c>
      <c r="C885">
        <v>94730.431012497385</v>
      </c>
      <c r="D885">
        <v>7835.2467123704882</v>
      </c>
      <c r="E885">
        <v>3845.4602072257876</v>
      </c>
      <c r="F885">
        <v>817687643.10900116</v>
      </c>
      <c r="G885">
        <v>71227712.312112719</v>
      </c>
      <c r="H885">
        <v>33470361.145045847</v>
      </c>
      <c r="I885">
        <v>253003.9384865764</v>
      </c>
      <c r="J885">
        <v>0</v>
      </c>
      <c r="K885">
        <v>5041.903615542451</v>
      </c>
      <c r="L885">
        <f t="shared" si="51"/>
        <v>3.0941391938443412E-4</v>
      </c>
      <c r="M885">
        <v>0</v>
      </c>
      <c r="N885">
        <f t="shared" si="52"/>
        <v>1.5063786117195017E-4</v>
      </c>
      <c r="O885">
        <f t="shared" si="53"/>
        <v>8631.7314760356894</v>
      </c>
      <c r="P885">
        <f t="shared" si="53"/>
        <v>9090.6789443728157</v>
      </c>
      <c r="Q885">
        <f t="shared" si="53"/>
        <v>8703.8636057535005</v>
      </c>
    </row>
    <row r="886" spans="1:17">
      <c r="A886">
        <f>B902</f>
        <v>2039</v>
      </c>
      <c r="B886" s="50">
        <v>2023</v>
      </c>
      <c r="C886">
        <v>106339.72127931254</v>
      </c>
      <c r="D886">
        <v>9362.2924376874635</v>
      </c>
      <c r="E886">
        <v>4422.8687323568774</v>
      </c>
      <c r="F886">
        <v>959404560.34764302</v>
      </c>
      <c r="G886">
        <v>88751308.990328223</v>
      </c>
      <c r="H886">
        <v>40296104.53612721</v>
      </c>
      <c r="I886">
        <v>286109.59636361833</v>
      </c>
      <c r="J886">
        <v>0</v>
      </c>
      <c r="K886">
        <v>5843.2396685334024</v>
      </c>
      <c r="L886">
        <f t="shared" si="51"/>
        <v>2.9821579778602019E-4</v>
      </c>
      <c r="M886">
        <v>0</v>
      </c>
      <c r="N886">
        <f t="shared" si="52"/>
        <v>1.4500755682958594E-4</v>
      </c>
      <c r="O886">
        <f t="shared" si="53"/>
        <v>9022.0714217189397</v>
      </c>
      <c r="P886">
        <f t="shared" si="53"/>
        <v>9479.6557126397856</v>
      </c>
      <c r="Q886">
        <f t="shared" si="53"/>
        <v>9110.8524748492928</v>
      </c>
    </row>
    <row r="887" spans="1:17">
      <c r="A887">
        <f>B902</f>
        <v>2039</v>
      </c>
      <c r="B887" s="50">
        <v>2024</v>
      </c>
      <c r="C887">
        <v>119470.43567375351</v>
      </c>
      <c r="D887">
        <v>11181.261671852568</v>
      </c>
      <c r="E887">
        <v>4907.1793641287422</v>
      </c>
      <c r="F887">
        <v>1126376532.2473583</v>
      </c>
      <c r="G887">
        <v>110457597.35562482</v>
      </c>
      <c r="H887">
        <v>46801982.195036232</v>
      </c>
      <c r="I887">
        <v>323592.74831767677</v>
      </c>
      <c r="J887">
        <v>0</v>
      </c>
      <c r="K887">
        <v>6526.1882880301291</v>
      </c>
      <c r="L887">
        <f t="shared" si="51"/>
        <v>2.8728647930194453E-4</v>
      </c>
      <c r="M887">
        <v>0</v>
      </c>
      <c r="N887">
        <f t="shared" si="52"/>
        <v>1.3944256165975572E-4</v>
      </c>
      <c r="O887">
        <f t="shared" si="53"/>
        <v>9428.0775481830133</v>
      </c>
      <c r="P887">
        <f t="shared" si="53"/>
        <v>9878.8133752104259</v>
      </c>
      <c r="Q887">
        <f t="shared" si="53"/>
        <v>9537.4508902520647</v>
      </c>
    </row>
    <row r="888" spans="1:17">
      <c r="A888">
        <f>B902</f>
        <v>2039</v>
      </c>
      <c r="B888" s="50">
        <v>2025</v>
      </c>
      <c r="C888">
        <v>132431.08486984167</v>
      </c>
      <c r="D888">
        <v>13012.70085085031</v>
      </c>
      <c r="E888">
        <v>5558.6667145072279</v>
      </c>
      <c r="F888">
        <v>1305220855.6858487</v>
      </c>
      <c r="G888">
        <v>133828650.15338625</v>
      </c>
      <c r="H888">
        <v>55443113.573490985</v>
      </c>
      <c r="I888">
        <v>360674.17164728406</v>
      </c>
      <c r="J888">
        <v>0</v>
      </c>
      <c r="K888">
        <v>7416.1434453691008</v>
      </c>
      <c r="L888">
        <f t="shared" si="51"/>
        <v>2.7633190971175693E-4</v>
      </c>
      <c r="M888">
        <v>0</v>
      </c>
      <c r="N888">
        <f t="shared" si="52"/>
        <v>1.3376130897733315E-4</v>
      </c>
      <c r="O888">
        <f t="shared" si="53"/>
        <v>9855.8496063720213</v>
      </c>
      <c r="P888">
        <f t="shared" si="53"/>
        <v>10284.463747173691</v>
      </c>
      <c r="Q888">
        <f t="shared" si="53"/>
        <v>9974.1748194388692</v>
      </c>
    </row>
    <row r="889" spans="1:17">
      <c r="A889">
        <f>B902</f>
        <v>2039</v>
      </c>
      <c r="B889" s="50">
        <v>2026</v>
      </c>
      <c r="C889">
        <v>148561.1287269094</v>
      </c>
      <c r="D889">
        <v>12849.369897273567</v>
      </c>
      <c r="E889">
        <v>5632.1225011236693</v>
      </c>
      <c r="F889">
        <v>1529443480.1434417</v>
      </c>
      <c r="G889">
        <v>137368688.50697398</v>
      </c>
      <c r="H889">
        <v>58640360.490169749</v>
      </c>
      <c r="I889">
        <v>417292.53274932154</v>
      </c>
      <c r="J889">
        <v>0</v>
      </c>
      <c r="K889">
        <v>7817.6248887182201</v>
      </c>
      <c r="L889">
        <f t="shared" si="51"/>
        <v>2.7283945969038687E-4</v>
      </c>
      <c r="M889">
        <v>0</v>
      </c>
      <c r="N889">
        <f t="shared" si="52"/>
        <v>1.333147481252053E-4</v>
      </c>
      <c r="O889">
        <f t="shared" si="53"/>
        <v>10295.044829357224</v>
      </c>
      <c r="P889">
        <f t="shared" si="53"/>
        <v>10690.694532509446</v>
      </c>
      <c r="Q889">
        <f t="shared" si="53"/>
        <v>10411.769360213731</v>
      </c>
    </row>
    <row r="890" spans="1:17">
      <c r="A890">
        <f>B902</f>
        <v>2039</v>
      </c>
      <c r="B890" s="50">
        <v>2027</v>
      </c>
      <c r="C890">
        <v>160468.56916701241</v>
      </c>
      <c r="D890">
        <v>14450.407052244718</v>
      </c>
      <c r="E890">
        <v>6203.0379466014028</v>
      </c>
      <c r="F890">
        <v>1724996551.2813523</v>
      </c>
      <c r="G890">
        <v>160542661.40603465</v>
      </c>
      <c r="H890">
        <v>67417381.466793105</v>
      </c>
      <c r="I890">
        <v>469777.46222499426</v>
      </c>
      <c r="J890">
        <v>0</v>
      </c>
      <c r="K890">
        <v>8965.3767434601104</v>
      </c>
      <c r="L890">
        <f t="shared" si="51"/>
        <v>2.7233530517845777E-4</v>
      </c>
      <c r="M890">
        <v>0</v>
      </c>
      <c r="N890">
        <f t="shared" si="52"/>
        <v>1.3298316470324598E-4</v>
      </c>
      <c r="O890">
        <f t="shared" si="53"/>
        <v>10749.747194953867</v>
      </c>
      <c r="P890">
        <f t="shared" si="53"/>
        <v>11109.905819649284</v>
      </c>
      <c r="Q890">
        <f t="shared" si="53"/>
        <v>10868.445759505723</v>
      </c>
    </row>
    <row r="891" spans="1:17">
      <c r="A891">
        <f>B902</f>
        <v>2039</v>
      </c>
      <c r="B891" s="50">
        <v>2028</v>
      </c>
      <c r="C891">
        <v>173268.08415616385</v>
      </c>
      <c r="D891">
        <v>16263.455448923691</v>
      </c>
      <c r="E891">
        <v>6775.3501747597311</v>
      </c>
      <c r="F891">
        <v>1944572834.8130653</v>
      </c>
      <c r="G891">
        <v>187754027.06003106</v>
      </c>
      <c r="H891">
        <v>76845317.054910541</v>
      </c>
      <c r="I891">
        <v>528719.74440895719</v>
      </c>
      <c r="J891">
        <v>0</v>
      </c>
      <c r="K891">
        <v>10194.47864942368</v>
      </c>
      <c r="L891">
        <f t="shared" si="51"/>
        <v>2.7189505836112526E-4</v>
      </c>
      <c r="M891">
        <v>0</v>
      </c>
      <c r="N891">
        <f t="shared" si="52"/>
        <v>1.3266232790918307E-4</v>
      </c>
      <c r="O891">
        <f t="shared" si="53"/>
        <v>11222.914158042238</v>
      </c>
      <c r="P891">
        <f t="shared" si="53"/>
        <v>11544.534779197649</v>
      </c>
      <c r="Q891">
        <f t="shared" si="53"/>
        <v>11341.896001358431</v>
      </c>
    </row>
    <row r="892" spans="1:17">
      <c r="A892">
        <f>B902</f>
        <v>2039</v>
      </c>
      <c r="B892" s="50">
        <v>2029</v>
      </c>
      <c r="C892">
        <v>183394.90929314707</v>
      </c>
      <c r="D892">
        <v>17837.303433619199</v>
      </c>
      <c r="E892">
        <v>7237.8747704922453</v>
      </c>
      <c r="F892">
        <v>2148110046.9038615</v>
      </c>
      <c r="G892">
        <v>213838775.74838802</v>
      </c>
      <c r="H892">
        <v>85612882.804600611</v>
      </c>
      <c r="I892">
        <v>583138.19852504239</v>
      </c>
      <c r="J892">
        <v>0</v>
      </c>
      <c r="K892">
        <v>11332.094309043196</v>
      </c>
      <c r="L892">
        <f t="shared" si="51"/>
        <v>2.7146570044934981E-4</v>
      </c>
      <c r="M892">
        <v>0</v>
      </c>
      <c r="N892">
        <f t="shared" si="52"/>
        <v>1.3236435846818883E-4</v>
      </c>
      <c r="O892">
        <f t="shared" si="53"/>
        <v>11713.029850082814</v>
      </c>
      <c r="P892">
        <f t="shared" si="53"/>
        <v>11988.290525200759</v>
      </c>
      <c r="Q892">
        <f t="shared" si="53"/>
        <v>11828.455937595354</v>
      </c>
    </row>
    <row r="893" spans="1:17">
      <c r="A893">
        <f>B902</f>
        <v>2039</v>
      </c>
      <c r="B893" s="50">
        <v>2030</v>
      </c>
      <c r="C893">
        <v>193648.48768493335</v>
      </c>
      <c r="D893">
        <v>19761.034738569899</v>
      </c>
      <c r="E893">
        <v>7728.7181348125787</v>
      </c>
      <c r="F893">
        <v>2366594275.4231977</v>
      </c>
      <c r="G893">
        <v>245922287.36576381</v>
      </c>
      <c r="H893">
        <v>95293974.964641675</v>
      </c>
      <c r="I893">
        <v>641532.31692649669</v>
      </c>
      <c r="J893">
        <v>0</v>
      </c>
      <c r="K893">
        <v>12586.254090892144</v>
      </c>
      <c r="L893">
        <f t="shared" si="51"/>
        <v>2.7107828476927122E-4</v>
      </c>
      <c r="M893">
        <v>0</v>
      </c>
      <c r="N893">
        <f t="shared" si="52"/>
        <v>1.3207817278649786E-4</v>
      </c>
      <c r="O893">
        <f t="shared" si="53"/>
        <v>12221.083178680194</v>
      </c>
      <c r="P893">
        <f t="shared" si="53"/>
        <v>12444.808210663627</v>
      </c>
      <c r="Q893">
        <f t="shared" si="53"/>
        <v>12329.85513282049</v>
      </c>
    </row>
    <row r="894" spans="1:17">
      <c r="A894">
        <f>B902</f>
        <v>2039</v>
      </c>
      <c r="B894" s="50">
        <v>2031</v>
      </c>
      <c r="C894">
        <v>202382.97808756784</v>
      </c>
      <c r="D894">
        <v>20724.755485321926</v>
      </c>
      <c r="E894">
        <v>8091.2118172249575</v>
      </c>
      <c r="F894">
        <v>2580926323.8893733</v>
      </c>
      <c r="G894">
        <v>268376063.75931829</v>
      </c>
      <c r="H894">
        <v>104103461.81387287</v>
      </c>
      <c r="I894">
        <v>698381.19235923747</v>
      </c>
      <c r="J894">
        <v>0</v>
      </c>
      <c r="K894">
        <v>13718.387277565755</v>
      </c>
      <c r="L894">
        <f t="shared" si="51"/>
        <v>2.7059323076948568E-4</v>
      </c>
      <c r="M894">
        <v>0</v>
      </c>
      <c r="N894">
        <f t="shared" si="52"/>
        <v>1.3177647542684921E-4</v>
      </c>
      <c r="O894">
        <f t="shared" si="53"/>
        <v>12752.684777534247</v>
      </c>
      <c r="P894">
        <f t="shared" si="53"/>
        <v>12949.540656795329</v>
      </c>
      <c r="Q894">
        <f t="shared" si="53"/>
        <v>12866.238601275085</v>
      </c>
    </row>
    <row r="895" spans="1:17">
      <c r="A895">
        <f>B902</f>
        <v>2039</v>
      </c>
      <c r="B895" s="50">
        <v>2032</v>
      </c>
      <c r="C895">
        <v>211151.21987772873</v>
      </c>
      <c r="D895">
        <v>21685.567470069487</v>
      </c>
      <c r="E895">
        <v>8453.8029640154382</v>
      </c>
      <c r="F895">
        <v>2808552794.237031</v>
      </c>
      <c r="G895">
        <v>291967313.50457132</v>
      </c>
      <c r="H895">
        <v>113436997.86428319</v>
      </c>
      <c r="I895">
        <v>758850.12507760897</v>
      </c>
      <c r="J895">
        <v>0</v>
      </c>
      <c r="K895">
        <v>14918.861303327472</v>
      </c>
      <c r="L895">
        <f t="shared" si="51"/>
        <v>2.7019257983496714E-4</v>
      </c>
      <c r="M895">
        <v>0</v>
      </c>
      <c r="N895">
        <f t="shared" si="52"/>
        <v>1.3151671486560761E-4</v>
      </c>
      <c r="O895">
        <f t="shared" si="53"/>
        <v>13301.14406094068</v>
      </c>
      <c r="P895">
        <f t="shared" si="53"/>
        <v>13463.669507728855</v>
      </c>
      <c r="Q895">
        <f t="shared" si="53"/>
        <v>13418.457745838235</v>
      </c>
    </row>
    <row r="896" spans="1:17">
      <c r="A896">
        <f>B902</f>
        <v>2039</v>
      </c>
      <c r="B896" s="50">
        <v>2033</v>
      </c>
      <c r="C896">
        <v>217227.60040567914</v>
      </c>
      <c r="D896">
        <v>22390.921024916475</v>
      </c>
      <c r="E896">
        <v>8712.5634158006051</v>
      </c>
      <c r="F896">
        <v>3013942464.378695</v>
      </c>
      <c r="G896">
        <v>313446418.83775812</v>
      </c>
      <c r="H896">
        <v>121938990.90611209</v>
      </c>
      <c r="I896">
        <v>812993.37676879414</v>
      </c>
      <c r="J896">
        <v>0</v>
      </c>
      <c r="K896">
        <v>16006.114526716774</v>
      </c>
      <c r="L896">
        <f t="shared" si="51"/>
        <v>2.6974415947797053E-4</v>
      </c>
      <c r="M896">
        <v>0</v>
      </c>
      <c r="N896">
        <f t="shared" si="52"/>
        <v>1.3126330149017561E-4</v>
      </c>
      <c r="O896">
        <f t="shared" si="53"/>
        <v>13874.583426553836</v>
      </c>
      <c r="P896">
        <f t="shared" si="53"/>
        <v>13998.817578292423</v>
      </c>
      <c r="Q896">
        <f t="shared" si="53"/>
        <v>13995.765090784938</v>
      </c>
    </row>
    <row r="897" spans="1:17">
      <c r="A897">
        <f>B902</f>
        <v>2039</v>
      </c>
      <c r="B897" s="50">
        <v>2034</v>
      </c>
      <c r="C897">
        <v>223720.83289553339</v>
      </c>
      <c r="D897">
        <v>23153.94943730169</v>
      </c>
      <c r="E897">
        <v>8990.8594697936605</v>
      </c>
      <c r="F897">
        <v>3236100885.1904597</v>
      </c>
      <c r="G897">
        <v>336744211.05895829</v>
      </c>
      <c r="H897">
        <v>131164219.55420199</v>
      </c>
      <c r="I897">
        <v>871466.83397207398</v>
      </c>
      <c r="J897">
        <v>0</v>
      </c>
      <c r="K897">
        <v>17186.232979377481</v>
      </c>
      <c r="L897">
        <f t="shared" si="51"/>
        <v>2.6929532325775565E-4</v>
      </c>
      <c r="M897">
        <v>0</v>
      </c>
      <c r="N897">
        <f t="shared" si="52"/>
        <v>1.3102836305350395E-4</v>
      </c>
      <c r="O897">
        <f t="shared" si="53"/>
        <v>14464.906299993794</v>
      </c>
      <c r="P897">
        <f t="shared" si="53"/>
        <v>14543.70503705314</v>
      </c>
      <c r="Q897">
        <f t="shared" si="53"/>
        <v>14588.618584782773</v>
      </c>
    </row>
    <row r="898" spans="1:17">
      <c r="A898">
        <f>B902</f>
        <v>2039</v>
      </c>
      <c r="B898" s="50">
        <v>2035</v>
      </c>
      <c r="C898">
        <v>227716.7265657495</v>
      </c>
      <c r="D898">
        <v>23636.98503398677</v>
      </c>
      <c r="E898">
        <v>9164.7175785716445</v>
      </c>
      <c r="F898">
        <v>3432687642.8394203</v>
      </c>
      <c r="G898">
        <v>356851823.57035369</v>
      </c>
      <c r="H898">
        <v>139301595.85356045</v>
      </c>
      <c r="I898">
        <v>923106.22093552607</v>
      </c>
      <c r="J898">
        <v>0</v>
      </c>
      <c r="K898">
        <v>18222.025957844173</v>
      </c>
      <c r="L898">
        <f t="shared" si="51"/>
        <v>2.6891646341930462E-4</v>
      </c>
      <c r="M898">
        <v>0</v>
      </c>
      <c r="N898">
        <f t="shared" si="52"/>
        <v>1.3080988660747227E-4</v>
      </c>
      <c r="O898">
        <f t="shared" si="53"/>
        <v>15074.376373701682</v>
      </c>
      <c r="P898">
        <f t="shared" si="53"/>
        <v>15097.180247702881</v>
      </c>
      <c r="Q898">
        <f t="shared" si="53"/>
        <v>15199.769622935955</v>
      </c>
    </row>
    <row r="899" spans="1:17">
      <c r="A899">
        <f>B902</f>
        <v>2039</v>
      </c>
      <c r="B899" s="50">
        <v>2036</v>
      </c>
      <c r="C899">
        <v>229231.35733648966</v>
      </c>
      <c r="D899">
        <v>23782.676612953499</v>
      </c>
      <c r="E899">
        <v>9223.5113277769906</v>
      </c>
      <c r="F899">
        <v>3598142055.2093062</v>
      </c>
      <c r="G899">
        <v>372202089.56580389</v>
      </c>
      <c r="H899">
        <v>145941346.34118116</v>
      </c>
      <c r="I899">
        <v>966946.95143420948</v>
      </c>
      <c r="J899">
        <v>0</v>
      </c>
      <c r="K899">
        <v>19063.100019650235</v>
      </c>
      <c r="L899">
        <f t="shared" si="51"/>
        <v>2.6873506843185532E-4</v>
      </c>
      <c r="M899">
        <v>0</v>
      </c>
      <c r="N899">
        <f t="shared" si="52"/>
        <v>1.3062165381895675E-4</v>
      </c>
      <c r="O899">
        <f t="shared" si="53"/>
        <v>15696.552587818858</v>
      </c>
      <c r="P899">
        <f t="shared" si="53"/>
        <v>15650.134575814729</v>
      </c>
      <c r="Q899">
        <f t="shared" si="53"/>
        <v>15822.753521391867</v>
      </c>
    </row>
    <row r="900" spans="1:17">
      <c r="A900">
        <f>B902</f>
        <v>2039</v>
      </c>
      <c r="B900" s="50">
        <v>2037</v>
      </c>
      <c r="C900">
        <v>229902.33538311507</v>
      </c>
      <c r="D900">
        <v>23845.523776061069</v>
      </c>
      <c r="E900">
        <v>9249.2424295154851</v>
      </c>
      <c r="F900">
        <v>3750454413.2521143</v>
      </c>
      <c r="G900">
        <v>385928639.40204149</v>
      </c>
      <c r="H900">
        <v>152014153.25884911</v>
      </c>
      <c r="I900">
        <v>1007356.1432316167</v>
      </c>
      <c r="J900">
        <v>0</v>
      </c>
      <c r="K900">
        <v>19832.697027923925</v>
      </c>
      <c r="L900">
        <f t="shared" si="51"/>
        <v>2.6859575726934716E-4</v>
      </c>
      <c r="M900">
        <v>0</v>
      </c>
      <c r="N900">
        <f t="shared" si="52"/>
        <v>1.3046612175744509E-4</v>
      </c>
      <c r="O900">
        <f t="shared" si="53"/>
        <v>16313.250611405327</v>
      </c>
      <c r="P900">
        <f t="shared" si="53"/>
        <v>16184.531865451489</v>
      </c>
      <c r="Q900">
        <f t="shared" si="53"/>
        <v>16435.308558218025</v>
      </c>
    </row>
    <row r="901" spans="1:17">
      <c r="A901">
        <f>B902</f>
        <v>2039</v>
      </c>
      <c r="B901" s="50">
        <v>2038</v>
      </c>
      <c r="C901">
        <v>233528.73568970189</v>
      </c>
      <c r="D901">
        <v>24238.516940758982</v>
      </c>
      <c r="E901">
        <v>9398.3913739856835</v>
      </c>
      <c r="F901">
        <v>3928865966.1254845</v>
      </c>
      <c r="G901">
        <v>401868510.78072679</v>
      </c>
      <c r="H901">
        <v>159022085.92507654</v>
      </c>
      <c r="I901">
        <v>1055145.695023769</v>
      </c>
      <c r="J901">
        <v>0</v>
      </c>
      <c r="K901">
        <v>20721.788039225827</v>
      </c>
      <c r="L901">
        <f t="shared" si="51"/>
        <v>2.6856240556974719E-4</v>
      </c>
      <c r="M901">
        <v>0</v>
      </c>
      <c r="N901">
        <f t="shared" si="52"/>
        <v>1.3030761053523673E-4</v>
      </c>
      <c r="O901">
        <f t="shared" si="53"/>
        <v>16823.908006532914</v>
      </c>
      <c r="P901">
        <f t="shared" si="53"/>
        <v>16579.748330433249</v>
      </c>
      <c r="Q901">
        <f t="shared" si="53"/>
        <v>16920.138734086173</v>
      </c>
    </row>
    <row r="902" spans="1:17">
      <c r="A902">
        <f>B902</f>
        <v>2039</v>
      </c>
      <c r="B902" s="50">
        <v>2039</v>
      </c>
      <c r="C902">
        <v>213786.86650577839</v>
      </c>
      <c r="D902">
        <v>22181.377172106892</v>
      </c>
      <c r="E902">
        <v>8602.2849457855846</v>
      </c>
      <c r="F902">
        <v>3683440931.1298332</v>
      </c>
      <c r="G902">
        <v>373590578.24936408</v>
      </c>
      <c r="H902">
        <v>148646678.16320258</v>
      </c>
      <c r="I902">
        <v>989785.96268107952</v>
      </c>
      <c r="J902">
        <v>0</v>
      </c>
      <c r="K902">
        <v>19347.470218729381</v>
      </c>
      <c r="L902">
        <f t="shared" si="51"/>
        <v>2.6871232122011507E-4</v>
      </c>
      <c r="M902">
        <v>0</v>
      </c>
      <c r="N902">
        <f t="shared" si="52"/>
        <v>1.3015743411021503E-4</v>
      </c>
      <c r="O902">
        <f t="shared" si="53"/>
        <v>17229.500536368421</v>
      </c>
      <c r="P902">
        <f t="shared" si="53"/>
        <v>16842.533056024793</v>
      </c>
      <c r="Q902">
        <f t="shared" si="53"/>
        <v>17279.906338841669</v>
      </c>
    </row>
    <row r="903" spans="1:17">
      <c r="A903">
        <f>B947</f>
        <v>2040</v>
      </c>
      <c r="B903" s="50">
        <v>1996</v>
      </c>
      <c r="C903">
        <v>3512.4704243331112</v>
      </c>
      <c r="F903">
        <v>8733934.8956112321</v>
      </c>
      <c r="I903">
        <v>4311.0352767470577</v>
      </c>
      <c r="L903">
        <f t="shared" si="51"/>
        <v>4.9359599404769279E-4</v>
      </c>
      <c r="M903">
        <v>0</v>
      </c>
      <c r="N903" t="e">
        <f t="shared" si="52"/>
        <v>#DIV/0!</v>
      </c>
      <c r="O903">
        <f t="shared" si="53"/>
        <v>2486.5504446971918</v>
      </c>
      <c r="P903" t="e">
        <f t="shared" si="53"/>
        <v>#DIV/0!</v>
      </c>
      <c r="Q903" t="e">
        <f t="shared" si="53"/>
        <v>#DIV/0!</v>
      </c>
    </row>
    <row r="904" spans="1:17">
      <c r="A904">
        <f>B947</f>
        <v>2040</v>
      </c>
      <c r="B904" s="50">
        <v>1997</v>
      </c>
      <c r="C904">
        <v>4875.5120875442453</v>
      </c>
      <c r="D904">
        <v>0.1159402841693251</v>
      </c>
      <c r="F904">
        <v>13296658.712434128</v>
      </c>
      <c r="G904">
        <v>350.71460974980329</v>
      </c>
      <c r="I904">
        <v>6556.0813826346121</v>
      </c>
      <c r="J904">
        <v>0</v>
      </c>
      <c r="L904">
        <f t="shared" si="51"/>
        <v>4.9306231922037773E-4</v>
      </c>
      <c r="M904">
        <v>0</v>
      </c>
      <c r="N904" t="e">
        <f t="shared" si="52"/>
        <v>#DIV/0!</v>
      </c>
      <c r="O904">
        <f t="shared" si="53"/>
        <v>2727.2332574877369</v>
      </c>
      <c r="P904">
        <f t="shared" si="53"/>
        <v>3024.959031820224</v>
      </c>
      <c r="Q904" t="e">
        <f t="shared" si="53"/>
        <v>#DIV/0!</v>
      </c>
    </row>
    <row r="905" spans="1:17">
      <c r="A905">
        <f>B947</f>
        <v>2040</v>
      </c>
      <c r="B905" s="50">
        <v>1998</v>
      </c>
      <c r="C905">
        <v>5430.5552953300594</v>
      </c>
      <c r="D905">
        <v>0.51560706020041602</v>
      </c>
      <c r="F905">
        <v>15642579.172919273</v>
      </c>
      <c r="G905">
        <v>1555.86445951413</v>
      </c>
      <c r="I905">
        <v>7559.3970321500055</v>
      </c>
      <c r="J905">
        <v>0</v>
      </c>
      <c r="L905">
        <f t="shared" si="51"/>
        <v>4.8325771272022557E-4</v>
      </c>
      <c r="M905">
        <v>0</v>
      </c>
      <c r="N905" t="e">
        <f t="shared" si="52"/>
        <v>#DIV/0!</v>
      </c>
      <c r="O905">
        <f t="shared" si="53"/>
        <v>2880.4750752415544</v>
      </c>
      <c r="P905">
        <f t="shared" si="53"/>
        <v>3017.539090541869</v>
      </c>
      <c r="Q905" t="e">
        <f t="shared" si="53"/>
        <v>#DIV/0!</v>
      </c>
    </row>
    <row r="906" spans="1:17">
      <c r="A906">
        <f>B947</f>
        <v>2040</v>
      </c>
      <c r="B906" s="50">
        <v>1999</v>
      </c>
      <c r="C906">
        <v>5703.7455026111338</v>
      </c>
      <c r="D906">
        <v>1.8644050852560317</v>
      </c>
      <c r="F906">
        <v>17301418.057337079</v>
      </c>
      <c r="G906">
        <v>5606.0796011866105</v>
      </c>
      <c r="I906">
        <v>8270.5859391915183</v>
      </c>
      <c r="J906">
        <v>0</v>
      </c>
      <c r="L906">
        <f t="shared" si="51"/>
        <v>4.7802936798490799E-4</v>
      </c>
      <c r="M906">
        <v>0</v>
      </c>
      <c r="N906" t="e">
        <f t="shared" si="52"/>
        <v>#DIV/0!</v>
      </c>
      <c r="O906">
        <f t="shared" si="53"/>
        <v>3033.3432740672974</v>
      </c>
      <c r="P906">
        <f t="shared" si="53"/>
        <v>3006.8999733589276</v>
      </c>
      <c r="Q906" t="e">
        <f t="shared" si="53"/>
        <v>#DIV/0!</v>
      </c>
    </row>
    <row r="907" spans="1:17">
      <c r="A907">
        <f>B947</f>
        <v>2040</v>
      </c>
      <c r="B907" s="50">
        <v>2000</v>
      </c>
      <c r="C907">
        <v>7023.7470308029051</v>
      </c>
      <c r="D907">
        <v>1.2648605353661815</v>
      </c>
      <c r="F907">
        <v>22633369.740804832</v>
      </c>
      <c r="G907">
        <v>4031.694009871157</v>
      </c>
      <c r="I907">
        <v>11004.92614062219</v>
      </c>
      <c r="J907">
        <v>0</v>
      </c>
      <c r="L907">
        <f t="shared" si="51"/>
        <v>4.8622570419913354E-4</v>
      </c>
      <c r="M907">
        <v>0</v>
      </c>
      <c r="N907" t="e">
        <f t="shared" si="52"/>
        <v>#DIV/0!</v>
      </c>
      <c r="O907">
        <f t="shared" si="53"/>
        <v>3222.4067355423458</v>
      </c>
      <c r="P907">
        <f t="shared" si="53"/>
        <v>3187.461302762496</v>
      </c>
      <c r="Q907" t="e">
        <f t="shared" si="53"/>
        <v>#DIV/0!</v>
      </c>
    </row>
    <row r="908" spans="1:17">
      <c r="A908">
        <f>B947</f>
        <v>2040</v>
      </c>
      <c r="B908" s="50">
        <v>2001</v>
      </c>
      <c r="C908">
        <v>6970.8196321114765</v>
      </c>
      <c r="D908">
        <v>0.286943124258348</v>
      </c>
      <c r="F908">
        <v>23363771.005210314</v>
      </c>
      <c r="G908">
        <v>895.49435140812602</v>
      </c>
      <c r="I908">
        <v>11274.605586365798</v>
      </c>
      <c r="J908">
        <v>0</v>
      </c>
      <c r="L908">
        <f t="shared" si="51"/>
        <v>4.8256788614524035E-4</v>
      </c>
      <c r="M908">
        <v>0</v>
      </c>
      <c r="N908" t="e">
        <f t="shared" si="52"/>
        <v>#DIV/0!</v>
      </c>
      <c r="O908">
        <f t="shared" si="53"/>
        <v>3351.6533547337499</v>
      </c>
      <c r="P908">
        <f t="shared" si="53"/>
        <v>3120.8078385661947</v>
      </c>
      <c r="Q908" t="e">
        <f t="shared" si="53"/>
        <v>#DIV/0!</v>
      </c>
    </row>
    <row r="909" spans="1:17">
      <c r="A909">
        <f>B947</f>
        <v>2040</v>
      </c>
      <c r="B909" s="50">
        <v>2002</v>
      </c>
      <c r="C909">
        <v>6795.2544224990461</v>
      </c>
      <c r="D909">
        <v>3.8313750160636988</v>
      </c>
      <c r="F909">
        <v>24021885.14393682</v>
      </c>
      <c r="G909">
        <v>10629.14404242266</v>
      </c>
      <c r="I909">
        <v>11572.499917439492</v>
      </c>
      <c r="J909">
        <v>0</v>
      </c>
      <c r="L909">
        <f t="shared" si="51"/>
        <v>4.8174819953131025E-4</v>
      </c>
      <c r="M909">
        <v>0</v>
      </c>
      <c r="N909" t="e">
        <f t="shared" si="52"/>
        <v>#DIV/0!</v>
      </c>
      <c r="O909">
        <f t="shared" si="53"/>
        <v>3535.0972385081718</v>
      </c>
      <c r="P909">
        <f t="shared" si="53"/>
        <v>2774.237446832572</v>
      </c>
      <c r="Q909" t="e">
        <f t="shared" si="53"/>
        <v>#DIV/0!</v>
      </c>
    </row>
    <row r="910" spans="1:17">
      <c r="A910">
        <f>B947</f>
        <v>2040</v>
      </c>
      <c r="B910" s="50">
        <v>2003</v>
      </c>
      <c r="C910">
        <v>6864.2507733198636</v>
      </c>
      <c r="D910">
        <v>0.75884252076859837</v>
      </c>
      <c r="F910">
        <v>25218980.418701958</v>
      </c>
      <c r="G910">
        <v>1975.4167078694188</v>
      </c>
      <c r="I910">
        <v>12173.217681894477</v>
      </c>
      <c r="J910">
        <v>0</v>
      </c>
      <c r="L910">
        <f t="shared" si="51"/>
        <v>4.8270062785199004E-4</v>
      </c>
      <c r="M910">
        <v>0</v>
      </c>
      <c r="N910" t="e">
        <f t="shared" si="52"/>
        <v>#DIV/0!</v>
      </c>
      <c r="O910">
        <f t="shared" si="53"/>
        <v>3673.9596572904507</v>
      </c>
      <c r="P910">
        <f t="shared" si="53"/>
        <v>2603.197177022455</v>
      </c>
      <c r="Q910" t="e">
        <f t="shared" si="53"/>
        <v>#DIV/0!</v>
      </c>
    </row>
    <row r="911" spans="1:17">
      <c r="A911">
        <f>B947</f>
        <v>2040</v>
      </c>
      <c r="B911" s="50">
        <v>2004</v>
      </c>
      <c r="C911">
        <v>7384.413444390284</v>
      </c>
      <c r="D911">
        <v>8.74481764808243E-2</v>
      </c>
      <c r="F911">
        <v>29165389.898090824</v>
      </c>
      <c r="G911">
        <v>342.67775056105597</v>
      </c>
      <c r="I911">
        <v>13939.113783087665</v>
      </c>
      <c r="J911">
        <v>0</v>
      </c>
      <c r="L911">
        <f t="shared" si="51"/>
        <v>4.7793339406033877E-4</v>
      </c>
      <c r="M911">
        <v>0</v>
      </c>
      <c r="N911" t="e">
        <f t="shared" si="52"/>
        <v>#DIV/0!</v>
      </c>
      <c r="O911">
        <f t="shared" si="53"/>
        <v>3949.5878877484697</v>
      </c>
      <c r="P911">
        <f t="shared" si="53"/>
        <v>3918.6380362796772</v>
      </c>
      <c r="Q911" t="e">
        <f t="shared" si="53"/>
        <v>#DIV/0!</v>
      </c>
    </row>
    <row r="912" spans="1:17">
      <c r="A912">
        <f>B947</f>
        <v>2040</v>
      </c>
      <c r="B912" s="50">
        <v>2005</v>
      </c>
      <c r="C912">
        <v>8111.1539347465341</v>
      </c>
      <c r="D912">
        <v>7.9713433004373696E-2</v>
      </c>
      <c r="F912">
        <v>33207537.266379103</v>
      </c>
      <c r="G912">
        <v>320.15240719386202</v>
      </c>
      <c r="I912">
        <v>15560.508814287234</v>
      </c>
      <c r="J912">
        <v>0</v>
      </c>
      <c r="L912">
        <f t="shared" si="51"/>
        <v>4.685836438115342E-4</v>
      </c>
      <c r="M912">
        <v>0</v>
      </c>
      <c r="N912" t="e">
        <f t="shared" si="52"/>
        <v>#DIV/0!</v>
      </c>
      <c r="O912">
        <f t="shared" si="53"/>
        <v>4094.05832185292</v>
      </c>
      <c r="P912">
        <f t="shared" si="53"/>
        <v>4016.2917983509251</v>
      </c>
      <c r="Q912" t="e">
        <f t="shared" si="53"/>
        <v>#DIV/0!</v>
      </c>
    </row>
    <row r="913" spans="1:17">
      <c r="A913">
        <f>B947</f>
        <v>2040</v>
      </c>
      <c r="B913" s="50">
        <v>2006</v>
      </c>
      <c r="C913">
        <v>8714.7257147214877</v>
      </c>
      <c r="D913">
        <v>5.02942820707152E-2</v>
      </c>
      <c r="F913">
        <v>37492174.651468366</v>
      </c>
      <c r="G913">
        <v>206.33279168359999</v>
      </c>
      <c r="I913">
        <v>17342.374523519953</v>
      </c>
      <c r="J913">
        <v>0</v>
      </c>
      <c r="L913">
        <f t="shared" si="51"/>
        <v>4.6255984574745777E-4</v>
      </c>
      <c r="M913">
        <v>0</v>
      </c>
      <c r="N913" t="e">
        <f t="shared" si="52"/>
        <v>#DIV/0!</v>
      </c>
      <c r="O913">
        <f t="shared" si="53"/>
        <v>4302.16347350257</v>
      </c>
      <c r="P913">
        <f t="shared" si="53"/>
        <v>4102.5099313176433</v>
      </c>
      <c r="Q913" t="e">
        <f t="shared" si="53"/>
        <v>#DIV/0!</v>
      </c>
    </row>
    <row r="914" spans="1:17">
      <c r="A914">
        <f>B947</f>
        <v>2040</v>
      </c>
      <c r="B914" s="50">
        <v>2007</v>
      </c>
      <c r="C914">
        <v>9152.076555243937</v>
      </c>
      <c r="D914">
        <v>0.232938775107006</v>
      </c>
      <c r="F914">
        <v>40482291.676795118</v>
      </c>
      <c r="G914">
        <v>1025.4119240100099</v>
      </c>
      <c r="I914">
        <v>18319.397504065641</v>
      </c>
      <c r="J914">
        <v>0</v>
      </c>
      <c r="L914">
        <f t="shared" si="51"/>
        <v>4.5252866735720189E-4</v>
      </c>
      <c r="M914">
        <v>0</v>
      </c>
      <c r="N914" t="e">
        <f t="shared" si="52"/>
        <v>#DIV/0!</v>
      </c>
      <c r="O914">
        <f t="shared" si="53"/>
        <v>4423.2903245984826</v>
      </c>
      <c r="P914">
        <f t="shared" si="53"/>
        <v>4402.0662662923442</v>
      </c>
      <c r="Q914" t="e">
        <f t="shared" si="53"/>
        <v>#DIV/0!</v>
      </c>
    </row>
    <row r="915" spans="1:17">
      <c r="A915">
        <f>B947</f>
        <v>2040</v>
      </c>
      <c r="B915" s="50">
        <v>2008</v>
      </c>
      <c r="C915">
        <v>8155.6258564367554</v>
      </c>
      <c r="D915">
        <v>4.0807784981033697</v>
      </c>
      <c r="F915">
        <v>37739674.677965373</v>
      </c>
      <c r="G915">
        <v>17042.9826481161</v>
      </c>
      <c r="I915">
        <v>16971.697867091989</v>
      </c>
      <c r="J915">
        <v>0</v>
      </c>
      <c r="L915">
        <f t="shared" si="51"/>
        <v>4.4970440291052796E-4</v>
      </c>
      <c r="M915">
        <v>0</v>
      </c>
      <c r="N915" t="e">
        <f t="shared" si="52"/>
        <v>#DIV/0!</v>
      </c>
      <c r="O915">
        <f t="shared" si="53"/>
        <v>4627.4406578104208</v>
      </c>
      <c r="P915">
        <f t="shared" si="53"/>
        <v>4176.4047365073102</v>
      </c>
      <c r="Q915" t="e">
        <f t="shared" si="53"/>
        <v>#DIV/0!</v>
      </c>
    </row>
    <row r="916" spans="1:17">
      <c r="A916">
        <f>B947</f>
        <v>2040</v>
      </c>
      <c r="B916" s="50">
        <v>2009</v>
      </c>
      <c r="C916">
        <v>6078.1688084343086</v>
      </c>
      <c r="D916">
        <v>0.65998509183356602</v>
      </c>
      <c r="F916">
        <v>28690258.116841152</v>
      </c>
      <c r="G916">
        <v>3232.9565787956299</v>
      </c>
      <c r="I916">
        <v>11958.800393931779</v>
      </c>
      <c r="J916">
        <v>0</v>
      </c>
      <c r="L916">
        <f t="shared" ref="L916:L979" si="54">I916/F916</f>
        <v>4.1682442678729246E-4</v>
      </c>
      <c r="M916">
        <v>0</v>
      </c>
      <c r="N916" t="e">
        <f t="shared" ref="N916:N979" si="55">K916/H916</f>
        <v>#DIV/0!</v>
      </c>
      <c r="O916">
        <f t="shared" ref="O916:Q979" si="56">F916/C916</f>
        <v>4720.2141008373128</v>
      </c>
      <c r="P916">
        <f t="shared" si="56"/>
        <v>4898.5297074118025</v>
      </c>
      <c r="Q916" t="e">
        <f t="shared" si="56"/>
        <v>#DIV/0!</v>
      </c>
    </row>
    <row r="917" spans="1:17">
      <c r="A917">
        <f>B947</f>
        <v>2040</v>
      </c>
      <c r="B917" s="50">
        <v>2010</v>
      </c>
      <c r="C917">
        <v>8206.690339011262</v>
      </c>
      <c r="D917">
        <v>4.0699889889216498</v>
      </c>
      <c r="E917">
        <v>0.174128501844066</v>
      </c>
      <c r="F917">
        <v>40595020.131221727</v>
      </c>
      <c r="G917">
        <v>19635.445192073399</v>
      </c>
      <c r="H917">
        <v>741.48902300049394</v>
      </c>
      <c r="I917">
        <v>15952.78961295199</v>
      </c>
      <c r="J917">
        <v>0</v>
      </c>
      <c r="K917">
        <v>0.14270094155367699</v>
      </c>
      <c r="L917">
        <f t="shared" si="54"/>
        <v>3.9297405350176588E-4</v>
      </c>
      <c r="M917">
        <v>0</v>
      </c>
      <c r="N917">
        <f t="shared" si="55"/>
        <v>1.9245185987545218E-4</v>
      </c>
      <c r="O917">
        <f t="shared" si="56"/>
        <v>4946.5763242277517</v>
      </c>
      <c r="P917">
        <f t="shared" si="56"/>
        <v>4824.446760303359</v>
      </c>
      <c r="Q917">
        <f t="shared" si="56"/>
        <v>4258.2863525955418</v>
      </c>
    </row>
    <row r="918" spans="1:17">
      <c r="A918">
        <f>B947</f>
        <v>2040</v>
      </c>
      <c r="B918" s="50">
        <v>2011</v>
      </c>
      <c r="C918">
        <v>9471.2665733252816</v>
      </c>
      <c r="D918">
        <v>58.821502617161421</v>
      </c>
      <c r="E918">
        <v>8.8837741199027302</v>
      </c>
      <c r="F918">
        <v>49845582.454301961</v>
      </c>
      <c r="G918">
        <v>302608.90433848905</v>
      </c>
      <c r="H918">
        <v>40328.405516550403</v>
      </c>
      <c r="I918">
        <v>19953.322721181947</v>
      </c>
      <c r="J918">
        <v>0</v>
      </c>
      <c r="K918">
        <v>7.7343506674493003</v>
      </c>
      <c r="L918">
        <f t="shared" si="54"/>
        <v>4.0030272972484566E-4</v>
      </c>
      <c r="M918">
        <v>0</v>
      </c>
      <c r="N918">
        <f t="shared" si="55"/>
        <v>1.917841920200687E-4</v>
      </c>
      <c r="O918">
        <f t="shared" si="56"/>
        <v>5262.8211938080422</v>
      </c>
      <c r="P918">
        <f t="shared" si="56"/>
        <v>5144.528631103035</v>
      </c>
      <c r="Q918">
        <f t="shared" si="56"/>
        <v>4539.5577343868763</v>
      </c>
    </row>
    <row r="919" spans="1:17">
      <c r="A919">
        <f>B947</f>
        <v>2040</v>
      </c>
      <c r="B919" s="50">
        <v>2012</v>
      </c>
      <c r="C919">
        <v>13132.645250716507</v>
      </c>
      <c r="D919">
        <v>100.70072137564233</v>
      </c>
      <c r="E919">
        <v>96.938794241729397</v>
      </c>
      <c r="F919">
        <v>70536095.342163339</v>
      </c>
      <c r="G919">
        <v>545857.59880349156</v>
      </c>
      <c r="H919">
        <v>468345.17971855699</v>
      </c>
      <c r="I919">
        <v>26711.995095951945</v>
      </c>
      <c r="J919">
        <v>0</v>
      </c>
      <c r="K919">
        <v>88.538693569806796</v>
      </c>
      <c r="L919">
        <f t="shared" si="54"/>
        <v>3.786996567696979E-4</v>
      </c>
      <c r="M919">
        <v>0</v>
      </c>
      <c r="N919">
        <f t="shared" si="55"/>
        <v>1.8904580938147462E-4</v>
      </c>
      <c r="O919">
        <f t="shared" si="56"/>
        <v>5371.0500813470881</v>
      </c>
      <c r="P919">
        <f t="shared" si="56"/>
        <v>5420.5927360469195</v>
      </c>
      <c r="Q919">
        <f t="shared" si="56"/>
        <v>4831.3493414275181</v>
      </c>
    </row>
    <row r="920" spans="1:17">
      <c r="A920">
        <f>B947</f>
        <v>2040</v>
      </c>
      <c r="B920" s="50">
        <v>2013</v>
      </c>
      <c r="C920">
        <v>18540.895991656584</v>
      </c>
      <c r="D920">
        <v>303.17000405931367</v>
      </c>
      <c r="E920">
        <v>207.66362242844701</v>
      </c>
      <c r="F920">
        <v>104752727.71110444</v>
      </c>
      <c r="G920">
        <v>1727718.8962094949</v>
      </c>
      <c r="H920">
        <v>1064692.39954645</v>
      </c>
      <c r="I920">
        <v>38759.838032005711</v>
      </c>
      <c r="J920">
        <v>0</v>
      </c>
      <c r="K920">
        <v>199.19305067383399</v>
      </c>
      <c r="L920">
        <f t="shared" si="54"/>
        <v>3.7001268490974987E-4</v>
      </c>
      <c r="M920">
        <v>0</v>
      </c>
      <c r="N920">
        <f t="shared" si="55"/>
        <v>1.8708976485479615E-4</v>
      </c>
      <c r="O920">
        <f t="shared" si="56"/>
        <v>5649.8201466770124</v>
      </c>
      <c r="P920">
        <f t="shared" si="56"/>
        <v>5698.8451135537653</v>
      </c>
      <c r="Q920">
        <f t="shared" si="56"/>
        <v>5127.0048509016187</v>
      </c>
    </row>
    <row r="921" spans="1:17">
      <c r="A921">
        <f>B947</f>
        <v>2040</v>
      </c>
      <c r="B921" s="50">
        <v>2014</v>
      </c>
      <c r="C921">
        <v>20806.794395020996</v>
      </c>
      <c r="D921">
        <v>383.51820730548854</v>
      </c>
      <c r="E921">
        <v>335.86190645199002</v>
      </c>
      <c r="F921">
        <v>123137255.93659028</v>
      </c>
      <c r="G921">
        <v>2303726.2416154458</v>
      </c>
      <c r="H921">
        <v>1828813.33287789</v>
      </c>
      <c r="I921">
        <v>45338.826687028144</v>
      </c>
      <c r="J921">
        <v>0</v>
      </c>
      <c r="K921">
        <v>339.83130262652202</v>
      </c>
      <c r="L921">
        <f t="shared" si="54"/>
        <v>3.6819747477867656E-4</v>
      </c>
      <c r="M921">
        <v>0</v>
      </c>
      <c r="N921">
        <f t="shared" si="55"/>
        <v>1.8582066114519768E-4</v>
      </c>
      <c r="O921">
        <f t="shared" si="56"/>
        <v>5918.127203970289</v>
      </c>
      <c r="P921">
        <f t="shared" si="56"/>
        <v>6006.8236598228305</v>
      </c>
      <c r="Q921">
        <f t="shared" si="56"/>
        <v>5445.1347346809362</v>
      </c>
    </row>
    <row r="922" spans="1:17">
      <c r="A922">
        <f>B947</f>
        <v>2040</v>
      </c>
      <c r="B922" s="50">
        <v>2015</v>
      </c>
      <c r="C922">
        <v>30360.496694382826</v>
      </c>
      <c r="D922">
        <v>598.59519687049033</v>
      </c>
      <c r="E922">
        <v>286.00912978821913</v>
      </c>
      <c r="F922">
        <v>189348170.6500366</v>
      </c>
      <c r="G922">
        <v>3797867.6574768871</v>
      </c>
      <c r="H922">
        <v>1652110.3047035513</v>
      </c>
      <c r="I922">
        <v>68242.240986433651</v>
      </c>
      <c r="J922">
        <v>0</v>
      </c>
      <c r="K922">
        <v>304.8931561045689</v>
      </c>
      <c r="L922">
        <f t="shared" si="54"/>
        <v>3.6040612778120052E-4</v>
      </c>
      <c r="M922">
        <v>0</v>
      </c>
      <c r="N922">
        <f t="shared" si="55"/>
        <v>1.8454769953104181E-4</v>
      </c>
      <c r="O922">
        <f t="shared" si="56"/>
        <v>6236.6624813838771</v>
      </c>
      <c r="P922">
        <f t="shared" si="56"/>
        <v>6344.6343661500823</v>
      </c>
      <c r="Q922">
        <f t="shared" si="56"/>
        <v>5776.4250600212927</v>
      </c>
    </row>
    <row r="923" spans="1:17">
      <c r="A923">
        <f>B947</f>
        <v>2040</v>
      </c>
      <c r="B923" s="50">
        <v>2016</v>
      </c>
      <c r="C923">
        <v>34291.615641804943</v>
      </c>
      <c r="D923">
        <v>1205.0652308326901</v>
      </c>
      <c r="E923">
        <v>368.46443017446592</v>
      </c>
      <c r="F923">
        <v>222898882.25766972</v>
      </c>
      <c r="G923">
        <v>7974043.7293580696</v>
      </c>
      <c r="H923">
        <v>2261420.2189269736</v>
      </c>
      <c r="I923">
        <v>78637.658659873268</v>
      </c>
      <c r="J923">
        <v>0</v>
      </c>
      <c r="K923">
        <v>414.18625760406849</v>
      </c>
      <c r="L923">
        <f t="shared" si="54"/>
        <v>3.5279521307320251E-4</v>
      </c>
      <c r="M923">
        <v>0</v>
      </c>
      <c r="N923">
        <f t="shared" si="55"/>
        <v>1.83153159301192E-4</v>
      </c>
      <c r="O923">
        <f t="shared" si="56"/>
        <v>6500.0985834547109</v>
      </c>
      <c r="P923">
        <f t="shared" si="56"/>
        <v>6617.1054689280772</v>
      </c>
      <c r="Q923">
        <f t="shared" si="56"/>
        <v>6137.417980498697</v>
      </c>
    </row>
    <row r="924" spans="1:17">
      <c r="A924">
        <f>B947</f>
        <v>2040</v>
      </c>
      <c r="B924" s="50">
        <v>2017</v>
      </c>
      <c r="C924">
        <v>43120.092071216714</v>
      </c>
      <c r="D924">
        <v>2576.29517223734</v>
      </c>
      <c r="E924">
        <v>1136.4996318359331</v>
      </c>
      <c r="F924">
        <v>290323343.41875017</v>
      </c>
      <c r="G924">
        <v>17995806.230668899</v>
      </c>
      <c r="H924">
        <v>7272718.0539348638</v>
      </c>
      <c r="I924">
        <v>102862.2888012078</v>
      </c>
      <c r="J924">
        <v>0</v>
      </c>
      <c r="K924">
        <v>1326.9324896371104</v>
      </c>
      <c r="L924">
        <f t="shared" si="54"/>
        <v>3.543025083341079E-4</v>
      </c>
      <c r="M924">
        <v>0</v>
      </c>
      <c r="N924">
        <f t="shared" si="55"/>
        <v>1.824534486001669E-4</v>
      </c>
      <c r="O924">
        <f t="shared" si="56"/>
        <v>6732.901751212753</v>
      </c>
      <c r="P924">
        <f t="shared" si="56"/>
        <v>6985.1492269190358</v>
      </c>
      <c r="Q924">
        <f t="shared" si="56"/>
        <v>6399.2260535855285</v>
      </c>
    </row>
    <row r="925" spans="1:17">
      <c r="A925">
        <f>B947</f>
        <v>2040</v>
      </c>
      <c r="B925" s="50">
        <v>2018</v>
      </c>
      <c r="C925">
        <v>48873.991518646464</v>
      </c>
      <c r="D925">
        <v>5926.7735157519</v>
      </c>
      <c r="E925">
        <v>1378.6943071352284</v>
      </c>
      <c r="F925">
        <v>342914600.91978794</v>
      </c>
      <c r="G925">
        <v>43562674.773231402</v>
      </c>
      <c r="H925">
        <v>9387552.1009310484</v>
      </c>
      <c r="I925">
        <v>121874.46251116345</v>
      </c>
      <c r="J925">
        <v>0</v>
      </c>
      <c r="K925">
        <v>1706.5371081517508</v>
      </c>
      <c r="L925">
        <f t="shared" si="54"/>
        <v>3.5540762097695407E-4</v>
      </c>
      <c r="M925">
        <v>0</v>
      </c>
      <c r="N925">
        <f t="shared" si="55"/>
        <v>1.8178723162372629E-4</v>
      </c>
      <c r="O925">
        <f t="shared" si="56"/>
        <v>7016.3002911059302</v>
      </c>
      <c r="P925">
        <f t="shared" si="56"/>
        <v>7350.1500702621033</v>
      </c>
      <c r="Q925">
        <f t="shared" si="56"/>
        <v>6809.0163659537584</v>
      </c>
    </row>
    <row r="926" spans="1:17">
      <c r="A926">
        <f>B947</f>
        <v>2040</v>
      </c>
      <c r="B926" s="50">
        <v>2019</v>
      </c>
      <c r="C926">
        <v>46686.608907767164</v>
      </c>
      <c r="D926">
        <v>5173.1101959284069</v>
      </c>
      <c r="E926">
        <v>1290.2611679115</v>
      </c>
      <c r="F926">
        <v>338612117.63220167</v>
      </c>
      <c r="G926">
        <v>40187594.47820583</v>
      </c>
      <c r="H926">
        <v>9302168.0410257298</v>
      </c>
      <c r="I926">
        <v>116912.69532889509</v>
      </c>
      <c r="J926">
        <v>0</v>
      </c>
      <c r="K926">
        <v>1639.7935575763911</v>
      </c>
      <c r="L926">
        <f t="shared" si="54"/>
        <v>3.4527026423751588E-4</v>
      </c>
      <c r="M926">
        <v>0</v>
      </c>
      <c r="N926">
        <f t="shared" si="55"/>
        <v>1.7628079285864789E-4</v>
      </c>
      <c r="O926">
        <f t="shared" si="56"/>
        <v>7252.8745512691839</v>
      </c>
      <c r="P926">
        <f t="shared" si="56"/>
        <v>7768.555657259385</v>
      </c>
      <c r="Q926">
        <f t="shared" si="56"/>
        <v>7209.5233681122245</v>
      </c>
    </row>
    <row r="927" spans="1:17">
      <c r="A927">
        <f>B947</f>
        <v>2040</v>
      </c>
      <c r="B927" s="50">
        <v>2020</v>
      </c>
      <c r="C927">
        <v>44363.150234424516</v>
      </c>
      <c r="D927">
        <v>2791.2546956977435</v>
      </c>
      <c r="E927">
        <v>1449.0750035900126</v>
      </c>
      <c r="F927">
        <v>335008436.76120168</v>
      </c>
      <c r="G927">
        <v>22738331.021386351</v>
      </c>
      <c r="H927">
        <v>10937607.466885524</v>
      </c>
      <c r="I927">
        <v>112546.51945984286</v>
      </c>
      <c r="J927">
        <v>0</v>
      </c>
      <c r="K927">
        <v>1889.495809506705</v>
      </c>
      <c r="L927">
        <f t="shared" si="54"/>
        <v>3.3595129886256406E-4</v>
      </c>
      <c r="M927">
        <v>0</v>
      </c>
      <c r="N927">
        <f t="shared" si="55"/>
        <v>1.7275220519910809E-4</v>
      </c>
      <c r="O927">
        <f t="shared" si="56"/>
        <v>7551.5024291770169</v>
      </c>
      <c r="P927">
        <f t="shared" si="56"/>
        <v>8146.2759584188861</v>
      </c>
      <c r="Q927">
        <f t="shared" si="56"/>
        <v>7547.992643436769</v>
      </c>
    </row>
    <row r="928" spans="1:17">
      <c r="A928">
        <f>B947</f>
        <v>2040</v>
      </c>
      <c r="B928" s="50">
        <v>2021</v>
      </c>
      <c r="C928">
        <v>61733.317891784303</v>
      </c>
      <c r="D928">
        <v>4523.3523689185395</v>
      </c>
      <c r="E928">
        <v>2357.646071883009</v>
      </c>
      <c r="F928">
        <v>487255710.07232034</v>
      </c>
      <c r="G928">
        <v>37950713.931722574</v>
      </c>
      <c r="H928">
        <v>18678370.442761704</v>
      </c>
      <c r="I928">
        <v>156657.85519768894</v>
      </c>
      <c r="J928">
        <v>0</v>
      </c>
      <c r="K928">
        <v>3125.5692156992081</v>
      </c>
      <c r="L928">
        <f t="shared" si="54"/>
        <v>3.215105579254006E-4</v>
      </c>
      <c r="M928">
        <v>0</v>
      </c>
      <c r="N928">
        <f t="shared" si="55"/>
        <v>1.6733629013715367E-4</v>
      </c>
      <c r="O928">
        <f t="shared" si="56"/>
        <v>7892.9130445646451</v>
      </c>
      <c r="P928">
        <f t="shared" si="56"/>
        <v>8389.9530340582278</v>
      </c>
      <c r="Q928">
        <f t="shared" si="56"/>
        <v>7922.4658295906265</v>
      </c>
    </row>
    <row r="929" spans="1:17">
      <c r="A929">
        <f>B947</f>
        <v>2040</v>
      </c>
      <c r="B929" s="50">
        <v>2022</v>
      </c>
      <c r="C929">
        <v>82297.357064058058</v>
      </c>
      <c r="D929">
        <v>6769.3076210580848</v>
      </c>
      <c r="E929">
        <v>3327.2741541769974</v>
      </c>
      <c r="F929">
        <v>678915363.34377539</v>
      </c>
      <c r="G929">
        <v>58756340.418292582</v>
      </c>
      <c r="H929">
        <v>27620693.1443238</v>
      </c>
      <c r="I929">
        <v>210575.93420390817</v>
      </c>
      <c r="J929">
        <v>0</v>
      </c>
      <c r="K929">
        <v>4176.0032838025199</v>
      </c>
      <c r="L929">
        <f t="shared" si="54"/>
        <v>3.10165221724819E-4</v>
      </c>
      <c r="M929">
        <v>0</v>
      </c>
      <c r="N929">
        <f t="shared" si="55"/>
        <v>1.5119111102614421E-4</v>
      </c>
      <c r="O929">
        <f t="shared" si="56"/>
        <v>8249.5402958727573</v>
      </c>
      <c r="P929">
        <f t="shared" si="56"/>
        <v>8679.8153825233603</v>
      </c>
      <c r="Q929">
        <f t="shared" si="56"/>
        <v>8301.2976582195079</v>
      </c>
    </row>
    <row r="930" spans="1:17">
      <c r="A930">
        <f>B947</f>
        <v>2040</v>
      </c>
      <c r="B930" s="50">
        <v>2023</v>
      </c>
      <c r="C930">
        <v>93786.70271613331</v>
      </c>
      <c r="D930">
        <v>8231.064064245973</v>
      </c>
      <c r="E930">
        <v>3891.4463792416436</v>
      </c>
      <c r="F930">
        <v>808590880.75389123</v>
      </c>
      <c r="G930">
        <v>74547922.394070089</v>
      </c>
      <c r="H930">
        <v>33825905.38317214</v>
      </c>
      <c r="I930">
        <v>241623.51834167779</v>
      </c>
      <c r="J930">
        <v>0</v>
      </c>
      <c r="K930">
        <v>4922.0173288390915</v>
      </c>
      <c r="L930">
        <f t="shared" si="54"/>
        <v>2.9882048399605947E-4</v>
      </c>
      <c r="M930">
        <v>0</v>
      </c>
      <c r="N930">
        <f t="shared" si="55"/>
        <v>1.4551029079883012E-4</v>
      </c>
      <c r="O930">
        <f t="shared" si="56"/>
        <v>8621.5940782274283</v>
      </c>
      <c r="P930">
        <f t="shared" si="56"/>
        <v>9056.8997898935977</v>
      </c>
      <c r="Q930">
        <f t="shared" si="56"/>
        <v>8692.373499892361</v>
      </c>
    </row>
    <row r="931" spans="1:17">
      <c r="A931">
        <f>B947</f>
        <v>2040</v>
      </c>
      <c r="B931" s="50">
        <v>2024</v>
      </c>
      <c r="C931">
        <v>106094.75562657214</v>
      </c>
      <c r="D931">
        <v>9917.6617989979186</v>
      </c>
      <c r="E931">
        <v>4353.3257089645185</v>
      </c>
      <c r="F931">
        <v>956056404.79776967</v>
      </c>
      <c r="G931">
        <v>93690192.923110709</v>
      </c>
      <c r="H931">
        <v>39631214.560602181</v>
      </c>
      <c r="I931">
        <v>275122.45476241107</v>
      </c>
      <c r="J931">
        <v>0</v>
      </c>
      <c r="K931">
        <v>5544.5347467468901</v>
      </c>
      <c r="L931">
        <f t="shared" si="54"/>
        <v>2.8776801596826966E-4</v>
      </c>
      <c r="M931">
        <v>0</v>
      </c>
      <c r="N931">
        <f t="shared" si="55"/>
        <v>1.3990322548072427E-4</v>
      </c>
      <c r="O931">
        <f t="shared" si="56"/>
        <v>9011.3446150237323</v>
      </c>
      <c r="P931">
        <f t="shared" si="56"/>
        <v>9446.8025651547396</v>
      </c>
      <c r="Q931">
        <f t="shared" si="56"/>
        <v>9103.6640054274412</v>
      </c>
    </row>
    <row r="932" spans="1:17">
      <c r="A932">
        <f>B947</f>
        <v>2040</v>
      </c>
      <c r="B932" s="50">
        <v>2025</v>
      </c>
      <c r="C932">
        <v>119777.02147134417</v>
      </c>
      <c r="D932">
        <v>11740.465539600023</v>
      </c>
      <c r="E932">
        <v>5018.9946402850537</v>
      </c>
      <c r="F932">
        <v>1128434402.9887588</v>
      </c>
      <c r="G932">
        <v>115514267.53496572</v>
      </c>
      <c r="H932">
        <v>47804826.21527908</v>
      </c>
      <c r="I932">
        <v>312385.02475336572</v>
      </c>
      <c r="J932">
        <v>0</v>
      </c>
      <c r="K932">
        <v>6414.6137927782902</v>
      </c>
      <c r="L932">
        <f t="shared" si="54"/>
        <v>2.768304687680438E-4</v>
      </c>
      <c r="M932">
        <v>0</v>
      </c>
      <c r="N932">
        <f t="shared" si="55"/>
        <v>1.3418339319740255E-4</v>
      </c>
      <c r="O932">
        <f t="shared" si="56"/>
        <v>9421.1259315604948</v>
      </c>
      <c r="P932">
        <f t="shared" si="56"/>
        <v>9838.9852723762688</v>
      </c>
      <c r="Q932">
        <f t="shared" si="56"/>
        <v>9524.7812841983832</v>
      </c>
    </row>
    <row r="933" spans="1:17">
      <c r="A933">
        <f>B947</f>
        <v>2040</v>
      </c>
      <c r="B933" s="50">
        <v>2026</v>
      </c>
      <c r="C933">
        <v>135262.28665357037</v>
      </c>
      <c r="D933">
        <v>11675.336319627029</v>
      </c>
      <c r="E933">
        <v>5121.0508661658205</v>
      </c>
      <c r="F933">
        <v>1331256018.306108</v>
      </c>
      <c r="G933">
        <v>119485147.84013614</v>
      </c>
      <c r="H933">
        <v>50934741.796060815</v>
      </c>
      <c r="I933">
        <v>363847.18989850878</v>
      </c>
      <c r="J933">
        <v>0</v>
      </c>
      <c r="K933">
        <v>6810.5365208577159</v>
      </c>
      <c r="L933">
        <f t="shared" si="54"/>
        <v>2.7331120753276928E-4</v>
      </c>
      <c r="M933">
        <v>0</v>
      </c>
      <c r="N933">
        <f t="shared" si="55"/>
        <v>1.3371102474862116E-4</v>
      </c>
      <c r="O933">
        <f t="shared" si="56"/>
        <v>9842.0339567057617</v>
      </c>
      <c r="P933">
        <f t="shared" si="56"/>
        <v>10233.979096539902</v>
      </c>
      <c r="Q933">
        <f t="shared" si="56"/>
        <v>9946.1503365609296</v>
      </c>
    </row>
    <row r="934" spans="1:17">
      <c r="A934">
        <f>B947</f>
        <v>2040</v>
      </c>
      <c r="B934" s="50">
        <v>2027</v>
      </c>
      <c r="C934">
        <v>149053.41536792251</v>
      </c>
      <c r="D934">
        <v>13385.517768130403</v>
      </c>
      <c r="E934">
        <v>5752.2090147916069</v>
      </c>
      <c r="F934">
        <v>1532054780.5719235</v>
      </c>
      <c r="G934">
        <v>142419662.42664999</v>
      </c>
      <c r="H934">
        <v>59746700.015495405</v>
      </c>
      <c r="I934">
        <v>417987.87716863537</v>
      </c>
      <c r="J934">
        <v>0</v>
      </c>
      <c r="K934">
        <v>7967.7059206105596</v>
      </c>
      <c r="L934">
        <f t="shared" si="54"/>
        <v>2.7282828425534395E-4</v>
      </c>
      <c r="M934">
        <v>0</v>
      </c>
      <c r="N934">
        <f t="shared" si="55"/>
        <v>1.3335809205435817E-4</v>
      </c>
      <c r="O934">
        <f t="shared" si="56"/>
        <v>10278.562063071209</v>
      </c>
      <c r="P934">
        <f t="shared" si="56"/>
        <v>10639.832159928632</v>
      </c>
      <c r="Q934">
        <f t="shared" si="56"/>
        <v>10386.740096171545</v>
      </c>
    </row>
    <row r="935" spans="1:17">
      <c r="A935">
        <f>B947</f>
        <v>2040</v>
      </c>
      <c r="B935" s="50">
        <v>2028</v>
      </c>
      <c r="C935">
        <v>160972.09313432276</v>
      </c>
      <c r="D935">
        <v>15083.57173927829</v>
      </c>
      <c r="E935">
        <v>6288.3672933016614</v>
      </c>
      <c r="F935">
        <v>1727641272.8891597</v>
      </c>
      <c r="G935">
        <v>166867955.83368033</v>
      </c>
      <c r="H935">
        <v>68182520.403207481</v>
      </c>
      <c r="I935">
        <v>470492.1583947062</v>
      </c>
      <c r="J935">
        <v>0</v>
      </c>
      <c r="K935">
        <v>9069.7905445029664</v>
      </c>
      <c r="L935">
        <f t="shared" si="54"/>
        <v>2.7233208987181428E-4</v>
      </c>
      <c r="M935">
        <v>0</v>
      </c>
      <c r="N935">
        <f t="shared" si="55"/>
        <v>1.3302222462395656E-4</v>
      </c>
      <c r="O935">
        <f t="shared" si="56"/>
        <v>10732.551458143331</v>
      </c>
      <c r="P935">
        <f t="shared" si="56"/>
        <v>11062.894035843565</v>
      </c>
      <c r="Q935">
        <f t="shared" si="56"/>
        <v>10842.642807431934</v>
      </c>
    </row>
    <row r="936" spans="1:17">
      <c r="A936">
        <f>B947</f>
        <v>2040</v>
      </c>
      <c r="B936" s="50">
        <v>2029</v>
      </c>
      <c r="C936">
        <v>173853.54197120722</v>
      </c>
      <c r="D936">
        <v>16882.267751297135</v>
      </c>
      <c r="E936">
        <v>6855.4695059464457</v>
      </c>
      <c r="F936">
        <v>1948060262.010479</v>
      </c>
      <c r="G936">
        <v>194081341.5447191</v>
      </c>
      <c r="H936">
        <v>77561404.631991655</v>
      </c>
      <c r="I936">
        <v>529644.14143129287</v>
      </c>
      <c r="J936">
        <v>0</v>
      </c>
      <c r="K936">
        <v>10292.466523429357</v>
      </c>
      <c r="L936">
        <f t="shared" si="54"/>
        <v>2.7188283225113279E-4</v>
      </c>
      <c r="M936">
        <v>0</v>
      </c>
      <c r="N936">
        <f t="shared" si="55"/>
        <v>1.3270087838486663E-4</v>
      </c>
      <c r="O936">
        <f t="shared" si="56"/>
        <v>11205.180175927087</v>
      </c>
      <c r="P936">
        <f t="shared" si="56"/>
        <v>11496.165349575564</v>
      </c>
      <c r="Q936">
        <f t="shared" si="56"/>
        <v>11313.799086220828</v>
      </c>
    </row>
    <row r="937" spans="1:17">
      <c r="A937">
        <f>B947</f>
        <v>2040</v>
      </c>
      <c r="B937" s="50">
        <v>2030</v>
      </c>
      <c r="C937">
        <v>183747.30500021574</v>
      </c>
      <c r="D937">
        <v>18728.272021924953</v>
      </c>
      <c r="E937">
        <v>7329.2508864242154</v>
      </c>
      <c r="F937">
        <v>2148819370.7853942</v>
      </c>
      <c r="G937">
        <v>223628375.81984025</v>
      </c>
      <c r="H937">
        <v>86471684.75447157</v>
      </c>
      <c r="I937">
        <v>583332.67807300435</v>
      </c>
      <c r="J937">
        <v>0</v>
      </c>
      <c r="K937">
        <v>11449.127387661087</v>
      </c>
      <c r="L937">
        <f t="shared" si="54"/>
        <v>2.7146659510045095E-4</v>
      </c>
      <c r="M937">
        <v>0</v>
      </c>
      <c r="N937">
        <f t="shared" si="55"/>
        <v>1.3240319556823526E-4</v>
      </c>
      <c r="O937">
        <f t="shared" si="56"/>
        <v>11694.426597347217</v>
      </c>
      <c r="P937">
        <f t="shared" si="56"/>
        <v>11940.683879326471</v>
      </c>
      <c r="Q937">
        <f t="shared" si="56"/>
        <v>11798.161380263413</v>
      </c>
    </row>
    <row r="938" spans="1:17">
      <c r="A938">
        <f>B947</f>
        <v>2040</v>
      </c>
      <c r="B938" s="50">
        <v>2031</v>
      </c>
      <c r="C938">
        <v>194864.36670281697</v>
      </c>
      <c r="D938">
        <v>19885.983456691149</v>
      </c>
      <c r="E938">
        <v>7777.412439814052</v>
      </c>
      <c r="F938">
        <v>2377637817.9504704</v>
      </c>
      <c r="G938">
        <v>247084871.02909827</v>
      </c>
      <c r="H938">
        <v>95742592.156617671</v>
      </c>
      <c r="I938">
        <v>644553.51901808823</v>
      </c>
      <c r="J938">
        <v>0</v>
      </c>
      <c r="K938">
        <v>12646.788509557018</v>
      </c>
      <c r="L938">
        <f t="shared" si="54"/>
        <v>2.7108986665332188E-4</v>
      </c>
      <c r="M938">
        <v>0</v>
      </c>
      <c r="N938">
        <f t="shared" si="55"/>
        <v>1.3209156159955587E-4</v>
      </c>
      <c r="O938">
        <f t="shared" si="56"/>
        <v>12201.50127076106</v>
      </c>
      <c r="P938">
        <f t="shared" si="56"/>
        <v>12425.076766618764</v>
      </c>
      <c r="Q938">
        <f t="shared" si="56"/>
        <v>12310.340090297019</v>
      </c>
    </row>
    <row r="939" spans="1:17">
      <c r="A939">
        <f>B947</f>
        <v>2040</v>
      </c>
      <c r="B939" s="50">
        <v>2032</v>
      </c>
      <c r="C939">
        <v>203639.2279760144</v>
      </c>
      <c r="D939">
        <v>20854.356753412918</v>
      </c>
      <c r="E939">
        <v>8141.619573410293</v>
      </c>
      <c r="F939">
        <v>2592809546.0643706</v>
      </c>
      <c r="G939">
        <v>269627020.32762563</v>
      </c>
      <c r="H939">
        <v>104587163.85381192</v>
      </c>
      <c r="I939">
        <v>701624.98753059329</v>
      </c>
      <c r="J939">
        <v>0</v>
      </c>
      <c r="K939">
        <v>13783.488331987788</v>
      </c>
      <c r="L939">
        <f t="shared" si="54"/>
        <v>2.7060413619488206E-4</v>
      </c>
      <c r="M939">
        <v>0</v>
      </c>
      <c r="N939">
        <f t="shared" si="55"/>
        <v>1.317894837578141E-4</v>
      </c>
      <c r="O939">
        <f t="shared" si="56"/>
        <v>12732.367785099657</v>
      </c>
      <c r="P939">
        <f t="shared" si="56"/>
        <v>12929.04995899717</v>
      </c>
      <c r="Q939">
        <f t="shared" si="56"/>
        <v>12845.990028247332</v>
      </c>
    </row>
    <row r="940" spans="1:17">
      <c r="A940">
        <f>B947</f>
        <v>2040</v>
      </c>
      <c r="B940" s="50">
        <v>2033</v>
      </c>
      <c r="C940">
        <v>212432.88000933189</v>
      </c>
      <c r="D940">
        <v>21818.096104940119</v>
      </c>
      <c r="E940">
        <v>8505.288853563954</v>
      </c>
      <c r="F940">
        <v>2821085238.4933119</v>
      </c>
      <c r="G940">
        <v>293284231.36250967</v>
      </c>
      <c r="H940">
        <v>113947791.48866203</v>
      </c>
      <c r="I940">
        <v>762266.8334111257</v>
      </c>
      <c r="J940">
        <v>0</v>
      </c>
      <c r="K940">
        <v>14987.534151503965</v>
      </c>
      <c r="L940">
        <f t="shared" si="54"/>
        <v>2.7020340364413732E-4</v>
      </c>
      <c r="M940">
        <v>0</v>
      </c>
      <c r="N940">
        <f t="shared" si="55"/>
        <v>1.3152983445927731E-4</v>
      </c>
      <c r="O940">
        <f t="shared" si="56"/>
        <v>13279.889809757253</v>
      </c>
      <c r="P940">
        <f t="shared" si="56"/>
        <v>13442.246745631639</v>
      </c>
      <c r="Q940">
        <f t="shared" si="56"/>
        <v>13397.286494381049</v>
      </c>
    </row>
    <row r="941" spans="1:17">
      <c r="A941">
        <f>B947</f>
        <v>2040</v>
      </c>
      <c r="B941" s="50">
        <v>2034</v>
      </c>
      <c r="C941">
        <v>218531.73189954215</v>
      </c>
      <c r="D941">
        <v>22526.224823801884</v>
      </c>
      <c r="E941">
        <v>8765.0379645394423</v>
      </c>
      <c r="F941">
        <v>3027185608.5644503</v>
      </c>
      <c r="G941">
        <v>314837534.32748151</v>
      </c>
      <c r="H941">
        <v>122479713.79440947</v>
      </c>
      <c r="I941">
        <v>816598.47045872454</v>
      </c>
      <c r="J941">
        <v>0</v>
      </c>
      <c r="K941">
        <v>16078.718599584881</v>
      </c>
      <c r="L941">
        <f t="shared" si="54"/>
        <v>2.6975500549038722E-4</v>
      </c>
      <c r="M941">
        <v>0</v>
      </c>
      <c r="N941">
        <f t="shared" si="55"/>
        <v>1.3127658533374845E-4</v>
      </c>
      <c r="O941">
        <f t="shared" si="56"/>
        <v>13852.384650280586</v>
      </c>
      <c r="P941">
        <f t="shared" si="56"/>
        <v>13976.489038447966</v>
      </c>
      <c r="Q941">
        <f t="shared" si="56"/>
        <v>13973.666091341927</v>
      </c>
    </row>
    <row r="942" spans="1:17">
      <c r="A942">
        <f>B947</f>
        <v>2040</v>
      </c>
      <c r="B942" s="50">
        <v>2035</v>
      </c>
      <c r="C942">
        <v>225040.5747850193</v>
      </c>
      <c r="D942">
        <v>23291.55409614346</v>
      </c>
      <c r="E942">
        <v>9044.0921191231882</v>
      </c>
      <c r="F942">
        <v>3250032563.3196149</v>
      </c>
      <c r="G942">
        <v>338207331.82964724</v>
      </c>
      <c r="H942">
        <v>131734348.36659451</v>
      </c>
      <c r="I942">
        <v>875252.88712794846</v>
      </c>
      <c r="J942">
        <v>0</v>
      </c>
      <c r="K942">
        <v>17262.691207562209</v>
      </c>
      <c r="L942">
        <f t="shared" si="54"/>
        <v>2.6930588234905456E-4</v>
      </c>
      <c r="M942">
        <v>0</v>
      </c>
      <c r="N942">
        <f t="shared" si="55"/>
        <v>1.3104168670970343E-4</v>
      </c>
      <c r="O942">
        <f t="shared" si="56"/>
        <v>14441.984812847029</v>
      </c>
      <c r="P942">
        <f t="shared" si="56"/>
        <v>14520.599631677069</v>
      </c>
      <c r="Q942">
        <f t="shared" si="56"/>
        <v>14565.79020110268</v>
      </c>
    </row>
    <row r="943" spans="1:17">
      <c r="A943">
        <f>B947</f>
        <v>2040</v>
      </c>
      <c r="B943" s="50">
        <v>2036</v>
      </c>
      <c r="C943">
        <v>229035.09614847816</v>
      </c>
      <c r="D943">
        <v>23774.822308901505</v>
      </c>
      <c r="E943">
        <v>9217.9666264084772</v>
      </c>
      <c r="F943">
        <v>3447058209.9259577</v>
      </c>
      <c r="G943">
        <v>358359446.23314899</v>
      </c>
      <c r="H943">
        <v>139890534.60618326</v>
      </c>
      <c r="I943">
        <v>927007.13304522238</v>
      </c>
      <c r="J943">
        <v>0</v>
      </c>
      <c r="K943">
        <v>18300.996245018421</v>
      </c>
      <c r="L943">
        <f t="shared" si="54"/>
        <v>2.6892703186034517E-4</v>
      </c>
      <c r="M943">
        <v>0</v>
      </c>
      <c r="N943">
        <f t="shared" si="55"/>
        <v>1.3082369222863421E-4</v>
      </c>
      <c r="O943">
        <f t="shared" si="56"/>
        <v>15050.349347731884</v>
      </c>
      <c r="P943">
        <f t="shared" si="56"/>
        <v>15073.065176978254</v>
      </c>
      <c r="Q943">
        <f t="shared" si="56"/>
        <v>15175.856051096129</v>
      </c>
    </row>
    <row r="944" spans="1:17">
      <c r="A944">
        <f>B947</f>
        <v>2040</v>
      </c>
      <c r="B944" s="50">
        <v>2037</v>
      </c>
      <c r="C944">
        <v>230539.81448812594</v>
      </c>
      <c r="D944">
        <v>23919.466684895731</v>
      </c>
      <c r="E944">
        <v>9276.3581796109138</v>
      </c>
      <c r="F944">
        <v>3612938908.0906706</v>
      </c>
      <c r="G944">
        <v>373745554.4466145</v>
      </c>
      <c r="H944">
        <v>146547666.96876717</v>
      </c>
      <c r="I944">
        <v>970960.4075572131</v>
      </c>
      <c r="J944">
        <v>0</v>
      </c>
      <c r="K944">
        <v>19144.360792575495</v>
      </c>
      <c r="L944">
        <f t="shared" si="54"/>
        <v>2.6874531572700642E-4</v>
      </c>
      <c r="M944">
        <v>0</v>
      </c>
      <c r="N944">
        <f t="shared" si="55"/>
        <v>1.3063572548483913E-4</v>
      </c>
      <c r="O944">
        <f t="shared" si="56"/>
        <v>15671.648370640798</v>
      </c>
      <c r="P944">
        <f t="shared" si="56"/>
        <v>15625.16252432255</v>
      </c>
      <c r="Q944">
        <f t="shared" si="56"/>
        <v>15797.97417599435</v>
      </c>
    </row>
    <row r="945" spans="1:17">
      <c r="A945">
        <f>B947</f>
        <v>2040</v>
      </c>
      <c r="B945" s="50">
        <v>2038</v>
      </c>
      <c r="C945">
        <v>231169.00669991621</v>
      </c>
      <c r="D945">
        <v>23977.989925515878</v>
      </c>
      <c r="E945">
        <v>9300.4102859286741</v>
      </c>
      <c r="F945">
        <v>3765164681.5553436</v>
      </c>
      <c r="G945">
        <v>387451591.98395544</v>
      </c>
      <c r="H945">
        <v>152616684.345965</v>
      </c>
      <c r="I945">
        <v>1011347.095288926</v>
      </c>
      <c r="J945">
        <v>0</v>
      </c>
      <c r="K945">
        <v>19913.560153331804</v>
      </c>
      <c r="L945">
        <f t="shared" si="54"/>
        <v>2.6860633752443224E-4</v>
      </c>
      <c r="M945">
        <v>0</v>
      </c>
      <c r="N945">
        <f t="shared" si="55"/>
        <v>1.3048088574765511E-4</v>
      </c>
      <c r="O945">
        <f t="shared" si="56"/>
        <v>16287.497771891876</v>
      </c>
      <c r="P945">
        <f t="shared" si="56"/>
        <v>16158.635197842572</v>
      </c>
      <c r="Q945">
        <f t="shared" si="56"/>
        <v>16409.672224554528</v>
      </c>
    </row>
    <row r="946" spans="1:17">
      <c r="A946">
        <f>B947</f>
        <v>2040</v>
      </c>
      <c r="B946" s="50">
        <v>2039</v>
      </c>
      <c r="C946">
        <v>234758.79761390694</v>
      </c>
      <c r="D946">
        <v>24366.878317629315</v>
      </c>
      <c r="E946">
        <v>9448.0275857954402</v>
      </c>
      <c r="F946">
        <v>3943192347.8239436</v>
      </c>
      <c r="G946">
        <v>403322609.18961424</v>
      </c>
      <c r="H946">
        <v>159605911.01190802</v>
      </c>
      <c r="I946">
        <v>1059042.7420063629</v>
      </c>
      <c r="J946">
        <v>0</v>
      </c>
      <c r="K946">
        <v>20800.363036920542</v>
      </c>
      <c r="L946">
        <f t="shared" si="54"/>
        <v>2.6857496378303666E-4</v>
      </c>
      <c r="M946">
        <v>0</v>
      </c>
      <c r="N946">
        <f t="shared" si="55"/>
        <v>1.3032326249726834E-4</v>
      </c>
      <c r="O946">
        <f t="shared" si="56"/>
        <v>16796.78200733105</v>
      </c>
      <c r="P946">
        <f t="shared" si="56"/>
        <v>16552.083690499341</v>
      </c>
      <c r="Q946">
        <f t="shared" si="56"/>
        <v>16893.040326413338</v>
      </c>
    </row>
    <row r="947" spans="1:17">
      <c r="A947">
        <f>B947</f>
        <v>2040</v>
      </c>
      <c r="B947" s="50">
        <v>2040</v>
      </c>
      <c r="C947">
        <v>214862.68013985676</v>
      </c>
      <c r="D947">
        <v>22292.997817352363</v>
      </c>
      <c r="E947">
        <v>8645.5731775659315</v>
      </c>
      <c r="F947">
        <v>3695827245.3857894</v>
      </c>
      <c r="G947">
        <v>374803574.83954012</v>
      </c>
      <c r="H947">
        <v>149145984.2155332</v>
      </c>
      <c r="I947">
        <v>993172.82070574118</v>
      </c>
      <c r="J947">
        <v>0</v>
      </c>
      <c r="K947">
        <v>19414.992883920433</v>
      </c>
      <c r="L947">
        <f t="shared" si="54"/>
        <v>2.6872815063142073E-4</v>
      </c>
      <c r="M947">
        <v>0</v>
      </c>
      <c r="N947">
        <f t="shared" si="55"/>
        <v>1.301744259896634E-4</v>
      </c>
      <c r="O947">
        <f t="shared" si="56"/>
        <v>17200.880315651513</v>
      </c>
      <c r="P947">
        <f t="shared" si="56"/>
        <v>16812.614342419285</v>
      </c>
      <c r="Q947">
        <f t="shared" si="56"/>
        <v>17251.138953117235</v>
      </c>
    </row>
    <row r="948" spans="1:17">
      <c r="A948">
        <f>B992</f>
        <v>2041</v>
      </c>
      <c r="B948" s="50">
        <v>1997</v>
      </c>
      <c r="C948">
        <v>4651.623523142609</v>
      </c>
      <c r="D948">
        <v>0.11203420624354751</v>
      </c>
      <c r="F948">
        <v>12062238.966141099</v>
      </c>
      <c r="G948">
        <v>329.03143354309827</v>
      </c>
      <c r="I948">
        <v>5972.5787184186611</v>
      </c>
      <c r="J948">
        <v>0</v>
      </c>
      <c r="L948">
        <f t="shared" si="54"/>
        <v>4.9514677459000663E-4</v>
      </c>
      <c r="M948">
        <v>0</v>
      </c>
      <c r="N948" t="e">
        <f t="shared" si="55"/>
        <v>#DIV/0!</v>
      </c>
      <c r="O948">
        <f t="shared" si="56"/>
        <v>2593.1245093523653</v>
      </c>
      <c r="P948">
        <f t="shared" si="56"/>
        <v>2936.8836945015487</v>
      </c>
      <c r="Q948" t="e">
        <f t="shared" si="56"/>
        <v>#DIV/0!</v>
      </c>
    </row>
    <row r="949" spans="1:17">
      <c r="A949">
        <f>B992</f>
        <v>2041</v>
      </c>
      <c r="B949" s="50">
        <v>1998</v>
      </c>
      <c r="C949">
        <v>5195.1725635688663</v>
      </c>
      <c r="D949">
        <v>0.476118388211073</v>
      </c>
      <c r="F949">
        <v>14223916.876023164</v>
      </c>
      <c r="G949">
        <v>1390.382031628621</v>
      </c>
      <c r="I949">
        <v>6902.3045599705156</v>
      </c>
      <c r="J949">
        <v>0</v>
      </c>
      <c r="L949">
        <f t="shared" si="54"/>
        <v>4.8526046799426438E-4</v>
      </c>
      <c r="M949">
        <v>0</v>
      </c>
      <c r="N949" t="e">
        <f t="shared" si="55"/>
        <v>#DIV/0!</v>
      </c>
      <c r="O949">
        <f t="shared" si="56"/>
        <v>2737.910377754984</v>
      </c>
      <c r="P949">
        <f t="shared" si="56"/>
        <v>2920.2443469002005</v>
      </c>
      <c r="Q949" t="e">
        <f t="shared" si="56"/>
        <v>#DIV/0!</v>
      </c>
    </row>
    <row r="950" spans="1:17">
      <c r="A950">
        <f>B992</f>
        <v>2041</v>
      </c>
      <c r="B950" s="50">
        <v>1999</v>
      </c>
      <c r="C950">
        <v>5419.1400080912072</v>
      </c>
      <c r="D950">
        <v>1.6801263222242759</v>
      </c>
      <c r="F950">
        <v>15650989.731191639</v>
      </c>
      <c r="G950">
        <v>4871.1250056943236</v>
      </c>
      <c r="I950">
        <v>7521.0067431175621</v>
      </c>
      <c r="J950">
        <v>0</v>
      </c>
      <c r="L950">
        <f t="shared" si="54"/>
        <v>4.8054512029540035E-4</v>
      </c>
      <c r="M950">
        <v>0</v>
      </c>
      <c r="N950" t="e">
        <f t="shared" si="55"/>
        <v>#DIV/0!</v>
      </c>
      <c r="O950">
        <f t="shared" si="56"/>
        <v>2888.0947360325563</v>
      </c>
      <c r="P950">
        <f t="shared" si="56"/>
        <v>2899.2611693896724</v>
      </c>
      <c r="Q950" t="e">
        <f t="shared" si="56"/>
        <v>#DIV/0!</v>
      </c>
    </row>
    <row r="951" spans="1:17">
      <c r="A951">
        <f>B992</f>
        <v>2041</v>
      </c>
      <c r="B951" s="50">
        <v>2000</v>
      </c>
      <c r="C951">
        <v>6684.185552769507</v>
      </c>
      <c r="D951">
        <v>1.1450029712128111</v>
      </c>
      <c r="F951">
        <v>20506500.455002289</v>
      </c>
      <c r="G951">
        <v>3510.6622980925226</v>
      </c>
      <c r="I951">
        <v>10010.075992221917</v>
      </c>
      <c r="J951">
        <v>0</v>
      </c>
      <c r="L951">
        <f t="shared" si="54"/>
        <v>4.8814160242442007E-4</v>
      </c>
      <c r="M951">
        <v>0</v>
      </c>
      <c r="N951" t="e">
        <f t="shared" si="55"/>
        <v>#DIV/0!</v>
      </c>
      <c r="O951">
        <f t="shared" si="56"/>
        <v>3067.9131052108037</v>
      </c>
      <c r="P951">
        <f t="shared" si="56"/>
        <v>3066.0726533957859</v>
      </c>
      <c r="Q951" t="e">
        <f t="shared" si="56"/>
        <v>#DIV/0!</v>
      </c>
    </row>
    <row r="952" spans="1:17">
      <c r="A952">
        <f>B992</f>
        <v>2041</v>
      </c>
      <c r="B952" s="50">
        <v>2001</v>
      </c>
      <c r="C952">
        <v>6597.1877966915263</v>
      </c>
      <c r="D952">
        <v>0.2629913032717055</v>
      </c>
      <c r="F952">
        <v>21047207.854554813</v>
      </c>
      <c r="G952">
        <v>787.73166701999003</v>
      </c>
      <c r="I952">
        <v>10201.152404654556</v>
      </c>
      <c r="J952">
        <v>0</v>
      </c>
      <c r="L952">
        <f t="shared" si="54"/>
        <v>4.8467960572959947E-4</v>
      </c>
      <c r="M952">
        <v>0</v>
      </c>
      <c r="N952" t="e">
        <f t="shared" si="55"/>
        <v>#DIV/0!</v>
      </c>
      <c r="O952">
        <f t="shared" si="56"/>
        <v>3190.3302593735375</v>
      </c>
      <c r="P952">
        <f t="shared" si="56"/>
        <v>2995.2764871702125</v>
      </c>
      <c r="Q952" t="e">
        <f t="shared" si="56"/>
        <v>#DIV/0!</v>
      </c>
    </row>
    <row r="953" spans="1:17">
      <c r="A953">
        <f>B992</f>
        <v>2041</v>
      </c>
      <c r="B953" s="50">
        <v>2002</v>
      </c>
      <c r="C953">
        <v>6505.394246281121</v>
      </c>
      <c r="D953">
        <v>3.686821816858787</v>
      </c>
      <c r="F953">
        <v>21976658.438601721</v>
      </c>
      <c r="G953">
        <v>9726.5173110862906</v>
      </c>
      <c r="I953">
        <v>10649.031735804267</v>
      </c>
      <c r="J953">
        <v>0</v>
      </c>
      <c r="L953">
        <f t="shared" si="54"/>
        <v>4.8456100664964508E-4</v>
      </c>
      <c r="M953">
        <v>0</v>
      </c>
      <c r="N953" t="e">
        <f t="shared" si="55"/>
        <v>#DIV/0!</v>
      </c>
      <c r="O953">
        <f t="shared" si="56"/>
        <v>3378.2208435968219</v>
      </c>
      <c r="P953">
        <f t="shared" si="56"/>
        <v>2638.1848090975527</v>
      </c>
      <c r="Q953" t="e">
        <f t="shared" si="56"/>
        <v>#DIV/0!</v>
      </c>
    </row>
    <row r="954" spans="1:17">
      <c r="A954">
        <f>B992</f>
        <v>2041</v>
      </c>
      <c r="B954" s="50">
        <v>2003</v>
      </c>
      <c r="C954">
        <v>6422.3782879559931</v>
      </c>
      <c r="D954">
        <v>0.69861940584525806</v>
      </c>
      <c r="F954">
        <v>22359031.026183557</v>
      </c>
      <c r="G954">
        <v>1737.8755685146607</v>
      </c>
      <c r="I954">
        <v>10812.128113045734</v>
      </c>
      <c r="J954">
        <v>0</v>
      </c>
      <c r="L954">
        <f t="shared" si="54"/>
        <v>4.8356872443998958E-4</v>
      </c>
      <c r="M954">
        <v>0</v>
      </c>
      <c r="N954" t="e">
        <f t="shared" si="55"/>
        <v>#DIV/0!</v>
      </c>
      <c r="O954">
        <f t="shared" si="56"/>
        <v>3481.4254196321431</v>
      </c>
      <c r="P954">
        <f t="shared" si="56"/>
        <v>2487.5855923469644</v>
      </c>
      <c r="Q954" t="e">
        <f t="shared" si="56"/>
        <v>#DIV/0!</v>
      </c>
    </row>
    <row r="955" spans="1:17">
      <c r="A955">
        <f>B992</f>
        <v>2041</v>
      </c>
      <c r="B955" s="50">
        <v>2004</v>
      </c>
      <c r="C955">
        <v>6975.0006365367126</v>
      </c>
      <c r="D955">
        <v>8.3346272869612104E-2</v>
      </c>
      <c r="F955">
        <v>26211933.16161225</v>
      </c>
      <c r="G955">
        <v>311.55366611310802</v>
      </c>
      <c r="I955">
        <v>12550.395171452043</v>
      </c>
      <c r="J955">
        <v>0</v>
      </c>
      <c r="L955">
        <f t="shared" si="54"/>
        <v>4.7880463810400203E-4</v>
      </c>
      <c r="M955">
        <v>0</v>
      </c>
      <c r="N955" t="e">
        <f t="shared" si="55"/>
        <v>#DIV/0!</v>
      </c>
      <c r="O955">
        <f t="shared" si="56"/>
        <v>3757.9829060241095</v>
      </c>
      <c r="P955">
        <f t="shared" si="56"/>
        <v>3738.0635676475454</v>
      </c>
      <c r="Q955" t="e">
        <f t="shared" si="56"/>
        <v>#DIV/0!</v>
      </c>
    </row>
    <row r="956" spans="1:17">
      <c r="A956">
        <f>B992</f>
        <v>2041</v>
      </c>
      <c r="B956" s="50">
        <v>2005</v>
      </c>
      <c r="C956">
        <v>7407.8532415550644</v>
      </c>
      <c r="D956">
        <v>7.4358689138212794E-2</v>
      </c>
      <c r="F956">
        <v>28820244.127825119</v>
      </c>
      <c r="G956">
        <v>284.61439509219002</v>
      </c>
      <c r="I956">
        <v>13531.770958109497</v>
      </c>
      <c r="J956">
        <v>0</v>
      </c>
      <c r="L956">
        <f t="shared" si="54"/>
        <v>4.6952312055694768E-4</v>
      </c>
      <c r="M956">
        <v>0</v>
      </c>
      <c r="N956" t="e">
        <f t="shared" si="55"/>
        <v>#DIV/0!</v>
      </c>
      <c r="O956">
        <f t="shared" si="56"/>
        <v>3890.4987974323235</v>
      </c>
      <c r="P956">
        <f t="shared" si="56"/>
        <v>3827.5875810985376</v>
      </c>
      <c r="Q956" t="e">
        <f t="shared" si="56"/>
        <v>#DIV/0!</v>
      </c>
    </row>
    <row r="957" spans="1:17">
      <c r="A957">
        <f>B992</f>
        <v>2041</v>
      </c>
      <c r="B957" s="50">
        <v>2006</v>
      </c>
      <c r="C957">
        <v>8032.6166954463906</v>
      </c>
      <c r="D957">
        <v>4.5968844040655002E-2</v>
      </c>
      <c r="F957">
        <v>32958089.183959115</v>
      </c>
      <c r="G957">
        <v>179.239773356591</v>
      </c>
      <c r="I957">
        <v>15284.932727118776</v>
      </c>
      <c r="J957">
        <v>0</v>
      </c>
      <c r="L957">
        <f t="shared" si="54"/>
        <v>4.6376877742530163E-4</v>
      </c>
      <c r="M957">
        <v>0</v>
      </c>
      <c r="N957" t="e">
        <f t="shared" si="55"/>
        <v>#DIV/0!</v>
      </c>
      <c r="O957">
        <f t="shared" si="56"/>
        <v>4103.0327268874571</v>
      </c>
      <c r="P957">
        <f t="shared" si="56"/>
        <v>3899.1577251338044</v>
      </c>
      <c r="Q957" t="e">
        <f t="shared" si="56"/>
        <v>#DIV/0!</v>
      </c>
    </row>
    <row r="958" spans="1:17">
      <c r="A958">
        <f>B992</f>
        <v>2041</v>
      </c>
      <c r="B958" s="50">
        <v>2007</v>
      </c>
      <c r="C958">
        <v>8416.7293048147239</v>
      </c>
      <c r="D958">
        <v>0.21059361532864901</v>
      </c>
      <c r="F958">
        <v>35536544.37367627</v>
      </c>
      <c r="G958">
        <v>881.63850170163403</v>
      </c>
      <c r="I958">
        <v>16142.099693714548</v>
      </c>
      <c r="J958">
        <v>0</v>
      </c>
      <c r="L958">
        <f t="shared" si="54"/>
        <v>4.5423943093554772E-4</v>
      </c>
      <c r="M958">
        <v>0</v>
      </c>
      <c r="N958" t="e">
        <f t="shared" si="55"/>
        <v>#DIV/0!</v>
      </c>
      <c r="O958">
        <f t="shared" si="56"/>
        <v>4222.1322661936947</v>
      </c>
      <c r="P958">
        <f t="shared" si="56"/>
        <v>4186.4445905720513</v>
      </c>
      <c r="Q958" t="e">
        <f t="shared" si="56"/>
        <v>#DIV/0!</v>
      </c>
    </row>
    <row r="959" spans="1:17">
      <c r="A959">
        <f>B992</f>
        <v>2041</v>
      </c>
      <c r="B959" s="50">
        <v>2008</v>
      </c>
      <c r="C959">
        <v>7392.167642421462</v>
      </c>
      <c r="D959">
        <v>3.7209466065861099</v>
      </c>
      <c r="F959">
        <v>32601476.934339385</v>
      </c>
      <c r="G959">
        <v>14734.2960722017</v>
      </c>
      <c r="I959">
        <v>14705.424423913617</v>
      </c>
      <c r="J959">
        <v>0</v>
      </c>
      <c r="L959">
        <f t="shared" si="54"/>
        <v>4.5106620333584585E-4</v>
      </c>
      <c r="M959">
        <v>0</v>
      </c>
      <c r="N959" t="e">
        <f t="shared" si="55"/>
        <v>#DIV/0!</v>
      </c>
      <c r="O959">
        <f t="shared" si="56"/>
        <v>4410.2729417619212</v>
      </c>
      <c r="P959">
        <f t="shared" si="56"/>
        <v>3959.8246441165966</v>
      </c>
      <c r="Q959" t="e">
        <f t="shared" si="56"/>
        <v>#DIV/0!</v>
      </c>
    </row>
    <row r="960" spans="1:17">
      <c r="A960">
        <f>B992</f>
        <v>2041</v>
      </c>
      <c r="B960" s="50">
        <v>2009</v>
      </c>
      <c r="C960">
        <v>5500.5058815762004</v>
      </c>
      <c r="D960">
        <v>0.59983496682295701</v>
      </c>
      <c r="F960">
        <v>24764272.300729312</v>
      </c>
      <c r="G960">
        <v>2794.2717541662901</v>
      </c>
      <c r="I960">
        <v>10360.691432231446</v>
      </c>
      <c r="J960">
        <v>0</v>
      </c>
      <c r="L960">
        <f t="shared" si="54"/>
        <v>4.1837253711373226E-4</v>
      </c>
      <c r="M960">
        <v>0</v>
      </c>
      <c r="N960" t="e">
        <f t="shared" si="55"/>
        <v>#DIV/0!</v>
      </c>
      <c r="O960">
        <f t="shared" si="56"/>
        <v>4502.1808600689965</v>
      </c>
      <c r="P960">
        <f t="shared" si="56"/>
        <v>4658.4009081134936</v>
      </c>
      <c r="Q960" t="e">
        <f t="shared" si="56"/>
        <v>#DIV/0!</v>
      </c>
    </row>
    <row r="961" spans="1:17">
      <c r="A961">
        <f>B992</f>
        <v>2041</v>
      </c>
      <c r="B961" s="50">
        <v>2010</v>
      </c>
      <c r="C961">
        <v>7261.674383307075</v>
      </c>
      <c r="D961">
        <v>3.5779492995839099</v>
      </c>
      <c r="E961">
        <v>0.15351647859432399</v>
      </c>
      <c r="F961">
        <v>34264469.311483435</v>
      </c>
      <c r="G961">
        <v>16385.450457037299</v>
      </c>
      <c r="H961">
        <v>615.55392413560605</v>
      </c>
      <c r="I961">
        <v>13515.668632916706</v>
      </c>
      <c r="J961">
        <v>0</v>
      </c>
      <c r="K961">
        <v>0.11946330978222799</v>
      </c>
      <c r="L961">
        <f t="shared" si="54"/>
        <v>3.9445142167682864E-4</v>
      </c>
      <c r="M961">
        <v>0</v>
      </c>
      <c r="N961">
        <f t="shared" si="55"/>
        <v>1.9407448332001912E-4</v>
      </c>
      <c r="O961">
        <f t="shared" si="56"/>
        <v>4718.535630053806</v>
      </c>
      <c r="P961">
        <f t="shared" si="56"/>
        <v>4579.5647408818259</v>
      </c>
      <c r="Q961">
        <f t="shared" si="56"/>
        <v>4009.6928340979098</v>
      </c>
    </row>
    <row r="962" spans="1:17">
      <c r="A962">
        <f>B992</f>
        <v>2041</v>
      </c>
      <c r="B962" s="50">
        <v>2011</v>
      </c>
      <c r="C962">
        <v>8258.6071490508511</v>
      </c>
      <c r="D962">
        <v>50.485540383942968</v>
      </c>
      <c r="E962">
        <v>7.63125194525374</v>
      </c>
      <c r="F962">
        <v>41760183.892925449</v>
      </c>
      <c r="G962">
        <v>246256.08686465057</v>
      </c>
      <c r="H962">
        <v>32543.425826833201</v>
      </c>
      <c r="I962">
        <v>16792.730164246681</v>
      </c>
      <c r="J962">
        <v>0</v>
      </c>
      <c r="K962">
        <v>6.2971871290177903</v>
      </c>
      <c r="L962">
        <f t="shared" si="54"/>
        <v>4.0212299369427637E-4</v>
      </c>
      <c r="M962">
        <v>0</v>
      </c>
      <c r="N962">
        <f t="shared" si="55"/>
        <v>1.9350105187221985E-4</v>
      </c>
      <c r="O962">
        <f t="shared" si="56"/>
        <v>5056.5650041514427</v>
      </c>
      <c r="P962">
        <f t="shared" si="56"/>
        <v>4877.7547985397587</v>
      </c>
      <c r="Q962">
        <f t="shared" si="56"/>
        <v>4264.4936977966763</v>
      </c>
    </row>
    <row r="963" spans="1:17">
      <c r="A963">
        <f>B992</f>
        <v>2041</v>
      </c>
      <c r="B963" s="50">
        <v>2012</v>
      </c>
      <c r="C963">
        <v>11469.051354673489</v>
      </c>
      <c r="D963">
        <v>86.879365948752266</v>
      </c>
      <c r="E963">
        <v>83.767660414689104</v>
      </c>
      <c r="F963">
        <v>58976298.901430383</v>
      </c>
      <c r="G963">
        <v>447223.19573006767</v>
      </c>
      <c r="H963">
        <v>381161.60276450601</v>
      </c>
      <c r="I963">
        <v>22444.793804808443</v>
      </c>
      <c r="J963">
        <v>0</v>
      </c>
      <c r="K963">
        <v>72.607779577751998</v>
      </c>
      <c r="L963">
        <f t="shared" si="54"/>
        <v>3.8057311535132765E-4</v>
      </c>
      <c r="M963">
        <v>0</v>
      </c>
      <c r="N963">
        <f t="shared" si="55"/>
        <v>1.9049080246052864E-4</v>
      </c>
      <c r="O963">
        <f t="shared" si="56"/>
        <v>5142.2124705543592</v>
      </c>
      <c r="P963">
        <f t="shared" si="56"/>
        <v>5147.6342034295258</v>
      </c>
      <c r="Q963">
        <f t="shared" si="56"/>
        <v>4550.2238080612233</v>
      </c>
    </row>
    <row r="964" spans="1:17">
      <c r="A964">
        <f>B992</f>
        <v>2041</v>
      </c>
      <c r="B964" s="50">
        <v>2013</v>
      </c>
      <c r="C964">
        <v>16094.920775484428</v>
      </c>
      <c r="D964">
        <v>259.1217697001012</v>
      </c>
      <c r="E964">
        <v>177.39075872517901</v>
      </c>
      <c r="F964">
        <v>87149955.418169111</v>
      </c>
      <c r="G964">
        <v>1402603.1623477659</v>
      </c>
      <c r="H964">
        <v>857549.57444342703</v>
      </c>
      <c r="I964">
        <v>32429.663156524024</v>
      </c>
      <c r="J964">
        <v>0</v>
      </c>
      <c r="K964">
        <v>161.560286426712</v>
      </c>
      <c r="L964">
        <f t="shared" si="54"/>
        <v>3.7211336484244551E-4</v>
      </c>
      <c r="M964">
        <v>0</v>
      </c>
      <c r="N964">
        <f t="shared" si="55"/>
        <v>1.8839760550469519E-4</v>
      </c>
      <c r="O964">
        <f t="shared" si="56"/>
        <v>5414.7489530308703</v>
      </c>
      <c r="P964">
        <f t="shared" si="56"/>
        <v>5412.9113272539453</v>
      </c>
      <c r="Q964">
        <f t="shared" si="56"/>
        <v>4834.2404114296496</v>
      </c>
    </row>
    <row r="965" spans="1:17">
      <c r="A965">
        <f>B992</f>
        <v>2041</v>
      </c>
      <c r="B965" s="50">
        <v>2014</v>
      </c>
      <c r="C965">
        <v>17808.203585364987</v>
      </c>
      <c r="D965">
        <v>321.70700625780211</v>
      </c>
      <c r="E965">
        <v>281.05766496800499</v>
      </c>
      <c r="F965">
        <v>100981912.92006069</v>
      </c>
      <c r="G965">
        <v>1836086.684722851</v>
      </c>
      <c r="H965">
        <v>1443176.05770912</v>
      </c>
      <c r="I965">
        <v>37404.032571289819</v>
      </c>
      <c r="J965">
        <v>0</v>
      </c>
      <c r="K965">
        <v>269.977259662346</v>
      </c>
      <c r="L965">
        <f t="shared" si="54"/>
        <v>3.7040328797197179E-4</v>
      </c>
      <c r="M965">
        <v>0</v>
      </c>
      <c r="N965">
        <f t="shared" si="55"/>
        <v>1.8707160378679272E-4</v>
      </c>
      <c r="O965">
        <f t="shared" si="56"/>
        <v>5670.5277674975005</v>
      </c>
      <c r="P965">
        <f t="shared" si="56"/>
        <v>5707.3257622853589</v>
      </c>
      <c r="Q965">
        <f t="shared" si="56"/>
        <v>5134.804125955462</v>
      </c>
    </row>
    <row r="966" spans="1:17">
      <c r="A966">
        <f>B992</f>
        <v>2041</v>
      </c>
      <c r="B966" s="50">
        <v>2015</v>
      </c>
      <c r="C966">
        <v>25883.736939801071</v>
      </c>
      <c r="D966">
        <v>494.71561745940022</v>
      </c>
      <c r="E966">
        <v>237.16573283267778</v>
      </c>
      <c r="F966">
        <v>154992895.20212898</v>
      </c>
      <c r="G966">
        <v>2983889.0115236188</v>
      </c>
      <c r="H966">
        <v>1296109.0906968249</v>
      </c>
      <c r="I966">
        <v>56183.455438148456</v>
      </c>
      <c r="J966">
        <v>0</v>
      </c>
      <c r="K966">
        <v>240.56561680242203</v>
      </c>
      <c r="L966">
        <f t="shared" si="54"/>
        <v>3.6249052167764605E-4</v>
      </c>
      <c r="M966">
        <v>0</v>
      </c>
      <c r="N966">
        <f t="shared" si="55"/>
        <v>1.8560599453328974E-4</v>
      </c>
      <c r="O966">
        <f t="shared" si="56"/>
        <v>5988.0416634816938</v>
      </c>
      <c r="P966">
        <f t="shared" si="56"/>
        <v>6031.5237809699775</v>
      </c>
      <c r="Q966">
        <f t="shared" si="56"/>
        <v>5464.9930882352201</v>
      </c>
    </row>
    <row r="967" spans="1:17">
      <c r="A967">
        <f>B992</f>
        <v>2041</v>
      </c>
      <c r="B967" s="50">
        <v>2016</v>
      </c>
      <c r="C967">
        <v>29057.447162010209</v>
      </c>
      <c r="D967">
        <v>986.58109546120602</v>
      </c>
      <c r="E967">
        <v>303.18460805083311</v>
      </c>
      <c r="F967">
        <v>181170263.03573203</v>
      </c>
      <c r="G967">
        <v>6208908.1355537297</v>
      </c>
      <c r="H967">
        <v>1762173.648733288</v>
      </c>
      <c r="I967">
        <v>64315.921356292034</v>
      </c>
      <c r="J967">
        <v>0</v>
      </c>
      <c r="K967">
        <v>324.55035274715277</v>
      </c>
      <c r="L967">
        <f t="shared" si="54"/>
        <v>3.5500263828400506E-4</v>
      </c>
      <c r="M967">
        <v>0</v>
      </c>
      <c r="N967">
        <f t="shared" si="55"/>
        <v>1.8417614687431678E-4</v>
      </c>
      <c r="O967">
        <f t="shared" si="56"/>
        <v>6234.8995087426183</v>
      </c>
      <c r="P967">
        <f t="shared" si="56"/>
        <v>6293.3581072229999</v>
      </c>
      <c r="Q967">
        <f t="shared" si="56"/>
        <v>5812.2134235714075</v>
      </c>
    </row>
    <row r="968" spans="1:17">
      <c r="A968">
        <f>B992</f>
        <v>2041</v>
      </c>
      <c r="B968" s="50">
        <v>2017</v>
      </c>
      <c r="C968">
        <v>36236.834569143874</v>
      </c>
      <c r="D968">
        <v>2095.4215816738001</v>
      </c>
      <c r="E968">
        <v>926.88371561547649</v>
      </c>
      <c r="F968">
        <v>233986876.94022512</v>
      </c>
      <c r="G968">
        <v>13924641.416922901</v>
      </c>
      <c r="H968">
        <v>5612833.8682248443</v>
      </c>
      <c r="I968">
        <v>83367.415793541382</v>
      </c>
      <c r="J968">
        <v>0</v>
      </c>
      <c r="K968">
        <v>1029.4209646641048</v>
      </c>
      <c r="L968">
        <f t="shared" si="54"/>
        <v>3.5629098898071378E-4</v>
      </c>
      <c r="M968">
        <v>0</v>
      </c>
      <c r="N968">
        <f t="shared" si="55"/>
        <v>1.8340485195755081E-4</v>
      </c>
      <c r="O968">
        <f t="shared" si="56"/>
        <v>6457.1555358609585</v>
      </c>
      <c r="P968">
        <f t="shared" si="56"/>
        <v>6645.2696386757871</v>
      </c>
      <c r="Q968">
        <f t="shared" si="56"/>
        <v>6055.5965906659249</v>
      </c>
    </row>
    <row r="969" spans="1:17">
      <c r="A969">
        <f>B992</f>
        <v>2041</v>
      </c>
      <c r="B969" s="50">
        <v>2018</v>
      </c>
      <c r="C969">
        <v>41331.066518416221</v>
      </c>
      <c r="D969">
        <v>4815.6003725749097</v>
      </c>
      <c r="E969">
        <v>1127.7789747714648</v>
      </c>
      <c r="F969">
        <v>278264544.86566418</v>
      </c>
      <c r="G969">
        <v>33701251.551568098</v>
      </c>
      <c r="H969">
        <v>7289614.5769440969</v>
      </c>
      <c r="I969">
        <v>99464.140471031016</v>
      </c>
      <c r="J969">
        <v>0</v>
      </c>
      <c r="K969">
        <v>1331.3914640441226</v>
      </c>
      <c r="L969">
        <f t="shared" si="54"/>
        <v>3.5744453365069785E-4</v>
      </c>
      <c r="M969">
        <v>0</v>
      </c>
      <c r="N969">
        <f t="shared" si="55"/>
        <v>1.8264223025660426E-4</v>
      </c>
      <c r="O969">
        <f t="shared" si="56"/>
        <v>6732.5759605471485</v>
      </c>
      <c r="P969">
        <f t="shared" si="56"/>
        <v>6998.3488961207095</v>
      </c>
      <c r="Q969">
        <f t="shared" si="56"/>
        <v>6463.6907940416941</v>
      </c>
    </row>
    <row r="970" spans="1:17">
      <c r="A970">
        <f>B992</f>
        <v>2041</v>
      </c>
      <c r="B970" s="50">
        <v>2019</v>
      </c>
      <c r="C970">
        <v>39191.092927868383</v>
      </c>
      <c r="D970">
        <v>4222.7256813748591</v>
      </c>
      <c r="E970">
        <v>1064.609226355931</v>
      </c>
      <c r="F970">
        <v>272315489.69851488</v>
      </c>
      <c r="G970">
        <v>31251809.943993181</v>
      </c>
      <c r="H970">
        <v>7310829.0544026103</v>
      </c>
      <c r="I970">
        <v>94438.671689408366</v>
      </c>
      <c r="J970">
        <v>0</v>
      </c>
      <c r="K970">
        <v>1294.4466481887439</v>
      </c>
      <c r="L970">
        <f t="shared" si="54"/>
        <v>3.4679875094128148E-4</v>
      </c>
      <c r="M970">
        <v>0</v>
      </c>
      <c r="N970">
        <f t="shared" si="55"/>
        <v>1.7705880394087767E-4</v>
      </c>
      <c r="O970">
        <f t="shared" si="56"/>
        <v>6948.4025413558738</v>
      </c>
      <c r="P970">
        <f t="shared" si="56"/>
        <v>7400.8619792271329</v>
      </c>
      <c r="Q970">
        <f t="shared" si="56"/>
        <v>6867.1479388047119</v>
      </c>
    </row>
    <row r="971" spans="1:17">
      <c r="A971">
        <f>B992</f>
        <v>2041</v>
      </c>
      <c r="B971" s="50">
        <v>2020</v>
      </c>
      <c r="C971">
        <v>37048.141495335331</v>
      </c>
      <c r="D971">
        <v>2310.9370124120192</v>
      </c>
      <c r="E971">
        <v>1202.064007181632</v>
      </c>
      <c r="F971">
        <v>267449036.08977711</v>
      </c>
      <c r="G971">
        <v>17944733.644549794</v>
      </c>
      <c r="H971">
        <v>8634083.7831826676</v>
      </c>
      <c r="I971">
        <v>90116.616702904052</v>
      </c>
      <c r="J971">
        <v>0</v>
      </c>
      <c r="K971">
        <v>1497.6758710224458</v>
      </c>
      <c r="L971">
        <f t="shared" si="54"/>
        <v>3.3694874365766556E-4</v>
      </c>
      <c r="M971">
        <v>0</v>
      </c>
      <c r="N971">
        <f t="shared" si="55"/>
        <v>1.7346089158175594E-4</v>
      </c>
      <c r="O971">
        <f t="shared" si="56"/>
        <v>7218.9595832614486</v>
      </c>
      <c r="P971">
        <f t="shared" si="56"/>
        <v>7765.1331681343163</v>
      </c>
      <c r="Q971">
        <f t="shared" si="56"/>
        <v>7182.7155056628008</v>
      </c>
    </row>
    <row r="972" spans="1:17">
      <c r="A972">
        <f>B992</f>
        <v>2041</v>
      </c>
      <c r="B972" s="50">
        <v>2021</v>
      </c>
      <c r="C972">
        <v>51949.93179726979</v>
      </c>
      <c r="D972">
        <v>3789.2984619634012</v>
      </c>
      <c r="E972">
        <v>1976.4993049028849</v>
      </c>
      <c r="F972">
        <v>391845518.85321057</v>
      </c>
      <c r="G972">
        <v>30318077.86868082</v>
      </c>
      <c r="H972">
        <v>14918719.933132358</v>
      </c>
      <c r="I972">
        <v>126280.00516062445</v>
      </c>
      <c r="J972">
        <v>0</v>
      </c>
      <c r="K972">
        <v>2506.0535884193387</v>
      </c>
      <c r="L972">
        <f t="shared" si="54"/>
        <v>3.2226987188777896E-4</v>
      </c>
      <c r="M972">
        <v>0</v>
      </c>
      <c r="N972">
        <f t="shared" si="55"/>
        <v>1.6798047015104491E-4</v>
      </c>
      <c r="O972">
        <f t="shared" si="56"/>
        <v>7542.7532875760944</v>
      </c>
      <c r="P972">
        <f t="shared" si="56"/>
        <v>8000.9738406754313</v>
      </c>
      <c r="Q972">
        <f t="shared" si="56"/>
        <v>7548.0522032692479</v>
      </c>
    </row>
    <row r="973" spans="1:17">
      <c r="A973">
        <f>B992</f>
        <v>2041</v>
      </c>
      <c r="B973" s="50">
        <v>2022</v>
      </c>
      <c r="C973">
        <v>70419.72306225184</v>
      </c>
      <c r="D973">
        <v>5777.846428726788</v>
      </c>
      <c r="E973">
        <v>2840.44598335603</v>
      </c>
      <c r="F973">
        <v>555099167.46208358</v>
      </c>
      <c r="G973">
        <v>47854910.608782291</v>
      </c>
      <c r="H973">
        <v>22475081.570739418</v>
      </c>
      <c r="I973">
        <v>172524.87760316103</v>
      </c>
      <c r="J973">
        <v>0</v>
      </c>
      <c r="K973">
        <v>3411.155891987959</v>
      </c>
      <c r="L973">
        <f t="shared" si="54"/>
        <v>3.108001015241037E-4</v>
      </c>
      <c r="M973">
        <v>0</v>
      </c>
      <c r="N973">
        <f t="shared" si="55"/>
        <v>1.5177501720078224E-4</v>
      </c>
      <c r="O973">
        <f t="shared" si="56"/>
        <v>7882.7229549222957</v>
      </c>
      <c r="P973">
        <f t="shared" si="56"/>
        <v>8282.4822707043895</v>
      </c>
      <c r="Q973">
        <f t="shared" si="56"/>
        <v>7912.5185630831002</v>
      </c>
    </row>
    <row r="974" spans="1:17">
      <c r="A974">
        <f>B992</f>
        <v>2041</v>
      </c>
      <c r="B974" s="50">
        <v>2023</v>
      </c>
      <c r="C974">
        <v>81477.963009230851</v>
      </c>
      <c r="D974">
        <v>7112.3867014268153</v>
      </c>
      <c r="E974">
        <v>3368.0110770674664</v>
      </c>
      <c r="F974">
        <v>671267112.45535636</v>
      </c>
      <c r="G974">
        <v>61493044.180397563</v>
      </c>
      <c r="H974">
        <v>27921783.016453449</v>
      </c>
      <c r="I974">
        <v>201076.01172529723</v>
      </c>
      <c r="J974">
        <v>0</v>
      </c>
      <c r="K974">
        <v>4077.9488739032695</v>
      </c>
      <c r="L974">
        <f t="shared" si="54"/>
        <v>2.9954694337668762E-4</v>
      </c>
      <c r="M974">
        <v>0</v>
      </c>
      <c r="N974">
        <f t="shared" si="55"/>
        <v>1.4604901382910467E-4</v>
      </c>
      <c r="O974">
        <f t="shared" si="56"/>
        <v>8238.6339528309854</v>
      </c>
      <c r="P974">
        <f t="shared" si="56"/>
        <v>8645.9084357802767</v>
      </c>
      <c r="Q974">
        <f t="shared" si="56"/>
        <v>8290.2883564043968</v>
      </c>
    </row>
    <row r="975" spans="1:17">
      <c r="A975">
        <f>B992</f>
        <v>2041</v>
      </c>
      <c r="B975" s="50">
        <v>2024</v>
      </c>
      <c r="C975">
        <v>93570.844042351295</v>
      </c>
      <c r="D975">
        <v>8720.0482400856308</v>
      </c>
      <c r="E975">
        <v>3830.6821799338954</v>
      </c>
      <c r="F975">
        <v>805655840.40868342</v>
      </c>
      <c r="G975">
        <v>78689267.76858519</v>
      </c>
      <c r="H975">
        <v>33265004.072076403</v>
      </c>
      <c r="I975">
        <v>232314.20801759817</v>
      </c>
      <c r="J975">
        <v>0</v>
      </c>
      <c r="K975">
        <v>4670.1301212130666</v>
      </c>
      <c r="L975">
        <f t="shared" si="54"/>
        <v>2.8835415367901087E-4</v>
      </c>
      <c r="M975">
        <v>0</v>
      </c>
      <c r="N975">
        <f t="shared" si="55"/>
        <v>1.4039168944919228E-4</v>
      </c>
      <c r="O975">
        <f t="shared" si="56"/>
        <v>8610.1162029064726</v>
      </c>
      <c r="P975">
        <f t="shared" si="56"/>
        <v>9023.9486757486629</v>
      </c>
      <c r="Q975">
        <f t="shared" si="56"/>
        <v>8683.8329335508697</v>
      </c>
    </row>
    <row r="976" spans="1:17">
      <c r="A976">
        <f>B992</f>
        <v>2041</v>
      </c>
      <c r="B976" s="50">
        <v>2025</v>
      </c>
      <c r="C976">
        <v>106366.78924828013</v>
      </c>
      <c r="D976">
        <v>10414.082920692363</v>
      </c>
      <c r="E976">
        <v>4452.9521127159187</v>
      </c>
      <c r="F976">
        <v>957654903.96300983</v>
      </c>
      <c r="G976">
        <v>97967408.512037143</v>
      </c>
      <c r="H976">
        <v>40482640.737645134</v>
      </c>
      <c r="I976">
        <v>265554.27750746626</v>
      </c>
      <c r="J976">
        <v>0</v>
      </c>
      <c r="K976">
        <v>5450.2370278883391</v>
      </c>
      <c r="L976">
        <f t="shared" si="54"/>
        <v>2.772964210892022E-4</v>
      </c>
      <c r="M976">
        <v>0</v>
      </c>
      <c r="N976">
        <f t="shared" si="55"/>
        <v>1.3463146001787673E-4</v>
      </c>
      <c r="O976">
        <f t="shared" si="56"/>
        <v>9003.3262330374837</v>
      </c>
      <c r="P976">
        <f t="shared" si="56"/>
        <v>9407.2045765431594</v>
      </c>
      <c r="Q976">
        <f t="shared" si="56"/>
        <v>9091.1915764919813</v>
      </c>
    </row>
    <row r="977" spans="1:17">
      <c r="A977">
        <f>B992</f>
        <v>2041</v>
      </c>
      <c r="B977" s="50">
        <v>2026</v>
      </c>
      <c r="C977">
        <v>122332.10568602255</v>
      </c>
      <c r="D977">
        <v>10535.170216402936</v>
      </c>
      <c r="E977">
        <v>4624.3992346428158</v>
      </c>
      <c r="F977">
        <v>1150676212.6468461</v>
      </c>
      <c r="G977">
        <v>103128457.46738225</v>
      </c>
      <c r="H977">
        <v>43916384.92670092</v>
      </c>
      <c r="I977">
        <v>315064.54874758876</v>
      </c>
      <c r="J977">
        <v>0</v>
      </c>
      <c r="K977">
        <v>5890.6340565130995</v>
      </c>
      <c r="L977">
        <f t="shared" si="54"/>
        <v>2.7380817060853349E-4</v>
      </c>
      <c r="M977">
        <v>0</v>
      </c>
      <c r="N977">
        <f t="shared" si="55"/>
        <v>1.3413294528556759E-4</v>
      </c>
      <c r="O977">
        <f t="shared" si="56"/>
        <v>9406.1669763142181</v>
      </c>
      <c r="P977">
        <f t="shared" si="56"/>
        <v>9788.9692666583032</v>
      </c>
      <c r="Q977">
        <f t="shared" si="56"/>
        <v>9496.6681504723019</v>
      </c>
    </row>
    <row r="978" spans="1:17">
      <c r="A978">
        <f>B992</f>
        <v>2041</v>
      </c>
      <c r="B978" s="50">
        <v>2027</v>
      </c>
      <c r="C978">
        <v>135710.06423147212</v>
      </c>
      <c r="D978">
        <v>12163.484948466587</v>
      </c>
      <c r="E978">
        <v>5230.8826444227179</v>
      </c>
      <c r="F978">
        <v>1333318735.6025114</v>
      </c>
      <c r="G978">
        <v>123867178.24833605</v>
      </c>
      <c r="H978">
        <v>51898053.700929992</v>
      </c>
      <c r="I978">
        <v>364399.69661204616</v>
      </c>
      <c r="J978">
        <v>0</v>
      </c>
      <c r="K978">
        <v>6941.780826763611</v>
      </c>
      <c r="L978">
        <f t="shared" si="54"/>
        <v>2.7330276465917816E-4</v>
      </c>
      <c r="M978">
        <v>0</v>
      </c>
      <c r="N978">
        <f t="shared" si="55"/>
        <v>1.3375801849461682E-4</v>
      </c>
      <c r="O978">
        <f t="shared" si="56"/>
        <v>9824.759446936474</v>
      </c>
      <c r="P978">
        <f t="shared" si="56"/>
        <v>10183.52707082945</v>
      </c>
      <c r="Q978">
        <f t="shared" si="56"/>
        <v>9921.4716193766726</v>
      </c>
    </row>
    <row r="979" spans="1:17">
      <c r="A979">
        <f>B992</f>
        <v>2041</v>
      </c>
      <c r="B979" s="50">
        <v>2028</v>
      </c>
      <c r="C979">
        <v>149520.92879699575</v>
      </c>
      <c r="D979">
        <v>13973.425897284626</v>
      </c>
      <c r="E979">
        <v>5832.1801186586254</v>
      </c>
      <c r="F979">
        <v>1534168837.5529723</v>
      </c>
      <c r="G979">
        <v>148019753.16114816</v>
      </c>
      <c r="H979">
        <v>60427823.544301085</v>
      </c>
      <c r="I979">
        <v>418563.64433842781</v>
      </c>
      <c r="J979">
        <v>0</v>
      </c>
      <c r="K979">
        <v>8061.1153852426087</v>
      </c>
      <c r="L979">
        <f t="shared" si="54"/>
        <v>2.7282762763324313E-4</v>
      </c>
      <c r="M979">
        <v>0</v>
      </c>
      <c r="N979">
        <f t="shared" si="55"/>
        <v>1.3340072358113001E-4</v>
      </c>
      <c r="O979">
        <f t="shared" si="56"/>
        <v>10260.562517210617</v>
      </c>
      <c r="P979">
        <f t="shared" si="56"/>
        <v>10592.946514992575</v>
      </c>
      <c r="Q979">
        <f t="shared" si="56"/>
        <v>10361.103792212647</v>
      </c>
    </row>
    <row r="980" spans="1:17">
      <c r="A980">
        <f>B992</f>
        <v>2041</v>
      </c>
      <c r="B980" s="50">
        <v>2029</v>
      </c>
      <c r="C980">
        <v>161515.28884720724</v>
      </c>
      <c r="D980">
        <v>15658.467081185137</v>
      </c>
      <c r="E980">
        <v>6363.3332175585037</v>
      </c>
      <c r="F980">
        <v>1730466515.430795</v>
      </c>
      <c r="G980">
        <v>172473025.90204087</v>
      </c>
      <c r="H980">
        <v>68817519.872846782</v>
      </c>
      <c r="I980">
        <v>471244.77634839178</v>
      </c>
      <c r="J980">
        <v>0</v>
      </c>
      <c r="K980">
        <v>9157.1486391882863</v>
      </c>
      <c r="L980">
        <f t="shared" ref="L980:L1043" si="57">I980/F980</f>
        <v>2.7232238945176969E-4</v>
      </c>
      <c r="M980">
        <v>0</v>
      </c>
      <c r="N980">
        <f t="shared" ref="N980:N1043" si="58">K980/H980</f>
        <v>1.3306420597702196E-4</v>
      </c>
      <c r="O980">
        <f t="shared" ref="O980:Q1043" si="59">F980/C980</f>
        <v>10713.948678058638</v>
      </c>
      <c r="P980">
        <f t="shared" si="59"/>
        <v>11014.681386614184</v>
      </c>
      <c r="Q980">
        <f t="shared" si="59"/>
        <v>10814.696876623855</v>
      </c>
    </row>
    <row r="981" spans="1:17">
      <c r="A981">
        <f>B992</f>
        <v>2041</v>
      </c>
      <c r="B981" s="50">
        <v>2030</v>
      </c>
      <c r="C981">
        <v>174187.39566821771</v>
      </c>
      <c r="D981">
        <v>17726.531207694556</v>
      </c>
      <c r="E981">
        <v>6942.6600804432346</v>
      </c>
      <c r="F981">
        <v>1948406715.3519478</v>
      </c>
      <c r="G981">
        <v>202943792.60782325</v>
      </c>
      <c r="H981">
        <v>78338751.082360551</v>
      </c>
      <c r="I981">
        <v>529744.65902228898</v>
      </c>
      <c r="J981">
        <v>0</v>
      </c>
      <c r="K981">
        <v>10398.935861288996</v>
      </c>
      <c r="L981">
        <f t="shared" si="57"/>
        <v>2.7188607740278665E-4</v>
      </c>
      <c r="M981">
        <v>0</v>
      </c>
      <c r="N981">
        <f t="shared" si="58"/>
        <v>1.3274319181264701E-4</v>
      </c>
      <c r="O981">
        <f t="shared" si="59"/>
        <v>11185.692902046498</v>
      </c>
      <c r="P981">
        <f t="shared" si="59"/>
        <v>11448.590264503155</v>
      </c>
      <c r="Q981">
        <f t="shared" si="59"/>
        <v>11283.679479430777</v>
      </c>
    </row>
    <row r="982" spans="1:17">
      <c r="A982">
        <f>B992</f>
        <v>2041</v>
      </c>
      <c r="B982" s="50">
        <v>2031</v>
      </c>
      <c r="C982">
        <v>184901.3519132603</v>
      </c>
      <c r="D982">
        <v>18846.739752832662</v>
      </c>
      <c r="E982">
        <v>7375.4445235823923</v>
      </c>
      <c r="F982">
        <v>2158529711.441761</v>
      </c>
      <c r="G982">
        <v>224652075.5195429</v>
      </c>
      <c r="H982">
        <v>86865584.214431435</v>
      </c>
      <c r="I982">
        <v>585999.26909339195</v>
      </c>
      <c r="J982">
        <v>0</v>
      </c>
      <c r="K982">
        <v>11502.638536215372</v>
      </c>
      <c r="L982">
        <f t="shared" si="57"/>
        <v>2.7148075191514581E-4</v>
      </c>
      <c r="M982">
        <v>0</v>
      </c>
      <c r="N982">
        <f t="shared" si="58"/>
        <v>1.324188243277178E-4</v>
      </c>
      <c r="O982">
        <f t="shared" si="59"/>
        <v>11673.953105839682</v>
      </c>
      <c r="P982">
        <f t="shared" si="59"/>
        <v>11919.943632997731</v>
      </c>
      <c r="Q982">
        <f t="shared" si="59"/>
        <v>11777.674408191357</v>
      </c>
    </row>
    <row r="983" spans="1:17">
      <c r="A983">
        <f>B992</f>
        <v>2041</v>
      </c>
      <c r="B983" s="50">
        <v>2032</v>
      </c>
      <c r="C983">
        <v>196073.39628939491</v>
      </c>
      <c r="D983">
        <v>20010.27268775097</v>
      </c>
      <c r="E983">
        <v>7825.8409368585017</v>
      </c>
      <c r="F983">
        <v>2388218451.7975364</v>
      </c>
      <c r="G983">
        <v>248197490.88271058</v>
      </c>
      <c r="H983">
        <v>96172125.660275012</v>
      </c>
      <c r="I983">
        <v>647454.23109260853</v>
      </c>
      <c r="J983">
        <v>0</v>
      </c>
      <c r="K983">
        <v>12704.990632702898</v>
      </c>
      <c r="L983">
        <f t="shared" si="57"/>
        <v>2.7110343721081722E-4</v>
      </c>
      <c r="M983">
        <v>0</v>
      </c>
      <c r="N983">
        <f t="shared" si="58"/>
        <v>1.3210678817251971E-4</v>
      </c>
      <c r="O983">
        <f t="shared" si="59"/>
        <v>12180.226879288819</v>
      </c>
      <c r="P983">
        <f t="shared" si="59"/>
        <v>12403.503678120362</v>
      </c>
      <c r="Q983">
        <f t="shared" si="59"/>
        <v>12289.046817616641</v>
      </c>
    </row>
    <row r="984" spans="1:17">
      <c r="A984">
        <f>B992</f>
        <v>2041</v>
      </c>
      <c r="B984" s="50">
        <v>2033</v>
      </c>
      <c r="C984">
        <v>204875.16877965018</v>
      </c>
      <c r="D984">
        <v>20981.797940866505</v>
      </c>
      <c r="E984">
        <v>8191.1999872465058</v>
      </c>
      <c r="F984">
        <v>2603986813.3184104</v>
      </c>
      <c r="G984">
        <v>270801584.95250964</v>
      </c>
      <c r="H984">
        <v>105041715.05435704</v>
      </c>
      <c r="I984">
        <v>704684.37870393787</v>
      </c>
      <c r="J984">
        <v>0</v>
      </c>
      <c r="K984">
        <v>13844.993864905668</v>
      </c>
      <c r="L984">
        <f t="shared" si="57"/>
        <v>2.7061749126368193E-4</v>
      </c>
      <c r="M984">
        <v>0</v>
      </c>
      <c r="N984">
        <f t="shared" si="58"/>
        <v>1.3180472022701793E-4</v>
      </c>
      <c r="O984">
        <f t="shared" si="59"/>
        <v>12710.114304379569</v>
      </c>
      <c r="P984">
        <f t="shared" si="59"/>
        <v>12906.500468440126</v>
      </c>
      <c r="Q984">
        <f t="shared" si="59"/>
        <v>12823.727319306618</v>
      </c>
    </row>
    <row r="985" spans="1:17">
      <c r="A985">
        <f>B992</f>
        <v>2041</v>
      </c>
      <c r="B985" s="50">
        <v>2034</v>
      </c>
      <c r="C985">
        <v>213707.49587895867</v>
      </c>
      <c r="D985">
        <v>21949.843852756672</v>
      </c>
      <c r="E985">
        <v>8556.4817141388394</v>
      </c>
      <c r="F985">
        <v>2833044016.2257071</v>
      </c>
      <c r="G985">
        <v>294539203.9290666</v>
      </c>
      <c r="H985">
        <v>114434749.81356168</v>
      </c>
      <c r="I985">
        <v>765536.11874280893</v>
      </c>
      <c r="J985">
        <v>0</v>
      </c>
      <c r="K985">
        <v>15053.343551665925</v>
      </c>
      <c r="L985">
        <f t="shared" si="57"/>
        <v>2.7021681073726708E-4</v>
      </c>
      <c r="M985">
        <v>0</v>
      </c>
      <c r="N985">
        <f t="shared" si="58"/>
        <v>1.3154521311219708E-4</v>
      </c>
      <c r="O985">
        <f t="shared" si="59"/>
        <v>13256.643172826791</v>
      </c>
      <c r="P985">
        <f t="shared" si="59"/>
        <v>13418.738005832125</v>
      </c>
      <c r="Q985">
        <f t="shared" si="59"/>
        <v>13374.042467065434</v>
      </c>
    </row>
    <row r="986" spans="1:17">
      <c r="A986">
        <f>B992</f>
        <v>2041</v>
      </c>
      <c r="B986" s="50">
        <v>2035</v>
      </c>
      <c r="C986">
        <v>219820.65877760723</v>
      </c>
      <c r="D986">
        <v>22660.07946127799</v>
      </c>
      <c r="E986">
        <v>8816.9253029078664</v>
      </c>
      <c r="F986">
        <v>3039759204.6609211</v>
      </c>
      <c r="G986">
        <v>316157131.43185532</v>
      </c>
      <c r="H986">
        <v>122992890.95463543</v>
      </c>
      <c r="I986">
        <v>820029.73047521035</v>
      </c>
      <c r="J986">
        <v>0</v>
      </c>
      <c r="K986">
        <v>16147.96881290987</v>
      </c>
      <c r="L986">
        <f t="shared" si="57"/>
        <v>2.6976798991770236E-4</v>
      </c>
      <c r="M986">
        <v>0</v>
      </c>
      <c r="N986">
        <f t="shared" si="58"/>
        <v>1.3129188758450984E-4</v>
      </c>
      <c r="O986">
        <f t="shared" si="59"/>
        <v>13828.359998394184</v>
      </c>
      <c r="P986">
        <f t="shared" si="59"/>
        <v>13952.163405786425</v>
      </c>
      <c r="Q986">
        <f t="shared" si="59"/>
        <v>13949.635131202909</v>
      </c>
    </row>
    <row r="987" spans="1:17">
      <c r="A987">
        <f>B992</f>
        <v>2041</v>
      </c>
      <c r="B987" s="50">
        <v>2036</v>
      </c>
      <c r="C987">
        <v>226342.77964252821</v>
      </c>
      <c r="D987">
        <v>23427.286898184862</v>
      </c>
      <c r="E987">
        <v>9096.6091000019806</v>
      </c>
      <c r="F987">
        <v>3263139253.2121949</v>
      </c>
      <c r="G987">
        <v>339583010.12294579</v>
      </c>
      <c r="H987">
        <v>132270290.66838527</v>
      </c>
      <c r="I987">
        <v>878825.01145357813</v>
      </c>
      <c r="J987">
        <v>0</v>
      </c>
      <c r="K987">
        <v>17335.001776014647</v>
      </c>
      <c r="L987">
        <f t="shared" si="57"/>
        <v>2.6931888076442748E-4</v>
      </c>
      <c r="M987">
        <v>0</v>
      </c>
      <c r="N987">
        <f t="shared" si="58"/>
        <v>1.3105741046169782E-4</v>
      </c>
      <c r="O987">
        <f t="shared" si="59"/>
        <v>14416.802949781721</v>
      </c>
      <c r="P987">
        <f t="shared" si="59"/>
        <v>14495.19150889199</v>
      </c>
      <c r="Q987">
        <f t="shared" si="59"/>
        <v>14540.614993377749</v>
      </c>
    </row>
    <row r="988" spans="1:17">
      <c r="A988">
        <f>B992</f>
        <v>2041</v>
      </c>
      <c r="B988" s="50">
        <v>2037</v>
      </c>
      <c r="C988">
        <v>230342.92473335555</v>
      </c>
      <c r="D988">
        <v>23911.628548251367</v>
      </c>
      <c r="E988">
        <v>9270.8035314468034</v>
      </c>
      <c r="F988">
        <v>3460725227.7876444</v>
      </c>
      <c r="G988">
        <v>359792075.43752271</v>
      </c>
      <c r="H988">
        <v>140450344.05539989</v>
      </c>
      <c r="I988">
        <v>930725.91103358567</v>
      </c>
      <c r="J988">
        <v>0</v>
      </c>
      <c r="K988">
        <v>18376.458748725207</v>
      </c>
      <c r="L988">
        <f t="shared" si="57"/>
        <v>2.6893955739692619E-4</v>
      </c>
      <c r="M988">
        <v>0</v>
      </c>
      <c r="N988">
        <f t="shared" si="58"/>
        <v>1.3083954241847006E-4</v>
      </c>
      <c r="O988">
        <f t="shared" si="59"/>
        <v>15024.230641309136</v>
      </c>
      <c r="P988">
        <f t="shared" si="59"/>
        <v>15046.740740033532</v>
      </c>
      <c r="Q988">
        <f t="shared" si="59"/>
        <v>15149.74873310482</v>
      </c>
    </row>
    <row r="989" spans="1:17">
      <c r="A989">
        <f>B992</f>
        <v>2041</v>
      </c>
      <c r="B989" s="50">
        <v>2038</v>
      </c>
      <c r="C989">
        <v>231812.63782864224</v>
      </c>
      <c r="D989">
        <v>24052.702289934594</v>
      </c>
      <c r="E989">
        <v>9327.7985478054743</v>
      </c>
      <c r="F989">
        <v>3626637267.7211003</v>
      </c>
      <c r="G989">
        <v>375173789.89939153</v>
      </c>
      <c r="H989">
        <v>147108988.86290851</v>
      </c>
      <c r="I989">
        <v>974686.90018499922</v>
      </c>
      <c r="J989">
        <v>0</v>
      </c>
      <c r="K989">
        <v>19220.084905720309</v>
      </c>
      <c r="L989">
        <f t="shared" si="57"/>
        <v>2.6875775773337025E-4</v>
      </c>
      <c r="M989">
        <v>0</v>
      </c>
      <c r="N989">
        <f t="shared" si="58"/>
        <v>1.3065200878806656E-4</v>
      </c>
      <c r="O989">
        <f t="shared" si="59"/>
        <v>15644.69177216274</v>
      </c>
      <c r="P989">
        <f t="shared" si="59"/>
        <v>15597.989172983345</v>
      </c>
      <c r="Q989">
        <f t="shared" si="59"/>
        <v>15771.029799686063</v>
      </c>
    </row>
    <row r="990" spans="1:17">
      <c r="A990">
        <f>B992</f>
        <v>2041</v>
      </c>
      <c r="B990" s="50">
        <v>2039</v>
      </c>
      <c r="C990">
        <v>232398.04472013714</v>
      </c>
      <c r="D990">
        <v>24106.578682405761</v>
      </c>
      <c r="E990">
        <v>9350.0690797607804</v>
      </c>
      <c r="F990">
        <v>3778696357.2545471</v>
      </c>
      <c r="G990">
        <v>388850412.75326002</v>
      </c>
      <c r="H990">
        <v>153170767.54235947</v>
      </c>
      <c r="I990">
        <v>1015029.9739754834</v>
      </c>
      <c r="J990">
        <v>0</v>
      </c>
      <c r="K990">
        <v>19988.406260423588</v>
      </c>
      <c r="L990">
        <f t="shared" si="57"/>
        <v>2.6861908923345314E-4</v>
      </c>
      <c r="M990">
        <v>0</v>
      </c>
      <c r="N990">
        <f t="shared" si="58"/>
        <v>1.3049752626522409E-4</v>
      </c>
      <c r="O990">
        <f t="shared" si="59"/>
        <v>16259.587561526181</v>
      </c>
      <c r="P990">
        <f t="shared" si="59"/>
        <v>16130.468693886593</v>
      </c>
      <c r="Q990">
        <f t="shared" si="59"/>
        <v>16381.779239889671</v>
      </c>
    </row>
    <row r="991" spans="1:17">
      <c r="A991">
        <f>B992</f>
        <v>2041</v>
      </c>
      <c r="B991" s="50">
        <v>2040</v>
      </c>
      <c r="C991">
        <v>235961.27737714251</v>
      </c>
      <c r="D991">
        <v>24492.480280851451</v>
      </c>
      <c r="E991">
        <v>9496.5735582346188</v>
      </c>
      <c r="F991">
        <v>3956564433.1839061</v>
      </c>
      <c r="G991">
        <v>404678062.87490451</v>
      </c>
      <c r="H991">
        <v>160150854.88085854</v>
      </c>
      <c r="I991">
        <v>1062690.6800156247</v>
      </c>
      <c r="J991">
        <v>0</v>
      </c>
      <c r="K991">
        <v>20874.171956556704</v>
      </c>
      <c r="L991">
        <f t="shared" si="57"/>
        <v>2.6858925159989414E-4</v>
      </c>
      <c r="M991">
        <v>0</v>
      </c>
      <c r="N991">
        <f t="shared" si="58"/>
        <v>1.3034068392632486E-4</v>
      </c>
      <c r="O991">
        <f t="shared" si="59"/>
        <v>16767.85478178284</v>
      </c>
      <c r="P991">
        <f t="shared" si="59"/>
        <v>16522.543173844555</v>
      </c>
      <c r="Q991">
        <f t="shared" si="59"/>
        <v>16864.067223697686</v>
      </c>
    </row>
    <row r="992" spans="1:17">
      <c r="A992">
        <f>B992</f>
        <v>2041</v>
      </c>
      <c r="B992" s="50">
        <v>2041</v>
      </c>
      <c r="C992">
        <v>215901.67774013462</v>
      </c>
      <c r="D992">
        <v>22400.798628643352</v>
      </c>
      <c r="E992">
        <v>8687.3800180031503</v>
      </c>
      <c r="F992">
        <v>3707134775.8563643</v>
      </c>
      <c r="G992">
        <v>375908904.39473152</v>
      </c>
      <c r="H992">
        <v>149601851.61265126</v>
      </c>
      <c r="I992">
        <v>996275.71774241782</v>
      </c>
      <c r="J992">
        <v>0</v>
      </c>
      <c r="K992">
        <v>19477.16613286006</v>
      </c>
      <c r="L992">
        <f t="shared" si="57"/>
        <v>2.6874548080391109E-4</v>
      </c>
      <c r="M992">
        <v>0</v>
      </c>
      <c r="N992">
        <f t="shared" si="58"/>
        <v>1.3019334936635872E-4</v>
      </c>
      <c r="O992">
        <f t="shared" si="59"/>
        <v>17170.476925697523</v>
      </c>
      <c r="P992">
        <f t="shared" si="59"/>
        <v>16781.049221792746</v>
      </c>
      <c r="Q992">
        <f t="shared" si="59"/>
        <v>17220.594851684433</v>
      </c>
    </row>
    <row r="993" spans="1:17">
      <c r="A993">
        <f>B1037</f>
        <v>2042</v>
      </c>
      <c r="B993" s="50">
        <v>1998</v>
      </c>
      <c r="C993">
        <v>4955.8033638523084</v>
      </c>
      <c r="D993">
        <v>0.43903306469511899</v>
      </c>
      <c r="F993">
        <v>12905023.481414448</v>
      </c>
      <c r="G993">
        <v>1245.062594787202</v>
      </c>
      <c r="I993">
        <v>6287.359666865098</v>
      </c>
      <c r="J993">
        <v>0</v>
      </c>
      <c r="L993">
        <f t="shared" si="57"/>
        <v>4.8720249722288575E-4</v>
      </c>
      <c r="M993">
        <v>0</v>
      </c>
      <c r="N993" t="e">
        <f t="shared" si="58"/>
        <v>#DIV/0!</v>
      </c>
      <c r="O993">
        <f t="shared" si="59"/>
        <v>2604.0225033026636</v>
      </c>
      <c r="P993">
        <f t="shared" si="59"/>
        <v>2835.9198769045338</v>
      </c>
      <c r="Q993" t="e">
        <f t="shared" si="59"/>
        <v>#DIV/0!</v>
      </c>
    </row>
    <row r="994" spans="1:17">
      <c r="A994">
        <f>B1037</f>
        <v>2042</v>
      </c>
      <c r="B994" s="50">
        <v>1999</v>
      </c>
      <c r="C994">
        <v>5190.7870649147044</v>
      </c>
      <c r="D994">
        <v>1.5293277801365728</v>
      </c>
      <c r="F994">
        <v>14260900.12763381</v>
      </c>
      <c r="G994">
        <v>4289.4525827007474</v>
      </c>
      <c r="I994">
        <v>6879.5852246466029</v>
      </c>
      <c r="J994">
        <v>0</v>
      </c>
      <c r="L994">
        <f t="shared" si="57"/>
        <v>4.8240890568441796E-4</v>
      </c>
      <c r="M994">
        <v>0</v>
      </c>
      <c r="N994" t="e">
        <f t="shared" si="58"/>
        <v>#DIV/0!</v>
      </c>
      <c r="O994">
        <f t="shared" si="59"/>
        <v>2747.3483210331124</v>
      </c>
      <c r="P994">
        <f t="shared" si="59"/>
        <v>2804.7960930374838</v>
      </c>
      <c r="Q994" t="e">
        <f t="shared" si="59"/>
        <v>#DIV/0!</v>
      </c>
    </row>
    <row r="995" spans="1:17">
      <c r="A995">
        <f>B1037</f>
        <v>2042</v>
      </c>
      <c r="B995" s="50">
        <v>2000</v>
      </c>
      <c r="C995">
        <v>6359.6994059943063</v>
      </c>
      <c r="D995">
        <v>1.033230278935874</v>
      </c>
      <c r="F995">
        <v>18599181.968355592</v>
      </c>
      <c r="G995">
        <v>3056.5165238880509</v>
      </c>
      <c r="I995">
        <v>9121.092991921525</v>
      </c>
      <c r="J995">
        <v>0</v>
      </c>
      <c r="L995">
        <f t="shared" si="57"/>
        <v>4.904029116678376E-4</v>
      </c>
      <c r="M995">
        <v>0</v>
      </c>
      <c r="N995" t="e">
        <f t="shared" si="58"/>
        <v>#DIV/0!</v>
      </c>
      <c r="O995">
        <f t="shared" si="59"/>
        <v>2924.5379036035911</v>
      </c>
      <c r="P995">
        <f t="shared" si="59"/>
        <v>2958.2142395555456</v>
      </c>
      <c r="Q995" t="e">
        <f t="shared" si="59"/>
        <v>#DIV/0!</v>
      </c>
    </row>
    <row r="996" spans="1:17">
      <c r="A996">
        <f>B1037</f>
        <v>2042</v>
      </c>
      <c r="B996" s="50">
        <v>2001</v>
      </c>
      <c r="C996">
        <v>6277.7622429827352</v>
      </c>
      <c r="D996">
        <v>0.24251924731574151</v>
      </c>
      <c r="F996">
        <v>19057817.857466791</v>
      </c>
      <c r="G996">
        <v>699.52674278576103</v>
      </c>
      <c r="I996">
        <v>9273.6659742523407</v>
      </c>
      <c r="J996">
        <v>0</v>
      </c>
      <c r="L996">
        <f t="shared" si="57"/>
        <v>4.8660691604936022E-4</v>
      </c>
      <c r="M996">
        <v>0</v>
      </c>
      <c r="N996" t="e">
        <f t="shared" si="58"/>
        <v>#DIV/0!</v>
      </c>
      <c r="O996">
        <f t="shared" si="59"/>
        <v>3035.7661089776957</v>
      </c>
      <c r="P996">
        <f t="shared" si="59"/>
        <v>2884.4174247128135</v>
      </c>
      <c r="Q996" t="e">
        <f t="shared" si="59"/>
        <v>#DIV/0!</v>
      </c>
    </row>
    <row r="997" spans="1:17">
      <c r="A997">
        <f>B1037</f>
        <v>2042</v>
      </c>
      <c r="B997" s="50">
        <v>2002</v>
      </c>
      <c r="C997">
        <v>6156.3087637098361</v>
      </c>
      <c r="D997">
        <v>3.4779027199320591</v>
      </c>
      <c r="F997">
        <v>19807793.306905452</v>
      </c>
      <c r="G997">
        <v>8776.5802976890391</v>
      </c>
      <c r="I997">
        <v>9639.2305192344047</v>
      </c>
      <c r="J997">
        <v>0</v>
      </c>
      <c r="L997">
        <f t="shared" si="57"/>
        <v>4.8663828271440751E-4</v>
      </c>
      <c r="M997">
        <v>0</v>
      </c>
      <c r="N997" t="e">
        <f t="shared" si="58"/>
        <v>#DIV/0!</v>
      </c>
      <c r="O997">
        <f t="shared" si="59"/>
        <v>3217.4788606556394</v>
      </c>
      <c r="P997">
        <f t="shared" si="59"/>
        <v>2523.5266781298847</v>
      </c>
      <c r="Q997" t="e">
        <f t="shared" si="59"/>
        <v>#DIV/0!</v>
      </c>
    </row>
    <row r="998" spans="1:17">
      <c r="A998">
        <f>B1037</f>
        <v>2042</v>
      </c>
      <c r="B998" s="50">
        <v>2003</v>
      </c>
      <c r="C998">
        <v>6168.7347427843451</v>
      </c>
      <c r="D998">
        <v>0.68509174269496154</v>
      </c>
      <c r="F998">
        <v>20530556.810784936</v>
      </c>
      <c r="G998">
        <v>1631.3531755750173</v>
      </c>
      <c r="I998">
        <v>9986.92050963162</v>
      </c>
      <c r="J998">
        <v>0</v>
      </c>
      <c r="L998">
        <f t="shared" si="57"/>
        <v>4.8644177562614263E-4</v>
      </c>
      <c r="M998">
        <v>0</v>
      </c>
      <c r="N998" t="e">
        <f t="shared" si="58"/>
        <v>#DIV/0!</v>
      </c>
      <c r="O998">
        <f t="shared" si="59"/>
        <v>3328.1633376763061</v>
      </c>
      <c r="P998">
        <f t="shared" si="59"/>
        <v>2381.2185637469879</v>
      </c>
      <c r="Q998" t="e">
        <f t="shared" si="59"/>
        <v>#DIV/0!</v>
      </c>
    </row>
    <row r="999" spans="1:17">
      <c r="A999">
        <f>B1037</f>
        <v>2042</v>
      </c>
      <c r="B999" s="50">
        <v>2004</v>
      </c>
      <c r="C999">
        <v>6520.1416392402516</v>
      </c>
      <c r="D999">
        <v>7.9627441063451307E-2</v>
      </c>
      <c r="F999">
        <v>23260767.400929283</v>
      </c>
      <c r="G999">
        <v>284.36757107519497</v>
      </c>
      <c r="I999">
        <v>11156.49025834323</v>
      </c>
      <c r="J999">
        <v>0</v>
      </c>
      <c r="L999">
        <f t="shared" si="57"/>
        <v>4.7962692141865967E-4</v>
      </c>
      <c r="M999">
        <v>0</v>
      </c>
      <c r="N999" t="e">
        <f t="shared" si="58"/>
        <v>#DIV/0!</v>
      </c>
      <c r="O999">
        <f t="shared" si="59"/>
        <v>3567.5248618739674</v>
      </c>
      <c r="P999">
        <f t="shared" si="59"/>
        <v>3571.2257894686836</v>
      </c>
      <c r="Q999" t="e">
        <f t="shared" si="59"/>
        <v>#DIV/0!</v>
      </c>
    </row>
    <row r="1000" spans="1:17">
      <c r="A1000">
        <f>B1037</f>
        <v>2042</v>
      </c>
      <c r="B1000" s="50">
        <v>2005</v>
      </c>
      <c r="C1000">
        <v>7006.827209790752</v>
      </c>
      <c r="D1000">
        <v>7.1757173093683693E-2</v>
      </c>
      <c r="F1000">
        <v>25919631.487240672</v>
      </c>
      <c r="G1000">
        <v>261.92416671863202</v>
      </c>
      <c r="I1000">
        <v>12192.415437886497</v>
      </c>
      <c r="J1000">
        <v>0</v>
      </c>
      <c r="L1000">
        <f t="shared" si="57"/>
        <v>4.7039308579245798E-4</v>
      </c>
      <c r="M1000">
        <v>0</v>
      </c>
      <c r="N1000" t="e">
        <f t="shared" si="58"/>
        <v>#DIV/0!</v>
      </c>
      <c r="O1000">
        <f t="shared" si="59"/>
        <v>3699.1966137002432</v>
      </c>
      <c r="P1000">
        <f t="shared" si="59"/>
        <v>3650.1461167745956</v>
      </c>
      <c r="Q1000" t="e">
        <f t="shared" si="59"/>
        <v>#DIV/0!</v>
      </c>
    </row>
    <row r="1001" spans="1:17">
      <c r="A1001">
        <f>B1037</f>
        <v>2042</v>
      </c>
      <c r="B1001" s="50">
        <v>2006</v>
      </c>
      <c r="C1001">
        <v>7329.8827421384594</v>
      </c>
      <c r="D1001">
        <v>4.2860733518919503E-2</v>
      </c>
      <c r="F1001">
        <v>28585327.255158354</v>
      </c>
      <c r="G1001">
        <v>159.02076518150801</v>
      </c>
      <c r="I1001">
        <v>13283.195283704415</v>
      </c>
      <c r="J1001">
        <v>0</v>
      </c>
      <c r="L1001">
        <f t="shared" si="57"/>
        <v>4.6468578670224605E-4</v>
      </c>
      <c r="M1001">
        <v>0</v>
      </c>
      <c r="N1001" t="e">
        <f t="shared" si="58"/>
        <v>#DIV/0!</v>
      </c>
      <c r="O1001">
        <f t="shared" si="59"/>
        <v>3899.834180269399</v>
      </c>
      <c r="P1001">
        <f t="shared" si="59"/>
        <v>3710.1736747298869</v>
      </c>
      <c r="Q1001" t="e">
        <f t="shared" si="59"/>
        <v>#DIV/0!</v>
      </c>
    </row>
    <row r="1002" spans="1:17">
      <c r="A1002">
        <f>B1037</f>
        <v>2042</v>
      </c>
      <c r="B1002" s="50">
        <v>2007</v>
      </c>
      <c r="C1002">
        <v>7756.5063673240229</v>
      </c>
      <c r="D1002">
        <v>0.19542956915606699</v>
      </c>
      <c r="F1002">
        <v>31198351.338515602</v>
      </c>
      <c r="G1002">
        <v>778.88297282125097</v>
      </c>
      <c r="I1002">
        <v>14211.222223296003</v>
      </c>
      <c r="J1002">
        <v>0</v>
      </c>
      <c r="L1002">
        <f t="shared" si="57"/>
        <v>4.5551196180522799E-4</v>
      </c>
      <c r="M1002">
        <v>0</v>
      </c>
      <c r="N1002" t="e">
        <f t="shared" si="58"/>
        <v>#DIV/0!</v>
      </c>
      <c r="O1002">
        <f t="shared" si="59"/>
        <v>4022.2169442089894</v>
      </c>
      <c r="P1002">
        <f t="shared" si="59"/>
        <v>3985.4919405734718</v>
      </c>
      <c r="Q1002" t="e">
        <f t="shared" si="59"/>
        <v>#DIV/0!</v>
      </c>
    </row>
    <row r="1003" spans="1:17">
      <c r="A1003">
        <f>B1037</f>
        <v>2042</v>
      </c>
      <c r="B1003" s="50">
        <v>2008</v>
      </c>
      <c r="C1003">
        <v>6786.318979606488</v>
      </c>
      <c r="D1003">
        <v>3.4040198404916802</v>
      </c>
      <c r="F1003">
        <v>28557778.715986319</v>
      </c>
      <c r="G1003">
        <v>12821.4191015344</v>
      </c>
      <c r="I1003">
        <v>12927.324427812257</v>
      </c>
      <c r="J1003">
        <v>0</v>
      </c>
      <c r="L1003">
        <f t="shared" si="57"/>
        <v>4.5267261702590643E-4</v>
      </c>
      <c r="M1003">
        <v>0</v>
      </c>
      <c r="N1003" t="e">
        <f t="shared" si="58"/>
        <v>#DIV/0!</v>
      </c>
      <c r="O1003">
        <f t="shared" si="59"/>
        <v>4208.1397590954784</v>
      </c>
      <c r="P1003">
        <f t="shared" si="59"/>
        <v>3766.55240049437</v>
      </c>
      <c r="Q1003" t="e">
        <f t="shared" si="59"/>
        <v>#DIV/0!</v>
      </c>
    </row>
    <row r="1004" spans="1:17">
      <c r="A1004">
        <f>B1037</f>
        <v>2042</v>
      </c>
      <c r="B1004" s="50">
        <v>2009</v>
      </c>
      <c r="C1004">
        <v>4982.3165329820686</v>
      </c>
      <c r="D1004">
        <v>0.54618086546159395</v>
      </c>
      <c r="F1004">
        <v>21335260.561515808</v>
      </c>
      <c r="G1004">
        <v>2415.1568330754799</v>
      </c>
      <c r="I1004">
        <v>8953.3217982873866</v>
      </c>
      <c r="J1004">
        <v>0</v>
      </c>
      <c r="L1004">
        <f t="shared" si="57"/>
        <v>4.1964904869440595E-4</v>
      </c>
      <c r="M1004">
        <v>0</v>
      </c>
      <c r="N1004" t="e">
        <f t="shared" si="58"/>
        <v>#DIV/0!</v>
      </c>
      <c r="O1004">
        <f t="shared" si="59"/>
        <v>4282.1969299381317</v>
      </c>
      <c r="P1004">
        <f t="shared" si="59"/>
        <v>4421.8993849855178</v>
      </c>
      <c r="Q1004" t="e">
        <f t="shared" si="59"/>
        <v>#DIV/0!</v>
      </c>
    </row>
    <row r="1005" spans="1:17">
      <c r="A1005">
        <f>B1037</f>
        <v>2042</v>
      </c>
      <c r="B1005" s="50">
        <v>2010</v>
      </c>
      <c r="C1005">
        <v>6595.4902156999933</v>
      </c>
      <c r="D1005">
        <v>3.2220900116570999</v>
      </c>
      <c r="E1005">
        <v>0.138192637178183</v>
      </c>
      <c r="F1005">
        <v>29715809.211172</v>
      </c>
      <c r="G1005">
        <v>14033.161053267</v>
      </c>
      <c r="H1005">
        <v>521.30580925987704</v>
      </c>
      <c r="I1005">
        <v>11775.700273302562</v>
      </c>
      <c r="J1005">
        <v>0</v>
      </c>
      <c r="K1005">
        <v>0.102111799704273</v>
      </c>
      <c r="L1005">
        <f t="shared" si="57"/>
        <v>3.9627728760875718E-4</v>
      </c>
      <c r="M1005">
        <v>0</v>
      </c>
      <c r="N1005">
        <f t="shared" si="58"/>
        <v>1.9587696490328018E-4</v>
      </c>
      <c r="O1005">
        <f t="shared" si="59"/>
        <v>4505.4739282966548</v>
      </c>
      <c r="P1005">
        <f t="shared" si="59"/>
        <v>4355.2976491956651</v>
      </c>
      <c r="Q1005">
        <f t="shared" si="59"/>
        <v>3772.3124755750559</v>
      </c>
    </row>
    <row r="1006" spans="1:17">
      <c r="A1006">
        <f>B1037</f>
        <v>2042</v>
      </c>
      <c r="B1006" s="50">
        <v>2011</v>
      </c>
      <c r="C1006">
        <v>7312.3004018963329</v>
      </c>
      <c r="D1006">
        <v>44.41626566264226</v>
      </c>
      <c r="E1006">
        <v>6.7281385555492399</v>
      </c>
      <c r="F1006">
        <v>35328476.098505825</v>
      </c>
      <c r="G1006">
        <v>205734.80828710296</v>
      </c>
      <c r="H1006">
        <v>27017.891316753001</v>
      </c>
      <c r="I1006">
        <v>14251.268737909111</v>
      </c>
      <c r="J1006">
        <v>0</v>
      </c>
      <c r="K1006">
        <v>5.2736302076478898</v>
      </c>
      <c r="L1006">
        <f t="shared" si="57"/>
        <v>4.0339324849938409E-4</v>
      </c>
      <c r="M1006">
        <v>0</v>
      </c>
      <c r="N1006">
        <f t="shared" si="58"/>
        <v>1.9519029615674952E-4</v>
      </c>
      <c r="O1006">
        <f t="shared" si="59"/>
        <v>4831.3764693452595</v>
      </c>
      <c r="P1006">
        <f t="shared" si="59"/>
        <v>4631.9699600532358</v>
      </c>
      <c r="Q1006">
        <f t="shared" si="59"/>
        <v>4015.6562017393594</v>
      </c>
    </row>
    <row r="1007" spans="1:17">
      <c r="A1007">
        <f>B1037</f>
        <v>2042</v>
      </c>
      <c r="B1007" s="50">
        <v>2012</v>
      </c>
      <c r="C1007">
        <v>9956.1584416547521</v>
      </c>
      <c r="D1007">
        <v>74.721283775475527</v>
      </c>
      <c r="E1007">
        <v>71.935801123583801</v>
      </c>
      <c r="F1007">
        <v>49019156.075221829</v>
      </c>
      <c r="G1007">
        <v>364796.3402296491</v>
      </c>
      <c r="H1007">
        <v>307527.60558437102</v>
      </c>
      <c r="I1007">
        <v>18751.44667421576</v>
      </c>
      <c r="J1007">
        <v>0</v>
      </c>
      <c r="K1007">
        <v>59.083786671638897</v>
      </c>
      <c r="L1007">
        <f t="shared" si="57"/>
        <v>3.825330376035223E-4</v>
      </c>
      <c r="M1007">
        <v>0</v>
      </c>
      <c r="N1007">
        <f t="shared" si="58"/>
        <v>1.9212514778751822E-4</v>
      </c>
      <c r="O1007">
        <f t="shared" si="59"/>
        <v>4923.5010031715265</v>
      </c>
      <c r="P1007">
        <f t="shared" si="59"/>
        <v>4882.0941209441571</v>
      </c>
      <c r="Q1007">
        <f t="shared" si="59"/>
        <v>4275.0285779961878</v>
      </c>
    </row>
    <row r="1008" spans="1:17">
      <c r="A1008">
        <f>B1037</f>
        <v>2042</v>
      </c>
      <c r="B1008" s="50">
        <v>2013</v>
      </c>
      <c r="C1008">
        <v>14074.292139722966</v>
      </c>
      <c r="D1008">
        <v>223.42882711907771</v>
      </c>
      <c r="E1008">
        <v>153.30091304966101</v>
      </c>
      <c r="F1008">
        <v>73050487.360430941</v>
      </c>
      <c r="G1008">
        <v>1148599.4394651935</v>
      </c>
      <c r="H1008">
        <v>698034.89429124503</v>
      </c>
      <c r="I1008">
        <v>27319.016250647572</v>
      </c>
      <c r="J1008">
        <v>0</v>
      </c>
      <c r="K1008">
        <v>132.48628986720999</v>
      </c>
      <c r="L1008">
        <f t="shared" si="57"/>
        <v>3.7397445571931104E-4</v>
      </c>
      <c r="M1008">
        <v>0</v>
      </c>
      <c r="N1008">
        <f t="shared" si="58"/>
        <v>1.8979894980999617E-4</v>
      </c>
      <c r="O1008">
        <f t="shared" si="59"/>
        <v>5190.3489450993338</v>
      </c>
      <c r="P1008">
        <f t="shared" si="59"/>
        <v>5140.7844469999418</v>
      </c>
      <c r="Q1008">
        <f t="shared" si="59"/>
        <v>4553.3642325086503</v>
      </c>
    </row>
    <row r="1009" spans="1:17">
      <c r="A1009">
        <f>B1037</f>
        <v>2042</v>
      </c>
      <c r="B1009" s="50">
        <v>2014</v>
      </c>
      <c r="C1009">
        <v>15488.611490193589</v>
      </c>
      <c r="D1009">
        <v>274.87330764513962</v>
      </c>
      <c r="E1009">
        <v>240.084392794683</v>
      </c>
      <c r="F1009">
        <v>84224012.679040417</v>
      </c>
      <c r="G1009">
        <v>1490127.2855129358</v>
      </c>
      <c r="H1009">
        <v>1162474.70163992</v>
      </c>
      <c r="I1009">
        <v>31368.647861771657</v>
      </c>
      <c r="J1009">
        <v>0</v>
      </c>
      <c r="K1009">
        <v>218.98644591758901</v>
      </c>
      <c r="L1009">
        <f t="shared" si="57"/>
        <v>3.7244304639474755E-4</v>
      </c>
      <c r="M1009">
        <v>0</v>
      </c>
      <c r="N1009">
        <f t="shared" si="58"/>
        <v>1.8837953686962964E-4</v>
      </c>
      <c r="O1009">
        <f t="shared" si="59"/>
        <v>5437.8026547031504</v>
      </c>
      <c r="P1009">
        <f t="shared" si="59"/>
        <v>5421.1421919391478</v>
      </c>
      <c r="Q1009">
        <f t="shared" si="59"/>
        <v>4841.9419859334757</v>
      </c>
    </row>
    <row r="1010" spans="1:17">
      <c r="A1010">
        <f>B1037</f>
        <v>2042</v>
      </c>
      <c r="B1010" s="50">
        <v>2015</v>
      </c>
      <c r="C1010">
        <v>22159.257552507566</v>
      </c>
      <c r="D1010">
        <v>413.90013714381104</v>
      </c>
      <c r="E1010">
        <v>198.66300333352154</v>
      </c>
      <c r="F1010">
        <v>127354126.65844031</v>
      </c>
      <c r="G1010">
        <v>2372301.0866816039</v>
      </c>
      <c r="H1010">
        <v>1024844.7502791153</v>
      </c>
      <c r="I1010">
        <v>46412.101555095607</v>
      </c>
      <c r="J1010">
        <v>0</v>
      </c>
      <c r="K1010">
        <v>191.46417589514374</v>
      </c>
      <c r="L1010">
        <f t="shared" si="57"/>
        <v>3.644334327663475E-4</v>
      </c>
      <c r="M1010">
        <v>0</v>
      </c>
      <c r="N1010">
        <f t="shared" si="58"/>
        <v>1.8682261468675981E-4</v>
      </c>
      <c r="O1010">
        <f t="shared" si="59"/>
        <v>5747.2199308423478</v>
      </c>
      <c r="P1010">
        <f t="shared" si="59"/>
        <v>5731.5784021046111</v>
      </c>
      <c r="Q1010">
        <f t="shared" si="59"/>
        <v>5158.7096393512911</v>
      </c>
    </row>
    <row r="1011" spans="1:17">
      <c r="A1011">
        <f>B1037</f>
        <v>2042</v>
      </c>
      <c r="B1011" s="50">
        <v>2016</v>
      </c>
      <c r="C1011">
        <v>24810.755819889742</v>
      </c>
      <c r="D1011">
        <v>814.62133138291301</v>
      </c>
      <c r="E1011">
        <v>251.91107997635049</v>
      </c>
      <c r="F1011">
        <v>148574549.74407962</v>
      </c>
      <c r="G1011">
        <v>4873277.4287427301</v>
      </c>
      <c r="H1011">
        <v>1387079.9241275538</v>
      </c>
      <c r="I1011">
        <v>53055.022311231427</v>
      </c>
      <c r="J1011">
        <v>0</v>
      </c>
      <c r="K1011">
        <v>256.89224495231093</v>
      </c>
      <c r="L1011">
        <f t="shared" si="57"/>
        <v>3.5709360992591907E-4</v>
      </c>
      <c r="M1011">
        <v>0</v>
      </c>
      <c r="N1011">
        <f t="shared" si="58"/>
        <v>1.852036356981312E-4</v>
      </c>
      <c r="O1011">
        <f t="shared" si="59"/>
        <v>5988.3121184471793</v>
      </c>
      <c r="P1011">
        <f t="shared" si="59"/>
        <v>5982.2610101183864</v>
      </c>
      <c r="Q1011">
        <f t="shared" si="59"/>
        <v>5506.2283257162544</v>
      </c>
    </row>
    <row r="1012" spans="1:17">
      <c r="A1012">
        <f>B1037</f>
        <v>2042</v>
      </c>
      <c r="B1012" s="50">
        <v>2017</v>
      </c>
      <c r="C1012">
        <v>30790.850944620157</v>
      </c>
      <c r="D1012">
        <v>1715.63756351542</v>
      </c>
      <c r="E1012">
        <v>760.04506442418312</v>
      </c>
      <c r="F1012">
        <v>190836245.57030129</v>
      </c>
      <c r="G1012">
        <v>10843865.201272801</v>
      </c>
      <c r="H1012">
        <v>4351759.1583747286</v>
      </c>
      <c r="I1012">
        <v>68411.140436004978</v>
      </c>
      <c r="J1012">
        <v>0</v>
      </c>
      <c r="K1012">
        <v>802.67009484419839</v>
      </c>
      <c r="L1012">
        <f t="shared" si="57"/>
        <v>3.5848085478501675E-4</v>
      </c>
      <c r="M1012">
        <v>0</v>
      </c>
      <c r="N1012">
        <f t="shared" si="58"/>
        <v>1.8444726962876671E-4</v>
      </c>
      <c r="O1012">
        <f t="shared" si="59"/>
        <v>6197.8230453434289</v>
      </c>
      <c r="P1012">
        <f t="shared" si="59"/>
        <v>6320.6037404853878</v>
      </c>
      <c r="Q1012">
        <f t="shared" si="59"/>
        <v>5725.6593879359771</v>
      </c>
    </row>
    <row r="1013" spans="1:17">
      <c r="A1013">
        <f>B1037</f>
        <v>2042</v>
      </c>
      <c r="B1013" s="50">
        <v>2018</v>
      </c>
      <c r="C1013">
        <v>34869.339539321678</v>
      </c>
      <c r="D1013">
        <v>3914.60095004187</v>
      </c>
      <c r="E1013">
        <v>922.66960507357692</v>
      </c>
      <c r="F1013">
        <v>225475469.5864715</v>
      </c>
      <c r="G1013">
        <v>26066346.877880301</v>
      </c>
      <c r="H1013">
        <v>5656419.936641207</v>
      </c>
      <c r="I1013">
        <v>81030.285945394338</v>
      </c>
      <c r="J1013">
        <v>0</v>
      </c>
      <c r="K1013">
        <v>1038.3646783579793</v>
      </c>
      <c r="L1013">
        <f t="shared" si="57"/>
        <v>3.593751732461461E-4</v>
      </c>
      <c r="M1013">
        <v>0</v>
      </c>
      <c r="N1013">
        <f t="shared" si="58"/>
        <v>1.8357277040759499E-4</v>
      </c>
      <c r="O1013">
        <f t="shared" si="59"/>
        <v>6466.2959656062858</v>
      </c>
      <c r="P1013">
        <f t="shared" si="59"/>
        <v>6658.7494384584716</v>
      </c>
      <c r="Q1013">
        <f t="shared" si="59"/>
        <v>6130.4934133926999</v>
      </c>
    </row>
    <row r="1014" spans="1:17">
      <c r="A1014">
        <f>B1037</f>
        <v>2042</v>
      </c>
      <c r="B1014" s="50">
        <v>2019</v>
      </c>
      <c r="C1014">
        <v>33139.577835671924</v>
      </c>
      <c r="D1014">
        <v>3435.1395691780581</v>
      </c>
      <c r="E1014">
        <v>880.03402305859004</v>
      </c>
      <c r="F1014">
        <v>220880677.21733084</v>
      </c>
      <c r="G1014">
        <v>24202638.270193212</v>
      </c>
      <c r="H1014">
        <v>5756513.3614740204</v>
      </c>
      <c r="I1014">
        <v>77009.808105339413</v>
      </c>
      <c r="J1014">
        <v>0</v>
      </c>
      <c r="K1014">
        <v>1024.0395108335651</v>
      </c>
      <c r="L1014">
        <f t="shared" si="57"/>
        <v>3.4864891341114122E-4</v>
      </c>
      <c r="M1014">
        <v>0</v>
      </c>
      <c r="N1014">
        <f t="shared" si="58"/>
        <v>1.7789231893163682E-4</v>
      </c>
      <c r="O1014">
        <f t="shared" si="59"/>
        <v>6665.1626738458835</v>
      </c>
      <c r="P1014">
        <f t="shared" si="59"/>
        <v>7045.6055082455614</v>
      </c>
      <c r="Q1014">
        <f t="shared" si="59"/>
        <v>6541.2395551106656</v>
      </c>
    </row>
    <row r="1015" spans="1:17">
      <c r="A1015">
        <f>B1037</f>
        <v>2042</v>
      </c>
      <c r="B1015" s="50">
        <v>2020</v>
      </c>
      <c r="C1015">
        <v>31053.273191022941</v>
      </c>
      <c r="D1015">
        <v>1891.5578035250901</v>
      </c>
      <c r="E1015">
        <v>991.5197717773417</v>
      </c>
      <c r="F1015">
        <v>214570713.8806594</v>
      </c>
      <c r="G1015">
        <v>13994185.144808497</v>
      </c>
      <c r="H1015">
        <v>6779403.0203071414</v>
      </c>
      <c r="I1015">
        <v>72650.303812110127</v>
      </c>
      <c r="J1015">
        <v>0</v>
      </c>
      <c r="K1015">
        <v>1181.1717268248876</v>
      </c>
      <c r="L1015">
        <f t="shared" si="57"/>
        <v>3.3858443446535297E-4</v>
      </c>
      <c r="M1015">
        <v>0</v>
      </c>
      <c r="N1015">
        <f t="shared" si="58"/>
        <v>1.7422945992247183E-4</v>
      </c>
      <c r="O1015">
        <f t="shared" si="59"/>
        <v>6909.7615752367365</v>
      </c>
      <c r="P1015">
        <f t="shared" si="59"/>
        <v>7398.2328844136082</v>
      </c>
      <c r="Q1015">
        <f t="shared" si="59"/>
        <v>6837.3856107324727</v>
      </c>
    </row>
    <row r="1016" spans="1:17">
      <c r="A1016">
        <f>B1037</f>
        <v>2042</v>
      </c>
      <c r="B1016" s="50">
        <v>2021</v>
      </c>
      <c r="C1016">
        <v>43385.100163765099</v>
      </c>
      <c r="D1016">
        <v>3139.4382162064117</v>
      </c>
      <c r="E1016">
        <v>1641.0238150929574</v>
      </c>
      <c r="F1016">
        <v>312833484.16785055</v>
      </c>
      <c r="G1016">
        <v>23938020.691800732</v>
      </c>
      <c r="H1016">
        <v>11798296.419909211</v>
      </c>
      <c r="I1016">
        <v>101108.63987734086</v>
      </c>
      <c r="J1016">
        <v>0</v>
      </c>
      <c r="K1016">
        <v>1989.9082508077026</v>
      </c>
      <c r="L1016">
        <f t="shared" si="57"/>
        <v>3.2320274201559288E-4</v>
      </c>
      <c r="M1016">
        <v>0</v>
      </c>
      <c r="N1016">
        <f t="shared" si="58"/>
        <v>1.6866064217964572E-4</v>
      </c>
      <c r="O1016">
        <f t="shared" si="59"/>
        <v>7210.620304828215</v>
      </c>
      <c r="P1016">
        <f t="shared" si="59"/>
        <v>7624.9376618491342</v>
      </c>
      <c r="Q1016">
        <f t="shared" si="59"/>
        <v>7189.59488058428</v>
      </c>
    </row>
    <row r="1017" spans="1:17">
      <c r="A1017">
        <f>B1037</f>
        <v>2042</v>
      </c>
      <c r="B1017" s="50">
        <v>2022</v>
      </c>
      <c r="C1017">
        <v>59260.387826570499</v>
      </c>
      <c r="D1017">
        <v>4841.5103202676419</v>
      </c>
      <c r="E1017">
        <v>2381.7317459492242</v>
      </c>
      <c r="F1017">
        <v>446415745.77054399</v>
      </c>
      <c r="G1017">
        <v>38238994.578191817</v>
      </c>
      <c r="H1017">
        <v>17956634.70512763</v>
      </c>
      <c r="I1017">
        <v>139073.84374973434</v>
      </c>
      <c r="J1017">
        <v>0</v>
      </c>
      <c r="K1017">
        <v>2736.5890763371804</v>
      </c>
      <c r="L1017">
        <f t="shared" si="57"/>
        <v>3.1153436021770113E-4</v>
      </c>
      <c r="M1017">
        <v>0</v>
      </c>
      <c r="N1017">
        <f t="shared" si="58"/>
        <v>1.5239988568435545E-4</v>
      </c>
      <c r="O1017">
        <f t="shared" si="59"/>
        <v>7533.1222447785804</v>
      </c>
      <c r="P1017">
        <f t="shared" si="59"/>
        <v>7898.1540983430023</v>
      </c>
      <c r="Q1017">
        <f t="shared" si="59"/>
        <v>7539.3187060917835</v>
      </c>
    </row>
    <row r="1018" spans="1:17">
      <c r="A1018">
        <f>B1037</f>
        <v>2042</v>
      </c>
      <c r="B1018" s="50">
        <v>2023</v>
      </c>
      <c r="C1018">
        <v>69718.437038257864</v>
      </c>
      <c r="D1018">
        <v>6071.1161122345893</v>
      </c>
      <c r="E1018">
        <v>2875.7047605847183</v>
      </c>
      <c r="F1018">
        <v>548853858.18832767</v>
      </c>
      <c r="G1018">
        <v>50087739.240158185</v>
      </c>
      <c r="H1018">
        <v>22728310.080766127</v>
      </c>
      <c r="I1018">
        <v>164743.99282694206</v>
      </c>
      <c r="J1018">
        <v>0</v>
      </c>
      <c r="K1018">
        <v>3332.2884051896094</v>
      </c>
      <c r="L1018">
        <f t="shared" si="57"/>
        <v>3.0016003416780872E-4</v>
      </c>
      <c r="M1018">
        <v>0</v>
      </c>
      <c r="N1018">
        <f t="shared" si="58"/>
        <v>1.4661399784445762E-4</v>
      </c>
      <c r="O1018">
        <f t="shared" si="59"/>
        <v>7872.4349182863225</v>
      </c>
      <c r="P1018">
        <f t="shared" si="59"/>
        <v>8250.1698722613364</v>
      </c>
      <c r="Q1018">
        <f t="shared" si="59"/>
        <v>7903.5617259070677</v>
      </c>
    </row>
    <row r="1019" spans="1:17">
      <c r="A1019">
        <f>B1037</f>
        <v>2042</v>
      </c>
      <c r="B1019" s="50">
        <v>2024</v>
      </c>
      <c r="C1019">
        <v>81291.260449866837</v>
      </c>
      <c r="D1019">
        <v>7535.9695587876458</v>
      </c>
      <c r="E1019">
        <v>3315.6858950868009</v>
      </c>
      <c r="F1019">
        <v>668853619.81928992</v>
      </c>
      <c r="G1019">
        <v>64917175.49022039</v>
      </c>
      <c r="H1019">
        <v>27460171.387389123</v>
      </c>
      <c r="I1019">
        <v>193334.77999893055</v>
      </c>
      <c r="J1019">
        <v>0</v>
      </c>
      <c r="K1019">
        <v>3869.4725927174709</v>
      </c>
      <c r="L1019">
        <f t="shared" si="57"/>
        <v>2.8905394883138331E-4</v>
      </c>
      <c r="M1019">
        <v>0</v>
      </c>
      <c r="N1019">
        <f t="shared" si="58"/>
        <v>1.4091217924788689E-4</v>
      </c>
      <c r="O1019">
        <f t="shared" si="59"/>
        <v>8227.8662689918419</v>
      </c>
      <c r="P1019">
        <f t="shared" si="59"/>
        <v>8614.3096762540517</v>
      </c>
      <c r="Q1019">
        <f t="shared" si="59"/>
        <v>8281.8976996825113</v>
      </c>
    </row>
    <row r="1020" spans="1:17">
      <c r="A1020">
        <f>B1037</f>
        <v>2042</v>
      </c>
      <c r="B1020" s="50">
        <v>2025</v>
      </c>
      <c r="C1020">
        <v>93810.34845346729</v>
      </c>
      <c r="D1020">
        <v>9157.471140638987</v>
      </c>
      <c r="E1020">
        <v>3919.0847382402753</v>
      </c>
      <c r="F1020">
        <v>807008491.2011857</v>
      </c>
      <c r="G1020">
        <v>82289649.205352262</v>
      </c>
      <c r="H1020">
        <v>33990963.976915494</v>
      </c>
      <c r="I1020">
        <v>224235.31866311425</v>
      </c>
      <c r="J1020">
        <v>0</v>
      </c>
      <c r="K1020">
        <v>4592.3087092887672</v>
      </c>
      <c r="L1020">
        <f t="shared" si="57"/>
        <v>2.778599247814021E-4</v>
      </c>
      <c r="M1020">
        <v>0</v>
      </c>
      <c r="N1020">
        <f t="shared" si="58"/>
        <v>1.3510380913020213E-4</v>
      </c>
      <c r="O1020">
        <f t="shared" si="59"/>
        <v>8602.5529646282666</v>
      </c>
      <c r="P1020">
        <f t="shared" si="59"/>
        <v>8986.0669983624193</v>
      </c>
      <c r="Q1020">
        <f t="shared" si="59"/>
        <v>8673.1893406770068</v>
      </c>
    </row>
    <row r="1021" spans="1:17">
      <c r="A1021">
        <f>B1037</f>
        <v>2042</v>
      </c>
      <c r="B1021" s="50">
        <v>2026</v>
      </c>
      <c r="C1021">
        <v>108633.15151051435</v>
      </c>
      <c r="D1021">
        <v>9345.7114238862414</v>
      </c>
      <c r="E1021">
        <v>4103.1949612565677</v>
      </c>
      <c r="F1021">
        <v>976480038.91311622</v>
      </c>
      <c r="G1021">
        <v>87470864.112086415</v>
      </c>
      <c r="H1021">
        <v>37194279.097651832</v>
      </c>
      <c r="I1021">
        <v>267819.70664013695</v>
      </c>
      <c r="J1021">
        <v>0</v>
      </c>
      <c r="K1021">
        <v>5005.5334552443592</v>
      </c>
      <c r="L1021">
        <f t="shared" si="57"/>
        <v>2.7427053904577217E-4</v>
      </c>
      <c r="M1021">
        <v>0</v>
      </c>
      <c r="N1021">
        <f t="shared" si="58"/>
        <v>1.3457804739547624E-4</v>
      </c>
      <c r="O1021">
        <f t="shared" si="59"/>
        <v>8988.7849642160563</v>
      </c>
      <c r="P1021">
        <f t="shared" si="59"/>
        <v>9359.4655499980418</v>
      </c>
      <c r="Q1021">
        <f t="shared" si="59"/>
        <v>9064.7116329713481</v>
      </c>
    </row>
    <row r="1022" spans="1:17">
      <c r="A1022">
        <f>B1037</f>
        <v>2042</v>
      </c>
      <c r="B1022" s="50">
        <v>2027</v>
      </c>
      <c r="C1022">
        <v>122736.5561458242</v>
      </c>
      <c r="D1022">
        <v>10976.654041266836</v>
      </c>
      <c r="E1022">
        <v>4724.256369157104</v>
      </c>
      <c r="F1022">
        <v>1152465197.2121496</v>
      </c>
      <c r="G1022">
        <v>106919955.38884017</v>
      </c>
      <c r="H1022">
        <v>44757987.693826661</v>
      </c>
      <c r="I1022">
        <v>315545.3152852811</v>
      </c>
      <c r="J1022">
        <v>0</v>
      </c>
      <c r="K1022">
        <v>6005.6753786964236</v>
      </c>
      <c r="L1022">
        <f t="shared" si="57"/>
        <v>2.7380029874099048E-4</v>
      </c>
      <c r="M1022">
        <v>0</v>
      </c>
      <c r="N1022">
        <f t="shared" si="58"/>
        <v>1.3418108561490957E-4</v>
      </c>
      <c r="O1022">
        <f t="shared" si="59"/>
        <v>9389.7468969464753</v>
      </c>
      <c r="P1022">
        <f t="shared" si="59"/>
        <v>9740.6691498951841</v>
      </c>
      <c r="Q1022">
        <f t="shared" si="59"/>
        <v>9474.0810397239984</v>
      </c>
    </row>
    <row r="1023" spans="1:17">
      <c r="A1023">
        <f>B1037</f>
        <v>2042</v>
      </c>
      <c r="B1023" s="50">
        <v>2028</v>
      </c>
      <c r="C1023">
        <v>136135.34158241804</v>
      </c>
      <c r="D1023">
        <v>12698.651017420871</v>
      </c>
      <c r="E1023">
        <v>5304.209255439534</v>
      </c>
      <c r="F1023">
        <v>1335170350.8081934</v>
      </c>
      <c r="G1023">
        <v>128747030.35877511</v>
      </c>
      <c r="H1023">
        <v>52500128.178082339</v>
      </c>
      <c r="I1023">
        <v>364905.5748249247</v>
      </c>
      <c r="J1023">
        <v>0</v>
      </c>
      <c r="K1023">
        <v>7024.6076251430386</v>
      </c>
      <c r="L1023">
        <f t="shared" si="57"/>
        <v>2.733026348316103E-4</v>
      </c>
      <c r="M1023">
        <v>0</v>
      </c>
      <c r="N1023">
        <f t="shared" si="58"/>
        <v>1.3380172332751864E-4</v>
      </c>
      <c r="O1023">
        <f t="shared" si="59"/>
        <v>9807.6688631207835</v>
      </c>
      <c r="P1023">
        <f t="shared" si="59"/>
        <v>10138.638362622234</v>
      </c>
      <c r="Q1023">
        <f t="shared" si="59"/>
        <v>9897.8237188215735</v>
      </c>
    </row>
    <row r="1024" spans="1:17">
      <c r="A1024">
        <f>B1037</f>
        <v>2042</v>
      </c>
      <c r="B1024" s="50">
        <v>2029</v>
      </c>
      <c r="C1024">
        <v>150024.96313428899</v>
      </c>
      <c r="D1024">
        <v>14507.467742701243</v>
      </c>
      <c r="E1024">
        <v>5902.5818447931324</v>
      </c>
      <c r="F1024">
        <v>1536690644.5041573</v>
      </c>
      <c r="G1024">
        <v>153005995.41672865</v>
      </c>
      <c r="H1024">
        <v>61004085.367558137</v>
      </c>
      <c r="I1024">
        <v>419237.27931177034</v>
      </c>
      <c r="J1024">
        <v>0</v>
      </c>
      <c r="K1024">
        <v>8140.624618292818</v>
      </c>
      <c r="L1024">
        <f t="shared" si="57"/>
        <v>2.7281826749654307E-4</v>
      </c>
      <c r="M1024">
        <v>0</v>
      </c>
      <c r="N1024">
        <f t="shared" si="58"/>
        <v>1.3344392542309941E-4</v>
      </c>
      <c r="O1024">
        <f t="shared" si="59"/>
        <v>10242.899664162214</v>
      </c>
      <c r="P1024">
        <f t="shared" si="59"/>
        <v>10546.705884885147</v>
      </c>
      <c r="Q1024">
        <f t="shared" si="59"/>
        <v>10335.152814758834</v>
      </c>
    </row>
    <row r="1025" spans="1:17">
      <c r="A1025">
        <f>B1037</f>
        <v>2042</v>
      </c>
      <c r="B1025" s="50">
        <v>2030</v>
      </c>
      <c r="C1025">
        <v>161824.9670079528</v>
      </c>
      <c r="D1025">
        <v>16442.488041910801</v>
      </c>
      <c r="E1025">
        <v>6444.9054382281702</v>
      </c>
      <c r="F1025">
        <v>1730790631.9148841</v>
      </c>
      <c r="G1025">
        <v>180359286.22380173</v>
      </c>
      <c r="H1025">
        <v>69519344.398339078</v>
      </c>
      <c r="I1025">
        <v>471339.2965389163</v>
      </c>
      <c r="J1025">
        <v>0</v>
      </c>
      <c r="K1025">
        <v>9253.5553138096548</v>
      </c>
      <c r="L1025">
        <f t="shared" si="57"/>
        <v>2.7232600399358734E-4</v>
      </c>
      <c r="M1025">
        <v>0</v>
      </c>
      <c r="N1025">
        <f t="shared" si="58"/>
        <v>1.3310763203961884E-4</v>
      </c>
      <c r="O1025">
        <f t="shared" si="59"/>
        <v>10695.448693215709</v>
      </c>
      <c r="P1025">
        <f t="shared" si="59"/>
        <v>10969.099430942446</v>
      </c>
      <c r="Q1025">
        <f t="shared" si="59"/>
        <v>10786.712864083744</v>
      </c>
    </row>
    <row r="1026" spans="1:17">
      <c r="A1026">
        <f>B1037</f>
        <v>2042</v>
      </c>
      <c r="B1026" s="50">
        <v>2031</v>
      </c>
      <c r="C1026">
        <v>175281.55458102454</v>
      </c>
      <c r="D1026">
        <v>17838.687071429231</v>
      </c>
      <c r="E1026">
        <v>6986.42493932653</v>
      </c>
      <c r="F1026">
        <v>1957241992.7450354</v>
      </c>
      <c r="G1026">
        <v>203875823.17021698</v>
      </c>
      <c r="H1026">
        <v>78696581.401533648</v>
      </c>
      <c r="I1026">
        <v>532175.75160935684</v>
      </c>
      <c r="J1026">
        <v>0</v>
      </c>
      <c r="K1026">
        <v>10447.669496315004</v>
      </c>
      <c r="L1026">
        <f t="shared" si="57"/>
        <v>2.7190084495529312E-4</v>
      </c>
      <c r="M1026">
        <v>0</v>
      </c>
      <c r="N1026">
        <f t="shared" si="58"/>
        <v>1.3275887351456666E-4</v>
      </c>
      <c r="O1026">
        <f t="shared" si="59"/>
        <v>11166.274725389278</v>
      </c>
      <c r="P1026">
        <f t="shared" si="59"/>
        <v>11428.858096667229</v>
      </c>
      <c r="Q1026">
        <f t="shared" si="59"/>
        <v>11264.213397406051</v>
      </c>
    </row>
    <row r="1027" spans="1:17">
      <c r="A1027">
        <f>B1037</f>
        <v>2042</v>
      </c>
      <c r="B1027" s="50">
        <v>2032</v>
      </c>
      <c r="C1027">
        <v>186048.93086738992</v>
      </c>
      <c r="D1027">
        <v>18964.587085051779</v>
      </c>
      <c r="E1027">
        <v>7421.3876090256381</v>
      </c>
      <c r="F1027">
        <v>2168173426.2992244</v>
      </c>
      <c r="G1027">
        <v>225667671.36938298</v>
      </c>
      <c r="H1027">
        <v>87256578.695293695</v>
      </c>
      <c r="I1027">
        <v>588647.9604418521</v>
      </c>
      <c r="J1027">
        <v>0</v>
      </c>
      <c r="K1027">
        <v>11555.742744950341</v>
      </c>
      <c r="L1027">
        <f t="shared" si="57"/>
        <v>2.7149486904587411E-4</v>
      </c>
      <c r="M1027">
        <v>0</v>
      </c>
      <c r="N1027">
        <f t="shared" si="58"/>
        <v>1.3243405732539472E-4</v>
      </c>
      <c r="O1027">
        <f t="shared" si="59"/>
        <v>11653.780627444901</v>
      </c>
      <c r="P1027">
        <f t="shared" si="59"/>
        <v>11899.424456610406</v>
      </c>
      <c r="Q1027">
        <f t="shared" si="59"/>
        <v>11757.447972286911</v>
      </c>
    </row>
    <row r="1028" spans="1:17">
      <c r="A1028">
        <f>B1037</f>
        <v>2042</v>
      </c>
      <c r="B1028" s="50">
        <v>2033</v>
      </c>
      <c r="C1028">
        <v>197262.75831920578</v>
      </c>
      <c r="D1028">
        <v>20132.472229701129</v>
      </c>
      <c r="E1028">
        <v>7873.468641244317</v>
      </c>
      <c r="F1028">
        <v>2398540141.5129175</v>
      </c>
      <c r="G1028">
        <v>249280947.3404364</v>
      </c>
      <c r="H1028">
        <v>96590804.830816448</v>
      </c>
      <c r="I1028">
        <v>650286.10914188251</v>
      </c>
      <c r="J1028">
        <v>0</v>
      </c>
      <c r="K1028">
        <v>12761.774986806597</v>
      </c>
      <c r="L1028">
        <f t="shared" si="57"/>
        <v>2.7111745927741869E-4</v>
      </c>
      <c r="M1028">
        <v>0</v>
      </c>
      <c r="N1028">
        <f t="shared" si="58"/>
        <v>1.3212204835811727E-4</v>
      </c>
      <c r="O1028">
        <f t="shared" si="59"/>
        <v>12159.112860176367</v>
      </c>
      <c r="P1028">
        <f t="shared" si="59"/>
        <v>12382.033587145648</v>
      </c>
      <c r="Q1028">
        <f t="shared" si="59"/>
        <v>12267.884617566891</v>
      </c>
    </row>
    <row r="1029" spans="1:17">
      <c r="A1029">
        <f>B1037</f>
        <v>2042</v>
      </c>
      <c r="B1029" s="50">
        <v>2034</v>
      </c>
      <c r="C1029">
        <v>206104.20392305378</v>
      </c>
      <c r="D1029">
        <v>21108.471748183802</v>
      </c>
      <c r="E1029">
        <v>8240.4927815537903</v>
      </c>
      <c r="F1029">
        <v>2615060387.8015118</v>
      </c>
      <c r="G1029">
        <v>271963847.7564559</v>
      </c>
      <c r="H1029">
        <v>105491687.59366412</v>
      </c>
      <c r="I1029">
        <v>707717.62774929707</v>
      </c>
      <c r="J1029">
        <v>0</v>
      </c>
      <c r="K1029">
        <v>13905.921002483476</v>
      </c>
      <c r="L1029">
        <f t="shared" si="57"/>
        <v>2.7063146650478583E-4</v>
      </c>
      <c r="M1029">
        <v>0</v>
      </c>
      <c r="N1029">
        <f t="shared" si="58"/>
        <v>1.3182006392813334E-4</v>
      </c>
      <c r="O1029">
        <f t="shared" si="59"/>
        <v>12688.049724486984</v>
      </c>
      <c r="P1029">
        <f t="shared" si="59"/>
        <v>12884.10885453401</v>
      </c>
      <c r="Q1029">
        <f t="shared" si="59"/>
        <v>12801.623688064574</v>
      </c>
    </row>
    <row r="1030" spans="1:17">
      <c r="A1030">
        <f>B1037</f>
        <v>2042</v>
      </c>
      <c r="B1030" s="50">
        <v>2035</v>
      </c>
      <c r="C1030">
        <v>214967.15315403824</v>
      </c>
      <c r="D1030">
        <v>22080.168210865588</v>
      </c>
      <c r="E1030">
        <v>8607.0973034030612</v>
      </c>
      <c r="F1030">
        <v>2844841250.3772898</v>
      </c>
      <c r="G1030">
        <v>295776400.68845028</v>
      </c>
      <c r="H1030">
        <v>114915010.43576768</v>
      </c>
      <c r="I1030">
        <v>768762.60729371384</v>
      </c>
      <c r="J1030">
        <v>0</v>
      </c>
      <c r="K1030">
        <v>15118.275572312486</v>
      </c>
      <c r="L1030">
        <f t="shared" si="57"/>
        <v>2.7023040642136314E-4</v>
      </c>
      <c r="M1030">
        <v>0</v>
      </c>
      <c r="N1030">
        <f t="shared" si="58"/>
        <v>1.3156049427296465E-4</v>
      </c>
      <c r="O1030">
        <f t="shared" si="59"/>
        <v>13233.841582945335</v>
      </c>
      <c r="P1030">
        <f t="shared" si="59"/>
        <v>13395.568270304189</v>
      </c>
      <c r="Q1030">
        <f t="shared" si="59"/>
        <v>13351.192206265956</v>
      </c>
    </row>
    <row r="1031" spans="1:17">
      <c r="A1031">
        <f>B1037</f>
        <v>2042</v>
      </c>
      <c r="B1031" s="50">
        <v>2036</v>
      </c>
      <c r="C1031">
        <v>221092.3691527074</v>
      </c>
      <c r="D1031">
        <v>22792.099744510535</v>
      </c>
      <c r="E1031">
        <v>8868.1106773302963</v>
      </c>
      <c r="F1031">
        <v>3052061079.4889536</v>
      </c>
      <c r="G1031">
        <v>317447658.7640481</v>
      </c>
      <c r="H1031">
        <v>123494648.50495683</v>
      </c>
      <c r="I1031">
        <v>823389.59953355545</v>
      </c>
      <c r="J1031">
        <v>0</v>
      </c>
      <c r="K1031">
        <v>16215.776143613295</v>
      </c>
      <c r="L1031">
        <f t="shared" si="57"/>
        <v>2.6978149456675563E-4</v>
      </c>
      <c r="M1031">
        <v>0</v>
      </c>
      <c r="N1031">
        <f t="shared" si="58"/>
        <v>1.3130752093247527E-4</v>
      </c>
      <c r="O1031">
        <f t="shared" si="59"/>
        <v>13804.461416671104</v>
      </c>
      <c r="P1031">
        <f t="shared" si="59"/>
        <v>13927.969003404576</v>
      </c>
      <c r="Q1031">
        <f t="shared" si="59"/>
        <v>13925.699960043159</v>
      </c>
    </row>
    <row r="1032" spans="1:17">
      <c r="A1032">
        <f>B1037</f>
        <v>2042</v>
      </c>
      <c r="B1032" s="50">
        <v>2037</v>
      </c>
      <c r="C1032">
        <v>227634.57720575531</v>
      </c>
      <c r="D1032">
        <v>23562.005607964624</v>
      </c>
      <c r="E1032">
        <v>9148.7199042891116</v>
      </c>
      <c r="F1032">
        <v>3276117137.3168006</v>
      </c>
      <c r="G1032">
        <v>340944526.39367557</v>
      </c>
      <c r="H1032">
        <v>132800781.78301813</v>
      </c>
      <c r="I1032">
        <v>882362.96739233006</v>
      </c>
      <c r="J1032">
        <v>0</v>
      </c>
      <c r="K1032">
        <v>17406.616304502892</v>
      </c>
      <c r="L1032">
        <f t="shared" si="57"/>
        <v>2.693319348510845E-4</v>
      </c>
      <c r="M1032">
        <v>0</v>
      </c>
      <c r="N1032">
        <f t="shared" si="58"/>
        <v>1.3107314633842583E-4</v>
      </c>
      <c r="O1032">
        <f t="shared" si="59"/>
        <v>14392.001327441436</v>
      </c>
      <c r="P1032">
        <f t="shared" si="59"/>
        <v>14470.097837444988</v>
      </c>
      <c r="Q1032">
        <f t="shared" si="59"/>
        <v>14515.777417205476</v>
      </c>
    </row>
    <row r="1033" spans="1:17">
      <c r="A1033">
        <f>B1037</f>
        <v>2042</v>
      </c>
      <c r="B1033" s="50">
        <v>2038</v>
      </c>
      <c r="C1033">
        <v>231614.96934770988</v>
      </c>
      <c r="D1033">
        <v>24044.855510073732</v>
      </c>
      <c r="E1033">
        <v>9322.2261500069508</v>
      </c>
      <c r="F1033">
        <v>3473906059.3674464</v>
      </c>
      <c r="G1033">
        <v>361173587.17042762</v>
      </c>
      <c r="H1033">
        <v>140990316.96486974</v>
      </c>
      <c r="I1033">
        <v>934315.39480956178</v>
      </c>
      <c r="J1033">
        <v>0</v>
      </c>
      <c r="K1033">
        <v>18449.371100728193</v>
      </c>
      <c r="L1033">
        <f t="shared" si="57"/>
        <v>2.689524065540473E-4</v>
      </c>
      <c r="M1033">
        <v>0</v>
      </c>
      <c r="N1033">
        <f t="shared" si="58"/>
        <v>1.3085558992909552E-4</v>
      </c>
      <c r="O1033">
        <f t="shared" si="59"/>
        <v>14998.624955679252</v>
      </c>
      <c r="P1033">
        <f t="shared" si="59"/>
        <v>15020.825848552588</v>
      </c>
      <c r="Q1033">
        <f t="shared" si="59"/>
        <v>15124.103909961957</v>
      </c>
    </row>
    <row r="1034" spans="1:17">
      <c r="A1034">
        <f>B1037</f>
        <v>2042</v>
      </c>
      <c r="B1034" s="50">
        <v>2039</v>
      </c>
      <c r="C1034">
        <v>233047.70527179385</v>
      </c>
      <c r="D1034">
        <v>24182.045667099563</v>
      </c>
      <c r="E1034">
        <v>9377.7245200612961</v>
      </c>
      <c r="F1034">
        <v>3639786318.1967583</v>
      </c>
      <c r="G1034">
        <v>376543418.95106709</v>
      </c>
      <c r="H1034">
        <v>147647688.2899071</v>
      </c>
      <c r="I1034">
        <v>978267.41200305556</v>
      </c>
      <c r="J1034">
        <v>0</v>
      </c>
      <c r="K1034">
        <v>19292.858292516783</v>
      </c>
      <c r="L1034">
        <f t="shared" si="57"/>
        <v>2.6877056136847996E-4</v>
      </c>
      <c r="M1034">
        <v>0</v>
      </c>
      <c r="N1034">
        <f t="shared" si="58"/>
        <v>1.3066820426361938E-4</v>
      </c>
      <c r="O1034">
        <f t="shared" si="59"/>
        <v>15618.202779348661</v>
      </c>
      <c r="P1034">
        <f t="shared" si="59"/>
        <v>15571.197910000075</v>
      </c>
      <c r="Q1034">
        <f t="shared" si="59"/>
        <v>15744.511152364499</v>
      </c>
    </row>
    <row r="1035" spans="1:17">
      <c r="A1035">
        <f>B1037</f>
        <v>2042</v>
      </c>
      <c r="B1035" s="50">
        <v>2040</v>
      </c>
      <c r="C1035">
        <v>233601.32188996297</v>
      </c>
      <c r="D1035">
        <v>24232.656831086599</v>
      </c>
      <c r="E1035">
        <v>9398.7223849668499</v>
      </c>
      <c r="F1035">
        <v>3791901478.084219</v>
      </c>
      <c r="G1035">
        <v>390214768.53098333</v>
      </c>
      <c r="H1035">
        <v>153711541.62179005</v>
      </c>
      <c r="I1035">
        <v>1018625.9912845152</v>
      </c>
      <c r="J1035">
        <v>0</v>
      </c>
      <c r="K1035">
        <v>20061.525278364756</v>
      </c>
      <c r="L1035">
        <f t="shared" si="57"/>
        <v>2.6863197716812921E-4</v>
      </c>
      <c r="M1035">
        <v>0</v>
      </c>
      <c r="N1035">
        <f t="shared" si="58"/>
        <v>1.3051411147593908E-4</v>
      </c>
      <c r="O1035">
        <f t="shared" si="59"/>
        <v>16232.363102253248</v>
      </c>
      <c r="P1035">
        <f t="shared" si="59"/>
        <v>16102.847131083066</v>
      </c>
      <c r="Q1035">
        <f t="shared" si="59"/>
        <v>16354.514510147668</v>
      </c>
    </row>
    <row r="1036" spans="1:17">
      <c r="A1036">
        <f>B1037</f>
        <v>2042</v>
      </c>
      <c r="B1036" s="50">
        <v>2041</v>
      </c>
      <c r="C1036">
        <v>237123.60722034142</v>
      </c>
      <c r="D1036">
        <v>24613.925417076949</v>
      </c>
      <c r="E1036">
        <v>9543.5056905772853</v>
      </c>
      <c r="F1036">
        <v>3969327674.7914128</v>
      </c>
      <c r="G1036">
        <v>405970042.56727314</v>
      </c>
      <c r="H1036">
        <v>160670947.83311582</v>
      </c>
      <c r="I1036">
        <v>1066176.7443567091</v>
      </c>
      <c r="J1036">
        <v>0</v>
      </c>
      <c r="K1036">
        <v>20944.811826414003</v>
      </c>
      <c r="L1036">
        <f t="shared" si="57"/>
        <v>2.6860386234369939E-4</v>
      </c>
      <c r="M1036">
        <v>0</v>
      </c>
      <c r="N1036">
        <f t="shared" si="58"/>
        <v>1.3035842576947243E-4</v>
      </c>
      <c r="O1036">
        <f t="shared" si="59"/>
        <v>16739.487566512136</v>
      </c>
      <c r="P1036">
        <f t="shared" si="59"/>
        <v>16493.510713476619</v>
      </c>
      <c r="Q1036">
        <f t="shared" si="59"/>
        <v>16835.631794273791</v>
      </c>
    </row>
    <row r="1037" spans="1:17">
      <c r="A1037">
        <f>B1037</f>
        <v>2042</v>
      </c>
      <c r="B1037" s="50">
        <v>2042</v>
      </c>
      <c r="C1037">
        <v>216904.06024074825</v>
      </c>
      <c r="D1037">
        <v>22504.800453826716</v>
      </c>
      <c r="E1037">
        <v>8727.713552218238</v>
      </c>
      <c r="F1037">
        <v>3717988052.5867119</v>
      </c>
      <c r="G1037">
        <v>376967275.25064278</v>
      </c>
      <c r="H1037">
        <v>150039368.59556034</v>
      </c>
      <c r="I1037">
        <v>999255.0853843895</v>
      </c>
      <c r="J1037">
        <v>0</v>
      </c>
      <c r="K1037">
        <v>19536.850173312705</v>
      </c>
      <c r="L1037">
        <f t="shared" si="57"/>
        <v>2.6876231748221426E-4</v>
      </c>
      <c r="M1037">
        <v>0</v>
      </c>
      <c r="N1037">
        <f t="shared" si="58"/>
        <v>1.3021149286475203E-4</v>
      </c>
      <c r="O1037">
        <f t="shared" si="59"/>
        <v>17141.163925009088</v>
      </c>
      <c r="P1037">
        <f t="shared" si="59"/>
        <v>16750.52733855915</v>
      </c>
      <c r="Q1037">
        <f t="shared" si="59"/>
        <v>17191.142639806996</v>
      </c>
    </row>
    <row r="1038" spans="1:17">
      <c r="A1038">
        <f>B1082</f>
        <v>2043</v>
      </c>
      <c r="B1038" s="50">
        <v>1999</v>
      </c>
      <c r="C1038">
        <v>4957.0007541629157</v>
      </c>
      <c r="D1038">
        <v>1.3895929541337808</v>
      </c>
      <c r="F1038">
        <v>12961623.390540071</v>
      </c>
      <c r="G1038">
        <v>3783.7975068212081</v>
      </c>
      <c r="I1038">
        <v>6276.2285965282481</v>
      </c>
      <c r="J1038">
        <v>0</v>
      </c>
      <c r="L1038">
        <f t="shared" si="57"/>
        <v>4.8421624417115062E-4</v>
      </c>
      <c r="M1038">
        <v>0</v>
      </c>
      <c r="N1038" t="e">
        <f t="shared" si="58"/>
        <v>#DIV/0!</v>
      </c>
      <c r="O1038">
        <f t="shared" si="59"/>
        <v>2614.8116640197868</v>
      </c>
      <c r="P1038">
        <f t="shared" si="59"/>
        <v>2722.9538661412421</v>
      </c>
      <c r="Q1038" t="e">
        <f t="shared" si="59"/>
        <v>#DIV/0!</v>
      </c>
    </row>
    <row r="1039" spans="1:17">
      <c r="A1039">
        <f>B1082</f>
        <v>2043</v>
      </c>
      <c r="B1039" s="50">
        <v>2000</v>
      </c>
      <c r="C1039">
        <v>6096.6732979098624</v>
      </c>
      <c r="D1039">
        <v>0.94136203689003761</v>
      </c>
      <c r="F1039">
        <v>16976198.594286818</v>
      </c>
      <c r="G1039">
        <v>2695.0306315679509</v>
      </c>
      <c r="I1039">
        <v>8352.7567643166622</v>
      </c>
      <c r="J1039">
        <v>0</v>
      </c>
      <c r="L1039">
        <f t="shared" si="57"/>
        <v>4.920275123977228E-4</v>
      </c>
      <c r="M1039">
        <v>0</v>
      </c>
      <c r="N1039" t="e">
        <f t="shared" si="58"/>
        <v>#DIV/0!</v>
      </c>
      <c r="O1039">
        <f t="shared" si="59"/>
        <v>2784.5019348677924</v>
      </c>
      <c r="P1039">
        <f t="shared" si="59"/>
        <v>2862.9055835642998</v>
      </c>
      <c r="Q1039" t="e">
        <f t="shared" si="59"/>
        <v>#DIV/0!</v>
      </c>
    </row>
    <row r="1040" spans="1:17">
      <c r="A1040">
        <f>B1082</f>
        <v>2043</v>
      </c>
      <c r="B1040" s="50">
        <v>2001</v>
      </c>
      <c r="C1040">
        <v>5972.7469636199976</v>
      </c>
      <c r="D1040">
        <v>0.222992112756696</v>
      </c>
      <c r="F1040">
        <v>17272276.709460974</v>
      </c>
      <c r="G1040">
        <v>621.28335131487802</v>
      </c>
      <c r="I1040">
        <v>8444.0949457358511</v>
      </c>
      <c r="J1040">
        <v>0</v>
      </c>
      <c r="L1040">
        <f t="shared" si="57"/>
        <v>4.8888140734281761E-4</v>
      </c>
      <c r="M1040">
        <v>0</v>
      </c>
      <c r="N1040" t="e">
        <f t="shared" si="58"/>
        <v>#DIV/0!</v>
      </c>
      <c r="O1040">
        <f t="shared" si="59"/>
        <v>2891.8480582998768</v>
      </c>
      <c r="P1040">
        <f t="shared" si="59"/>
        <v>2786.1225387498471</v>
      </c>
      <c r="Q1040" t="e">
        <f t="shared" si="59"/>
        <v>#DIV/0!</v>
      </c>
    </row>
    <row r="1041" spans="1:17">
      <c r="A1041">
        <f>B1082</f>
        <v>2043</v>
      </c>
      <c r="B1041" s="50">
        <v>2002</v>
      </c>
      <c r="C1041">
        <v>5857.3992490329938</v>
      </c>
      <c r="D1041">
        <v>3.2904358236890001</v>
      </c>
      <c r="F1041">
        <v>17941340.988598727</v>
      </c>
      <c r="G1041">
        <v>7961.5655751671993</v>
      </c>
      <c r="I1041">
        <v>8765.0158042866933</v>
      </c>
      <c r="J1041">
        <v>0</v>
      </c>
      <c r="L1041">
        <f t="shared" si="57"/>
        <v>4.885373846835998E-4</v>
      </c>
      <c r="M1041">
        <v>0</v>
      </c>
      <c r="N1041" t="e">
        <f t="shared" si="58"/>
        <v>#DIV/0!</v>
      </c>
      <c r="O1041">
        <f t="shared" si="59"/>
        <v>3063.0216971398504</v>
      </c>
      <c r="P1041">
        <f t="shared" si="59"/>
        <v>2419.6082226704134</v>
      </c>
      <c r="Q1041" t="e">
        <f t="shared" si="59"/>
        <v>#DIV/0!</v>
      </c>
    </row>
    <row r="1042" spans="1:17">
      <c r="A1042">
        <f>B1082</f>
        <v>2043</v>
      </c>
      <c r="B1042" s="50">
        <v>2003</v>
      </c>
      <c r="C1042">
        <v>5849.0042133909183</v>
      </c>
      <c r="D1042">
        <v>0.6515082190600715</v>
      </c>
      <c r="F1042">
        <v>18535147.315183435</v>
      </c>
      <c r="G1042">
        <v>1488.1673322909171</v>
      </c>
      <c r="I1042">
        <v>9055.7509805753089</v>
      </c>
      <c r="J1042">
        <v>0</v>
      </c>
      <c r="L1042">
        <f t="shared" si="57"/>
        <v>4.8857183741707355E-4</v>
      </c>
      <c r="M1042">
        <v>0</v>
      </c>
      <c r="N1042" t="e">
        <f t="shared" si="58"/>
        <v>#DIV/0!</v>
      </c>
      <c r="O1042">
        <f t="shared" si="59"/>
        <v>3168.9406673273393</v>
      </c>
      <c r="P1042">
        <f t="shared" si="59"/>
        <v>2284.1881172855969</v>
      </c>
      <c r="Q1042" t="e">
        <f t="shared" si="59"/>
        <v>#DIV/0!</v>
      </c>
    </row>
    <row r="1043" spans="1:17">
      <c r="A1043">
        <f>B1082</f>
        <v>2043</v>
      </c>
      <c r="B1043" s="50">
        <v>2004</v>
      </c>
      <c r="C1043">
        <v>6278.5193494645337</v>
      </c>
      <c r="D1043">
        <v>7.6051243236808203E-2</v>
      </c>
      <c r="F1043">
        <v>21449851.544834137</v>
      </c>
      <c r="G1043">
        <v>259.96248354227203</v>
      </c>
      <c r="I1043">
        <v>10333.379097755673</v>
      </c>
      <c r="J1043">
        <v>0</v>
      </c>
      <c r="L1043">
        <f t="shared" si="57"/>
        <v>4.8174594943731935E-4</v>
      </c>
      <c r="M1043">
        <v>0</v>
      </c>
      <c r="N1043" t="e">
        <f t="shared" si="58"/>
        <v>#DIV/0!</v>
      </c>
      <c r="O1043">
        <f t="shared" si="59"/>
        <v>3416.386945859058</v>
      </c>
      <c r="P1043">
        <f t="shared" si="59"/>
        <v>3418.254225414848</v>
      </c>
      <c r="Q1043" t="e">
        <f t="shared" si="59"/>
        <v>#DIV/0!</v>
      </c>
    </row>
    <row r="1044" spans="1:17">
      <c r="A1044">
        <f>B1082</f>
        <v>2043</v>
      </c>
      <c r="B1044" s="50">
        <v>2005</v>
      </c>
      <c r="C1044">
        <v>6563.2015023757376</v>
      </c>
      <c r="D1044">
        <v>6.8353154173135006E-2</v>
      </c>
      <c r="F1044">
        <v>23029909.929926392</v>
      </c>
      <c r="G1044">
        <v>238.437049148889</v>
      </c>
      <c r="I1044">
        <v>10851.864859152251</v>
      </c>
      <c r="J1044">
        <v>0</v>
      </c>
      <c r="L1044">
        <f t="shared" ref="L1044:L1107" si="60">I1044/F1044</f>
        <v>4.7120743816069866E-4</v>
      </c>
      <c r="M1044">
        <v>0</v>
      </c>
      <c r="N1044" t="e">
        <f t="shared" ref="N1044:N1107" si="61">K1044/H1044</f>
        <v>#DIV/0!</v>
      </c>
      <c r="O1044">
        <f t="shared" ref="O1044:Q1107" si="62">F1044/C1044</f>
        <v>3508.9445176397617</v>
      </c>
      <c r="P1044">
        <f t="shared" si="62"/>
        <v>3488.3108472937515</v>
      </c>
      <c r="Q1044" t="e">
        <f t="shared" si="62"/>
        <v>#DIV/0!</v>
      </c>
    </row>
    <row r="1045" spans="1:17">
      <c r="A1045">
        <f>B1082</f>
        <v>2043</v>
      </c>
      <c r="B1045" s="50">
        <v>2006</v>
      </c>
      <c r="C1045">
        <v>6926.6758865068923</v>
      </c>
      <c r="D1045">
        <v>4.0857289687593702E-2</v>
      </c>
      <c r="F1045">
        <v>25683694.314985096</v>
      </c>
      <c r="G1045">
        <v>144.41509470472599</v>
      </c>
      <c r="I1045">
        <v>11956.981330260534</v>
      </c>
      <c r="J1045">
        <v>0</v>
      </c>
      <c r="L1045">
        <f t="shared" si="60"/>
        <v>4.6554756428806503E-4</v>
      </c>
      <c r="M1045">
        <v>0</v>
      </c>
      <c r="N1045" t="e">
        <f t="shared" si="61"/>
        <v>#DIV/0!</v>
      </c>
      <c r="O1045">
        <f t="shared" si="62"/>
        <v>3707.939383307471</v>
      </c>
      <c r="P1045">
        <f t="shared" si="62"/>
        <v>3534.6224825230529</v>
      </c>
      <c r="Q1045" t="e">
        <f t="shared" si="62"/>
        <v>#DIV/0!</v>
      </c>
    </row>
    <row r="1046" spans="1:17">
      <c r="A1046">
        <f>B1082</f>
        <v>2043</v>
      </c>
      <c r="B1046" s="50">
        <v>2007</v>
      </c>
      <c r="C1046">
        <v>7084.5579246718398</v>
      </c>
      <c r="D1046">
        <v>0.18025526835421599</v>
      </c>
      <c r="F1046">
        <v>27048207.531953372</v>
      </c>
      <c r="G1046">
        <v>684.44166340226195</v>
      </c>
      <c r="I1046">
        <v>12346.301147525093</v>
      </c>
      <c r="J1046">
        <v>0</v>
      </c>
      <c r="L1046">
        <f t="shared" si="60"/>
        <v>4.5645542807004136E-4</v>
      </c>
      <c r="M1046">
        <v>0</v>
      </c>
      <c r="N1046" t="e">
        <f t="shared" si="61"/>
        <v>#DIV/0!</v>
      </c>
      <c r="O1046">
        <f t="shared" si="62"/>
        <v>3817.9104214475396</v>
      </c>
      <c r="P1046">
        <f t="shared" si="62"/>
        <v>3797.0688438203065</v>
      </c>
      <c r="Q1046" t="e">
        <f t="shared" si="62"/>
        <v>#DIV/0!</v>
      </c>
    </row>
    <row r="1047" spans="1:17">
      <c r="A1047">
        <f>B1082</f>
        <v>2043</v>
      </c>
      <c r="B1047" s="50">
        <v>2008</v>
      </c>
      <c r="C1047">
        <v>6239.5188278655032</v>
      </c>
      <c r="D1047">
        <v>3.12952154374321</v>
      </c>
      <c r="F1047">
        <v>25000009.086240798</v>
      </c>
      <c r="G1047">
        <v>11228.7146003625</v>
      </c>
      <c r="I1047">
        <v>11347.407624445306</v>
      </c>
      <c r="J1047">
        <v>0</v>
      </c>
      <c r="L1047">
        <f t="shared" si="60"/>
        <v>4.5389614000942725E-4</v>
      </c>
      <c r="M1047">
        <v>0</v>
      </c>
      <c r="N1047" t="e">
        <f t="shared" si="61"/>
        <v>#DIV/0!</v>
      </c>
      <c r="O1047">
        <f t="shared" si="62"/>
        <v>4006.7206744519322</v>
      </c>
      <c r="P1047">
        <f t="shared" si="62"/>
        <v>3587.9972204734763</v>
      </c>
      <c r="Q1047" t="e">
        <f t="shared" si="62"/>
        <v>#DIV/0!</v>
      </c>
    </row>
    <row r="1048" spans="1:17">
      <c r="A1048">
        <f>B1082</f>
        <v>2043</v>
      </c>
      <c r="B1048" s="50">
        <v>2009</v>
      </c>
      <c r="C1048">
        <v>4565.4138660552344</v>
      </c>
      <c r="D1048">
        <v>0.50791479117180005</v>
      </c>
      <c r="F1048">
        <v>18610496.677754276</v>
      </c>
      <c r="G1048">
        <v>2137.3645529641799</v>
      </c>
      <c r="I1048">
        <v>7837.4261040335714</v>
      </c>
      <c r="J1048">
        <v>0</v>
      </c>
      <c r="L1048">
        <f t="shared" si="60"/>
        <v>4.2112933575823899E-4</v>
      </c>
      <c r="M1048">
        <v>0</v>
      </c>
      <c r="N1048" t="e">
        <f t="shared" si="61"/>
        <v>#DIV/0!</v>
      </c>
      <c r="O1048">
        <f t="shared" si="62"/>
        <v>4076.4095487874697</v>
      </c>
      <c r="P1048">
        <f t="shared" si="62"/>
        <v>4208.1163811613142</v>
      </c>
      <c r="Q1048" t="e">
        <f t="shared" si="62"/>
        <v>#DIV/0!</v>
      </c>
    </row>
    <row r="1049" spans="1:17">
      <c r="A1049">
        <f>B1082</f>
        <v>2043</v>
      </c>
      <c r="B1049" s="50">
        <v>2010</v>
      </c>
      <c r="C1049">
        <v>5988.9097027960615</v>
      </c>
      <c r="D1049">
        <v>2.9309848316627001</v>
      </c>
      <c r="E1049">
        <v>0.125507652477516</v>
      </c>
      <c r="F1049">
        <v>25686897.845160685</v>
      </c>
      <c r="G1049">
        <v>12115.49614411</v>
      </c>
      <c r="H1049">
        <v>444.25358399708699</v>
      </c>
      <c r="I1049">
        <v>10215.665514485161</v>
      </c>
      <c r="J1049">
        <v>0</v>
      </c>
      <c r="K1049">
        <v>8.78935592636471E-2</v>
      </c>
      <c r="L1049">
        <f t="shared" si="60"/>
        <v>3.976994643753665E-4</v>
      </c>
      <c r="M1049">
        <v>0</v>
      </c>
      <c r="N1049">
        <f t="shared" si="61"/>
        <v>1.9784547031189158E-4</v>
      </c>
      <c r="O1049">
        <f t="shared" si="62"/>
        <v>4289.0774982244529</v>
      </c>
      <c r="P1049">
        <f t="shared" si="62"/>
        <v>4133.592236039337</v>
      </c>
      <c r="Q1049">
        <f t="shared" si="62"/>
        <v>3539.6533615882313</v>
      </c>
    </row>
    <row r="1050" spans="1:17">
      <c r="A1050">
        <f>B1082</f>
        <v>2043</v>
      </c>
      <c r="B1050" s="50">
        <v>2011</v>
      </c>
      <c r="C1050">
        <v>6652.571022292027</v>
      </c>
      <c r="D1050">
        <v>39.950304065110799</v>
      </c>
      <c r="E1050">
        <v>6.0570949252811301</v>
      </c>
      <c r="F1050">
        <v>30738749.731479391</v>
      </c>
      <c r="G1050">
        <v>175909.878401533</v>
      </c>
      <c r="H1050">
        <v>22881.553241347199</v>
      </c>
      <c r="I1050">
        <v>12446.803425670831</v>
      </c>
      <c r="J1050">
        <v>0</v>
      </c>
      <c r="K1050">
        <v>4.50922610320863</v>
      </c>
      <c r="L1050">
        <f t="shared" si="60"/>
        <v>4.0492224096297987E-4</v>
      </c>
      <c r="M1050">
        <v>0</v>
      </c>
      <c r="N1050">
        <f t="shared" si="61"/>
        <v>1.9706818220104099E-4</v>
      </c>
      <c r="O1050">
        <f t="shared" si="62"/>
        <v>4620.5819717635859</v>
      </c>
      <c r="P1050">
        <f t="shared" si="62"/>
        <v>4403.2175103057034</v>
      </c>
      <c r="Q1050">
        <f t="shared" si="62"/>
        <v>3777.6448154781378</v>
      </c>
    </row>
    <row r="1051" spans="1:17">
      <c r="A1051">
        <f>B1082</f>
        <v>2043</v>
      </c>
      <c r="B1051" s="50">
        <v>2012</v>
      </c>
      <c r="C1051">
        <v>8806.9668558036792</v>
      </c>
      <c r="D1051">
        <v>65.825053617292696</v>
      </c>
      <c r="E1051">
        <v>63.428134603818599</v>
      </c>
      <c r="F1051">
        <v>41337906.843294822</v>
      </c>
      <c r="G1051">
        <v>305146.54099403071</v>
      </c>
      <c r="H1051">
        <v>255363.154325888</v>
      </c>
      <c r="I1051">
        <v>15868.785378263152</v>
      </c>
      <c r="J1051">
        <v>0</v>
      </c>
      <c r="K1051">
        <v>49.471417146818702</v>
      </c>
      <c r="L1051">
        <f t="shared" si="60"/>
        <v>3.8387975081609956E-4</v>
      </c>
      <c r="M1051">
        <v>0</v>
      </c>
      <c r="N1051">
        <f t="shared" si="61"/>
        <v>1.9372966032399699E-4</v>
      </c>
      <c r="O1051">
        <f t="shared" si="62"/>
        <v>4693.77340917931</v>
      </c>
      <c r="P1051">
        <f t="shared" si="62"/>
        <v>4635.7203560843982</v>
      </c>
      <c r="Q1051">
        <f t="shared" si="62"/>
        <v>4026.0234030359493</v>
      </c>
    </row>
    <row r="1052" spans="1:17">
      <c r="A1052">
        <f>B1082</f>
        <v>2043</v>
      </c>
      <c r="B1052" s="50">
        <v>2013</v>
      </c>
      <c r="C1052">
        <v>12231.569738611515</v>
      </c>
      <c r="D1052">
        <v>192.0804129594402</v>
      </c>
      <c r="E1052">
        <v>131.63375531669899</v>
      </c>
      <c r="F1052">
        <v>60862507.065413505</v>
      </c>
      <c r="G1052">
        <v>936277.76846450835</v>
      </c>
      <c r="H1052">
        <v>563121.97068628506</v>
      </c>
      <c r="I1052">
        <v>22879.262699937331</v>
      </c>
      <c r="J1052">
        <v>0</v>
      </c>
      <c r="K1052">
        <v>107.775425979258</v>
      </c>
      <c r="L1052">
        <f t="shared" si="60"/>
        <v>3.7591719110991058E-4</v>
      </c>
      <c r="M1052">
        <v>0</v>
      </c>
      <c r="N1052">
        <f t="shared" si="61"/>
        <v>1.9138913341972878E-4</v>
      </c>
      <c r="O1052">
        <f t="shared" si="62"/>
        <v>4975.8541516783607</v>
      </c>
      <c r="P1052">
        <f t="shared" si="62"/>
        <v>4874.4052245567236</v>
      </c>
      <c r="Q1052">
        <f t="shared" si="62"/>
        <v>4277.9450402479524</v>
      </c>
    </row>
    <row r="1053" spans="1:17">
      <c r="A1053">
        <f>B1082</f>
        <v>2043</v>
      </c>
      <c r="B1053" s="50">
        <v>2014</v>
      </c>
      <c r="C1053">
        <v>13559.915794090435</v>
      </c>
      <c r="D1053">
        <v>237.15604450920969</v>
      </c>
      <c r="E1053">
        <v>207.455098685921</v>
      </c>
      <c r="F1053">
        <v>70711797.524357244</v>
      </c>
      <c r="G1053">
        <v>1220850.6877591149</v>
      </c>
      <c r="H1053">
        <v>946075.83365385805</v>
      </c>
      <c r="I1053">
        <v>26463.537961978975</v>
      </c>
      <c r="J1053">
        <v>0</v>
      </c>
      <c r="K1053">
        <v>179.550734901417</v>
      </c>
      <c r="L1053">
        <f t="shared" si="60"/>
        <v>3.7424501834878966E-4</v>
      </c>
      <c r="M1053">
        <v>0</v>
      </c>
      <c r="N1053">
        <f t="shared" si="61"/>
        <v>1.897847175822794E-4</v>
      </c>
      <c r="O1053">
        <f t="shared" si="62"/>
        <v>5214.7667137560138</v>
      </c>
      <c r="P1053">
        <f t="shared" si="62"/>
        <v>5147.8792804359855</v>
      </c>
      <c r="Q1053">
        <f t="shared" si="62"/>
        <v>4560.3884389758014</v>
      </c>
    </row>
    <row r="1054" spans="1:17">
      <c r="A1054">
        <f>B1082</f>
        <v>2043</v>
      </c>
      <c r="B1054" s="50">
        <v>2015</v>
      </c>
      <c r="C1054">
        <v>19223.973009577428</v>
      </c>
      <c r="D1054">
        <v>353.55310615333991</v>
      </c>
      <c r="E1054">
        <v>169.86524847587066</v>
      </c>
      <c r="F1054">
        <v>106087295.86741017</v>
      </c>
      <c r="G1054">
        <v>1924528.9823130551</v>
      </c>
      <c r="H1054">
        <v>827125.79764797678</v>
      </c>
      <c r="I1054">
        <v>38849.901553095631</v>
      </c>
      <c r="J1054">
        <v>0</v>
      </c>
      <c r="K1054">
        <v>155.57651600860567</v>
      </c>
      <c r="L1054">
        <f t="shared" si="60"/>
        <v>3.662069170058868E-4</v>
      </c>
      <c r="M1054">
        <v>0</v>
      </c>
      <c r="N1054">
        <f t="shared" si="61"/>
        <v>1.8809293151175386E-4</v>
      </c>
      <c r="O1054">
        <f t="shared" si="62"/>
        <v>5518.4896386692399</v>
      </c>
      <c r="P1054">
        <f t="shared" si="62"/>
        <v>5443.3943552411201</v>
      </c>
      <c r="Q1054">
        <f t="shared" si="62"/>
        <v>4869.3055528981249</v>
      </c>
    </row>
    <row r="1055" spans="1:17">
      <c r="A1055">
        <f>B1082</f>
        <v>2043</v>
      </c>
      <c r="B1055" s="50">
        <v>2016</v>
      </c>
      <c r="C1055">
        <v>21275.813881043447</v>
      </c>
      <c r="D1055">
        <v>680.69863487974999</v>
      </c>
      <c r="E1055">
        <v>211.3906111982555</v>
      </c>
      <c r="F1055">
        <v>122321888.28648917</v>
      </c>
      <c r="G1055">
        <v>3869062.9494370501</v>
      </c>
      <c r="H1055">
        <v>1100392.0613532925</v>
      </c>
      <c r="I1055">
        <v>43919.097490181717</v>
      </c>
      <c r="J1055">
        <v>0</v>
      </c>
      <c r="K1055">
        <v>205.08827785336831</v>
      </c>
      <c r="L1055">
        <f t="shared" si="60"/>
        <v>3.5904528703251484E-4</v>
      </c>
      <c r="M1055">
        <v>0</v>
      </c>
      <c r="N1055">
        <f t="shared" si="61"/>
        <v>1.8637746041274151E-4</v>
      </c>
      <c r="O1055">
        <f t="shared" si="62"/>
        <v>5749.3400238604663</v>
      </c>
      <c r="P1055">
        <f t="shared" si="62"/>
        <v>5683.9587317823052</v>
      </c>
      <c r="Q1055">
        <f t="shared" si="62"/>
        <v>5205.4916493962692</v>
      </c>
    </row>
    <row r="1056" spans="1:17">
      <c r="A1056">
        <f>B1082</f>
        <v>2043</v>
      </c>
      <c r="B1056" s="50">
        <v>2017</v>
      </c>
      <c r="C1056">
        <v>26364.964704522943</v>
      </c>
      <c r="D1056">
        <v>1416.1589713682099</v>
      </c>
      <c r="E1056">
        <v>629.21891139955255</v>
      </c>
      <c r="F1056">
        <v>157034559.52837005</v>
      </c>
      <c r="G1056">
        <v>8507718.4506265894</v>
      </c>
      <c r="H1056">
        <v>3405920.365493462</v>
      </c>
      <c r="I1056">
        <v>56619.279865292257</v>
      </c>
      <c r="J1056">
        <v>0</v>
      </c>
      <c r="K1056">
        <v>631.83096794020844</v>
      </c>
      <c r="L1056">
        <f t="shared" si="60"/>
        <v>3.6055298932502402E-4</v>
      </c>
      <c r="M1056">
        <v>0</v>
      </c>
      <c r="N1056">
        <f t="shared" si="61"/>
        <v>1.8550961271481946E-4</v>
      </c>
      <c r="O1056">
        <f t="shared" si="62"/>
        <v>5956.1831881167118</v>
      </c>
      <c r="P1056">
        <f t="shared" si="62"/>
        <v>6007.6012810955326</v>
      </c>
      <c r="Q1056">
        <f t="shared" si="62"/>
        <v>5412.9338832454614</v>
      </c>
    </row>
    <row r="1057" spans="1:17">
      <c r="A1057">
        <f>B1082</f>
        <v>2043</v>
      </c>
      <c r="B1057" s="50">
        <v>2018</v>
      </c>
      <c r="C1057">
        <v>29736.208421876316</v>
      </c>
      <c r="D1057">
        <v>3202.9759503396899</v>
      </c>
      <c r="E1057">
        <v>759.67786555398482</v>
      </c>
      <c r="F1057">
        <v>184809971.9186075</v>
      </c>
      <c r="G1057">
        <v>20284328.887494199</v>
      </c>
      <c r="H1057">
        <v>4415116.8721378027</v>
      </c>
      <c r="I1057">
        <v>66805.752665738008</v>
      </c>
      <c r="J1057">
        <v>0</v>
      </c>
      <c r="K1057">
        <v>814.97210453468608</v>
      </c>
      <c r="L1057">
        <f t="shared" si="60"/>
        <v>3.6148348475027124E-4</v>
      </c>
      <c r="M1057">
        <v>0</v>
      </c>
      <c r="N1057">
        <f t="shared" si="61"/>
        <v>1.8458675684842653E-4</v>
      </c>
      <c r="O1057">
        <f t="shared" si="62"/>
        <v>6214.9810526161973</v>
      </c>
      <c r="P1057">
        <f t="shared" si="62"/>
        <v>6332.9632198277841</v>
      </c>
      <c r="Q1057">
        <f t="shared" si="62"/>
        <v>5811.8277132085959</v>
      </c>
    </row>
    <row r="1058" spans="1:17">
      <c r="A1058">
        <f>B1082</f>
        <v>2043</v>
      </c>
      <c r="B1058" s="50">
        <v>2019</v>
      </c>
      <c r="C1058">
        <v>27954.103946421099</v>
      </c>
      <c r="D1058">
        <v>2794.2170252677829</v>
      </c>
      <c r="E1058">
        <v>727.07078399204306</v>
      </c>
      <c r="F1058">
        <v>178881041.50177264</v>
      </c>
      <c r="G1058">
        <v>18726800.774114918</v>
      </c>
      <c r="H1058">
        <v>4529223.4553148095</v>
      </c>
      <c r="I1058">
        <v>62681.338417416031</v>
      </c>
      <c r="J1058">
        <v>0</v>
      </c>
      <c r="K1058">
        <v>809.750060988109</v>
      </c>
      <c r="L1058">
        <f t="shared" si="60"/>
        <v>3.5040794648322129E-4</v>
      </c>
      <c r="M1058">
        <v>0</v>
      </c>
      <c r="N1058">
        <f t="shared" si="61"/>
        <v>1.7878342037593866E-4</v>
      </c>
      <c r="O1058">
        <f t="shared" si="62"/>
        <v>6399.0976725503078</v>
      </c>
      <c r="P1058">
        <f t="shared" si="62"/>
        <v>6701.9850658594569</v>
      </c>
      <c r="Q1058">
        <f t="shared" si="62"/>
        <v>6229.4119844105526</v>
      </c>
    </row>
    <row r="1059" spans="1:17">
      <c r="A1059">
        <f>B1082</f>
        <v>2043</v>
      </c>
      <c r="B1059" s="50">
        <v>2020</v>
      </c>
      <c r="C1059">
        <v>26181.569545908194</v>
      </c>
      <c r="D1059">
        <v>1544.3467422063154</v>
      </c>
      <c r="E1059">
        <v>818.72497235514538</v>
      </c>
      <c r="F1059">
        <v>173339997.62512106</v>
      </c>
      <c r="G1059">
        <v>10875061.45293173</v>
      </c>
      <c r="H1059">
        <v>5327859.8894966869</v>
      </c>
      <c r="I1059">
        <v>59038.876170766198</v>
      </c>
      <c r="J1059">
        <v>0</v>
      </c>
      <c r="K1059">
        <v>932.6777853315001</v>
      </c>
      <c r="L1059">
        <f t="shared" si="60"/>
        <v>3.4059580581308413E-4</v>
      </c>
      <c r="M1059">
        <v>0</v>
      </c>
      <c r="N1059">
        <f t="shared" si="61"/>
        <v>1.7505674035651274E-4</v>
      </c>
      <c r="O1059">
        <f t="shared" si="62"/>
        <v>6620.6877827235394</v>
      </c>
      <c r="P1059">
        <f t="shared" si="62"/>
        <v>7041.8521668230951</v>
      </c>
      <c r="Q1059">
        <f t="shared" si="62"/>
        <v>6507.5087109784345</v>
      </c>
    </row>
    <row r="1060" spans="1:17">
      <c r="A1060">
        <f>B1082</f>
        <v>2043</v>
      </c>
      <c r="B1060" s="50">
        <v>2021</v>
      </c>
      <c r="C1060">
        <v>36364.169144905762</v>
      </c>
      <c r="D1060">
        <v>2576.791836266782</v>
      </c>
      <c r="E1060">
        <v>1357.6506686944413</v>
      </c>
      <c r="F1060">
        <v>250951161.3016898</v>
      </c>
      <c r="G1060">
        <v>18700907.65529922</v>
      </c>
      <c r="H1060">
        <v>9301064.5965226833</v>
      </c>
      <c r="I1060">
        <v>81482.574943597472</v>
      </c>
      <c r="J1060">
        <v>0</v>
      </c>
      <c r="K1060">
        <v>1575.599483895382</v>
      </c>
      <c r="L1060">
        <f t="shared" si="60"/>
        <v>3.2469495068660121E-4</v>
      </c>
      <c r="M1060">
        <v>0</v>
      </c>
      <c r="N1060">
        <f t="shared" si="61"/>
        <v>1.6939990767126154E-4</v>
      </c>
      <c r="O1060">
        <f t="shared" si="62"/>
        <v>6901.0558250811964</v>
      </c>
      <c r="P1060">
        <f t="shared" si="62"/>
        <v>7257.4382579513367</v>
      </c>
      <c r="Q1060">
        <f t="shared" si="62"/>
        <v>6850.8525874825173</v>
      </c>
    </row>
    <row r="1061" spans="1:17">
      <c r="A1061">
        <f>B1082</f>
        <v>2043</v>
      </c>
      <c r="B1061" s="50">
        <v>2022</v>
      </c>
      <c r="C1061">
        <v>49490.91660715828</v>
      </c>
      <c r="D1061">
        <v>4013.6591908567943</v>
      </c>
      <c r="E1061">
        <v>1977.9900584629545</v>
      </c>
      <c r="F1061">
        <v>356370715.02341598</v>
      </c>
      <c r="G1061">
        <v>30203045.236424152</v>
      </c>
      <c r="H1061">
        <v>14204522.252263688</v>
      </c>
      <c r="I1061">
        <v>111343.12433585543</v>
      </c>
      <c r="J1061">
        <v>0</v>
      </c>
      <c r="K1061">
        <v>2174.1712661549882</v>
      </c>
      <c r="L1061">
        <f t="shared" si="60"/>
        <v>3.1243623463431732E-4</v>
      </c>
      <c r="M1061">
        <v>0</v>
      </c>
      <c r="N1061">
        <f t="shared" si="61"/>
        <v>1.530619071548502E-4</v>
      </c>
      <c r="O1061">
        <f t="shared" si="62"/>
        <v>7200.7297389976229</v>
      </c>
      <c r="P1061">
        <f t="shared" si="62"/>
        <v>7525.0647352489132</v>
      </c>
      <c r="Q1061">
        <f t="shared" si="62"/>
        <v>7181.2910239304529</v>
      </c>
    </row>
    <row r="1062" spans="1:17">
      <c r="A1062">
        <f>B1082</f>
        <v>2043</v>
      </c>
      <c r="B1062" s="50">
        <v>2023</v>
      </c>
      <c r="C1062">
        <v>58670.146276949788</v>
      </c>
      <c r="D1062">
        <v>5087.8686649970332</v>
      </c>
      <c r="E1062">
        <v>2411.9125147962523</v>
      </c>
      <c r="F1062">
        <v>441351026.24601525</v>
      </c>
      <c r="G1062">
        <v>40023376.926605254</v>
      </c>
      <c r="H1062">
        <v>18165665.709633589</v>
      </c>
      <c r="I1062">
        <v>132789.27238181149</v>
      </c>
      <c r="J1062">
        <v>0</v>
      </c>
      <c r="K1062">
        <v>2674.3511466760492</v>
      </c>
      <c r="L1062">
        <f t="shared" si="60"/>
        <v>3.0086997533748314E-4</v>
      </c>
      <c r="M1062">
        <v>0</v>
      </c>
      <c r="N1062">
        <f t="shared" si="61"/>
        <v>1.4722010133973737E-4</v>
      </c>
      <c r="O1062">
        <f t="shared" si="62"/>
        <v>7522.582680510759</v>
      </c>
      <c r="P1062">
        <f t="shared" si="62"/>
        <v>7866.4327957114419</v>
      </c>
      <c r="Q1062">
        <f t="shared" si="62"/>
        <v>7531.6437052312176</v>
      </c>
    </row>
    <row r="1063" spans="1:17">
      <c r="A1063">
        <f>B1082</f>
        <v>2043</v>
      </c>
      <c r="B1063" s="50">
        <v>2024</v>
      </c>
      <c r="C1063">
        <v>69558.266905799261</v>
      </c>
      <c r="D1063">
        <v>6433.0985360615932</v>
      </c>
      <c r="E1063">
        <v>2831.5910236780978</v>
      </c>
      <c r="F1063">
        <v>546829403.26429832</v>
      </c>
      <c r="G1063">
        <v>52874549.760468751</v>
      </c>
      <c r="H1063">
        <v>22353702.013513215</v>
      </c>
      <c r="I1063">
        <v>158387.70401508402</v>
      </c>
      <c r="J1063">
        <v>0</v>
      </c>
      <c r="K1063">
        <v>3162.1596436120135</v>
      </c>
      <c r="L1063">
        <f t="shared" si="60"/>
        <v>2.8964738009622118E-4</v>
      </c>
      <c r="M1063">
        <v>0</v>
      </c>
      <c r="N1063">
        <f t="shared" si="61"/>
        <v>1.4146022174315605E-4</v>
      </c>
      <c r="O1063">
        <f t="shared" si="62"/>
        <v>7861.4581355923301</v>
      </c>
      <c r="P1063">
        <f t="shared" si="62"/>
        <v>8219.1419055799324</v>
      </c>
      <c r="Q1063">
        <f t="shared" si="62"/>
        <v>7894.3964105652703</v>
      </c>
    </row>
    <row r="1064" spans="1:17">
      <c r="A1064">
        <f>B1082</f>
        <v>2043</v>
      </c>
      <c r="B1064" s="50">
        <v>2025</v>
      </c>
      <c r="C1064">
        <v>81498.94260281451</v>
      </c>
      <c r="D1064">
        <v>7915.4268924686839</v>
      </c>
      <c r="E1064">
        <v>3393.1900715628158</v>
      </c>
      <c r="F1064">
        <v>669905459.7655201</v>
      </c>
      <c r="G1064">
        <v>67890252.904497996</v>
      </c>
      <c r="H1064">
        <v>28068999.478331</v>
      </c>
      <c r="I1064">
        <v>186590.8864772752</v>
      </c>
      <c r="J1064">
        <v>0</v>
      </c>
      <c r="K1064">
        <v>3806.3972570333722</v>
      </c>
      <c r="L1064">
        <f t="shared" si="60"/>
        <v>2.785331627877546E-4</v>
      </c>
      <c r="M1064">
        <v>0</v>
      </c>
      <c r="N1064">
        <f t="shared" si="61"/>
        <v>1.3560858341145628E-4</v>
      </c>
      <c r="O1064">
        <f t="shared" si="62"/>
        <v>8219.8055382179318</v>
      </c>
      <c r="P1064">
        <f t="shared" si="62"/>
        <v>8576.9540704233841</v>
      </c>
      <c r="Q1064">
        <f t="shared" si="62"/>
        <v>8272.1565507242994</v>
      </c>
    </row>
    <row r="1065" spans="1:17">
      <c r="A1065">
        <f>B1082</f>
        <v>2043</v>
      </c>
      <c r="B1065" s="50">
        <v>2026</v>
      </c>
      <c r="C1065">
        <v>95803.68768910208</v>
      </c>
      <c r="D1065">
        <v>8219.2997848917039</v>
      </c>
      <c r="E1065">
        <v>3611.788481700029</v>
      </c>
      <c r="F1065">
        <v>822701889.58590508</v>
      </c>
      <c r="G1065">
        <v>73475575.34120366</v>
      </c>
      <c r="H1065">
        <v>31232607.663637899</v>
      </c>
      <c r="I1065">
        <v>226104.02222905343</v>
      </c>
      <c r="J1065">
        <v>0</v>
      </c>
      <c r="K1065">
        <v>4217.9293386102327</v>
      </c>
      <c r="L1065">
        <f t="shared" si="60"/>
        <v>2.7483104766279262E-4</v>
      </c>
      <c r="M1065">
        <v>0</v>
      </c>
      <c r="N1065">
        <f t="shared" si="61"/>
        <v>1.3504890094466541E-4</v>
      </c>
      <c r="O1065">
        <f t="shared" si="62"/>
        <v>8587.3718374568325</v>
      </c>
      <c r="P1065">
        <f t="shared" si="62"/>
        <v>8939.3959660970995</v>
      </c>
      <c r="Q1065">
        <f t="shared" si="62"/>
        <v>8647.4077377136582</v>
      </c>
    </row>
    <row r="1066" spans="1:17">
      <c r="A1066">
        <f>B1082</f>
        <v>2043</v>
      </c>
      <c r="B1066" s="50">
        <v>2027</v>
      </c>
      <c r="C1066">
        <v>108992.00687910954</v>
      </c>
      <c r="D1066">
        <v>9737.7948848904252</v>
      </c>
      <c r="E1066">
        <v>4192.1777048144477</v>
      </c>
      <c r="F1066">
        <v>977892939.99300039</v>
      </c>
      <c r="G1066">
        <v>90681422.491767794</v>
      </c>
      <c r="H1066">
        <v>37910803.532073744</v>
      </c>
      <c r="I1066">
        <v>268201.40229025233</v>
      </c>
      <c r="J1066">
        <v>0</v>
      </c>
      <c r="K1066">
        <v>5103.8823459839932</v>
      </c>
      <c r="L1066">
        <f t="shared" si="60"/>
        <v>2.7426458594963585E-4</v>
      </c>
      <c r="M1066">
        <v>0</v>
      </c>
      <c r="N1066">
        <f t="shared" si="61"/>
        <v>1.3462870396998964E-4</v>
      </c>
      <c r="O1066">
        <f t="shared" si="62"/>
        <v>8972.1528027064232</v>
      </c>
      <c r="P1066">
        <f t="shared" si="62"/>
        <v>9312.3159363803115</v>
      </c>
      <c r="Q1066">
        <f t="shared" si="62"/>
        <v>9043.2243577211939</v>
      </c>
    </row>
    <row r="1067" spans="1:17">
      <c r="A1067">
        <f>B1082</f>
        <v>2043</v>
      </c>
      <c r="B1067" s="50">
        <v>2028</v>
      </c>
      <c r="C1067">
        <v>123120.70745896138</v>
      </c>
      <c r="D1067">
        <v>11460.563396955604</v>
      </c>
      <c r="E1067">
        <v>4791.1218433254189</v>
      </c>
      <c r="F1067">
        <v>1153941446.5521786</v>
      </c>
      <c r="G1067">
        <v>111128606.87910116</v>
      </c>
      <c r="H1067">
        <v>45282434.333167084</v>
      </c>
      <c r="I1067">
        <v>315951.49524933111</v>
      </c>
      <c r="J1067">
        <v>0</v>
      </c>
      <c r="K1067">
        <v>6078.1408654447951</v>
      </c>
      <c r="L1067">
        <f t="shared" si="60"/>
        <v>2.7380201672567664E-4</v>
      </c>
      <c r="M1067">
        <v>0</v>
      </c>
      <c r="N1067">
        <f t="shared" si="61"/>
        <v>1.3422734344899974E-4</v>
      </c>
      <c r="O1067">
        <f t="shared" si="62"/>
        <v>9372.4400254669636</v>
      </c>
      <c r="P1067">
        <f t="shared" si="62"/>
        <v>9696.6094100244209</v>
      </c>
      <c r="Q1067">
        <f t="shared" si="62"/>
        <v>9451.3218018553835</v>
      </c>
    </row>
    <row r="1068" spans="1:17">
      <c r="A1068">
        <f>B1082</f>
        <v>2043</v>
      </c>
      <c r="B1068" s="50">
        <v>2029</v>
      </c>
      <c r="C1068">
        <v>136593.62845284026</v>
      </c>
      <c r="D1068">
        <v>13184.952019403221</v>
      </c>
      <c r="E1068">
        <v>5368.8703170532799</v>
      </c>
      <c r="F1068">
        <v>1337218975.4137371</v>
      </c>
      <c r="G1068">
        <v>133078529.29928319</v>
      </c>
      <c r="H1068">
        <v>53005420.406688705</v>
      </c>
      <c r="I1068">
        <v>365455.25351876195</v>
      </c>
      <c r="J1068">
        <v>0</v>
      </c>
      <c r="K1068">
        <v>7094.644120222878</v>
      </c>
      <c r="L1068">
        <f t="shared" si="60"/>
        <v>2.7329499523867412E-4</v>
      </c>
      <c r="M1068">
        <v>0</v>
      </c>
      <c r="N1068">
        <f t="shared" si="61"/>
        <v>1.3384752098537475E-4</v>
      </c>
      <c r="O1068">
        <f t="shared" si="62"/>
        <v>9789.7609907582155</v>
      </c>
      <c r="P1068">
        <f t="shared" si="62"/>
        <v>10093.213013095714</v>
      </c>
      <c r="Q1068">
        <f t="shared" si="62"/>
        <v>9872.7324886813221</v>
      </c>
    </row>
    <row r="1069" spans="1:17">
      <c r="A1069">
        <f>B1082</f>
        <v>2043</v>
      </c>
      <c r="B1069" s="50">
        <v>2030</v>
      </c>
      <c r="C1069">
        <v>150312.47296768942</v>
      </c>
      <c r="D1069">
        <v>15235.294365032036</v>
      </c>
      <c r="E1069">
        <v>5979.1739620083126</v>
      </c>
      <c r="F1069">
        <v>1536819760.9611518</v>
      </c>
      <c r="G1069">
        <v>159997953.3035754</v>
      </c>
      <c r="H1069">
        <v>61633625.163695462</v>
      </c>
      <c r="I1069">
        <v>419280.43329202587</v>
      </c>
      <c r="J1069">
        <v>0</v>
      </c>
      <c r="K1069">
        <v>8227.4746345329586</v>
      </c>
      <c r="L1069">
        <f t="shared" si="60"/>
        <v>2.7282342662603528E-4</v>
      </c>
      <c r="M1069">
        <v>0</v>
      </c>
      <c r="N1069">
        <f t="shared" si="61"/>
        <v>1.3349003263529033E-4</v>
      </c>
      <c r="O1069">
        <f t="shared" si="62"/>
        <v>10224.166568608718</v>
      </c>
      <c r="P1069">
        <f t="shared" si="62"/>
        <v>10501.795992258727</v>
      </c>
      <c r="Q1069">
        <f t="shared" si="62"/>
        <v>10308.050168019141</v>
      </c>
    </row>
    <row r="1070" spans="1:17">
      <c r="A1070">
        <f>B1082</f>
        <v>2043</v>
      </c>
      <c r="B1070" s="50">
        <v>2031</v>
      </c>
      <c r="C1070">
        <v>162841.41077946124</v>
      </c>
      <c r="D1070">
        <v>16546.514518622571</v>
      </c>
      <c r="E1070">
        <v>6485.5302277361025</v>
      </c>
      <c r="F1070">
        <v>1738461005.0641465</v>
      </c>
      <c r="G1070">
        <v>181168793.32962146</v>
      </c>
      <c r="H1070">
        <v>69829480.603545219</v>
      </c>
      <c r="I1070">
        <v>473457.11799021432</v>
      </c>
      <c r="J1070">
        <v>0</v>
      </c>
      <c r="K1070">
        <v>9296.0368260611831</v>
      </c>
      <c r="L1070">
        <f t="shared" si="60"/>
        <v>2.7234267355496106E-4</v>
      </c>
      <c r="M1070">
        <v>0</v>
      </c>
      <c r="N1070">
        <f t="shared" si="61"/>
        <v>1.3312481699297111E-4</v>
      </c>
      <c r="O1070">
        <f t="shared" si="62"/>
        <v>10675.791843995828</v>
      </c>
      <c r="P1070">
        <f t="shared" si="62"/>
        <v>10949.060790157457</v>
      </c>
      <c r="Q1070">
        <f t="shared" si="62"/>
        <v>10766.965560489034</v>
      </c>
    </row>
    <row r="1071" spans="1:17">
      <c r="A1071">
        <f>B1082</f>
        <v>2043</v>
      </c>
      <c r="B1071" s="50">
        <v>2032</v>
      </c>
      <c r="C1071">
        <v>176369.58974971806</v>
      </c>
      <c r="D1071">
        <v>17950.257016372889</v>
      </c>
      <c r="E1071">
        <v>7029.9528618979975</v>
      </c>
      <c r="F1071">
        <v>1965787353.2260127</v>
      </c>
      <c r="G1071">
        <v>204776646.49784854</v>
      </c>
      <c r="H1071">
        <v>79042532.947832718</v>
      </c>
      <c r="I1071">
        <v>534530.58189571847</v>
      </c>
      <c r="J1071">
        <v>0</v>
      </c>
      <c r="K1071">
        <v>10494.914047924087</v>
      </c>
      <c r="L1071">
        <f t="shared" si="60"/>
        <v>2.7191678744830229E-4</v>
      </c>
      <c r="M1071">
        <v>0</v>
      </c>
      <c r="N1071">
        <f t="shared" si="61"/>
        <v>1.3277552801667711E-4</v>
      </c>
      <c r="O1071">
        <f t="shared" si="62"/>
        <v>11145.840708795748</v>
      </c>
      <c r="P1071">
        <f t="shared" si="62"/>
        <v>11408.006376235533</v>
      </c>
      <c r="Q1071">
        <f t="shared" si="62"/>
        <v>11243.678940756403</v>
      </c>
    </row>
    <row r="1072" spans="1:17">
      <c r="A1072">
        <f>B1082</f>
        <v>2043</v>
      </c>
      <c r="B1072" s="50">
        <v>2033</v>
      </c>
      <c r="C1072">
        <v>187177.81623753053</v>
      </c>
      <c r="D1072">
        <v>19080.449108596367</v>
      </c>
      <c r="E1072">
        <v>7466.5697311119939</v>
      </c>
      <c r="F1072">
        <v>2177325645.0712438</v>
      </c>
      <c r="G1072">
        <v>226630043.21910378</v>
      </c>
      <c r="H1072">
        <v>87627368.957441226</v>
      </c>
      <c r="I1072">
        <v>591167.09975931223</v>
      </c>
      <c r="J1072">
        <v>0</v>
      </c>
      <c r="K1072">
        <v>11606.302539622042</v>
      </c>
      <c r="L1072">
        <f t="shared" si="60"/>
        <v>2.7151064935900703E-4</v>
      </c>
      <c r="M1072">
        <v>0</v>
      </c>
      <c r="N1072">
        <f t="shared" si="61"/>
        <v>1.3245065642971638E-4</v>
      </c>
      <c r="O1072">
        <f t="shared" si="62"/>
        <v>11632.391534626067</v>
      </c>
      <c r="P1072">
        <f t="shared" si="62"/>
        <v>11877.605287445751</v>
      </c>
      <c r="Q1072">
        <f t="shared" si="62"/>
        <v>11735.960703924333</v>
      </c>
    </row>
    <row r="1073" spans="1:17">
      <c r="A1073">
        <f>B1082</f>
        <v>2043</v>
      </c>
      <c r="B1073" s="50">
        <v>2034</v>
      </c>
      <c r="C1073">
        <v>198445.40141026763</v>
      </c>
      <c r="D1073">
        <v>20253.924792946473</v>
      </c>
      <c r="E1073">
        <v>7920.8164369753267</v>
      </c>
      <c r="F1073">
        <v>2408480448.4277139</v>
      </c>
      <c r="G1073">
        <v>250323394.88053069</v>
      </c>
      <c r="H1073">
        <v>96993710.564121976</v>
      </c>
      <c r="I1073">
        <v>653019.26241292059</v>
      </c>
      <c r="J1073">
        <v>0</v>
      </c>
      <c r="K1073">
        <v>12816.623664520026</v>
      </c>
      <c r="L1073">
        <f t="shared" si="60"/>
        <v>2.7113330433685678E-4</v>
      </c>
      <c r="M1073">
        <v>0</v>
      </c>
      <c r="N1073">
        <f t="shared" si="61"/>
        <v>1.3213870868510625E-4</v>
      </c>
      <c r="O1073">
        <f t="shared" si="62"/>
        <v>12136.741044698747</v>
      </c>
      <c r="P1073">
        <f t="shared" si="62"/>
        <v>12359.253697224502</v>
      </c>
      <c r="Q1073">
        <f t="shared" si="62"/>
        <v>12245.418302000238</v>
      </c>
    </row>
    <row r="1074" spans="1:17">
      <c r="A1074">
        <f>B1082</f>
        <v>2043</v>
      </c>
      <c r="B1074" s="50">
        <v>2035</v>
      </c>
      <c r="C1074">
        <v>207318.7158931724</v>
      </c>
      <c r="D1074">
        <v>21233.764112683737</v>
      </c>
      <c r="E1074">
        <v>8289.2252056011039</v>
      </c>
      <c r="F1074">
        <v>2625670481.9564877</v>
      </c>
      <c r="G1074">
        <v>273077052.67739528</v>
      </c>
      <c r="H1074">
        <v>105922736.56965642</v>
      </c>
      <c r="I1074">
        <v>710629.38157837954</v>
      </c>
      <c r="J1074">
        <v>0</v>
      </c>
      <c r="K1074">
        <v>13964.489653534016</v>
      </c>
      <c r="L1074">
        <f t="shared" si="60"/>
        <v>2.7064682581527227E-4</v>
      </c>
      <c r="M1074">
        <v>0</v>
      </c>
      <c r="N1074">
        <f t="shared" si="61"/>
        <v>1.318365641389066E-4</v>
      </c>
      <c r="O1074">
        <f t="shared" si="62"/>
        <v>12664.898442210342</v>
      </c>
      <c r="P1074">
        <f t="shared" si="62"/>
        <v>12860.510799132215</v>
      </c>
      <c r="Q1074">
        <f t="shared" si="62"/>
        <v>12778.363953495131</v>
      </c>
    </row>
    <row r="1075" spans="1:17">
      <c r="A1075">
        <f>B1082</f>
        <v>2043</v>
      </c>
      <c r="B1075" s="50">
        <v>2036</v>
      </c>
      <c r="C1075">
        <v>216209.92690912588</v>
      </c>
      <c r="D1075">
        <v>22208.697585453843</v>
      </c>
      <c r="E1075">
        <v>8657.0252446155373</v>
      </c>
      <c r="F1075">
        <v>2856041945.3819079</v>
      </c>
      <c r="G1075">
        <v>296950773.84488595</v>
      </c>
      <c r="H1075">
        <v>115370696.15687695</v>
      </c>
      <c r="I1075">
        <v>771833.06443081668</v>
      </c>
      <c r="J1075">
        <v>0</v>
      </c>
      <c r="K1075">
        <v>15180.168675448431</v>
      </c>
      <c r="L1075">
        <f t="shared" si="60"/>
        <v>2.7024570338640729E-4</v>
      </c>
      <c r="M1075">
        <v>0</v>
      </c>
      <c r="N1075">
        <f t="shared" si="61"/>
        <v>1.3157733446287763E-4</v>
      </c>
      <c r="O1075">
        <f t="shared" si="62"/>
        <v>13209.578238201417</v>
      </c>
      <c r="P1075">
        <f t="shared" si="62"/>
        <v>13370.92248216219</v>
      </c>
      <c r="Q1075">
        <f t="shared" si="62"/>
        <v>13326.829123968972</v>
      </c>
    </row>
    <row r="1076" spans="1:17">
      <c r="A1076">
        <f>B1082</f>
        <v>2043</v>
      </c>
      <c r="B1076" s="50">
        <v>2037</v>
      </c>
      <c r="C1076">
        <v>222353.95676116078</v>
      </c>
      <c r="D1076">
        <v>22923.140326003857</v>
      </c>
      <c r="E1076">
        <v>8918.9022520138114</v>
      </c>
      <c r="F1076">
        <v>3063872629.1006904</v>
      </c>
      <c r="G1076">
        <v>318686608.52694762</v>
      </c>
      <c r="H1076">
        <v>123976261.85886379</v>
      </c>
      <c r="I1076">
        <v>826621.27214034414</v>
      </c>
      <c r="J1076">
        <v>0</v>
      </c>
      <c r="K1076">
        <v>16281.103684063872</v>
      </c>
      <c r="L1076">
        <f t="shared" si="60"/>
        <v>2.6979622595570314E-4</v>
      </c>
      <c r="M1076">
        <v>0</v>
      </c>
      <c r="N1076">
        <f t="shared" si="61"/>
        <v>1.3132436355113285E-4</v>
      </c>
      <c r="O1076">
        <f t="shared" si="62"/>
        <v>13779.258411811028</v>
      </c>
      <c r="P1076">
        <f t="shared" si="62"/>
        <v>13902.397489816509</v>
      </c>
      <c r="Q1076">
        <f t="shared" si="62"/>
        <v>13900.394729729323</v>
      </c>
    </row>
    <row r="1077" spans="1:17">
      <c r="A1077">
        <f>B1082</f>
        <v>2043</v>
      </c>
      <c r="B1077" s="50">
        <v>2038</v>
      </c>
      <c r="C1077">
        <v>228890.86643504773</v>
      </c>
      <c r="D1077">
        <v>23693.178146806342</v>
      </c>
      <c r="E1077">
        <v>9199.4283700421147</v>
      </c>
      <c r="F1077">
        <v>3288232796.1402626</v>
      </c>
      <c r="G1077">
        <v>342215796.20811158</v>
      </c>
      <c r="H1077">
        <v>133296093.62832522</v>
      </c>
      <c r="I1077">
        <v>885673.94295503292</v>
      </c>
      <c r="J1077">
        <v>0</v>
      </c>
      <c r="K1077">
        <v>17473.8162985169</v>
      </c>
      <c r="L1077">
        <f t="shared" si="60"/>
        <v>2.6934648422539899E-4</v>
      </c>
      <c r="M1077">
        <v>0</v>
      </c>
      <c r="N1077">
        <f t="shared" si="61"/>
        <v>1.3109023545160921E-4</v>
      </c>
      <c r="O1077">
        <f t="shared" si="62"/>
        <v>14365.941495849784</v>
      </c>
      <c r="P1077">
        <f t="shared" si="62"/>
        <v>14443.642557688683</v>
      </c>
      <c r="Q1077">
        <f t="shared" si="62"/>
        <v>14489.606121876353</v>
      </c>
    </row>
    <row r="1078" spans="1:17">
      <c r="A1078">
        <f>B1082</f>
        <v>2043</v>
      </c>
      <c r="B1078" s="50">
        <v>2039</v>
      </c>
      <c r="C1078">
        <v>232849.27392750938</v>
      </c>
      <c r="D1078">
        <v>24174.189024761843</v>
      </c>
      <c r="E1078">
        <v>9372.1344694189229</v>
      </c>
      <c r="F1078">
        <v>3486131718.8860736</v>
      </c>
      <c r="G1078">
        <v>362454291.40787476</v>
      </c>
      <c r="H1078">
        <v>141491063.78532618</v>
      </c>
      <c r="I1078">
        <v>937653.62844184181</v>
      </c>
      <c r="J1078">
        <v>0</v>
      </c>
      <c r="K1078">
        <v>18517.315595852815</v>
      </c>
      <c r="L1078">
        <f t="shared" si="60"/>
        <v>2.6896678153671456E-4</v>
      </c>
      <c r="M1078">
        <v>0</v>
      </c>
      <c r="N1078">
        <f t="shared" si="61"/>
        <v>1.3087268623513746E-4</v>
      </c>
      <c r="O1078">
        <f t="shared" si="62"/>
        <v>14971.623746490082</v>
      </c>
      <c r="P1078">
        <f t="shared" si="62"/>
        <v>14993.441601561464</v>
      </c>
      <c r="Q1078">
        <f t="shared" si="62"/>
        <v>15096.994633080494</v>
      </c>
    </row>
    <row r="1079" spans="1:17">
      <c r="A1079">
        <f>B1082</f>
        <v>2043</v>
      </c>
      <c r="B1079" s="50">
        <v>2040</v>
      </c>
      <c r="C1079">
        <v>234257.10071907018</v>
      </c>
      <c r="D1079">
        <v>24308.892933799038</v>
      </c>
      <c r="E1079">
        <v>9426.6495940694203</v>
      </c>
      <c r="F1079">
        <v>3652166537.5271716</v>
      </c>
      <c r="G1079">
        <v>377832811.92719793</v>
      </c>
      <c r="H1079">
        <v>148154958.801577</v>
      </c>
      <c r="I1079">
        <v>981646.40988512884</v>
      </c>
      <c r="J1079">
        <v>0</v>
      </c>
      <c r="K1079">
        <v>19361.698420516001</v>
      </c>
      <c r="L1079">
        <f t="shared" si="60"/>
        <v>2.6878467884703506E-4</v>
      </c>
      <c r="M1079">
        <v>0</v>
      </c>
      <c r="N1079">
        <f t="shared" si="61"/>
        <v>1.3068545647835521E-4</v>
      </c>
      <c r="O1079">
        <f t="shared" si="62"/>
        <v>15590.419783718682</v>
      </c>
      <c r="P1079">
        <f t="shared" si="62"/>
        <v>15542.9872086795</v>
      </c>
      <c r="Q1079">
        <f t="shared" si="62"/>
        <v>15716.608252287811</v>
      </c>
    </row>
    <row r="1080" spans="1:17">
      <c r="A1080">
        <f>B1082</f>
        <v>2043</v>
      </c>
      <c r="B1080" s="50">
        <v>2041</v>
      </c>
      <c r="C1080">
        <v>234764.98115557901</v>
      </c>
      <c r="D1080">
        <v>24354.640677896925</v>
      </c>
      <c r="E1080">
        <v>9445.7846648150953</v>
      </c>
      <c r="F1080">
        <v>3804029846.8712177</v>
      </c>
      <c r="G1080">
        <v>391466546.42082131</v>
      </c>
      <c r="H1080">
        <v>154208160.61921826</v>
      </c>
      <c r="I1080">
        <v>1021939.2449104568</v>
      </c>
      <c r="J1080">
        <v>0</v>
      </c>
      <c r="K1080">
        <v>20129.125804978907</v>
      </c>
      <c r="L1080">
        <f t="shared" si="60"/>
        <v>2.6864648439890482E-4</v>
      </c>
      <c r="M1080">
        <v>0</v>
      </c>
      <c r="N1080">
        <f t="shared" si="61"/>
        <v>1.3053216979017843E-4</v>
      </c>
      <c r="O1080">
        <f t="shared" si="62"/>
        <v>16203.56591577976</v>
      </c>
      <c r="P1080">
        <f t="shared" si="62"/>
        <v>16073.591542497981</v>
      </c>
      <c r="Q1080">
        <f t="shared" si="62"/>
        <v>16325.606192742585</v>
      </c>
    </row>
    <row r="1081" spans="1:17">
      <c r="A1081">
        <f>B1082</f>
        <v>2043</v>
      </c>
      <c r="B1081" s="50">
        <v>2042</v>
      </c>
      <c r="C1081">
        <v>238247.84097617251</v>
      </c>
      <c r="D1081">
        <v>24731.496883278574</v>
      </c>
      <c r="E1081">
        <v>9588.9200454482379</v>
      </c>
      <c r="F1081">
        <v>3981107748.4426217</v>
      </c>
      <c r="G1081">
        <v>407160662.70131874</v>
      </c>
      <c r="H1081">
        <v>161151028.17248249</v>
      </c>
      <c r="I1081">
        <v>1069401.980125977</v>
      </c>
      <c r="J1081">
        <v>0</v>
      </c>
      <c r="K1081">
        <v>21010.304040798284</v>
      </c>
      <c r="L1081">
        <f t="shared" si="60"/>
        <v>2.6861920040830811E-4</v>
      </c>
      <c r="M1081">
        <v>0</v>
      </c>
      <c r="N1081">
        <f t="shared" si="61"/>
        <v>1.3037648148487533E-4</v>
      </c>
      <c r="O1081">
        <f t="shared" si="62"/>
        <v>16709.942604855663</v>
      </c>
      <c r="P1081">
        <f t="shared" si="62"/>
        <v>16463.243798906795</v>
      </c>
      <c r="Q1081">
        <f t="shared" si="62"/>
        <v>16805.96223648556</v>
      </c>
    </row>
    <row r="1082" spans="1:17">
      <c r="A1082">
        <f>B1082</f>
        <v>2043</v>
      </c>
      <c r="B1082" s="50">
        <v>2043</v>
      </c>
      <c r="C1082">
        <v>217856.36409304244</v>
      </c>
      <c r="D1082">
        <v>22603.606387397034</v>
      </c>
      <c r="E1082">
        <v>8766.0320384110237</v>
      </c>
      <c r="F1082">
        <v>3727654983.9007378</v>
      </c>
      <c r="G1082">
        <v>377907249.96650559</v>
      </c>
      <c r="H1082">
        <v>150428993.76033223</v>
      </c>
      <c r="I1082">
        <v>1001918.8826712574</v>
      </c>
      <c r="J1082">
        <v>0</v>
      </c>
      <c r="K1082">
        <v>19590.398081990679</v>
      </c>
      <c r="L1082">
        <f t="shared" si="60"/>
        <v>2.6877993993500366E-4</v>
      </c>
      <c r="M1082">
        <v>0</v>
      </c>
      <c r="N1082">
        <f t="shared" si="61"/>
        <v>1.3023020092258719E-4</v>
      </c>
      <c r="O1082">
        <f t="shared" si="62"/>
        <v>17110.608631606119</v>
      </c>
      <c r="P1082">
        <f t="shared" si="62"/>
        <v>16718.891821493282</v>
      </c>
      <c r="Q1082">
        <f t="shared" si="62"/>
        <v>17160.443071754933</v>
      </c>
    </row>
    <row r="1083" spans="1:17">
      <c r="A1083">
        <f>B1127</f>
        <v>2044</v>
      </c>
      <c r="B1083" s="50">
        <v>2000</v>
      </c>
      <c r="C1083">
        <v>5826.2693513800286</v>
      </c>
      <c r="D1083">
        <v>0.85640118828627232</v>
      </c>
      <c r="F1083">
        <v>15454406.407604627</v>
      </c>
      <c r="G1083">
        <v>2381.1382256743109</v>
      </c>
      <c r="I1083">
        <v>7628.2608380845495</v>
      </c>
      <c r="J1083">
        <v>0</v>
      </c>
      <c r="L1083">
        <f t="shared" si="60"/>
        <v>4.9359778932246288E-4</v>
      </c>
      <c r="M1083">
        <v>0</v>
      </c>
      <c r="N1083" t="e">
        <f t="shared" si="61"/>
        <v>#DIV/0!</v>
      </c>
      <c r="O1083">
        <f t="shared" si="62"/>
        <v>2652.5389534117658</v>
      </c>
      <c r="P1083">
        <f t="shared" si="62"/>
        <v>2780.4004224225332</v>
      </c>
      <c r="Q1083" t="e">
        <f t="shared" si="62"/>
        <v>#DIV/0!</v>
      </c>
    </row>
    <row r="1084" spans="1:17">
      <c r="A1084">
        <f>B1127</f>
        <v>2044</v>
      </c>
      <c r="B1084" s="50">
        <v>2001</v>
      </c>
      <c r="C1084">
        <v>5726.3334179880085</v>
      </c>
      <c r="D1084">
        <v>0.20790974883869079</v>
      </c>
      <c r="F1084">
        <v>15757540.073021054</v>
      </c>
      <c r="G1084">
        <v>561.45655956142696</v>
      </c>
      <c r="I1084">
        <v>7729.3049786822976</v>
      </c>
      <c r="J1084">
        <v>0</v>
      </c>
      <c r="L1084">
        <f t="shared" si="60"/>
        <v>4.9051469600358923E-4</v>
      </c>
      <c r="M1084">
        <v>0</v>
      </c>
      <c r="N1084" t="e">
        <f t="shared" si="61"/>
        <v>#DIV/0!</v>
      </c>
      <c r="O1084">
        <f t="shared" si="62"/>
        <v>2751.7678281746976</v>
      </c>
      <c r="P1084">
        <f t="shared" si="62"/>
        <v>2700.482121196922</v>
      </c>
      <c r="Q1084" t="e">
        <f t="shared" si="62"/>
        <v>#DIV/0!</v>
      </c>
    </row>
    <row r="1085" spans="1:17">
      <c r="A1085">
        <f>B1127</f>
        <v>2044</v>
      </c>
      <c r="B1085" s="50">
        <v>2002</v>
      </c>
      <c r="C1085">
        <v>5573.3660585271982</v>
      </c>
      <c r="D1085">
        <v>3.1292242281762959</v>
      </c>
      <c r="F1085">
        <v>16269789.613406766</v>
      </c>
      <c r="G1085">
        <v>7277.4179928254998</v>
      </c>
      <c r="I1085">
        <v>7984.7618615940755</v>
      </c>
      <c r="J1085">
        <v>0</v>
      </c>
      <c r="L1085">
        <f t="shared" si="60"/>
        <v>4.9077228724668976E-4</v>
      </c>
      <c r="M1085">
        <v>0</v>
      </c>
      <c r="N1085" t="e">
        <f t="shared" si="61"/>
        <v>#DIV/0!</v>
      </c>
      <c r="O1085">
        <f t="shared" si="62"/>
        <v>2919.2034835957238</v>
      </c>
      <c r="P1085">
        <f t="shared" si="62"/>
        <v>2325.6300802281467</v>
      </c>
      <c r="Q1085" t="e">
        <f t="shared" si="62"/>
        <v>#DIV/0!</v>
      </c>
    </row>
    <row r="1086" spans="1:17">
      <c r="A1086">
        <f>B1127</f>
        <v>2044</v>
      </c>
      <c r="B1086" s="50">
        <v>2003</v>
      </c>
      <c r="C1086">
        <v>5577.1856629640197</v>
      </c>
      <c r="D1086">
        <v>0.62126729605118591</v>
      </c>
      <c r="F1086">
        <v>16823599.006895542</v>
      </c>
      <c r="G1086">
        <v>1364.6527169061046</v>
      </c>
      <c r="I1086">
        <v>8251.950899636191</v>
      </c>
      <c r="J1086">
        <v>0</v>
      </c>
      <c r="L1086">
        <f t="shared" si="60"/>
        <v>4.9049854886899866E-4</v>
      </c>
      <c r="M1086">
        <v>0</v>
      </c>
      <c r="N1086" t="e">
        <f t="shared" si="61"/>
        <v>#DIV/0!</v>
      </c>
      <c r="O1086">
        <f t="shared" si="62"/>
        <v>3016.5033089385383</v>
      </c>
      <c r="P1086">
        <f t="shared" si="62"/>
        <v>2196.5629376919132</v>
      </c>
      <c r="Q1086" t="e">
        <f t="shared" si="62"/>
        <v>#DIV/0!</v>
      </c>
    </row>
    <row r="1087" spans="1:17">
      <c r="A1087">
        <f>B1127</f>
        <v>2044</v>
      </c>
      <c r="B1087" s="50">
        <v>2004</v>
      </c>
      <c r="C1087">
        <v>5957.0686288793167</v>
      </c>
      <c r="D1087">
        <v>7.2413829956746695E-2</v>
      </c>
      <c r="F1087">
        <v>19411284.292797856</v>
      </c>
      <c r="G1087">
        <v>237.45971395818501</v>
      </c>
      <c r="I1087">
        <v>9383.3219979594905</v>
      </c>
      <c r="J1087">
        <v>0</v>
      </c>
      <c r="L1087">
        <f t="shared" si="60"/>
        <v>4.8339521777242592E-4</v>
      </c>
      <c r="M1087">
        <v>0</v>
      </c>
      <c r="N1087" t="e">
        <f t="shared" si="61"/>
        <v>#DIV/0!</v>
      </c>
      <c r="O1087">
        <f t="shared" si="62"/>
        <v>3258.5295725306482</v>
      </c>
      <c r="P1087">
        <f t="shared" si="62"/>
        <v>3279.2039048344964</v>
      </c>
      <c r="Q1087" t="e">
        <f t="shared" si="62"/>
        <v>#DIV/0!</v>
      </c>
    </row>
    <row r="1088" spans="1:17">
      <c r="A1088">
        <f>B1127</f>
        <v>2044</v>
      </c>
      <c r="B1088" s="50">
        <v>2005</v>
      </c>
      <c r="C1088">
        <v>6324.5279255113001</v>
      </c>
      <c r="D1088">
        <v>6.5420671467735295E-2</v>
      </c>
      <c r="F1088">
        <v>21242149.710203309</v>
      </c>
      <c r="G1088">
        <v>218.465940525169</v>
      </c>
      <c r="I1088">
        <v>10055.096814762728</v>
      </c>
      <c r="J1088">
        <v>0</v>
      </c>
      <c r="L1088">
        <f t="shared" si="60"/>
        <v>4.7335589626943135E-4</v>
      </c>
      <c r="M1088">
        <v>0</v>
      </c>
      <c r="N1088" t="e">
        <f t="shared" si="61"/>
        <v>#DIV/0!</v>
      </c>
      <c r="O1088">
        <f t="shared" si="62"/>
        <v>3358.693322314014</v>
      </c>
      <c r="P1088">
        <f t="shared" si="62"/>
        <v>3339.4022963049811</v>
      </c>
      <c r="Q1088" t="e">
        <f t="shared" si="62"/>
        <v>#DIV/0!</v>
      </c>
    </row>
    <row r="1089" spans="1:17">
      <c r="A1089">
        <f>B1127</f>
        <v>2044</v>
      </c>
      <c r="B1089" s="50">
        <v>2006</v>
      </c>
      <c r="C1089">
        <v>6476.9059222957649</v>
      </c>
      <c r="D1089">
        <v>3.9700126091792999E-2</v>
      </c>
      <c r="F1089">
        <v>22778156.968692724</v>
      </c>
      <c r="G1089">
        <v>133.87911545726499</v>
      </c>
      <c r="I1089">
        <v>10623.321847887433</v>
      </c>
      <c r="J1089">
        <v>0</v>
      </c>
      <c r="L1089">
        <f t="shared" si="60"/>
        <v>4.6638197561324132E-4</v>
      </c>
      <c r="M1089">
        <v>0</v>
      </c>
      <c r="N1089" t="e">
        <f t="shared" si="61"/>
        <v>#DIV/0!</v>
      </c>
      <c r="O1089">
        <f t="shared" si="62"/>
        <v>3516.8268988256227</v>
      </c>
      <c r="P1089">
        <f t="shared" si="62"/>
        <v>3372.2592000769773</v>
      </c>
      <c r="Q1089" t="e">
        <f t="shared" si="62"/>
        <v>#DIV/0!</v>
      </c>
    </row>
    <row r="1090" spans="1:17">
      <c r="A1090">
        <f>B1127</f>
        <v>2044</v>
      </c>
      <c r="B1090" s="50">
        <v>2007</v>
      </c>
      <c r="C1090">
        <v>6700.1451614055313</v>
      </c>
      <c r="D1090">
        <v>0.17130562405989599</v>
      </c>
      <c r="F1090">
        <v>24290643.117030818</v>
      </c>
      <c r="G1090">
        <v>620.34992118687899</v>
      </c>
      <c r="I1090">
        <v>11109.105605560844</v>
      </c>
      <c r="J1090">
        <v>0</v>
      </c>
      <c r="L1090">
        <f t="shared" si="60"/>
        <v>4.5734094202602455E-4</v>
      </c>
      <c r="M1090">
        <v>0</v>
      </c>
      <c r="N1090" t="e">
        <f t="shared" si="61"/>
        <v>#DIV/0!</v>
      </c>
      <c r="O1090">
        <f t="shared" si="62"/>
        <v>3625.3905746625969</v>
      </c>
      <c r="P1090">
        <f t="shared" si="62"/>
        <v>3621.3050481633768</v>
      </c>
      <c r="Q1090" t="e">
        <f t="shared" si="62"/>
        <v>#DIV/0!</v>
      </c>
    </row>
    <row r="1091" spans="1:17">
      <c r="A1091">
        <f>B1127</f>
        <v>2044</v>
      </c>
      <c r="B1091" s="50">
        <v>2008</v>
      </c>
      <c r="C1091">
        <v>5690.8691311222756</v>
      </c>
      <c r="D1091">
        <v>2.9071276127254499</v>
      </c>
      <c r="F1091">
        <v>21634664.395363737</v>
      </c>
      <c r="G1091">
        <v>9933.6551826992709</v>
      </c>
      <c r="I1091">
        <v>9840.1841779389615</v>
      </c>
      <c r="J1091">
        <v>0</v>
      </c>
      <c r="L1091">
        <f t="shared" si="60"/>
        <v>4.5483414940551112E-4</v>
      </c>
      <c r="M1091">
        <v>0</v>
      </c>
      <c r="N1091" t="e">
        <f t="shared" si="61"/>
        <v>#DIV/0!</v>
      </c>
      <c r="O1091">
        <f t="shared" si="62"/>
        <v>3801.6450381977497</v>
      </c>
      <c r="P1091">
        <f t="shared" si="62"/>
        <v>3417.0000447233233</v>
      </c>
      <c r="Q1091" t="e">
        <f t="shared" si="62"/>
        <v>#DIV/0!</v>
      </c>
    </row>
    <row r="1092" spans="1:17">
      <c r="A1092">
        <f>B1127</f>
        <v>2044</v>
      </c>
      <c r="B1092" s="50">
        <v>2009</v>
      </c>
      <c r="C1092">
        <v>4195.7045562819558</v>
      </c>
      <c r="D1092">
        <v>0.47276626356874102</v>
      </c>
      <c r="F1092">
        <v>16245699.34551345</v>
      </c>
      <c r="G1092">
        <v>1894.81804102</v>
      </c>
      <c r="I1092">
        <v>6859.940247324198</v>
      </c>
      <c r="J1092">
        <v>0</v>
      </c>
      <c r="L1092">
        <f t="shared" si="60"/>
        <v>4.2226192307434873E-4</v>
      </c>
      <c r="M1092">
        <v>0</v>
      </c>
      <c r="N1092" t="e">
        <f t="shared" si="61"/>
        <v>#DIV/0!</v>
      </c>
      <c r="O1092">
        <f t="shared" si="62"/>
        <v>3871.9836269667321</v>
      </c>
      <c r="P1092">
        <f t="shared" si="62"/>
        <v>4007.9383556616453</v>
      </c>
      <c r="Q1092" t="e">
        <f t="shared" si="62"/>
        <v>#DIV/0!</v>
      </c>
    </row>
    <row r="1093" spans="1:17">
      <c r="A1093">
        <f>B1127</f>
        <v>2044</v>
      </c>
      <c r="B1093" s="50">
        <v>2010</v>
      </c>
      <c r="C1093">
        <v>5512.3456752882557</v>
      </c>
      <c r="D1093">
        <v>2.6841662858306399</v>
      </c>
      <c r="E1093">
        <v>0.1149730052372</v>
      </c>
      <c r="F1093">
        <v>22540259.797971338</v>
      </c>
      <c r="G1093">
        <v>10553.1851245161</v>
      </c>
      <c r="H1093">
        <v>381.93689903407699</v>
      </c>
      <c r="I1093">
        <v>9002.9131663895732</v>
      </c>
      <c r="J1093">
        <v>0</v>
      </c>
      <c r="K1093">
        <v>7.6381887812612903E-2</v>
      </c>
      <c r="L1093">
        <f t="shared" si="60"/>
        <v>3.9941479144796062E-4</v>
      </c>
      <c r="M1093">
        <v>0</v>
      </c>
      <c r="N1093">
        <f t="shared" si="61"/>
        <v>1.9998562067656626E-4</v>
      </c>
      <c r="O1093">
        <f t="shared" si="62"/>
        <v>4089.0504924280981</v>
      </c>
      <c r="P1093">
        <f t="shared" si="62"/>
        <v>3931.6435722425149</v>
      </c>
      <c r="Q1093">
        <f t="shared" si="62"/>
        <v>3321.9702159311714</v>
      </c>
    </row>
    <row r="1094" spans="1:17">
      <c r="A1094">
        <f>B1127</f>
        <v>2044</v>
      </c>
      <c r="B1094" s="50">
        <v>2011</v>
      </c>
      <c r="C1094">
        <v>6041.7921104333964</v>
      </c>
      <c r="D1094">
        <v>36.220597054173908</v>
      </c>
      <c r="E1094">
        <v>5.5014351871307499</v>
      </c>
      <c r="F1094">
        <v>26623223.497290585</v>
      </c>
      <c r="G1094">
        <v>151361.39809609129</v>
      </c>
      <c r="H1094">
        <v>19500.122284335801</v>
      </c>
      <c r="I1094">
        <v>10812.919309900813</v>
      </c>
      <c r="J1094">
        <v>0</v>
      </c>
      <c r="K1094">
        <v>3.88284378602757</v>
      </c>
      <c r="L1094">
        <f t="shared" si="60"/>
        <v>4.0614613444541121E-4</v>
      </c>
      <c r="M1094">
        <v>0</v>
      </c>
      <c r="N1094">
        <f t="shared" si="61"/>
        <v>1.9911894548202956E-4</v>
      </c>
      <c r="O1094">
        <f t="shared" si="62"/>
        <v>4406.5110170400785</v>
      </c>
      <c r="P1094">
        <f t="shared" si="62"/>
        <v>4178.876396479749</v>
      </c>
      <c r="Q1094">
        <f t="shared" si="62"/>
        <v>3544.5518525695852</v>
      </c>
    </row>
    <row r="1095" spans="1:17">
      <c r="A1095">
        <f>B1127</f>
        <v>2044</v>
      </c>
      <c r="B1095" s="50">
        <v>2012</v>
      </c>
      <c r="C1095">
        <v>7984.8742343353888</v>
      </c>
      <c r="D1095">
        <v>59.260022449915731</v>
      </c>
      <c r="E1095">
        <v>57.094353061158202</v>
      </c>
      <c r="F1095">
        <v>35750766.284367755</v>
      </c>
      <c r="G1095">
        <v>261071.87953260078</v>
      </c>
      <c r="H1095">
        <v>216249.67632704499</v>
      </c>
      <c r="I1095">
        <v>13782.613451667363</v>
      </c>
      <c r="J1095">
        <v>0</v>
      </c>
      <c r="K1095">
        <v>42.280896612251802</v>
      </c>
      <c r="L1095">
        <f t="shared" si="60"/>
        <v>3.8551938557171282E-4</v>
      </c>
      <c r="M1095">
        <v>0</v>
      </c>
      <c r="N1095">
        <f t="shared" si="61"/>
        <v>1.9551888969446748E-4</v>
      </c>
      <c r="O1095">
        <f t="shared" si="62"/>
        <v>4477.3111304167496</v>
      </c>
      <c r="P1095">
        <f t="shared" si="62"/>
        <v>4405.5312289705698</v>
      </c>
      <c r="Q1095">
        <f t="shared" si="62"/>
        <v>3787.5843184597106</v>
      </c>
    </row>
    <row r="1096" spans="1:17">
      <c r="A1096">
        <f>B1127</f>
        <v>2044</v>
      </c>
      <c r="B1096" s="50">
        <v>2013</v>
      </c>
      <c r="C1096">
        <v>10823.729029493672</v>
      </c>
      <c r="D1096">
        <v>169.13328774645441</v>
      </c>
      <c r="E1096">
        <v>116.07179957813599</v>
      </c>
      <c r="F1096">
        <v>51383919.955085762</v>
      </c>
      <c r="G1096">
        <v>782741.66236855823</v>
      </c>
      <c r="H1096">
        <v>467611.32657243399</v>
      </c>
      <c r="I1096">
        <v>19383.571450353233</v>
      </c>
      <c r="J1096">
        <v>0</v>
      </c>
      <c r="K1096">
        <v>90.224863111793695</v>
      </c>
      <c r="L1096">
        <f t="shared" si="60"/>
        <v>3.7723029825860395E-4</v>
      </c>
      <c r="M1096">
        <v>0</v>
      </c>
      <c r="N1096">
        <f t="shared" si="61"/>
        <v>1.9294841246283984E-4</v>
      </c>
      <c r="O1096">
        <f t="shared" si="62"/>
        <v>4747.3398322398207</v>
      </c>
      <c r="P1096">
        <f t="shared" si="62"/>
        <v>4627.9574695074598</v>
      </c>
      <c r="Q1096">
        <f t="shared" si="62"/>
        <v>4028.6385519305427</v>
      </c>
    </row>
    <row r="1097" spans="1:17">
      <c r="A1097">
        <f>B1127</f>
        <v>2044</v>
      </c>
      <c r="B1097" s="50">
        <v>2014</v>
      </c>
      <c r="C1097">
        <v>11797.200591569108</v>
      </c>
      <c r="D1097">
        <v>203.762551928921</v>
      </c>
      <c r="E1097">
        <v>178.10974846225801</v>
      </c>
      <c r="F1097">
        <v>59007953.359296016</v>
      </c>
      <c r="G1097">
        <v>994478.81150828092</v>
      </c>
      <c r="H1097">
        <v>763108.36118142097</v>
      </c>
      <c r="I1097">
        <v>22193.8541217575</v>
      </c>
      <c r="J1097">
        <v>0</v>
      </c>
      <c r="K1097">
        <v>146.04145359040399</v>
      </c>
      <c r="L1097">
        <f t="shared" si="60"/>
        <v>3.7611631751774893E-4</v>
      </c>
      <c r="M1097">
        <v>0</v>
      </c>
      <c r="N1097">
        <f t="shared" si="61"/>
        <v>1.9137708485372521E-4</v>
      </c>
      <c r="O1097">
        <f t="shared" si="62"/>
        <v>5001.8606449284389</v>
      </c>
      <c r="P1097">
        <f t="shared" si="62"/>
        <v>4880.5769367041867</v>
      </c>
      <c r="Q1097">
        <f t="shared" si="62"/>
        <v>4284.4839643526075</v>
      </c>
    </row>
    <row r="1098" spans="1:17">
      <c r="A1098">
        <f>B1127</f>
        <v>2044</v>
      </c>
      <c r="B1098" s="50">
        <v>2015</v>
      </c>
      <c r="C1098">
        <v>16807.143127008567</v>
      </c>
      <c r="D1098">
        <v>304.83326816713048</v>
      </c>
      <c r="E1098">
        <v>146.85781372594022</v>
      </c>
      <c r="F1098">
        <v>89092359.312454417</v>
      </c>
      <c r="G1098">
        <v>1575687.0390780079</v>
      </c>
      <c r="H1098">
        <v>674262.28331467381</v>
      </c>
      <c r="I1098">
        <v>32767.05346356504</v>
      </c>
      <c r="J1098">
        <v>0</v>
      </c>
      <c r="K1098">
        <v>127.7402098212121</v>
      </c>
      <c r="L1098">
        <f t="shared" si="60"/>
        <v>3.6778747040078062E-4</v>
      </c>
      <c r="M1098">
        <v>0</v>
      </c>
      <c r="N1098">
        <f t="shared" si="61"/>
        <v>1.8945180975160164E-4</v>
      </c>
      <c r="O1098">
        <f t="shared" si="62"/>
        <v>5300.8627724057224</v>
      </c>
      <c r="P1098">
        <f t="shared" si="62"/>
        <v>5169.012714892091</v>
      </c>
      <c r="Q1098">
        <f t="shared" si="62"/>
        <v>4591.2591656372697</v>
      </c>
    </row>
    <row r="1099" spans="1:17">
      <c r="A1099">
        <f>B1127</f>
        <v>2044</v>
      </c>
      <c r="B1099" s="50">
        <v>2016</v>
      </c>
      <c r="C1099">
        <v>18499.368019882259</v>
      </c>
      <c r="D1099">
        <v>581.62636285083295</v>
      </c>
      <c r="E1099">
        <v>181.05129762983972</v>
      </c>
      <c r="F1099">
        <v>102179485.50625686</v>
      </c>
      <c r="G1099">
        <v>3139444.68302848</v>
      </c>
      <c r="H1099">
        <v>891105.59809088218</v>
      </c>
      <c r="I1099">
        <v>36869.540737476069</v>
      </c>
      <c r="J1099">
        <v>0</v>
      </c>
      <c r="K1099">
        <v>167.1689388385839</v>
      </c>
      <c r="L1099">
        <f t="shared" si="60"/>
        <v>3.6083114487025283E-4</v>
      </c>
      <c r="M1099">
        <v>0</v>
      </c>
      <c r="N1099">
        <f t="shared" si="61"/>
        <v>1.8759722663254402E-4</v>
      </c>
      <c r="O1099">
        <f t="shared" si="62"/>
        <v>5523.404118261722</v>
      </c>
      <c r="P1099">
        <f t="shared" si="62"/>
        <v>5397.7001104979818</v>
      </c>
      <c r="Q1099">
        <f t="shared" si="62"/>
        <v>4921.8404383532888</v>
      </c>
    </row>
    <row r="1100" spans="1:17">
      <c r="A1100">
        <f>B1127</f>
        <v>2044</v>
      </c>
      <c r="B1100" s="50">
        <v>2017</v>
      </c>
      <c r="C1100">
        <v>22689.724251664931</v>
      </c>
      <c r="D1100">
        <v>1183.32666762602</v>
      </c>
      <c r="E1100">
        <v>526.48954915899822</v>
      </c>
      <c r="F1100">
        <v>129854795.30583343</v>
      </c>
      <c r="G1100">
        <v>6754325.6409529299</v>
      </c>
      <c r="H1100">
        <v>2688150.7904892256</v>
      </c>
      <c r="I1100">
        <v>47069.016726996451</v>
      </c>
      <c r="J1100">
        <v>0</v>
      </c>
      <c r="K1100">
        <v>501.94280635786367</v>
      </c>
      <c r="L1100">
        <f t="shared" si="60"/>
        <v>3.6247422835744889E-4</v>
      </c>
      <c r="M1100">
        <v>0</v>
      </c>
      <c r="N1100">
        <f t="shared" si="61"/>
        <v>1.8672420019507664E-4</v>
      </c>
      <c r="O1100">
        <f t="shared" si="62"/>
        <v>5723.0662596661978</v>
      </c>
      <c r="P1100">
        <f t="shared" si="62"/>
        <v>5707.9129759691814</v>
      </c>
      <c r="Q1100">
        <f t="shared" si="62"/>
        <v>5105.8008554646776</v>
      </c>
    </row>
    <row r="1101" spans="1:17">
      <c r="A1101">
        <f>B1127</f>
        <v>2044</v>
      </c>
      <c r="B1101" s="50">
        <v>2018</v>
      </c>
      <c r="C1101">
        <v>25543.449600304928</v>
      </c>
      <c r="D1101">
        <v>2643.8865389310399</v>
      </c>
      <c r="E1101">
        <v>631.51533105832164</v>
      </c>
      <c r="F1101">
        <v>152776319.60390031</v>
      </c>
      <c r="G1101">
        <v>15914498.8149337</v>
      </c>
      <c r="H1101">
        <v>3479916.0356238578</v>
      </c>
      <c r="I1101">
        <v>55527.913804636948</v>
      </c>
      <c r="J1101">
        <v>0</v>
      </c>
      <c r="K1101">
        <v>645.93926050865252</v>
      </c>
      <c r="L1101">
        <f t="shared" si="60"/>
        <v>3.6345890481327806E-4</v>
      </c>
      <c r="M1101">
        <v>0</v>
      </c>
      <c r="N1101">
        <f t="shared" si="61"/>
        <v>1.8561920859474202E-4</v>
      </c>
      <c r="O1101">
        <f t="shared" si="62"/>
        <v>5981.0370953998527</v>
      </c>
      <c r="P1101">
        <f t="shared" si="62"/>
        <v>6019.3577071458421</v>
      </c>
      <c r="Q1101">
        <f t="shared" si="62"/>
        <v>5510.4220982126571</v>
      </c>
    </row>
    <row r="1102" spans="1:17">
      <c r="A1102">
        <f>B1127</f>
        <v>2044</v>
      </c>
      <c r="B1102" s="50">
        <v>2019</v>
      </c>
      <c r="C1102">
        <v>23855.65794420135</v>
      </c>
      <c r="D1102">
        <v>2289.1505434197584</v>
      </c>
      <c r="E1102">
        <v>605.93008586246197</v>
      </c>
      <c r="F1102">
        <v>146688571.65902993</v>
      </c>
      <c r="G1102">
        <v>14585469.733681198</v>
      </c>
      <c r="H1102">
        <v>3595701.3402066207</v>
      </c>
      <c r="I1102">
        <v>51682.29946939402</v>
      </c>
      <c r="J1102">
        <v>0</v>
      </c>
      <c r="K1102">
        <v>646.29817182674503</v>
      </c>
      <c r="L1102">
        <f t="shared" si="60"/>
        <v>3.5232669378993531E-4</v>
      </c>
      <c r="M1102">
        <v>0</v>
      </c>
      <c r="N1102">
        <f t="shared" si="61"/>
        <v>1.7974189474524228E-4</v>
      </c>
      <c r="O1102">
        <f t="shared" si="62"/>
        <v>6149.0054896886995</v>
      </c>
      <c r="P1102">
        <f t="shared" si="62"/>
        <v>6371.5642361781884</v>
      </c>
      <c r="Q1102">
        <f t="shared" si="62"/>
        <v>5934.1851875346501</v>
      </c>
    </row>
    <row r="1103" spans="1:17">
      <c r="A1103">
        <f>B1127</f>
        <v>2044</v>
      </c>
      <c r="B1103" s="50">
        <v>2020</v>
      </c>
      <c r="C1103">
        <v>22028.162868122967</v>
      </c>
      <c r="D1103">
        <v>1261.2649877513279</v>
      </c>
      <c r="E1103">
        <v>675.79717514639219</v>
      </c>
      <c r="F1103">
        <v>139872730.95541587</v>
      </c>
      <c r="G1103">
        <v>8446313.0134620033</v>
      </c>
      <c r="H1103">
        <v>4184705.8064879249</v>
      </c>
      <c r="I1103">
        <v>47908.935809998831</v>
      </c>
      <c r="J1103">
        <v>0</v>
      </c>
      <c r="K1103">
        <v>736.26386634243272</v>
      </c>
      <c r="L1103">
        <f t="shared" si="60"/>
        <v>3.4251805539758641E-4</v>
      </c>
      <c r="M1103">
        <v>0</v>
      </c>
      <c r="N1103">
        <f t="shared" si="61"/>
        <v>1.7594160746041854E-4</v>
      </c>
      <c r="O1103">
        <f t="shared" si="62"/>
        <v>6349.7229339005025</v>
      </c>
      <c r="P1103">
        <f t="shared" si="62"/>
        <v>6696.6998176336328</v>
      </c>
      <c r="Q1103">
        <f t="shared" si="62"/>
        <v>6192.2511078585485</v>
      </c>
    </row>
    <row r="1104" spans="1:17">
      <c r="A1104">
        <f>B1127</f>
        <v>2044</v>
      </c>
      <c r="B1104" s="50">
        <v>2021</v>
      </c>
      <c r="C1104">
        <v>30657.82869091889</v>
      </c>
      <c r="D1104">
        <v>2112.3866036132385</v>
      </c>
      <c r="E1104">
        <v>1125.8225585451203</v>
      </c>
      <c r="F1104">
        <v>202704469.95302007</v>
      </c>
      <c r="G1104">
        <v>14571844.087080369</v>
      </c>
      <c r="H1104">
        <v>7350366.0124349836</v>
      </c>
      <c r="I1104">
        <v>66185.618356380277</v>
      </c>
      <c r="J1104">
        <v>0</v>
      </c>
      <c r="K1104">
        <v>1250.9690159367042</v>
      </c>
      <c r="L1104">
        <f t="shared" si="60"/>
        <v>3.2651287054360383E-4</v>
      </c>
      <c r="M1104">
        <v>0</v>
      </c>
      <c r="N1104">
        <f t="shared" si="61"/>
        <v>1.7019139098928911E-4</v>
      </c>
      <c r="O1104">
        <f t="shared" si="62"/>
        <v>6611.8338645770718</v>
      </c>
      <c r="P1104">
        <f t="shared" si="62"/>
        <v>6898.2846521348038</v>
      </c>
      <c r="Q1104">
        <f t="shared" si="62"/>
        <v>6528.8849975912062</v>
      </c>
    </row>
    <row r="1105" spans="1:17">
      <c r="A1105">
        <f>B1127</f>
        <v>2044</v>
      </c>
      <c r="B1105" s="50">
        <v>2022</v>
      </c>
      <c r="C1105">
        <v>41482.265072986156</v>
      </c>
      <c r="D1105">
        <v>3300.9702934013917</v>
      </c>
      <c r="E1105">
        <v>1637.1012021234824</v>
      </c>
      <c r="F1105">
        <v>285860397.87225783</v>
      </c>
      <c r="G1105">
        <v>23627559.341391966</v>
      </c>
      <c r="H1105">
        <v>11202847.628031161</v>
      </c>
      <c r="I1105">
        <v>89723.682214942077</v>
      </c>
      <c r="J1105">
        <v>0</v>
      </c>
      <c r="K1105">
        <v>1722.7720331249916</v>
      </c>
      <c r="L1105">
        <f t="shared" si="60"/>
        <v>3.1387237575677349E-4</v>
      </c>
      <c r="M1105">
        <v>0</v>
      </c>
      <c r="N1105">
        <f t="shared" si="61"/>
        <v>1.5377983262169562E-4</v>
      </c>
      <c r="O1105">
        <f t="shared" si="62"/>
        <v>6891.1472738843813</v>
      </c>
      <c r="P1105">
        <f t="shared" si="62"/>
        <v>7157.7618825056479</v>
      </c>
      <c r="Q1105">
        <f t="shared" si="62"/>
        <v>6843.1002393132194</v>
      </c>
    </row>
    <row r="1106" spans="1:17">
      <c r="A1106">
        <f>B1127</f>
        <v>2044</v>
      </c>
      <c r="B1106" s="50">
        <v>2023</v>
      </c>
      <c r="C1106">
        <v>48998.057327209135</v>
      </c>
      <c r="D1106">
        <v>4218.7585373850661</v>
      </c>
      <c r="E1106">
        <v>2003.8369506012541</v>
      </c>
      <c r="F1106">
        <v>352305541.84972131</v>
      </c>
      <c r="G1106">
        <v>31615421.440479089</v>
      </c>
      <c r="H1106">
        <v>14378053.165172461</v>
      </c>
      <c r="I1106">
        <v>106304.7191328613</v>
      </c>
      <c r="J1106">
        <v>0</v>
      </c>
      <c r="K1106">
        <v>2125.9556233716335</v>
      </c>
      <c r="L1106">
        <f t="shared" si="60"/>
        <v>3.0174012754589712E-4</v>
      </c>
      <c r="M1106">
        <v>0</v>
      </c>
      <c r="N1106">
        <f t="shared" si="61"/>
        <v>1.4786116026620862E-4</v>
      </c>
      <c r="O1106">
        <f t="shared" si="62"/>
        <v>7190.194082533194</v>
      </c>
      <c r="P1106">
        <f t="shared" si="62"/>
        <v>7494.0106574754172</v>
      </c>
      <c r="Q1106">
        <f t="shared" si="62"/>
        <v>7175.2610215408522</v>
      </c>
    </row>
    <row r="1107" spans="1:17">
      <c r="A1107">
        <f>B1127</f>
        <v>2044</v>
      </c>
      <c r="B1107" s="50">
        <v>2024</v>
      </c>
      <c r="C1107">
        <v>58535.152033983359</v>
      </c>
      <c r="D1107">
        <v>5391.8073947493031</v>
      </c>
      <c r="E1107">
        <v>2375.4324505152413</v>
      </c>
      <c r="F1107">
        <v>439696384.46151555</v>
      </c>
      <c r="G1107">
        <v>42251026.589345507</v>
      </c>
      <c r="H1107">
        <v>17867929.17174992</v>
      </c>
      <c r="I1107">
        <v>127658.54521492221</v>
      </c>
      <c r="J1107">
        <v>0</v>
      </c>
      <c r="K1107">
        <v>2538.0957467119524</v>
      </c>
      <c r="L1107">
        <f t="shared" si="60"/>
        <v>2.9033339760403589E-4</v>
      </c>
      <c r="M1107">
        <v>0</v>
      </c>
      <c r="N1107">
        <f t="shared" si="61"/>
        <v>1.4204756031408538E-4</v>
      </c>
      <c r="O1107">
        <f t="shared" si="62"/>
        <v>7511.6638324650457</v>
      </c>
      <c r="P1107">
        <f t="shared" si="62"/>
        <v>7836.1527955339743</v>
      </c>
      <c r="Q1107">
        <f t="shared" si="62"/>
        <v>7521.9689652190664</v>
      </c>
    </row>
    <row r="1108" spans="1:17">
      <c r="A1108">
        <f>B1127</f>
        <v>2044</v>
      </c>
      <c r="B1108" s="50">
        <v>2025</v>
      </c>
      <c r="C1108">
        <v>69735.501791057133</v>
      </c>
      <c r="D1108">
        <v>6757.5323558289883</v>
      </c>
      <c r="E1108">
        <v>2898.290430341196</v>
      </c>
      <c r="F1108">
        <v>547645052.95924985</v>
      </c>
      <c r="G1108">
        <v>55295817.602313995</v>
      </c>
      <c r="H1108">
        <v>22855822.214355722</v>
      </c>
      <c r="I1108">
        <v>152850.70241278652</v>
      </c>
      <c r="J1108">
        <v>0</v>
      </c>
      <c r="K1108">
        <v>3111.5682479865491</v>
      </c>
      <c r="L1108">
        <f t="shared" ref="L1108:L1171" si="63">I1108/F1108</f>
        <v>2.7910541980949856E-4</v>
      </c>
      <c r="M1108">
        <v>0</v>
      </c>
      <c r="N1108">
        <f t="shared" ref="N1108:N1171" si="64">K1108/H1108</f>
        <v>1.3613897670380792E-4</v>
      </c>
      <c r="O1108">
        <f t="shared" ref="O1108:Q1171" si="65">F1108/C1108</f>
        <v>7853.1743357940495</v>
      </c>
      <c r="P1108">
        <f t="shared" si="65"/>
        <v>8182.8417076858395</v>
      </c>
      <c r="Q1108">
        <f t="shared" si="65"/>
        <v>7885.9668358581512</v>
      </c>
    </row>
    <row r="1109" spans="1:17">
      <c r="A1109">
        <f>B1127</f>
        <v>2044</v>
      </c>
      <c r="B1109" s="50">
        <v>2026</v>
      </c>
      <c r="C1109">
        <v>83223.034067286921</v>
      </c>
      <c r="D1109">
        <v>7106.2261817759845</v>
      </c>
      <c r="E1109">
        <v>3127.8102359236932</v>
      </c>
      <c r="F1109">
        <v>682782665.28934634</v>
      </c>
      <c r="G1109">
        <v>60626398.368780851</v>
      </c>
      <c r="H1109">
        <v>25796409.756065257</v>
      </c>
      <c r="I1109">
        <v>188106.92957151946</v>
      </c>
      <c r="J1109">
        <v>0</v>
      </c>
      <c r="K1109">
        <v>3496.7374828634056</v>
      </c>
      <c r="L1109">
        <f t="shared" si="63"/>
        <v>2.7550044711783129E-4</v>
      </c>
      <c r="M1109">
        <v>0</v>
      </c>
      <c r="N1109">
        <f t="shared" si="64"/>
        <v>1.3555132345660046E-4</v>
      </c>
      <c r="O1109">
        <f t="shared" si="65"/>
        <v>8204.2510579139362</v>
      </c>
      <c r="P1109">
        <f t="shared" si="65"/>
        <v>8531.4478906199311</v>
      </c>
      <c r="Q1109">
        <f t="shared" si="65"/>
        <v>8247.4344062778982</v>
      </c>
    </row>
    <row r="1110" spans="1:17">
      <c r="A1110">
        <f>B1127</f>
        <v>2044</v>
      </c>
      <c r="B1110" s="50">
        <v>2027</v>
      </c>
      <c r="C1110">
        <v>96119.49671477775</v>
      </c>
      <c r="D1110">
        <v>8565.0671155264517</v>
      </c>
      <c r="E1110">
        <v>3690.7731215913236</v>
      </c>
      <c r="F1110">
        <v>823823130.01038218</v>
      </c>
      <c r="G1110">
        <v>76173882.314121857</v>
      </c>
      <c r="H1110">
        <v>31841656.691857904</v>
      </c>
      <c r="I1110">
        <v>226408.85391207927</v>
      </c>
      <c r="J1110">
        <v>0</v>
      </c>
      <c r="K1110">
        <v>4301.8581451574673</v>
      </c>
      <c r="L1110">
        <f t="shared" si="63"/>
        <v>2.7482701767456559E-4</v>
      </c>
      <c r="M1110">
        <v>0</v>
      </c>
      <c r="N1110">
        <f t="shared" si="64"/>
        <v>1.3510158051096245E-4</v>
      </c>
      <c r="O1110">
        <f t="shared" si="65"/>
        <v>8570.822342682166</v>
      </c>
      <c r="P1110">
        <f t="shared" si="65"/>
        <v>8893.5534639345133</v>
      </c>
      <c r="Q1110">
        <f t="shared" si="65"/>
        <v>8627.367666026832</v>
      </c>
    </row>
    <row r="1111" spans="1:17">
      <c r="A1111">
        <f>B1127</f>
        <v>2044</v>
      </c>
      <c r="B1111" s="50">
        <v>2028</v>
      </c>
      <c r="C1111">
        <v>109332.79005696834</v>
      </c>
      <c r="D1111">
        <v>10167.558975166809</v>
      </c>
      <c r="E1111">
        <v>4251.8870385432256</v>
      </c>
      <c r="F1111">
        <v>979069792.62188792</v>
      </c>
      <c r="G1111">
        <v>94248015.117070511</v>
      </c>
      <c r="H1111">
        <v>38359430.309518471</v>
      </c>
      <c r="I1111">
        <v>268527.66128238704</v>
      </c>
      <c r="J1111">
        <v>0</v>
      </c>
      <c r="K1111">
        <v>5166.1253864673454</v>
      </c>
      <c r="L1111">
        <f t="shared" si="63"/>
        <v>2.7426815055062284E-4</v>
      </c>
      <c r="M1111">
        <v>0</v>
      </c>
      <c r="N1111">
        <f t="shared" si="64"/>
        <v>1.3467680163084769E-4</v>
      </c>
      <c r="O1111">
        <f t="shared" si="65"/>
        <v>8954.9511369072279</v>
      </c>
      <c r="P1111">
        <f t="shared" si="65"/>
        <v>9269.4830044518403</v>
      </c>
      <c r="Q1111">
        <f t="shared" si="65"/>
        <v>9021.7425726016263</v>
      </c>
    </row>
    <row r="1112" spans="1:17">
      <c r="A1112">
        <f>B1127</f>
        <v>2044</v>
      </c>
      <c r="B1112" s="50">
        <v>2029</v>
      </c>
      <c r="C1112">
        <v>123534.45131900256</v>
      </c>
      <c r="D1112">
        <v>11900.466233318066</v>
      </c>
      <c r="E1112">
        <v>4850.2026507787104</v>
      </c>
      <c r="F1112">
        <v>1155617970.7125332</v>
      </c>
      <c r="G1112">
        <v>114867096.2193374</v>
      </c>
      <c r="H1112">
        <v>45725080.592399701</v>
      </c>
      <c r="I1112">
        <v>316403.68073990929</v>
      </c>
      <c r="J1112">
        <v>0</v>
      </c>
      <c r="K1112">
        <v>6139.7425294825352</v>
      </c>
      <c r="L1112">
        <f t="shared" si="63"/>
        <v>2.7379608898329998E-4</v>
      </c>
      <c r="M1112">
        <v>0</v>
      </c>
      <c r="N1112">
        <f t="shared" si="64"/>
        <v>1.342751603701507E-4</v>
      </c>
      <c r="O1112">
        <f t="shared" si="65"/>
        <v>9354.6209852698103</v>
      </c>
      <c r="P1112">
        <f t="shared" si="65"/>
        <v>9652.3189904728952</v>
      </c>
      <c r="Q1112">
        <f t="shared" si="65"/>
        <v>9427.4577547926674</v>
      </c>
    </row>
    <row r="1113" spans="1:17">
      <c r="A1113">
        <f>B1127</f>
        <v>2044</v>
      </c>
      <c r="B1113" s="50">
        <v>2030</v>
      </c>
      <c r="C1113">
        <v>136854.97754998144</v>
      </c>
      <c r="D1113">
        <v>13847.401604114233</v>
      </c>
      <c r="E1113">
        <v>5439.2039801958908</v>
      </c>
      <c r="F1113">
        <v>1337229870.5734043</v>
      </c>
      <c r="G1113">
        <v>139157641.69649795</v>
      </c>
      <c r="H1113">
        <v>53559394.148102023</v>
      </c>
      <c r="I1113">
        <v>365467.27200454101</v>
      </c>
      <c r="J1113">
        <v>0</v>
      </c>
      <c r="K1113">
        <v>7171.370682129892</v>
      </c>
      <c r="L1113">
        <f t="shared" si="63"/>
        <v>2.7330175615044303E-4</v>
      </c>
      <c r="M1113">
        <v>0</v>
      </c>
      <c r="N1113">
        <f t="shared" si="64"/>
        <v>1.3389566473249629E-4</v>
      </c>
      <c r="O1113">
        <f t="shared" si="65"/>
        <v>9771.1452993007024</v>
      </c>
      <c r="P1113">
        <f t="shared" si="65"/>
        <v>10049.36851511207</v>
      </c>
      <c r="Q1113">
        <f t="shared" si="65"/>
        <v>9846.9177370643683</v>
      </c>
    </row>
    <row r="1114" spans="1:17">
      <c r="A1114">
        <f>B1127</f>
        <v>2044</v>
      </c>
      <c r="B1114" s="50">
        <v>2031</v>
      </c>
      <c r="C1114">
        <v>151257.03586352253</v>
      </c>
      <c r="D1114">
        <v>15331.749582568722</v>
      </c>
      <c r="E1114">
        <v>6016.8843668029585</v>
      </c>
      <c r="F1114">
        <v>1543526657.0086384</v>
      </c>
      <c r="G1114">
        <v>160704954.87179309</v>
      </c>
      <c r="H1114">
        <v>61904203.608134612</v>
      </c>
      <c r="I1114">
        <v>421138.69477343257</v>
      </c>
      <c r="J1114">
        <v>0</v>
      </c>
      <c r="K1114">
        <v>8264.7219433347436</v>
      </c>
      <c r="L1114">
        <f t="shared" si="63"/>
        <v>2.7284186694229254E-4</v>
      </c>
      <c r="M1114">
        <v>0</v>
      </c>
      <c r="N1114">
        <f t="shared" si="64"/>
        <v>1.3350825083950689E-4</v>
      </c>
      <c r="O1114">
        <f t="shared" si="65"/>
        <v>10204.660220905986</v>
      </c>
      <c r="P1114">
        <f t="shared" si="65"/>
        <v>10481.840575749096</v>
      </c>
      <c r="Q1114">
        <f t="shared" si="65"/>
        <v>10288.415039132138</v>
      </c>
    </row>
    <row r="1115" spans="1:17">
      <c r="A1115">
        <f>B1127</f>
        <v>2044</v>
      </c>
      <c r="B1115" s="50">
        <v>2032</v>
      </c>
      <c r="C1115">
        <v>163852.17310342847</v>
      </c>
      <c r="D1115">
        <v>16649.998831211546</v>
      </c>
      <c r="E1115">
        <v>6525.9354710087746</v>
      </c>
      <c r="F1115">
        <v>1745926669.6465297</v>
      </c>
      <c r="G1115">
        <v>181955685.72644055</v>
      </c>
      <c r="H1115">
        <v>70131155.30476135</v>
      </c>
      <c r="I1115">
        <v>475521.35516767163</v>
      </c>
      <c r="J1115">
        <v>0</v>
      </c>
      <c r="K1115">
        <v>9337.4327067381382</v>
      </c>
      <c r="L1115">
        <f t="shared" si="63"/>
        <v>2.7236043955038673E-4</v>
      </c>
      <c r="M1115">
        <v>0</v>
      </c>
      <c r="N1115">
        <f t="shared" si="64"/>
        <v>1.3314243386069246E-4</v>
      </c>
      <c r="O1115">
        <f t="shared" si="65"/>
        <v>10655.499018279408</v>
      </c>
      <c r="P1115">
        <f t="shared" si="65"/>
        <v>10928.270180136731</v>
      </c>
      <c r="Q1115">
        <f t="shared" si="65"/>
        <v>10746.529078676367</v>
      </c>
    </row>
    <row r="1116" spans="1:17">
      <c r="A1116">
        <f>B1127</f>
        <v>2044</v>
      </c>
      <c r="B1116" s="50">
        <v>2033</v>
      </c>
      <c r="C1116">
        <v>177439.8182069296</v>
      </c>
      <c r="D1116">
        <v>18059.935231193966</v>
      </c>
      <c r="E1116">
        <v>7072.7558090160128</v>
      </c>
      <c r="F1116">
        <v>1973947225.1405714</v>
      </c>
      <c r="G1116">
        <v>205634927.99480951</v>
      </c>
      <c r="H1116">
        <v>79372549.427990258</v>
      </c>
      <c r="I1116">
        <v>536783.98860893806</v>
      </c>
      <c r="J1116">
        <v>0</v>
      </c>
      <c r="K1116">
        <v>10540.120246079456</v>
      </c>
      <c r="L1116">
        <f t="shared" si="63"/>
        <v>2.7193431606091289E-4</v>
      </c>
      <c r="M1116">
        <v>0</v>
      </c>
      <c r="N1116">
        <f t="shared" si="64"/>
        <v>1.3279301625106357E-4</v>
      </c>
      <c r="O1116">
        <f t="shared" si="65"/>
        <v>11124.601259670826</v>
      </c>
      <c r="P1116">
        <f t="shared" si="65"/>
        <v>11386.249472236603</v>
      </c>
      <c r="Q1116">
        <f t="shared" si="65"/>
        <v>11222.294614895358</v>
      </c>
    </row>
    <row r="1117" spans="1:17">
      <c r="A1117">
        <f>B1127</f>
        <v>2044</v>
      </c>
      <c r="B1117" s="50">
        <v>2034</v>
      </c>
      <c r="C1117">
        <v>188300.25351760694</v>
      </c>
      <c r="D1117">
        <v>19195.592670469512</v>
      </c>
      <c r="E1117">
        <v>7511.4829229147072</v>
      </c>
      <c r="F1117">
        <v>2186199582.2258921</v>
      </c>
      <c r="G1117">
        <v>227561728.23666993</v>
      </c>
      <c r="H1117">
        <v>87986540.11970976</v>
      </c>
      <c r="I1117">
        <v>593614.75274144334</v>
      </c>
      <c r="J1117">
        <v>0</v>
      </c>
      <c r="K1117">
        <v>11655.412294058517</v>
      </c>
      <c r="L1117">
        <f t="shared" si="63"/>
        <v>2.7152816127475927E-4</v>
      </c>
      <c r="M1117">
        <v>0</v>
      </c>
      <c r="N1117">
        <f t="shared" si="64"/>
        <v>1.3246812840010289E-4</v>
      </c>
      <c r="O1117">
        <f t="shared" si="65"/>
        <v>11610.178644934604</v>
      </c>
      <c r="P1117">
        <f t="shared" si="65"/>
        <v>11854.894617906262</v>
      </c>
      <c r="Q1117">
        <f t="shared" si="65"/>
        <v>11713.604493634131</v>
      </c>
    </row>
    <row r="1118" spans="1:17">
      <c r="A1118">
        <f>B1127</f>
        <v>2044</v>
      </c>
      <c r="B1118" s="50">
        <v>2035</v>
      </c>
      <c r="C1118">
        <v>199613.94896472222</v>
      </c>
      <c r="D1118">
        <v>20374.037153645837</v>
      </c>
      <c r="E1118">
        <v>7967.6204724265954</v>
      </c>
      <c r="F1118">
        <v>2418071364.8511019</v>
      </c>
      <c r="G1118">
        <v>251328290.01429924</v>
      </c>
      <c r="H1118">
        <v>97382302.669079304</v>
      </c>
      <c r="I1118">
        <v>655661.07711909327</v>
      </c>
      <c r="J1118">
        <v>0</v>
      </c>
      <c r="K1118">
        <v>12869.655524994991</v>
      </c>
      <c r="L1118">
        <f t="shared" si="63"/>
        <v>2.7115042452829636E-4</v>
      </c>
      <c r="M1118">
        <v>0</v>
      </c>
      <c r="N1118">
        <f t="shared" si="64"/>
        <v>1.3215599931671514E-4</v>
      </c>
      <c r="O1118">
        <f t="shared" si="65"/>
        <v>12113.739432500519</v>
      </c>
      <c r="P1118">
        <f t="shared" si="65"/>
        <v>12335.713737977809</v>
      </c>
      <c r="Q1118">
        <f t="shared" si="65"/>
        <v>12222.256695846461</v>
      </c>
    </row>
    <row r="1119" spans="1:17">
      <c r="A1119">
        <f>B1127</f>
        <v>2044</v>
      </c>
      <c r="B1119" s="50">
        <v>2036</v>
      </c>
      <c r="C1119">
        <v>208516.80640453988</v>
      </c>
      <c r="D1119">
        <v>21357.310033866725</v>
      </c>
      <c r="E1119">
        <v>8337.2886881826253</v>
      </c>
      <c r="F1119">
        <v>2635816962.3933992</v>
      </c>
      <c r="G1119">
        <v>274140683.97418147</v>
      </c>
      <c r="H1119">
        <v>106334610.34945117</v>
      </c>
      <c r="I1119">
        <v>713420.15621823457</v>
      </c>
      <c r="J1119">
        <v>0</v>
      </c>
      <c r="K1119">
        <v>14020.655560505693</v>
      </c>
      <c r="L1119">
        <f t="shared" si="63"/>
        <v>2.7066377005572804E-4</v>
      </c>
      <c r="M1119">
        <v>0</v>
      </c>
      <c r="N1119">
        <f t="shared" si="64"/>
        <v>1.3185411141705526E-4</v>
      </c>
      <c r="O1119">
        <f t="shared" si="65"/>
        <v>12640.789046421974</v>
      </c>
      <c r="P1119">
        <f t="shared" si="65"/>
        <v>12835.918172254416</v>
      </c>
      <c r="Q1119">
        <f t="shared" si="65"/>
        <v>12754.099603168492</v>
      </c>
    </row>
    <row r="1120" spans="1:17">
      <c r="A1120">
        <f>B1127</f>
        <v>2044</v>
      </c>
      <c r="B1120" s="50">
        <v>2037</v>
      </c>
      <c r="C1120">
        <v>217442.81520782592</v>
      </c>
      <c r="D1120">
        <v>22336.275018831271</v>
      </c>
      <c r="E1120">
        <v>8706.5695313867072</v>
      </c>
      <c r="F1120">
        <v>2866882711.6295991</v>
      </c>
      <c r="G1120">
        <v>298086788.17468256</v>
      </c>
      <c r="H1120">
        <v>115811559.31676996</v>
      </c>
      <c r="I1120">
        <v>774809.69220943574</v>
      </c>
      <c r="J1120">
        <v>0</v>
      </c>
      <c r="K1120">
        <v>15240.208012356197</v>
      </c>
      <c r="L1120">
        <f t="shared" si="63"/>
        <v>2.7026208259807634E-4</v>
      </c>
      <c r="M1120">
        <v>0</v>
      </c>
      <c r="N1120">
        <f t="shared" si="64"/>
        <v>1.31594877940214E-4</v>
      </c>
      <c r="O1120">
        <f t="shared" si="65"/>
        <v>13184.536398176739</v>
      </c>
      <c r="P1120">
        <f t="shared" si="65"/>
        <v>13345.41179867151</v>
      </c>
      <c r="Q1120">
        <f t="shared" si="65"/>
        <v>13301.629177746254</v>
      </c>
    </row>
    <row r="1121" spans="1:17">
      <c r="A1121">
        <f>B1127</f>
        <v>2044</v>
      </c>
      <c r="B1121" s="50">
        <v>2038</v>
      </c>
      <c r="C1121">
        <v>223580.72652036374</v>
      </c>
      <c r="D1121">
        <v>23050.713779557573</v>
      </c>
      <c r="E1121">
        <v>8968.3206743093579</v>
      </c>
      <c r="F1121">
        <v>3074983645.8891325</v>
      </c>
      <c r="G1121">
        <v>319851660.90092057</v>
      </c>
      <c r="H1121">
        <v>124429304.69949421</v>
      </c>
      <c r="I1121">
        <v>829668.44726699777</v>
      </c>
      <c r="J1121">
        <v>0</v>
      </c>
      <c r="K1121">
        <v>16342.800254101019</v>
      </c>
      <c r="L1121">
        <f t="shared" si="63"/>
        <v>2.6981231213250856E-4</v>
      </c>
      <c r="M1121">
        <v>0</v>
      </c>
      <c r="N1121">
        <f t="shared" si="64"/>
        <v>1.3134205236917514E-4</v>
      </c>
      <c r="O1121">
        <f t="shared" si="65"/>
        <v>13753.348482875885</v>
      </c>
      <c r="P1121">
        <f t="shared" si="65"/>
        <v>13875.998112673615</v>
      </c>
      <c r="Q1121">
        <f t="shared" si="65"/>
        <v>13874.314848702308</v>
      </c>
    </row>
    <row r="1122" spans="1:17">
      <c r="A1122">
        <f>B1127</f>
        <v>2044</v>
      </c>
      <c r="B1122" s="50">
        <v>2039</v>
      </c>
      <c r="C1122">
        <v>230109.85355465821</v>
      </c>
      <c r="D1122">
        <v>23820.513525137554</v>
      </c>
      <c r="E1122">
        <v>9248.6422297022582</v>
      </c>
      <c r="F1122">
        <v>3299561611.8337789</v>
      </c>
      <c r="G1122">
        <v>343403367.20880282</v>
      </c>
      <c r="H1122">
        <v>133759093.04947576</v>
      </c>
      <c r="I1122">
        <v>888777.84758284036</v>
      </c>
      <c r="J1122">
        <v>0</v>
      </c>
      <c r="K1122">
        <v>17536.871571503238</v>
      </c>
      <c r="L1122">
        <f t="shared" si="63"/>
        <v>2.6936240390095011E-4</v>
      </c>
      <c r="M1122">
        <v>0</v>
      </c>
      <c r="N1122">
        <f t="shared" si="64"/>
        <v>1.311078833722099E-4</v>
      </c>
      <c r="O1122">
        <f t="shared" si="65"/>
        <v>14339.071364669009</v>
      </c>
      <c r="P1122">
        <f t="shared" si="65"/>
        <v>14416.287325057565</v>
      </c>
      <c r="Q1122">
        <f t="shared" si="65"/>
        <v>14462.565393642853</v>
      </c>
    </row>
    <row r="1123" spans="1:17">
      <c r="A1123">
        <f>B1127</f>
        <v>2044</v>
      </c>
      <c r="B1123" s="50">
        <v>2040</v>
      </c>
      <c r="C1123">
        <v>234057.85666460617</v>
      </c>
      <c r="D1123">
        <v>24301.016602028441</v>
      </c>
      <c r="E1123">
        <v>9421.0389988390853</v>
      </c>
      <c r="F1123">
        <v>3497746251.2480655</v>
      </c>
      <c r="G1123">
        <v>363670375.89304113</v>
      </c>
      <c r="H1123">
        <v>141966798.87300089</v>
      </c>
      <c r="I1123">
        <v>940831.86575469829</v>
      </c>
      <c r="J1123">
        <v>0</v>
      </c>
      <c r="K1123">
        <v>18582.083926131803</v>
      </c>
      <c r="L1123">
        <f t="shared" si="63"/>
        <v>2.6898230979991496E-4</v>
      </c>
      <c r="M1123">
        <v>0</v>
      </c>
      <c r="N1123">
        <f t="shared" si="64"/>
        <v>1.308903495299261E-4</v>
      </c>
      <c r="O1123">
        <f t="shared" si="65"/>
        <v>14943.938652997966</v>
      </c>
      <c r="P1123">
        <f t="shared" si="65"/>
        <v>14965.233012625695</v>
      </c>
      <c r="Q1123">
        <f t="shared" si="65"/>
        <v>15069.123362136052</v>
      </c>
    </row>
    <row r="1124" spans="1:17">
      <c r="A1124">
        <f>B1127</f>
        <v>2044</v>
      </c>
      <c r="B1124" s="50">
        <v>2041</v>
      </c>
      <c r="C1124">
        <v>235426.70021815412</v>
      </c>
      <c r="D1124">
        <v>24431.623354497664</v>
      </c>
      <c r="E1124">
        <v>9473.9757038942844</v>
      </c>
      <c r="F1124">
        <v>3663638537.189188</v>
      </c>
      <c r="G1124">
        <v>379025988.20582181</v>
      </c>
      <c r="H1124">
        <v>148624907.96849722</v>
      </c>
      <c r="I1124">
        <v>984787.03187127039</v>
      </c>
      <c r="J1124">
        <v>0</v>
      </c>
      <c r="K1124">
        <v>19425.827249696184</v>
      </c>
      <c r="L1124">
        <f t="shared" si="63"/>
        <v>2.6880027106244422E-4</v>
      </c>
      <c r="M1124">
        <v>0</v>
      </c>
      <c r="N1124">
        <f t="shared" si="64"/>
        <v>1.3070371255546019E-4</v>
      </c>
      <c r="O1124">
        <f t="shared" si="65"/>
        <v>15561.69514245555</v>
      </c>
      <c r="P1124">
        <f t="shared" si="65"/>
        <v>15513.745554531324</v>
      </c>
      <c r="Q1124">
        <f t="shared" si="65"/>
        <v>15687.702039113827</v>
      </c>
    </row>
    <row r="1125" spans="1:17">
      <c r="A1125">
        <f>B1127</f>
        <v>2044</v>
      </c>
      <c r="B1125" s="50">
        <v>2042</v>
      </c>
      <c r="C1125">
        <v>235892.06819816871</v>
      </c>
      <c r="D1125">
        <v>24472.954343315334</v>
      </c>
      <c r="E1125">
        <v>9491.3991813116154</v>
      </c>
      <c r="F1125">
        <v>3815342862.1181197</v>
      </c>
      <c r="G1125">
        <v>392632495.17058063</v>
      </c>
      <c r="H1125">
        <v>154671454.79340589</v>
      </c>
      <c r="I1125">
        <v>1025036.4434241216</v>
      </c>
      <c r="J1125">
        <v>0</v>
      </c>
      <c r="K1125">
        <v>20192.381368239236</v>
      </c>
      <c r="L1125">
        <f t="shared" si="63"/>
        <v>2.686616853236262E-4</v>
      </c>
      <c r="M1125">
        <v>0</v>
      </c>
      <c r="N1125">
        <f t="shared" si="64"/>
        <v>1.3055014834644264E-4</v>
      </c>
      <c r="O1125">
        <f t="shared" si="65"/>
        <v>16174.104077602637</v>
      </c>
      <c r="P1125">
        <f t="shared" si="65"/>
        <v>16043.52664833971</v>
      </c>
      <c r="Q1125">
        <f t="shared" si="65"/>
        <v>16295.959303655782</v>
      </c>
    </row>
    <row r="1126" spans="1:17">
      <c r="A1126">
        <f>B1127</f>
        <v>2044</v>
      </c>
      <c r="B1126" s="50">
        <v>2043</v>
      </c>
      <c r="C1126">
        <v>239317.41324983715</v>
      </c>
      <c r="D1126">
        <v>24843.407274061534</v>
      </c>
      <c r="E1126">
        <v>9632.1369126738882</v>
      </c>
      <c r="F1126">
        <v>3991721085.8157268</v>
      </c>
      <c r="G1126">
        <v>408231190.88490283</v>
      </c>
      <c r="H1126">
        <v>161583572.75115621</v>
      </c>
      <c r="I1126">
        <v>1072317.8158211156</v>
      </c>
      <c r="J1126">
        <v>0</v>
      </c>
      <c r="K1126">
        <v>21069.658184200245</v>
      </c>
      <c r="L1126">
        <f t="shared" si="63"/>
        <v>2.6863545642793389E-4</v>
      </c>
      <c r="M1126">
        <v>0</v>
      </c>
      <c r="N1126">
        <f t="shared" si="64"/>
        <v>1.3039480329258584E-4</v>
      </c>
      <c r="O1126">
        <f t="shared" si="65"/>
        <v>16679.609860434772</v>
      </c>
      <c r="P1126">
        <f t="shared" si="65"/>
        <v>16432.173992137068</v>
      </c>
      <c r="Q1126">
        <f t="shared" si="65"/>
        <v>16775.464698653301</v>
      </c>
    </row>
    <row r="1127" spans="1:17">
      <c r="A1127">
        <f>B1127</f>
        <v>2044</v>
      </c>
      <c r="B1127" s="50">
        <v>2044</v>
      </c>
      <c r="C1127">
        <v>218756.76034815906</v>
      </c>
      <c r="D1127">
        <v>22697.026667442984</v>
      </c>
      <c r="E1127">
        <v>8802.2618839447023</v>
      </c>
      <c r="F1127">
        <v>3736239418.2606978</v>
      </c>
      <c r="G1127">
        <v>378738032.0426079</v>
      </c>
      <c r="H1127">
        <v>150774935.28058684</v>
      </c>
      <c r="I1127">
        <v>1004294.8826973177</v>
      </c>
      <c r="J1127">
        <v>0</v>
      </c>
      <c r="K1127">
        <v>19638.266609108585</v>
      </c>
      <c r="L1127">
        <f t="shared" si="63"/>
        <v>2.6879832105749775E-4</v>
      </c>
      <c r="M1127">
        <v>0</v>
      </c>
      <c r="N1127">
        <f t="shared" si="64"/>
        <v>1.3024888103956047E-4</v>
      </c>
      <c r="O1127">
        <f t="shared" si="65"/>
        <v>17079.423796157622</v>
      </c>
      <c r="P1127">
        <f t="shared" si="65"/>
        <v>16686.680488677244</v>
      </c>
      <c r="Q1127">
        <f t="shared" si="65"/>
        <v>17129.112638150411</v>
      </c>
    </row>
    <row r="1128" spans="1:17">
      <c r="A1128">
        <f>B1172</f>
        <v>2045</v>
      </c>
      <c r="B1128" s="50">
        <v>2001</v>
      </c>
      <c r="C1128">
        <v>5472.7494425743525</v>
      </c>
      <c r="D1128">
        <v>0.1933715002183099</v>
      </c>
      <c r="F1128">
        <v>14338292.716660343</v>
      </c>
      <c r="G1128">
        <v>507.92921366236897</v>
      </c>
      <c r="I1128">
        <v>7055.8204722200571</v>
      </c>
      <c r="J1128">
        <v>0</v>
      </c>
      <c r="L1128">
        <f t="shared" si="63"/>
        <v>4.92096277545064E-4</v>
      </c>
      <c r="M1128">
        <v>0</v>
      </c>
      <c r="N1128" t="e">
        <f t="shared" si="64"/>
        <v>#DIV/0!</v>
      </c>
      <c r="O1128">
        <f t="shared" si="65"/>
        <v>2619.9432053508531</v>
      </c>
      <c r="P1128">
        <f t="shared" si="65"/>
        <v>2626.7015205908524</v>
      </c>
      <c r="Q1128" t="e">
        <f t="shared" si="65"/>
        <v>#DIV/0!</v>
      </c>
    </row>
    <row r="1129" spans="1:17">
      <c r="A1129">
        <f>B1172</f>
        <v>2045</v>
      </c>
      <c r="B1129" s="50">
        <v>2002</v>
      </c>
      <c r="C1129">
        <v>5342.2802959883302</v>
      </c>
      <c r="D1129">
        <v>2.9770798618223711</v>
      </c>
      <c r="F1129">
        <v>14847238.651334673</v>
      </c>
      <c r="G1129">
        <v>6683.52491897042</v>
      </c>
      <c r="I1129">
        <v>7310.2942955705194</v>
      </c>
      <c r="J1129">
        <v>0</v>
      </c>
      <c r="L1129">
        <f t="shared" si="63"/>
        <v>4.9236726553953314E-4</v>
      </c>
      <c r="M1129">
        <v>0</v>
      </c>
      <c r="N1129" t="e">
        <f t="shared" si="64"/>
        <v>#DIV/0!</v>
      </c>
      <c r="O1129">
        <f t="shared" si="65"/>
        <v>2779.1949932847751</v>
      </c>
      <c r="P1129">
        <f t="shared" si="65"/>
        <v>2244.9934933486161</v>
      </c>
      <c r="Q1129" t="e">
        <f t="shared" si="65"/>
        <v>#DIV/0!</v>
      </c>
    </row>
    <row r="1130" spans="1:17">
      <c r="A1130">
        <f>B1172</f>
        <v>2045</v>
      </c>
      <c r="B1130" s="50">
        <v>2003</v>
      </c>
      <c r="C1130">
        <v>5318.707166720068</v>
      </c>
      <c r="D1130">
        <v>0.59613611501276342</v>
      </c>
      <c r="F1130">
        <v>15291144.909493759</v>
      </c>
      <c r="G1130">
        <v>1262.7398440114682</v>
      </c>
      <c r="I1130">
        <v>7534.9550032617462</v>
      </c>
      <c r="J1130">
        <v>0</v>
      </c>
      <c r="L1130">
        <f t="shared" si="63"/>
        <v>4.9276591438117531E-4</v>
      </c>
      <c r="M1130">
        <v>0</v>
      </c>
      <c r="N1130" t="e">
        <f t="shared" si="64"/>
        <v>#DIV/0!</v>
      </c>
      <c r="O1130">
        <f t="shared" si="65"/>
        <v>2874.9740172146908</v>
      </c>
      <c r="P1130">
        <f t="shared" si="65"/>
        <v>2118.2072553756161</v>
      </c>
      <c r="Q1130" t="e">
        <f t="shared" si="65"/>
        <v>#DIV/0!</v>
      </c>
    </row>
    <row r="1131" spans="1:17">
      <c r="A1131">
        <f>B1172</f>
        <v>2045</v>
      </c>
      <c r="B1131" s="50">
        <v>2004</v>
      </c>
      <c r="C1131">
        <v>5682.5064125314811</v>
      </c>
      <c r="D1131">
        <v>6.9537571186361405E-2</v>
      </c>
      <c r="F1131">
        <v>17656850.49998365</v>
      </c>
      <c r="G1131">
        <v>219.25441735044799</v>
      </c>
      <c r="I1131">
        <v>8561.9452667751812</v>
      </c>
      <c r="J1131">
        <v>0</v>
      </c>
      <c r="L1131">
        <f t="shared" si="63"/>
        <v>4.8490784167782978E-4</v>
      </c>
      <c r="M1131">
        <v>0</v>
      </c>
      <c r="N1131" t="e">
        <f t="shared" si="64"/>
        <v>#DIV/0!</v>
      </c>
      <c r="O1131">
        <f t="shared" si="65"/>
        <v>3107.2293136432654</v>
      </c>
      <c r="P1131">
        <f t="shared" si="65"/>
        <v>3153.0353104057072</v>
      </c>
      <c r="Q1131" t="e">
        <f t="shared" si="65"/>
        <v>#DIV/0!</v>
      </c>
    </row>
    <row r="1132" spans="1:17">
      <c r="A1132">
        <f>B1172</f>
        <v>2045</v>
      </c>
      <c r="B1132" s="50">
        <v>2005</v>
      </c>
      <c r="C1132">
        <v>6004.9195708137449</v>
      </c>
      <c r="D1132">
        <v>6.2789508316638903E-2</v>
      </c>
      <c r="F1132">
        <v>19223680.539320689</v>
      </c>
      <c r="G1132">
        <v>201.15765944395699</v>
      </c>
      <c r="I1132">
        <v>9131.8649155962303</v>
      </c>
      <c r="J1132">
        <v>0</v>
      </c>
      <c r="L1132">
        <f t="shared" si="63"/>
        <v>4.7503207811415936E-4</v>
      </c>
      <c r="M1132">
        <v>0</v>
      </c>
      <c r="N1132" t="e">
        <f t="shared" si="64"/>
        <v>#DIV/0!</v>
      </c>
      <c r="O1132">
        <f t="shared" si="65"/>
        <v>3201.3219015880391</v>
      </c>
      <c r="P1132">
        <f t="shared" si="65"/>
        <v>3203.6826666892566</v>
      </c>
      <c r="Q1132" t="e">
        <f t="shared" si="65"/>
        <v>#DIV/0!</v>
      </c>
    </row>
    <row r="1133" spans="1:17">
      <c r="A1133">
        <f>B1172</f>
        <v>2045</v>
      </c>
      <c r="B1133" s="50">
        <v>2006</v>
      </c>
      <c r="C1133">
        <v>6230.2818776063759</v>
      </c>
      <c r="D1133">
        <v>3.7608200092660998E-2</v>
      </c>
      <c r="F1133">
        <v>20964773.022319969</v>
      </c>
      <c r="G1133">
        <v>121.232633920298</v>
      </c>
      <c r="I1133">
        <v>9819.3410419691627</v>
      </c>
      <c r="J1133">
        <v>0</v>
      </c>
      <c r="L1133">
        <f t="shared" si="63"/>
        <v>4.6837335331582577E-4</v>
      </c>
      <c r="M1133">
        <v>0</v>
      </c>
      <c r="N1133" t="e">
        <f t="shared" si="64"/>
        <v>#DIV/0!</v>
      </c>
      <c r="O1133">
        <f t="shared" si="65"/>
        <v>3364.9798571191559</v>
      </c>
      <c r="P1133">
        <f t="shared" si="65"/>
        <v>3223.5691583643688</v>
      </c>
      <c r="Q1133" t="e">
        <f t="shared" si="65"/>
        <v>#DIV/0!</v>
      </c>
    </row>
    <row r="1134" spans="1:17">
      <c r="A1134">
        <f>B1172</f>
        <v>2045</v>
      </c>
      <c r="B1134" s="50">
        <v>2007</v>
      </c>
      <c r="C1134">
        <v>6270.4002117707914</v>
      </c>
      <c r="D1134">
        <v>0.16294458527904501</v>
      </c>
      <c r="F1134">
        <v>21529579.877631381</v>
      </c>
      <c r="G1134">
        <v>563.78885689454705</v>
      </c>
      <c r="I1134">
        <v>9864.5690584083859</v>
      </c>
      <c r="J1134">
        <v>0</v>
      </c>
      <c r="L1134">
        <f t="shared" si="63"/>
        <v>4.5818678833846598E-4</v>
      </c>
      <c r="M1134">
        <v>0</v>
      </c>
      <c r="N1134" t="e">
        <f t="shared" si="64"/>
        <v>#DIV/0!</v>
      </c>
      <c r="O1134">
        <f t="shared" si="65"/>
        <v>3433.5256364045258</v>
      </c>
      <c r="P1134">
        <f t="shared" si="65"/>
        <v>3460.0036320878676</v>
      </c>
      <c r="Q1134" t="e">
        <f t="shared" si="65"/>
        <v>#DIV/0!</v>
      </c>
    </row>
    <row r="1135" spans="1:17">
      <c r="A1135">
        <f>B1172</f>
        <v>2045</v>
      </c>
      <c r="B1135" s="50">
        <v>2008</v>
      </c>
      <c r="C1135">
        <v>5371.3621917197652</v>
      </c>
      <c r="D1135">
        <v>2.79550988391536</v>
      </c>
      <c r="F1135">
        <v>19380025.351211783</v>
      </c>
      <c r="G1135">
        <v>9105.9842109329693</v>
      </c>
      <c r="I1135">
        <v>8831.9015039345195</v>
      </c>
      <c r="J1135">
        <v>0</v>
      </c>
      <c r="L1135">
        <f t="shared" si="63"/>
        <v>4.5572187568796363E-4</v>
      </c>
      <c r="M1135">
        <v>0</v>
      </c>
      <c r="N1135" t="e">
        <f t="shared" si="64"/>
        <v>#DIV/0!</v>
      </c>
      <c r="O1135">
        <f t="shared" si="65"/>
        <v>3608.0280307827875</v>
      </c>
      <c r="P1135">
        <f t="shared" si="65"/>
        <v>3257.3607638901385</v>
      </c>
      <c r="Q1135" t="e">
        <f t="shared" si="65"/>
        <v>#DIV/0!</v>
      </c>
    </row>
    <row r="1136" spans="1:17">
      <c r="A1136">
        <f>B1172</f>
        <v>2045</v>
      </c>
      <c r="B1136" s="50">
        <v>2009</v>
      </c>
      <c r="C1136">
        <v>3832.0990818668774</v>
      </c>
      <c r="D1136">
        <v>0.44079374672342098</v>
      </c>
      <c r="F1136">
        <v>14044906.017512212</v>
      </c>
      <c r="G1136">
        <v>1682.8654243869601</v>
      </c>
      <c r="I1136">
        <v>5943.5413846150032</v>
      </c>
      <c r="J1136">
        <v>0</v>
      </c>
      <c r="L1136">
        <f t="shared" si="63"/>
        <v>4.2318128559950229E-4</v>
      </c>
      <c r="M1136">
        <v>0</v>
      </c>
      <c r="N1136" t="e">
        <f t="shared" si="64"/>
        <v>#DIV/0!</v>
      </c>
      <c r="O1136">
        <f t="shared" si="65"/>
        <v>3665.0686001234544</v>
      </c>
      <c r="P1136">
        <f t="shared" si="65"/>
        <v>3817.8069378168502</v>
      </c>
      <c r="Q1136" t="e">
        <f t="shared" si="65"/>
        <v>#DIV/0!</v>
      </c>
    </row>
    <row r="1137" spans="1:17">
      <c r="A1137">
        <f>B1172</f>
        <v>2045</v>
      </c>
      <c r="B1137" s="50">
        <v>2010</v>
      </c>
      <c r="C1137">
        <v>5089.8609503126572</v>
      </c>
      <c r="D1137">
        <v>2.4792092787739399</v>
      </c>
      <c r="E1137">
        <v>0.10660784227344</v>
      </c>
      <c r="F1137">
        <v>19805017.973653205</v>
      </c>
      <c r="G1137">
        <v>9285.7337972601599</v>
      </c>
      <c r="H1137">
        <v>332.49559484138501</v>
      </c>
      <c r="I1137">
        <v>7935.1406876140782</v>
      </c>
      <c r="J1137">
        <v>0</v>
      </c>
      <c r="K1137">
        <v>6.7237333875007604E-2</v>
      </c>
      <c r="L1137">
        <f t="shared" si="63"/>
        <v>4.0066313992596561E-4</v>
      </c>
      <c r="M1137">
        <v>0</v>
      </c>
      <c r="N1137">
        <f t="shared" si="64"/>
        <v>2.0222022462307437E-4</v>
      </c>
      <c r="O1137">
        <f t="shared" si="65"/>
        <v>3891.0725002097815</v>
      </c>
      <c r="P1137">
        <f t="shared" si="65"/>
        <v>3745.4416925433161</v>
      </c>
      <c r="Q1137">
        <f t="shared" si="65"/>
        <v>3118.8661898677419</v>
      </c>
    </row>
    <row r="1138" spans="1:17">
      <c r="A1138">
        <f>B1172</f>
        <v>2045</v>
      </c>
      <c r="B1138" s="50">
        <v>2011</v>
      </c>
      <c r="C1138">
        <v>5567.0677067486358</v>
      </c>
      <c r="D1138">
        <v>33.110490493586582</v>
      </c>
      <c r="E1138">
        <v>5.0403471451231603</v>
      </c>
      <c r="F1138">
        <v>23429393.341141161</v>
      </c>
      <c r="G1138">
        <v>131575.82140165867</v>
      </c>
      <c r="H1138">
        <v>16767.305658044199</v>
      </c>
      <c r="I1138">
        <v>9549.4508242369575</v>
      </c>
      <c r="J1138">
        <v>0</v>
      </c>
      <c r="K1138">
        <v>3.3759820625211399</v>
      </c>
      <c r="L1138">
        <f t="shared" si="63"/>
        <v>4.0758421207041966E-4</v>
      </c>
      <c r="M1138">
        <v>0</v>
      </c>
      <c r="N1138">
        <f t="shared" si="64"/>
        <v>2.0134314548631702E-4</v>
      </c>
      <c r="O1138">
        <f t="shared" si="65"/>
        <v>4208.5698567558384</v>
      </c>
      <c r="P1138">
        <f t="shared" si="65"/>
        <v>3973.8409017874433</v>
      </c>
      <c r="Q1138">
        <f t="shared" si="65"/>
        <v>3326.617229979403</v>
      </c>
    </row>
    <row r="1139" spans="1:17">
      <c r="A1139">
        <f>B1172</f>
        <v>2045</v>
      </c>
      <c r="B1139" s="50">
        <v>2012</v>
      </c>
      <c r="C1139">
        <v>7243.1998913840407</v>
      </c>
      <c r="D1139">
        <v>53.639169910899227</v>
      </c>
      <c r="E1139">
        <v>51.85153619183</v>
      </c>
      <c r="F1139">
        <v>30845425.477335311</v>
      </c>
      <c r="G1139">
        <v>224323.72636900286</v>
      </c>
      <c r="H1139">
        <v>184308.10923306501</v>
      </c>
      <c r="I1139">
        <v>11931.945304152188</v>
      </c>
      <c r="J1139">
        <v>0</v>
      </c>
      <c r="K1139">
        <v>36.394629566741202</v>
      </c>
      <c r="L1139">
        <f t="shared" si="63"/>
        <v>3.8683030366754305E-4</v>
      </c>
      <c r="M1139">
        <v>0</v>
      </c>
      <c r="N1139">
        <f t="shared" si="64"/>
        <v>1.9746624127492258E-4</v>
      </c>
      <c r="O1139">
        <f t="shared" si="65"/>
        <v>4258.5357217638966</v>
      </c>
      <c r="P1139">
        <f t="shared" si="65"/>
        <v>4182.0879544114896</v>
      </c>
      <c r="Q1139">
        <f t="shared" si="65"/>
        <v>3554.5351742559474</v>
      </c>
    </row>
    <row r="1140" spans="1:17">
      <c r="A1140">
        <f>B1172</f>
        <v>2045</v>
      </c>
      <c r="B1140" s="50">
        <v>2013</v>
      </c>
      <c r="C1140">
        <v>9822.0298079231434</v>
      </c>
      <c r="D1140">
        <v>152.22646259857362</v>
      </c>
      <c r="E1140">
        <v>104.48657308903501</v>
      </c>
      <c r="F1140">
        <v>44515897.849226139</v>
      </c>
      <c r="G1140">
        <v>669603.52307278395</v>
      </c>
      <c r="H1140">
        <v>396003.71636715397</v>
      </c>
      <c r="I1140">
        <v>16864.614706933709</v>
      </c>
      <c r="J1140">
        <v>0</v>
      </c>
      <c r="K1140">
        <v>77.097216553262996</v>
      </c>
      <c r="L1140">
        <f t="shared" si="63"/>
        <v>3.7884476157379993E-4</v>
      </c>
      <c r="M1140">
        <v>0</v>
      </c>
      <c r="N1140">
        <f t="shared" si="64"/>
        <v>1.946881136887677E-4</v>
      </c>
      <c r="O1140">
        <f t="shared" si="65"/>
        <v>4532.2503311195887</v>
      </c>
      <c r="P1140">
        <f t="shared" si="65"/>
        <v>4398.7327278211233</v>
      </c>
      <c r="Q1140">
        <f t="shared" si="65"/>
        <v>3789.9962134820103</v>
      </c>
    </row>
    <row r="1141" spans="1:17">
      <c r="A1141">
        <f>B1172</f>
        <v>2045</v>
      </c>
      <c r="B1141" s="50">
        <v>2014</v>
      </c>
      <c r="C1141">
        <v>10441.861860991821</v>
      </c>
      <c r="D1141">
        <v>179.42185439242891</v>
      </c>
      <c r="E1141">
        <v>157.05127094177499</v>
      </c>
      <c r="F1141">
        <v>49846750.200100154</v>
      </c>
      <c r="G1141">
        <v>831358.64557894052</v>
      </c>
      <c r="H1141">
        <v>633667.90470421605</v>
      </c>
      <c r="I1141">
        <v>18811.635022884642</v>
      </c>
      <c r="J1141">
        <v>0</v>
      </c>
      <c r="K1141">
        <v>122.259809591467</v>
      </c>
      <c r="L1141">
        <f t="shared" si="63"/>
        <v>3.773893974505653E-4</v>
      </c>
      <c r="M1141">
        <v>0</v>
      </c>
      <c r="N1141">
        <f t="shared" si="64"/>
        <v>1.9293988015463008E-4</v>
      </c>
      <c r="O1141">
        <f t="shared" si="65"/>
        <v>4773.7415859057783</v>
      </c>
      <c r="P1141">
        <f t="shared" si="65"/>
        <v>4633.5417075815349</v>
      </c>
      <c r="Q1141">
        <f t="shared" si="65"/>
        <v>4034.7836786315556</v>
      </c>
    </row>
    <row r="1142" spans="1:17">
      <c r="A1142">
        <f>B1172</f>
        <v>2045</v>
      </c>
      <c r="B1142" s="50">
        <v>2015</v>
      </c>
      <c r="C1142">
        <v>14609.128875594601</v>
      </c>
      <c r="D1142">
        <v>261.59314729424096</v>
      </c>
      <c r="E1142">
        <v>126.15856303153735</v>
      </c>
      <c r="F1142">
        <v>74420146.700988233</v>
      </c>
      <c r="G1142">
        <v>1282006.0783201642</v>
      </c>
      <c r="H1142">
        <v>544920.55601809698</v>
      </c>
      <c r="I1142">
        <v>27492.724745974312</v>
      </c>
      <c r="J1142">
        <v>0</v>
      </c>
      <c r="K1142">
        <v>104.07282152531053</v>
      </c>
      <c r="L1142">
        <f t="shared" si="63"/>
        <v>3.6942583379252102E-4</v>
      </c>
      <c r="M1142">
        <v>0</v>
      </c>
      <c r="N1142">
        <f t="shared" si="64"/>
        <v>1.909871455131053E-4</v>
      </c>
      <c r="O1142">
        <f t="shared" si="65"/>
        <v>5094.0851665229275</v>
      </c>
      <c r="P1142">
        <f t="shared" si="65"/>
        <v>4900.763233213288</v>
      </c>
      <c r="Q1142">
        <f t="shared" si="65"/>
        <v>4319.3307130636604</v>
      </c>
    </row>
    <row r="1143" spans="1:17">
      <c r="A1143">
        <f>B1172</f>
        <v>2045</v>
      </c>
      <c r="B1143" s="50">
        <v>2016</v>
      </c>
      <c r="C1143">
        <v>16196.841498896707</v>
      </c>
      <c r="D1143">
        <v>500.75789677788902</v>
      </c>
      <c r="E1143">
        <v>156.69947371564774</v>
      </c>
      <c r="F1143">
        <v>85978979.516067162</v>
      </c>
      <c r="G1143">
        <v>2566298.1250913502</v>
      </c>
      <c r="H1143">
        <v>728543.94395518606</v>
      </c>
      <c r="I1143">
        <v>31159.67028615408</v>
      </c>
      <c r="J1143">
        <v>0</v>
      </c>
      <c r="K1143">
        <v>137.61842999545149</v>
      </c>
      <c r="L1143">
        <f t="shared" si="63"/>
        <v>3.6241032937976632E-4</v>
      </c>
      <c r="M1143">
        <v>0</v>
      </c>
      <c r="N1143">
        <f t="shared" si="64"/>
        <v>1.8889516704831278E-4</v>
      </c>
      <c r="O1143">
        <f t="shared" si="65"/>
        <v>5308.3793850747916</v>
      </c>
      <c r="P1143">
        <f t="shared" si="65"/>
        <v>5124.82806882151</v>
      </c>
      <c r="Q1143">
        <f t="shared" si="65"/>
        <v>4649.3068973366626</v>
      </c>
    </row>
    <row r="1144" spans="1:17">
      <c r="A1144">
        <f>B1172</f>
        <v>2045</v>
      </c>
      <c r="B1144" s="50">
        <v>2017</v>
      </c>
      <c r="C1144">
        <v>19834.253419405813</v>
      </c>
      <c r="D1144">
        <v>1010.95494404131</v>
      </c>
      <c r="E1144">
        <v>449.75738748282436</v>
      </c>
      <c r="F1144">
        <v>109177270.80379722</v>
      </c>
      <c r="G1144">
        <v>5479695.0944209602</v>
      </c>
      <c r="H1144">
        <v>2165801.11694171</v>
      </c>
      <c r="I1144">
        <v>39765.444880847266</v>
      </c>
      <c r="J1144">
        <v>0</v>
      </c>
      <c r="K1144">
        <v>407.17215968731682</v>
      </c>
      <c r="L1144">
        <f t="shared" si="63"/>
        <v>3.6422823714205E-4</v>
      </c>
      <c r="M1144">
        <v>0</v>
      </c>
      <c r="N1144">
        <f t="shared" si="64"/>
        <v>1.8800071553304836E-4</v>
      </c>
      <c r="O1144">
        <f t="shared" si="65"/>
        <v>5504.4809852524259</v>
      </c>
      <c r="P1144">
        <f t="shared" si="65"/>
        <v>5420.3158377323753</v>
      </c>
      <c r="Q1144">
        <f t="shared" si="65"/>
        <v>4815.4875877929171</v>
      </c>
    </row>
    <row r="1145" spans="1:17">
      <c r="A1145">
        <f>B1172</f>
        <v>2045</v>
      </c>
      <c r="B1145" s="50">
        <v>2018</v>
      </c>
      <c r="C1145">
        <v>22026.570475030952</v>
      </c>
      <c r="D1145">
        <v>2207.6457400047698</v>
      </c>
      <c r="E1145">
        <v>530.24428351290385</v>
      </c>
      <c r="F1145">
        <v>126790951.14793392</v>
      </c>
      <c r="G1145">
        <v>12626087.4542652</v>
      </c>
      <c r="H1145">
        <v>2766000.2370157531</v>
      </c>
      <c r="I1145">
        <v>46313.971739016641</v>
      </c>
      <c r="J1145">
        <v>0</v>
      </c>
      <c r="K1145">
        <v>516.62183393013686</v>
      </c>
      <c r="L1145">
        <f t="shared" si="63"/>
        <v>3.6527821046929132E-4</v>
      </c>
      <c r="M1145">
        <v>0</v>
      </c>
      <c r="N1145">
        <f t="shared" si="64"/>
        <v>1.8677577355796681E-4</v>
      </c>
      <c r="O1145">
        <f t="shared" si="65"/>
        <v>5756.2729200926933</v>
      </c>
      <c r="P1145">
        <f t="shared" si="65"/>
        <v>5719.254328476597</v>
      </c>
      <c r="Q1145">
        <f t="shared" si="65"/>
        <v>5216.4640393495929</v>
      </c>
    </row>
    <row r="1146" spans="1:17">
      <c r="A1146">
        <f>B1172</f>
        <v>2045</v>
      </c>
      <c r="B1146" s="50">
        <v>2019</v>
      </c>
      <c r="C1146">
        <v>20509.93429263627</v>
      </c>
      <c r="D1146">
        <v>1891.5050668879996</v>
      </c>
      <c r="E1146">
        <v>509.64194991942799</v>
      </c>
      <c r="F1146">
        <v>121364256.80759771</v>
      </c>
      <c r="G1146">
        <v>11451854.724987261</v>
      </c>
      <c r="H1146">
        <v>2883513.1520849527</v>
      </c>
      <c r="I1146">
        <v>42977.761763625174</v>
      </c>
      <c r="J1146">
        <v>0</v>
      </c>
      <c r="K1146">
        <v>521.05545561228496</v>
      </c>
      <c r="L1146">
        <f t="shared" si="63"/>
        <v>3.5412206933182208E-4</v>
      </c>
      <c r="M1146">
        <v>0</v>
      </c>
      <c r="N1146">
        <f t="shared" si="64"/>
        <v>1.8070160534399874E-4</v>
      </c>
      <c r="O1146">
        <f t="shared" si="65"/>
        <v>5917.3401082601913</v>
      </c>
      <c r="P1146">
        <f t="shared" si="65"/>
        <v>6054.3611145744562</v>
      </c>
      <c r="Q1146">
        <f t="shared" si="65"/>
        <v>5657.919550266266</v>
      </c>
    </row>
    <row r="1147" spans="1:17">
      <c r="A1147">
        <f>B1172</f>
        <v>2045</v>
      </c>
      <c r="B1147" s="50">
        <v>2020</v>
      </c>
      <c r="C1147">
        <v>18741.434127400229</v>
      </c>
      <c r="D1147">
        <v>1036.1478379476864</v>
      </c>
      <c r="E1147">
        <v>562.55213925970861</v>
      </c>
      <c r="F1147">
        <v>114229517.72522244</v>
      </c>
      <c r="G1147">
        <v>6595440.2910235049</v>
      </c>
      <c r="H1147">
        <v>3315212.2295971364</v>
      </c>
      <c r="I1147">
        <v>39366.669144320193</v>
      </c>
      <c r="J1147">
        <v>0</v>
      </c>
      <c r="K1147">
        <v>586.45017672886866</v>
      </c>
      <c r="L1147">
        <f t="shared" si="63"/>
        <v>3.4462781536919541E-4</v>
      </c>
      <c r="M1147">
        <v>0</v>
      </c>
      <c r="N1147">
        <f t="shared" si="64"/>
        <v>1.7689672217459631E-4</v>
      </c>
      <c r="O1147">
        <f t="shared" si="65"/>
        <v>6095.0254366189265</v>
      </c>
      <c r="P1147">
        <f t="shared" si="65"/>
        <v>6365.3467675879074</v>
      </c>
      <c r="Q1147">
        <f t="shared" si="65"/>
        <v>5893.1643811003814</v>
      </c>
    </row>
    <row r="1148" spans="1:17">
      <c r="A1148">
        <f>B1172</f>
        <v>2045</v>
      </c>
      <c r="B1148" s="50">
        <v>2021</v>
      </c>
      <c r="C1148">
        <v>25793.099604040552</v>
      </c>
      <c r="D1148">
        <v>1731.8272024440962</v>
      </c>
      <c r="E1148">
        <v>932.94369489220787</v>
      </c>
      <c r="F1148">
        <v>163552398.79126656</v>
      </c>
      <c r="G1148">
        <v>11346743.336799545</v>
      </c>
      <c r="H1148">
        <v>5805461.5470193196</v>
      </c>
      <c r="I1148">
        <v>53686.290888813004</v>
      </c>
      <c r="J1148">
        <v>0</v>
      </c>
      <c r="K1148">
        <v>992.91205558218326</v>
      </c>
      <c r="L1148">
        <f t="shared" si="63"/>
        <v>3.2825132058949516E-4</v>
      </c>
      <c r="M1148">
        <v>0</v>
      </c>
      <c r="N1148">
        <f t="shared" si="64"/>
        <v>1.7103068335573958E-4</v>
      </c>
      <c r="O1148">
        <f t="shared" si="65"/>
        <v>6340.9361923157803</v>
      </c>
      <c r="P1148">
        <f t="shared" si="65"/>
        <v>6551.8911591099231</v>
      </c>
      <c r="Q1148">
        <f t="shared" si="65"/>
        <v>6222.7351755564214</v>
      </c>
    </row>
    <row r="1149" spans="1:17">
      <c r="A1149">
        <f>B1172</f>
        <v>2045</v>
      </c>
      <c r="B1149" s="50">
        <v>2022</v>
      </c>
      <c r="C1149">
        <v>34973.040200690964</v>
      </c>
      <c r="D1149">
        <v>2713.8375290982895</v>
      </c>
      <c r="E1149">
        <v>1358.1902224728201</v>
      </c>
      <c r="F1149">
        <v>230897345.24667466</v>
      </c>
      <c r="G1149">
        <v>18447888.577692218</v>
      </c>
      <c r="H1149">
        <v>8858039.0665236153</v>
      </c>
      <c r="I1149">
        <v>72875.465166943541</v>
      </c>
      <c r="J1149">
        <v>0</v>
      </c>
      <c r="K1149">
        <v>1368.9903605475238</v>
      </c>
      <c r="L1149">
        <f t="shared" si="63"/>
        <v>3.1561846278088847E-4</v>
      </c>
      <c r="M1149">
        <v>0</v>
      </c>
      <c r="N1149">
        <f t="shared" si="64"/>
        <v>1.5454778989643713E-4</v>
      </c>
      <c r="O1149">
        <f t="shared" si="65"/>
        <v>6602.1525129551874</v>
      </c>
      <c r="P1149">
        <f t="shared" si="65"/>
        <v>6797.7129728255277</v>
      </c>
      <c r="Q1149">
        <f t="shared" si="65"/>
        <v>6521.9428913249158</v>
      </c>
    </row>
    <row r="1150" spans="1:17">
      <c r="A1150">
        <f>B1172</f>
        <v>2045</v>
      </c>
      <c r="B1150" s="50">
        <v>2023</v>
      </c>
      <c r="C1150">
        <v>41069.635017267494</v>
      </c>
      <c r="D1150">
        <v>3471.4422300477213</v>
      </c>
      <c r="E1150">
        <v>1659.9179201989609</v>
      </c>
      <c r="F1150">
        <v>282594957.45185679</v>
      </c>
      <c r="G1150">
        <v>24741225.029276125</v>
      </c>
      <c r="H1150">
        <v>11352291.847390257</v>
      </c>
      <c r="I1150">
        <v>85660.096645801226</v>
      </c>
      <c r="J1150">
        <v>0</v>
      </c>
      <c r="K1150">
        <v>1686.4496328563455</v>
      </c>
      <c r="L1150">
        <f t="shared" si="63"/>
        <v>3.0311969264488516E-4</v>
      </c>
      <c r="M1150">
        <v>0</v>
      </c>
      <c r="N1150">
        <f t="shared" si="64"/>
        <v>1.4855587360926051E-4</v>
      </c>
      <c r="O1150">
        <f t="shared" si="65"/>
        <v>6880.8733589436906</v>
      </c>
      <c r="P1150">
        <f t="shared" si="65"/>
        <v>7127.0738182314535</v>
      </c>
      <c r="Q1150">
        <f t="shared" si="65"/>
        <v>6839.0681908112356</v>
      </c>
    </row>
    <row r="1151" spans="1:17">
      <c r="A1151">
        <f>B1172</f>
        <v>2045</v>
      </c>
      <c r="B1151" s="50">
        <v>2024</v>
      </c>
      <c r="C1151">
        <v>48885.56730631501</v>
      </c>
      <c r="D1151">
        <v>4471.6003558135435</v>
      </c>
      <c r="E1151">
        <v>1973.878782325361</v>
      </c>
      <c r="F1151">
        <v>350979061.52403921</v>
      </c>
      <c r="G1151">
        <v>33378924.065966837</v>
      </c>
      <c r="H1151">
        <v>14143552.116284437</v>
      </c>
      <c r="I1151">
        <v>102195.14806754001</v>
      </c>
      <c r="J1151">
        <v>0</v>
      </c>
      <c r="K1151">
        <v>2017.8419474077618</v>
      </c>
      <c r="L1151">
        <f t="shared" si="63"/>
        <v>2.9117163748681481E-4</v>
      </c>
      <c r="M1151">
        <v>0</v>
      </c>
      <c r="N1151">
        <f t="shared" si="64"/>
        <v>1.4266868257829536E-4</v>
      </c>
      <c r="O1151">
        <f t="shared" si="65"/>
        <v>7179.6049603928795</v>
      </c>
      <c r="P1151">
        <f t="shared" si="65"/>
        <v>7464.6483160264488</v>
      </c>
      <c r="Q1151">
        <f t="shared" si="65"/>
        <v>7165.3600225756463</v>
      </c>
    </row>
    <row r="1152" spans="1:17">
      <c r="A1152">
        <f>B1172</f>
        <v>2045</v>
      </c>
      <c r="B1152" s="50">
        <v>2025</v>
      </c>
      <c r="C1152">
        <v>58683.755785614354</v>
      </c>
      <c r="D1152">
        <v>5664.475946770408</v>
      </c>
      <c r="E1152">
        <v>2432.0359796342286</v>
      </c>
      <c r="F1152">
        <v>440329899.16252738</v>
      </c>
      <c r="G1152">
        <v>44189306.129545674</v>
      </c>
      <c r="H1152">
        <v>18277345.263598103</v>
      </c>
      <c r="I1152">
        <v>123189.20905033012</v>
      </c>
      <c r="J1152">
        <v>0</v>
      </c>
      <c r="K1152">
        <v>2498.6384008294449</v>
      </c>
      <c r="L1152">
        <f t="shared" si="63"/>
        <v>2.7976571494378702E-4</v>
      </c>
      <c r="M1152">
        <v>0</v>
      </c>
      <c r="N1152">
        <f t="shared" si="64"/>
        <v>1.3670685566168265E-4</v>
      </c>
      <c r="O1152">
        <f t="shared" si="65"/>
        <v>7503.4375913354406</v>
      </c>
      <c r="P1152">
        <f t="shared" si="65"/>
        <v>7801.1287442645307</v>
      </c>
      <c r="Q1152">
        <f t="shared" si="65"/>
        <v>7515.2446002657261</v>
      </c>
    </row>
    <row r="1153" spans="1:17">
      <c r="A1153">
        <f>B1172</f>
        <v>2045</v>
      </c>
      <c r="B1153" s="50">
        <v>2026</v>
      </c>
      <c r="C1153">
        <v>71207.185694914486</v>
      </c>
      <c r="D1153">
        <v>6067.590481703106</v>
      </c>
      <c r="E1153">
        <v>2672.0048948268218</v>
      </c>
      <c r="F1153">
        <v>558085308.54601765</v>
      </c>
      <c r="G1153">
        <v>49384601.962264933</v>
      </c>
      <c r="H1153">
        <v>21009124.838928342</v>
      </c>
      <c r="I1153">
        <v>154070.14582011427</v>
      </c>
      <c r="J1153">
        <v>0</v>
      </c>
      <c r="K1153">
        <v>2858.8987349197951</v>
      </c>
      <c r="L1153">
        <f t="shared" si="63"/>
        <v>2.7606916623824766E-4</v>
      </c>
      <c r="M1153">
        <v>0</v>
      </c>
      <c r="N1153">
        <f t="shared" si="64"/>
        <v>1.3607890651506192E-4</v>
      </c>
      <c r="O1153">
        <f t="shared" si="65"/>
        <v>7837.4858253368002</v>
      </c>
      <c r="P1153">
        <f t="shared" si="65"/>
        <v>8139.0796084845888</v>
      </c>
      <c r="Q1153">
        <f t="shared" si="65"/>
        <v>7862.6820181367921</v>
      </c>
    </row>
    <row r="1154" spans="1:17">
      <c r="A1154">
        <f>B1172</f>
        <v>2045</v>
      </c>
      <c r="B1154" s="50">
        <v>2027</v>
      </c>
      <c r="C1154">
        <v>83496.603175014068</v>
      </c>
      <c r="D1154">
        <v>7406.552873210193</v>
      </c>
      <c r="E1154">
        <v>3197.0985675804413</v>
      </c>
      <c r="F1154">
        <v>683676408.90365839</v>
      </c>
      <c r="G1154">
        <v>62860068.31383948</v>
      </c>
      <c r="H1154">
        <v>26309495.100741617</v>
      </c>
      <c r="I1154">
        <v>188351.34294941858</v>
      </c>
      <c r="J1154">
        <v>0</v>
      </c>
      <c r="K1154">
        <v>3567.7229178292969</v>
      </c>
      <c r="L1154">
        <f t="shared" si="63"/>
        <v>2.7549779471176762E-4</v>
      </c>
      <c r="M1154">
        <v>0</v>
      </c>
      <c r="N1154">
        <f t="shared" si="64"/>
        <v>1.3560590593502986E-4</v>
      </c>
      <c r="O1154">
        <f t="shared" si="65"/>
        <v>8188.0745192787081</v>
      </c>
      <c r="P1154">
        <f t="shared" si="65"/>
        <v>8487.088310839843</v>
      </c>
      <c r="Q1154">
        <f t="shared" si="65"/>
        <v>8229.1785957204938</v>
      </c>
    </row>
    <row r="1155" spans="1:17">
      <c r="A1155">
        <f>B1172</f>
        <v>2045</v>
      </c>
      <c r="B1155" s="50">
        <v>2028</v>
      </c>
      <c r="C1155">
        <v>96419.393283777405</v>
      </c>
      <c r="D1155">
        <v>8943.9825920410349</v>
      </c>
      <c r="E1155">
        <v>3743.9673315616033</v>
      </c>
      <c r="F1155">
        <v>824773975.44183397</v>
      </c>
      <c r="G1155">
        <v>79173914.368048072</v>
      </c>
      <c r="H1155">
        <v>32226302.796972778</v>
      </c>
      <c r="I1155">
        <v>226674.2613623059</v>
      </c>
      <c r="J1155">
        <v>0</v>
      </c>
      <c r="K1155">
        <v>4355.435263834117</v>
      </c>
      <c r="L1155">
        <f t="shared" si="63"/>
        <v>2.7483197592513244E-4</v>
      </c>
      <c r="M1155">
        <v>0</v>
      </c>
      <c r="N1155">
        <f t="shared" si="64"/>
        <v>1.3515156520664391E-4</v>
      </c>
      <c r="O1155">
        <f t="shared" si="65"/>
        <v>8554.0257758560529</v>
      </c>
      <c r="P1155">
        <f t="shared" si="65"/>
        <v>8852.1990682878131</v>
      </c>
      <c r="Q1155">
        <f t="shared" si="65"/>
        <v>8607.5277754977724</v>
      </c>
    </row>
    <row r="1156" spans="1:17">
      <c r="A1156">
        <f>B1172</f>
        <v>2045</v>
      </c>
      <c r="B1156" s="50">
        <v>2029</v>
      </c>
      <c r="C1156">
        <v>109699.69773401528</v>
      </c>
      <c r="D1156">
        <v>10558.344580654113</v>
      </c>
      <c r="E1156">
        <v>4304.7226971815244</v>
      </c>
      <c r="F1156">
        <v>980445357.74351168</v>
      </c>
      <c r="G1156">
        <v>97419546.87279509</v>
      </c>
      <c r="H1156">
        <v>38740400.714131191</v>
      </c>
      <c r="I1156">
        <v>268900.36599980015</v>
      </c>
      <c r="J1156">
        <v>0</v>
      </c>
      <c r="K1156">
        <v>5219.35761290353</v>
      </c>
      <c r="L1156">
        <f t="shared" si="63"/>
        <v>2.742634904393576E-4</v>
      </c>
      <c r="M1156">
        <v>0</v>
      </c>
      <c r="N1156">
        <f t="shared" si="64"/>
        <v>1.3472647460251191E-4</v>
      </c>
      <c r="O1156">
        <f t="shared" si="65"/>
        <v>8937.539282202586</v>
      </c>
      <c r="P1156">
        <f t="shared" si="65"/>
        <v>9226.7822979840403</v>
      </c>
      <c r="Q1156">
        <f t="shared" si="65"/>
        <v>8999.5113365829802</v>
      </c>
    </row>
    <row r="1157" spans="1:17">
      <c r="A1157">
        <f>B1172</f>
        <v>2045</v>
      </c>
      <c r="B1157" s="50">
        <v>2030</v>
      </c>
      <c r="C1157">
        <v>123770.28961750046</v>
      </c>
      <c r="D1157">
        <v>12499.394275011919</v>
      </c>
      <c r="E1157">
        <v>4914.4522196514445</v>
      </c>
      <c r="F1157">
        <v>1155575059.7066717</v>
      </c>
      <c r="G1157">
        <v>120118116.26811467</v>
      </c>
      <c r="H1157">
        <v>46212084.217147186</v>
      </c>
      <c r="I1157">
        <v>316401.09028448956</v>
      </c>
      <c r="J1157">
        <v>0</v>
      </c>
      <c r="K1157">
        <v>6207.4522099834321</v>
      </c>
      <c r="L1157">
        <f t="shared" si="63"/>
        <v>2.7380401439678357E-4</v>
      </c>
      <c r="M1157">
        <v>0</v>
      </c>
      <c r="N1157">
        <f t="shared" si="64"/>
        <v>1.3432530289729134E-4</v>
      </c>
      <c r="O1157">
        <f t="shared" si="65"/>
        <v>9336.4495088268704</v>
      </c>
      <c r="P1157">
        <f t="shared" si="65"/>
        <v>9609.9149787000479</v>
      </c>
      <c r="Q1157">
        <f t="shared" si="65"/>
        <v>9403.3031865400371</v>
      </c>
    </row>
    <row r="1158" spans="1:17">
      <c r="A1158">
        <f>B1172</f>
        <v>2045</v>
      </c>
      <c r="B1158" s="50">
        <v>2031</v>
      </c>
      <c r="C1158">
        <v>137715.06733739423</v>
      </c>
      <c r="D1158">
        <v>13935.08688494508</v>
      </c>
      <c r="E1158">
        <v>5473.5138570303934</v>
      </c>
      <c r="F1158">
        <v>1343014740.6652939</v>
      </c>
      <c r="G1158">
        <v>139767304.5420441</v>
      </c>
      <c r="H1158">
        <v>53792317.281428516</v>
      </c>
      <c r="I1158">
        <v>367074.93301855633</v>
      </c>
      <c r="J1158">
        <v>0</v>
      </c>
      <c r="K1158">
        <v>7203.5977807434947</v>
      </c>
      <c r="L1158">
        <f t="shared" si="63"/>
        <v>2.7332159648278849E-4</v>
      </c>
      <c r="M1158">
        <v>0</v>
      </c>
      <c r="N1158">
        <f t="shared" si="64"/>
        <v>1.3391499278709256E-4</v>
      </c>
      <c r="O1158">
        <f t="shared" si="65"/>
        <v>9752.1263768109184</v>
      </c>
      <c r="P1158">
        <f t="shared" si="65"/>
        <v>10029.883968146851</v>
      </c>
      <c r="Q1158">
        <f t="shared" si="65"/>
        <v>9827.748442133854</v>
      </c>
    </row>
    <row r="1159" spans="1:17">
      <c r="A1159">
        <f>B1172</f>
        <v>2045</v>
      </c>
      <c r="B1159" s="50">
        <v>2032</v>
      </c>
      <c r="C1159">
        <v>152196.33774413838</v>
      </c>
      <c r="D1159">
        <v>15427.705055908427</v>
      </c>
      <c r="E1159">
        <v>6054.3919147261277</v>
      </c>
      <c r="F1159">
        <v>1550100770.29408</v>
      </c>
      <c r="G1159">
        <v>161397590.51222536</v>
      </c>
      <c r="H1159">
        <v>62169302.42539075</v>
      </c>
      <c r="I1159">
        <v>422961.94114588335</v>
      </c>
      <c r="J1159">
        <v>0</v>
      </c>
      <c r="K1159">
        <v>8301.2752421290643</v>
      </c>
      <c r="L1159">
        <f t="shared" si="63"/>
        <v>2.7286093217387437E-4</v>
      </c>
      <c r="M1159">
        <v>0</v>
      </c>
      <c r="N1159">
        <f t="shared" si="64"/>
        <v>1.3352691631197578E-4</v>
      </c>
      <c r="O1159">
        <f t="shared" si="65"/>
        <v>10184.875623617165</v>
      </c>
      <c r="P1159">
        <f t="shared" si="65"/>
        <v>10461.542395796198</v>
      </c>
      <c r="Q1159">
        <f t="shared" si="65"/>
        <v>10268.46350567033</v>
      </c>
    </row>
    <row r="1160" spans="1:17">
      <c r="A1160">
        <f>B1172</f>
        <v>2045</v>
      </c>
      <c r="B1160" s="50">
        <v>2033</v>
      </c>
      <c r="C1160">
        <v>164846.31932399882</v>
      </c>
      <c r="D1160">
        <v>16751.717641186926</v>
      </c>
      <c r="E1160">
        <v>6565.6641675779183</v>
      </c>
      <c r="F1160">
        <v>1753104455.2770953</v>
      </c>
      <c r="G1160">
        <v>182711014.14932996</v>
      </c>
      <c r="H1160">
        <v>70420933.408000275</v>
      </c>
      <c r="I1160">
        <v>477509.44112342875</v>
      </c>
      <c r="J1160">
        <v>0</v>
      </c>
      <c r="K1160">
        <v>9377.3155259805371</v>
      </c>
      <c r="L1160">
        <f t="shared" si="63"/>
        <v>2.723793437898449E-4</v>
      </c>
      <c r="M1160">
        <v>0</v>
      </c>
      <c r="N1160">
        <f t="shared" si="64"/>
        <v>1.3316090929455378E-4</v>
      </c>
      <c r="O1160">
        <f t="shared" si="65"/>
        <v>10634.780700389427</v>
      </c>
      <c r="P1160">
        <f t="shared" si="65"/>
        <v>10907.001781125064</v>
      </c>
      <c r="Q1160">
        <f t="shared" si="65"/>
        <v>10725.63743904962</v>
      </c>
    </row>
    <row r="1161" spans="1:17">
      <c r="A1161">
        <f>B1172</f>
        <v>2045</v>
      </c>
      <c r="B1161" s="50">
        <v>2034</v>
      </c>
      <c r="C1161">
        <v>178503.84093519099</v>
      </c>
      <c r="D1161">
        <v>18168.919872236616</v>
      </c>
      <c r="E1161">
        <v>7115.2995293431304</v>
      </c>
      <c r="F1161">
        <v>1981915606.840348</v>
      </c>
      <c r="G1161">
        <v>206472307.26626828</v>
      </c>
      <c r="H1161">
        <v>79694541.830310881</v>
      </c>
      <c r="I1161">
        <v>538988.17660162144</v>
      </c>
      <c r="J1161">
        <v>0</v>
      </c>
      <c r="K1161">
        <v>10584.344392384019</v>
      </c>
      <c r="L1161">
        <f t="shared" si="63"/>
        <v>2.7195314207192645E-4</v>
      </c>
      <c r="M1161">
        <v>0</v>
      </c>
      <c r="N1161">
        <f t="shared" si="64"/>
        <v>1.3281140902874716E-4</v>
      </c>
      <c r="O1161">
        <f t="shared" si="65"/>
        <v>11102.929754659554</v>
      </c>
      <c r="P1161">
        <f t="shared" si="65"/>
        <v>11364.038628502756</v>
      </c>
      <c r="Q1161">
        <f t="shared" si="65"/>
        <v>11200.447922347426</v>
      </c>
    </row>
    <row r="1162" spans="1:17">
      <c r="A1162">
        <f>B1172</f>
        <v>2045</v>
      </c>
      <c r="B1162" s="50">
        <v>2035</v>
      </c>
      <c r="C1162">
        <v>189409.31090059187</v>
      </c>
      <c r="D1162">
        <v>19309.465731794789</v>
      </c>
      <c r="E1162">
        <v>7555.8802803320104</v>
      </c>
      <c r="F1162">
        <v>2194824221.3032155</v>
      </c>
      <c r="G1162">
        <v>228467019.49339148</v>
      </c>
      <c r="H1162">
        <v>88335521.838414475</v>
      </c>
      <c r="I1162">
        <v>595996.87465871265</v>
      </c>
      <c r="J1162">
        <v>0</v>
      </c>
      <c r="K1162">
        <v>11703.243555563444</v>
      </c>
      <c r="L1162">
        <f t="shared" si="63"/>
        <v>2.7154651788234276E-4</v>
      </c>
      <c r="M1162">
        <v>0</v>
      </c>
      <c r="N1162">
        <f t="shared" si="64"/>
        <v>1.3248626726823789E-4</v>
      </c>
      <c r="O1162">
        <f t="shared" si="65"/>
        <v>11587.731410179356</v>
      </c>
      <c r="P1162">
        <f t="shared" si="65"/>
        <v>11831.866436221473</v>
      </c>
      <c r="Q1162">
        <f t="shared" si="65"/>
        <v>11690.963668171427</v>
      </c>
    </row>
    <row r="1163" spans="1:17">
      <c r="A1163">
        <f>B1172</f>
        <v>2045</v>
      </c>
      <c r="B1163" s="50">
        <v>2036</v>
      </c>
      <c r="C1163">
        <v>200766.55954548906</v>
      </c>
      <c r="D1163">
        <v>20492.455112614487</v>
      </c>
      <c r="E1163">
        <v>8013.7754027269857</v>
      </c>
      <c r="F1163">
        <v>2427310504.8606539</v>
      </c>
      <c r="G1163">
        <v>252295901.01457244</v>
      </c>
      <c r="H1163">
        <v>97756351.241025135</v>
      </c>
      <c r="I1163">
        <v>658210.67043401825</v>
      </c>
      <c r="J1163">
        <v>0</v>
      </c>
      <c r="K1163">
        <v>12920.88597273825</v>
      </c>
      <c r="L1163">
        <f t="shared" si="63"/>
        <v>2.7116871496908244E-4</v>
      </c>
      <c r="M1163">
        <v>0</v>
      </c>
      <c r="N1163">
        <f t="shared" si="64"/>
        <v>1.3217438876048985E-4</v>
      </c>
      <c r="O1163">
        <f t="shared" si="65"/>
        <v>12090.213182692318</v>
      </c>
      <c r="P1163">
        <f t="shared" si="65"/>
        <v>12311.648342187525</v>
      </c>
      <c r="Q1163">
        <f t="shared" si="65"/>
        <v>12198.538931819812</v>
      </c>
    </row>
    <row r="1164" spans="1:17">
      <c r="A1164">
        <f>B1172</f>
        <v>2045</v>
      </c>
      <c r="B1164" s="50">
        <v>2037</v>
      </c>
      <c r="C1164">
        <v>209705.33487041498</v>
      </c>
      <c r="D1164">
        <v>21479.937147280009</v>
      </c>
      <c r="E1164">
        <v>8384.9814484470207</v>
      </c>
      <c r="F1164">
        <v>2645712966.4557915</v>
      </c>
      <c r="G1164">
        <v>275178040.73721021</v>
      </c>
      <c r="H1164">
        <v>106736185.40122981</v>
      </c>
      <c r="I1164">
        <v>716145.27016938652</v>
      </c>
      <c r="J1164">
        <v>0</v>
      </c>
      <c r="K1164">
        <v>14075.559494903453</v>
      </c>
      <c r="L1164">
        <f t="shared" si="63"/>
        <v>2.7068139259593904E-4</v>
      </c>
      <c r="M1164">
        <v>0</v>
      </c>
      <c r="N1164">
        <f t="shared" si="64"/>
        <v>1.3187242397685756E-4</v>
      </c>
      <c r="O1164">
        <f t="shared" si="65"/>
        <v>12616.336003519795</v>
      </c>
      <c r="P1164">
        <f t="shared" si="65"/>
        <v>12810.933237393381</v>
      </c>
      <c r="Q1164">
        <f t="shared" si="65"/>
        <v>12729.448008617645</v>
      </c>
    </row>
    <row r="1165" spans="1:17">
      <c r="A1165">
        <f>B1172</f>
        <v>2045</v>
      </c>
      <c r="B1165" s="50">
        <v>2038</v>
      </c>
      <c r="C1165">
        <v>218641.50178927858</v>
      </c>
      <c r="D1165">
        <v>22460.453915577105</v>
      </c>
      <c r="E1165">
        <v>8754.7663357135207</v>
      </c>
      <c r="F1165">
        <v>2877155678.6795216</v>
      </c>
      <c r="G1165">
        <v>299163330.33914113</v>
      </c>
      <c r="H1165">
        <v>116229330.0382247</v>
      </c>
      <c r="I1165">
        <v>777635.99209030392</v>
      </c>
      <c r="J1165">
        <v>0</v>
      </c>
      <c r="K1165">
        <v>15297.329149879577</v>
      </c>
      <c r="L1165">
        <f t="shared" si="63"/>
        <v>2.7027942834403803E-4</v>
      </c>
      <c r="M1165">
        <v>0</v>
      </c>
      <c r="N1165">
        <f t="shared" si="64"/>
        <v>1.3161332982689221E-4</v>
      </c>
      <c r="O1165">
        <f t="shared" si="65"/>
        <v>13159.238548646885</v>
      </c>
      <c r="P1165">
        <f t="shared" si="65"/>
        <v>13319.558521106334</v>
      </c>
      <c r="Q1165">
        <f t="shared" si="65"/>
        <v>13276.120181995915</v>
      </c>
    </row>
    <row r="1166" spans="1:17">
      <c r="A1166">
        <f>B1172</f>
        <v>2045</v>
      </c>
      <c r="B1166" s="50">
        <v>2039</v>
      </c>
      <c r="C1166">
        <v>224771.06942755502</v>
      </c>
      <c r="D1166">
        <v>23174.555799647456</v>
      </c>
      <c r="E1166">
        <v>9016.28255105469</v>
      </c>
      <c r="F1166">
        <v>3085453412.8001423</v>
      </c>
      <c r="G1166">
        <v>320948917.7213521</v>
      </c>
      <c r="H1166">
        <v>124856075.34804435</v>
      </c>
      <c r="I1166">
        <v>832546.01093492063</v>
      </c>
      <c r="J1166">
        <v>0</v>
      </c>
      <c r="K1166">
        <v>16401.141282845674</v>
      </c>
      <c r="L1166">
        <f t="shared" si="63"/>
        <v>2.6982938957401402E-4</v>
      </c>
      <c r="M1166">
        <v>0</v>
      </c>
      <c r="N1166">
        <f t="shared" si="64"/>
        <v>1.3136037823651301E-4</v>
      </c>
      <c r="O1166">
        <f t="shared" si="65"/>
        <v>13727.093173770752</v>
      </c>
      <c r="P1166">
        <f t="shared" si="65"/>
        <v>13849.193939080142</v>
      </c>
      <c r="Q1166">
        <f t="shared" si="65"/>
        <v>13847.844124343594</v>
      </c>
    </row>
    <row r="1167" spans="1:17">
      <c r="A1167">
        <f>B1172</f>
        <v>2045</v>
      </c>
      <c r="B1167" s="50">
        <v>2040</v>
      </c>
      <c r="C1167">
        <v>231303.34568066371</v>
      </c>
      <c r="D1167">
        <v>23945.370475487212</v>
      </c>
      <c r="E1167">
        <v>9296.862183285808</v>
      </c>
      <c r="F1167">
        <v>3310412104.3386369</v>
      </c>
      <c r="G1167">
        <v>344540634.82521409</v>
      </c>
      <c r="H1167">
        <v>134202560.18821527</v>
      </c>
      <c r="I1167">
        <v>891755.86666288844</v>
      </c>
      <c r="J1167">
        <v>0</v>
      </c>
      <c r="K1167">
        <v>17597.468868942957</v>
      </c>
      <c r="L1167">
        <f t="shared" si="63"/>
        <v>2.6937911007942191E-4</v>
      </c>
      <c r="M1167">
        <v>0</v>
      </c>
      <c r="N1167">
        <f t="shared" si="64"/>
        <v>1.3112617854877737E-4</v>
      </c>
      <c r="O1167">
        <f t="shared" si="65"/>
        <v>14311.994037946066</v>
      </c>
      <c r="P1167">
        <f t="shared" si="65"/>
        <v>14388.611576418041</v>
      </c>
      <c r="Q1167">
        <f t="shared" si="65"/>
        <v>14435.253265288677</v>
      </c>
    </row>
    <row r="1168" spans="1:17">
      <c r="A1168">
        <f>B1172</f>
        <v>2045</v>
      </c>
      <c r="B1168" s="50">
        <v>2041</v>
      </c>
      <c r="C1168">
        <v>235226.64690937215</v>
      </c>
      <c r="D1168">
        <v>24423.72423049896</v>
      </c>
      <c r="E1168">
        <v>9468.3440477341555</v>
      </c>
      <c r="F1168">
        <v>3508596409.0514569</v>
      </c>
      <c r="G1168">
        <v>364805277.2268486</v>
      </c>
      <c r="H1168">
        <v>142411109.12385005</v>
      </c>
      <c r="I1168">
        <v>943808.75634709687</v>
      </c>
      <c r="J1168">
        <v>0</v>
      </c>
      <c r="K1168">
        <v>18642.910730158743</v>
      </c>
      <c r="L1168">
        <f t="shared" si="63"/>
        <v>2.6899895180655843E-4</v>
      </c>
      <c r="M1168">
        <v>0</v>
      </c>
      <c r="N1168">
        <f t="shared" si="64"/>
        <v>1.309091042465349E-4</v>
      </c>
      <c r="O1168">
        <f t="shared" si="65"/>
        <v>14915.811856992736</v>
      </c>
      <c r="P1168">
        <f t="shared" si="65"/>
        <v>14936.513112578486</v>
      </c>
      <c r="Q1168">
        <f t="shared" si="65"/>
        <v>15040.761975472371</v>
      </c>
    </row>
    <row r="1169" spans="1:17">
      <c r="A1169">
        <f>B1172</f>
        <v>2045</v>
      </c>
      <c r="B1169" s="50">
        <v>2042</v>
      </c>
      <c r="C1169">
        <v>236559.76213649547</v>
      </c>
      <c r="D1169">
        <v>24550.691318136938</v>
      </c>
      <c r="E1169">
        <v>9519.856240542038</v>
      </c>
      <c r="F1169">
        <v>3674433376.4690037</v>
      </c>
      <c r="G1169">
        <v>380147384.46882606</v>
      </c>
      <c r="H1169">
        <v>149067149.26766077</v>
      </c>
      <c r="I1169">
        <v>987747.35322056862</v>
      </c>
      <c r="J1169">
        <v>0</v>
      </c>
      <c r="K1169">
        <v>19486.355181170205</v>
      </c>
      <c r="L1169">
        <f t="shared" si="63"/>
        <v>2.6881623695944047E-4</v>
      </c>
      <c r="M1169">
        <v>0</v>
      </c>
      <c r="N1169">
        <f t="shared" si="64"/>
        <v>1.3072199526792489E-4</v>
      </c>
      <c r="O1169">
        <f t="shared" si="65"/>
        <v>15532.791136088681</v>
      </c>
      <c r="P1169">
        <f t="shared" si="65"/>
        <v>15484.18248361057</v>
      </c>
      <c r="Q1169">
        <f t="shared" si="65"/>
        <v>15658.550455082632</v>
      </c>
    </row>
    <row r="1170" spans="1:17">
      <c r="A1170">
        <f>B1172</f>
        <v>2045</v>
      </c>
      <c r="B1170" s="50">
        <v>2043</v>
      </c>
      <c r="C1170">
        <v>236965.21280504094</v>
      </c>
      <c r="D1170">
        <v>24585.69156436995</v>
      </c>
      <c r="E1170">
        <v>9534.8470694099033</v>
      </c>
      <c r="F1170">
        <v>3825630317.1673636</v>
      </c>
      <c r="G1170">
        <v>393691084.19493222</v>
      </c>
      <c r="H1170">
        <v>155092753.04816195</v>
      </c>
      <c r="I1170">
        <v>1027861.268786958</v>
      </c>
      <c r="J1170">
        <v>0</v>
      </c>
      <c r="K1170">
        <v>20250.237076812427</v>
      </c>
      <c r="L1170">
        <f t="shared" si="63"/>
        <v>2.6867762527248683E-4</v>
      </c>
      <c r="M1170">
        <v>0</v>
      </c>
      <c r="N1170">
        <f t="shared" si="64"/>
        <v>1.3056855771026251E-4</v>
      </c>
      <c r="O1170">
        <f t="shared" si="65"/>
        <v>16144.269751167381</v>
      </c>
      <c r="P1170">
        <f t="shared" si="65"/>
        <v>16013.01648010084</v>
      </c>
      <c r="Q1170">
        <f t="shared" si="65"/>
        <v>16265.887844781175</v>
      </c>
    </row>
    <row r="1171" spans="1:17">
      <c r="A1171">
        <f>B1172</f>
        <v>2045</v>
      </c>
      <c r="B1171" s="50">
        <v>2044</v>
      </c>
      <c r="C1171">
        <v>240329.69492597558</v>
      </c>
      <c r="D1171">
        <v>24949.359751594111</v>
      </c>
      <c r="E1171">
        <v>9673.0458944489255</v>
      </c>
      <c r="F1171">
        <v>4001246391.3032293</v>
      </c>
      <c r="G1171">
        <v>409188397.05898529</v>
      </c>
      <c r="H1171">
        <v>161971735.33450794</v>
      </c>
      <c r="I1171">
        <v>1074944.7086739091</v>
      </c>
      <c r="J1171">
        <v>0</v>
      </c>
      <c r="K1171">
        <v>21123.265540011897</v>
      </c>
      <c r="L1171">
        <f t="shared" si="63"/>
        <v>2.6865246564428472E-4</v>
      </c>
      <c r="M1171">
        <v>0</v>
      </c>
      <c r="N1171">
        <f t="shared" si="64"/>
        <v>1.3041328165304655E-4</v>
      </c>
      <c r="O1171">
        <f t="shared" si="65"/>
        <v>16648.98876743326</v>
      </c>
      <c r="P1171">
        <f t="shared" si="65"/>
        <v>16400.757419550242</v>
      </c>
      <c r="Q1171">
        <f t="shared" si="65"/>
        <v>16744.646629605959</v>
      </c>
    </row>
    <row r="1172" spans="1:17">
      <c r="A1172">
        <f>B1172</f>
        <v>2045</v>
      </c>
      <c r="B1172" s="50">
        <v>2045</v>
      </c>
      <c r="C1172">
        <v>219609.58693275438</v>
      </c>
      <c r="D1172">
        <v>22785.511373938221</v>
      </c>
      <c r="E1172">
        <v>8836.5776368716251</v>
      </c>
      <c r="F1172">
        <v>3743929517.974741</v>
      </c>
      <c r="G1172">
        <v>379477666.89949226</v>
      </c>
      <c r="H1172">
        <v>151084751.20737922</v>
      </c>
      <c r="I1172">
        <v>1006432.2889647419</v>
      </c>
      <c r="J1172">
        <v>0</v>
      </c>
      <c r="K1172">
        <v>19681.481471283976</v>
      </c>
      <c r="L1172">
        <f t="shared" ref="L1172:L1235" si="66">I1172/F1172</f>
        <v>2.6881710356266699E-4</v>
      </c>
      <c r="M1172">
        <v>0</v>
      </c>
      <c r="N1172">
        <f t="shared" ref="N1172:N1235" si="67">K1172/H1172</f>
        <v>1.3026782196086181E-4</v>
      </c>
      <c r="O1172">
        <f t="shared" ref="O1172:Q1235" si="68">F1172/C1172</f>
        <v>17048.115113121868</v>
      </c>
      <c r="P1172">
        <f t="shared" si="68"/>
        <v>16654.340588271105</v>
      </c>
      <c r="Q1172">
        <f t="shared" si="68"/>
        <v>17097.654478466971</v>
      </c>
    </row>
    <row r="1173" spans="1:17">
      <c r="A1173">
        <f>B1217</f>
        <v>2046</v>
      </c>
      <c r="B1173" s="50">
        <v>2002</v>
      </c>
      <c r="C1173">
        <v>5104.6647138145063</v>
      </c>
      <c r="D1173">
        <v>2.8232426911908499</v>
      </c>
      <c r="F1173">
        <v>13514376.27821712</v>
      </c>
      <c r="G1173">
        <v>6142.2283473344487</v>
      </c>
      <c r="I1173">
        <v>6674.8327674046232</v>
      </c>
      <c r="J1173">
        <v>0</v>
      </c>
      <c r="L1173">
        <f t="shared" si="66"/>
        <v>4.9390609155698293E-4</v>
      </c>
      <c r="M1173">
        <v>0</v>
      </c>
      <c r="N1173" t="e">
        <f t="shared" si="67"/>
        <v>#DIV/0!</v>
      </c>
      <c r="O1173">
        <f t="shared" si="68"/>
        <v>2647.4562064074098</v>
      </c>
      <c r="P1173">
        <f t="shared" si="68"/>
        <v>2175.5934643874498</v>
      </c>
      <c r="Q1173" t="e">
        <f t="shared" si="68"/>
        <v>#DIV/0!</v>
      </c>
    </row>
    <row r="1174" spans="1:17">
      <c r="A1174">
        <f>B1217</f>
        <v>2046</v>
      </c>
      <c r="B1174" s="50">
        <v>2003</v>
      </c>
      <c r="C1174">
        <v>5108.6113689026542</v>
      </c>
      <c r="D1174">
        <v>0.57032928742536815</v>
      </c>
      <c r="F1174">
        <v>13982976.649472889</v>
      </c>
      <c r="G1174">
        <v>1168.8312862930397</v>
      </c>
      <c r="I1174">
        <v>6912.6138621454766</v>
      </c>
      <c r="J1174">
        <v>0</v>
      </c>
      <c r="L1174">
        <f t="shared" si="66"/>
        <v>4.9435925092573612E-4</v>
      </c>
      <c r="M1174">
        <v>0</v>
      </c>
      <c r="N1174" t="e">
        <f t="shared" si="67"/>
        <v>#DIV/0!</v>
      </c>
      <c r="O1174">
        <f t="shared" si="68"/>
        <v>2737.1384589148101</v>
      </c>
      <c r="P1174">
        <f t="shared" si="68"/>
        <v>2049.3972728798185</v>
      </c>
      <c r="Q1174" t="e">
        <f t="shared" si="68"/>
        <v>#DIV/0!</v>
      </c>
    </row>
    <row r="1175" spans="1:17">
      <c r="A1175">
        <f>B1217</f>
        <v>2046</v>
      </c>
      <c r="B1175" s="50">
        <v>2004</v>
      </c>
      <c r="C1175">
        <v>5424.4197351310695</v>
      </c>
      <c r="D1175">
        <v>6.6656100150037201E-2</v>
      </c>
      <c r="F1175">
        <v>16093909.741341298</v>
      </c>
      <c r="G1175">
        <v>202.72402603074599</v>
      </c>
      <c r="I1175">
        <v>7831.7488974564112</v>
      </c>
      <c r="J1175">
        <v>0</v>
      </c>
      <c r="L1175">
        <f t="shared" si="66"/>
        <v>4.8662811108841832E-4</v>
      </c>
      <c r="M1175">
        <v>0</v>
      </c>
      <c r="N1175" t="e">
        <f t="shared" si="67"/>
        <v>#DIV/0!</v>
      </c>
      <c r="O1175">
        <f t="shared" si="68"/>
        <v>2966.9366544608706</v>
      </c>
      <c r="P1175">
        <f t="shared" si="68"/>
        <v>3041.3424363926406</v>
      </c>
      <c r="Q1175" t="e">
        <f t="shared" si="68"/>
        <v>#DIV/0!</v>
      </c>
    </row>
    <row r="1176" spans="1:17">
      <c r="A1176">
        <f>B1217</f>
        <v>2046</v>
      </c>
      <c r="B1176" s="50">
        <v>2005</v>
      </c>
      <c r="C1176">
        <v>5733.4800050449458</v>
      </c>
      <c r="D1176">
        <v>6.0333505002384699E-2</v>
      </c>
      <c r="F1176">
        <v>17491761.37240655</v>
      </c>
      <c r="G1176">
        <v>185.841982433651</v>
      </c>
      <c r="I1176">
        <v>8335.8998019902974</v>
      </c>
      <c r="J1176">
        <v>0</v>
      </c>
      <c r="L1176">
        <f t="shared" si="66"/>
        <v>4.7656148654876305E-4</v>
      </c>
      <c r="M1176">
        <v>0</v>
      </c>
      <c r="N1176" t="e">
        <f t="shared" si="67"/>
        <v>#DIV/0!</v>
      </c>
      <c r="O1176">
        <f t="shared" si="68"/>
        <v>3050.8105647905595</v>
      </c>
      <c r="P1176">
        <f t="shared" si="68"/>
        <v>3080.2450881364434</v>
      </c>
      <c r="Q1176" t="e">
        <f t="shared" si="68"/>
        <v>#DIV/0!</v>
      </c>
    </row>
    <row r="1177" spans="1:17">
      <c r="A1177">
        <f>B1217</f>
        <v>2046</v>
      </c>
      <c r="B1177" s="50">
        <v>2006</v>
      </c>
      <c r="C1177">
        <v>5909.8325939307224</v>
      </c>
      <c r="D1177">
        <v>3.5514810043970203E-2</v>
      </c>
      <c r="F1177">
        <v>18953155.212496817</v>
      </c>
      <c r="G1177">
        <v>109.681715374628</v>
      </c>
      <c r="I1177">
        <v>8907.0203129913789</v>
      </c>
      <c r="J1177">
        <v>0</v>
      </c>
      <c r="L1177">
        <f t="shared" si="66"/>
        <v>4.6994920967662995E-4</v>
      </c>
      <c r="M1177">
        <v>0</v>
      </c>
      <c r="N1177" t="e">
        <f t="shared" si="67"/>
        <v>#DIV/0!</v>
      </c>
      <c r="O1177">
        <f t="shared" si="68"/>
        <v>3207.0544996420576</v>
      </c>
      <c r="P1177">
        <f t="shared" si="68"/>
        <v>3088.3373792182242</v>
      </c>
      <c r="Q1177" t="e">
        <f t="shared" si="68"/>
        <v>#DIV/0!</v>
      </c>
    </row>
    <row r="1178" spans="1:17">
      <c r="A1178">
        <f>B1217</f>
        <v>2046</v>
      </c>
      <c r="B1178" s="50">
        <v>2007</v>
      </c>
      <c r="C1178">
        <v>6018.6649956797837</v>
      </c>
      <c r="D1178">
        <v>0.15427801729290699</v>
      </c>
      <c r="F1178">
        <v>19743668.926698819</v>
      </c>
      <c r="G1178">
        <v>510.91540705478297</v>
      </c>
      <c r="I1178">
        <v>9088.7922581998246</v>
      </c>
      <c r="J1178">
        <v>0</v>
      </c>
      <c r="L1178">
        <f t="shared" si="66"/>
        <v>4.6033957983915042E-4</v>
      </c>
      <c r="M1178">
        <v>0</v>
      </c>
      <c r="N1178" t="e">
        <f t="shared" si="67"/>
        <v>#DIV/0!</v>
      </c>
      <c r="O1178">
        <f t="shared" si="68"/>
        <v>3280.4066916618362</v>
      </c>
      <c r="P1178">
        <f t="shared" si="68"/>
        <v>3311.6539609449114</v>
      </c>
      <c r="Q1178" t="e">
        <f t="shared" si="68"/>
        <v>#DIV/0!</v>
      </c>
    </row>
    <row r="1179" spans="1:17">
      <c r="A1179">
        <f>B1217</f>
        <v>2046</v>
      </c>
      <c r="B1179" s="50">
        <v>2008</v>
      </c>
      <c r="C1179">
        <v>5010.0057133157588</v>
      </c>
      <c r="D1179">
        <v>2.6623128237662099</v>
      </c>
      <c r="F1179">
        <v>17102232.12259303</v>
      </c>
      <c r="G1179">
        <v>8275.85642286855</v>
      </c>
      <c r="I1179">
        <v>7808.4608198114192</v>
      </c>
      <c r="J1179">
        <v>0</v>
      </c>
      <c r="L1179">
        <f t="shared" si="66"/>
        <v>4.5657553726545405E-4</v>
      </c>
      <c r="M1179">
        <v>0</v>
      </c>
      <c r="N1179" t="e">
        <f t="shared" si="67"/>
        <v>#DIV/0!</v>
      </c>
      <c r="O1179">
        <f t="shared" si="68"/>
        <v>3413.6152933195572</v>
      </c>
      <c r="P1179">
        <f t="shared" si="68"/>
        <v>3108.5214137838266</v>
      </c>
      <c r="Q1179" t="e">
        <f t="shared" si="68"/>
        <v>#DIV/0!</v>
      </c>
    </row>
    <row r="1180" spans="1:17">
      <c r="A1180">
        <f>B1217</f>
        <v>2046</v>
      </c>
      <c r="B1180" s="50">
        <v>2009</v>
      </c>
      <c r="C1180">
        <v>3621.4950325874897</v>
      </c>
      <c r="D1180">
        <v>0.42260731999929801</v>
      </c>
      <c r="F1180">
        <v>12567647.895744694</v>
      </c>
      <c r="G1180">
        <v>1539.28338756464</v>
      </c>
      <c r="I1180">
        <v>5329.0843312900861</v>
      </c>
      <c r="J1180">
        <v>0</v>
      </c>
      <c r="L1180">
        <f t="shared" si="66"/>
        <v>4.2403195693399971E-4</v>
      </c>
      <c r="M1180">
        <v>0</v>
      </c>
      <c r="N1180" t="e">
        <f t="shared" si="67"/>
        <v>#DIV/0!</v>
      </c>
      <c r="O1180">
        <f t="shared" si="68"/>
        <v>3470.2927334309629</v>
      </c>
      <c r="P1180">
        <f t="shared" si="68"/>
        <v>3642.3490903262082</v>
      </c>
      <c r="Q1180" t="e">
        <f t="shared" si="68"/>
        <v>#DIV/0!</v>
      </c>
    </row>
    <row r="1181" spans="1:17">
      <c r="A1181">
        <f>B1217</f>
        <v>2046</v>
      </c>
      <c r="B1181" s="50">
        <v>2010</v>
      </c>
      <c r="C1181">
        <v>4660.8365500711625</v>
      </c>
      <c r="D1181">
        <v>2.30662807238742</v>
      </c>
      <c r="E1181">
        <v>9.8917941671498394E-2</v>
      </c>
      <c r="F1181">
        <v>17193053.770828083</v>
      </c>
      <c r="G1181">
        <v>8228.9284392583704</v>
      </c>
      <c r="H1181">
        <v>288.92372178549198</v>
      </c>
      <c r="I1181">
        <v>6903.7231239946113</v>
      </c>
      <c r="J1181">
        <v>0</v>
      </c>
      <c r="K1181">
        <v>5.9156147504740797E-2</v>
      </c>
      <c r="L1181">
        <f t="shared" si="66"/>
        <v>4.0154141410924591E-4</v>
      </c>
      <c r="M1181">
        <v>0</v>
      </c>
      <c r="N1181">
        <f t="shared" si="67"/>
        <v>2.0474659241950574E-4</v>
      </c>
      <c r="O1181">
        <f t="shared" si="68"/>
        <v>3688.8343082028005</v>
      </c>
      <c r="P1181">
        <f t="shared" si="68"/>
        <v>3567.5142159963466</v>
      </c>
      <c r="Q1181">
        <f t="shared" si="68"/>
        <v>2920.8424367036814</v>
      </c>
    </row>
    <row r="1182" spans="1:17">
      <c r="A1182">
        <f>B1217</f>
        <v>2046</v>
      </c>
      <c r="B1182" s="50">
        <v>2011</v>
      </c>
      <c r="C1182">
        <v>5138.6042356571261</v>
      </c>
      <c r="D1182">
        <v>30.602946465413599</v>
      </c>
      <c r="E1182">
        <v>4.6736210554760902</v>
      </c>
      <c r="F1182">
        <v>20616677.278204881</v>
      </c>
      <c r="G1182">
        <v>115823.89172246995</v>
      </c>
      <c r="H1182">
        <v>14597.7443663668</v>
      </c>
      <c r="I1182">
        <v>8425.4439981642008</v>
      </c>
      <c r="J1182">
        <v>0</v>
      </c>
      <c r="K1182">
        <v>2.9730580149035002</v>
      </c>
      <c r="L1182">
        <f t="shared" si="66"/>
        <v>4.0867128511883148E-4</v>
      </c>
      <c r="M1182">
        <v>0</v>
      </c>
      <c r="N1182">
        <f t="shared" si="67"/>
        <v>2.0366557601552644E-4</v>
      </c>
      <c r="O1182">
        <f t="shared" si="68"/>
        <v>4012.1161959008923</v>
      </c>
      <c r="P1182">
        <f t="shared" si="68"/>
        <v>3784.730070137859</v>
      </c>
      <c r="Q1182">
        <f t="shared" si="68"/>
        <v>3123.43345621969</v>
      </c>
    </row>
    <row r="1183" spans="1:17">
      <c r="A1183">
        <f>B1217</f>
        <v>2046</v>
      </c>
      <c r="B1183" s="50">
        <v>2012</v>
      </c>
      <c r="C1183">
        <v>6653.4653120477478</v>
      </c>
      <c r="D1183">
        <v>48.963964745594268</v>
      </c>
      <c r="E1183">
        <v>47.492504997193102</v>
      </c>
      <c r="F1183">
        <v>26984137.863885291</v>
      </c>
      <c r="G1183">
        <v>194705.93635945916</v>
      </c>
      <c r="H1183">
        <v>158463.56352968299</v>
      </c>
      <c r="I1183">
        <v>10480.341305285694</v>
      </c>
      <c r="J1183">
        <v>0</v>
      </c>
      <c r="K1183">
        <v>31.626212904072499</v>
      </c>
      <c r="L1183">
        <f t="shared" si="66"/>
        <v>3.883889623656366E-4</v>
      </c>
      <c r="M1183">
        <v>0</v>
      </c>
      <c r="N1183">
        <f t="shared" si="67"/>
        <v>1.9958034641918398E-4</v>
      </c>
      <c r="O1183">
        <f t="shared" si="68"/>
        <v>4055.6516940163228</v>
      </c>
      <c r="P1183">
        <f t="shared" si="68"/>
        <v>3976.5149201276354</v>
      </c>
      <c r="Q1183">
        <f t="shared" si="68"/>
        <v>3336.6015024696735</v>
      </c>
    </row>
    <row r="1184" spans="1:17">
      <c r="A1184">
        <f>B1217</f>
        <v>2046</v>
      </c>
      <c r="B1184" s="50">
        <v>2013</v>
      </c>
      <c r="C1184">
        <v>8909.3900901196066</v>
      </c>
      <c r="D1184">
        <v>138.0138414408141</v>
      </c>
      <c r="E1184">
        <v>94.881570131121407</v>
      </c>
      <c r="F1184">
        <v>38444213.764357589</v>
      </c>
      <c r="G1184">
        <v>576163.5215876539</v>
      </c>
      <c r="H1184">
        <v>337501.95571809099</v>
      </c>
      <c r="I1184">
        <v>14613.436190665354</v>
      </c>
      <c r="J1184">
        <v>0</v>
      </c>
      <c r="K1184">
        <v>66.345678543540899</v>
      </c>
      <c r="L1184">
        <f t="shared" si="66"/>
        <v>3.8012056327222299E-4</v>
      </c>
      <c r="M1184">
        <v>0</v>
      </c>
      <c r="N1184">
        <f t="shared" si="67"/>
        <v>1.9657864915887538E-4</v>
      </c>
      <c r="O1184">
        <f t="shared" si="68"/>
        <v>4315.0219460018598</v>
      </c>
      <c r="P1184">
        <f t="shared" si="68"/>
        <v>4174.6792609546774</v>
      </c>
      <c r="Q1184">
        <f t="shared" si="68"/>
        <v>3557.0865369500189</v>
      </c>
    </row>
    <row r="1185" spans="1:17">
      <c r="A1185">
        <f>B1217</f>
        <v>2046</v>
      </c>
      <c r="B1185" s="50">
        <v>2014</v>
      </c>
      <c r="C1185">
        <v>9484.3632110378676</v>
      </c>
      <c r="D1185">
        <v>161.4341862014349</v>
      </c>
      <c r="E1185">
        <v>141.376994450024</v>
      </c>
      <c r="F1185">
        <v>43245235.974629052</v>
      </c>
      <c r="G1185">
        <v>710964.65346831048</v>
      </c>
      <c r="H1185">
        <v>536665.98608961899</v>
      </c>
      <c r="I1185">
        <v>16387.637181712478</v>
      </c>
      <c r="J1185">
        <v>0</v>
      </c>
      <c r="K1185">
        <v>104.479015206814</v>
      </c>
      <c r="L1185">
        <f t="shared" si="66"/>
        <v>3.789466472405588E-4</v>
      </c>
      <c r="M1185">
        <v>0</v>
      </c>
      <c r="N1185">
        <f t="shared" si="67"/>
        <v>1.9468164168199553E-4</v>
      </c>
      <c r="O1185">
        <f t="shared" si="68"/>
        <v>4559.6351607770994</v>
      </c>
      <c r="P1185">
        <f t="shared" si="68"/>
        <v>4404.0526371606356</v>
      </c>
      <c r="Q1185">
        <f t="shared" si="68"/>
        <v>3795.9923265968673</v>
      </c>
    </row>
    <row r="1186" spans="1:17">
      <c r="A1186">
        <f>B1217</f>
        <v>2046</v>
      </c>
      <c r="B1186" s="50">
        <v>2015</v>
      </c>
      <c r="C1186">
        <v>12931.053692244912</v>
      </c>
      <c r="D1186">
        <v>230.11186849846709</v>
      </c>
      <c r="E1186">
        <v>111.2532807856724</v>
      </c>
      <c r="F1186">
        <v>62956696.007884905</v>
      </c>
      <c r="G1186">
        <v>1070624.3039173563</v>
      </c>
      <c r="H1186">
        <v>452926.11697589891</v>
      </c>
      <c r="I1186">
        <v>23329.6437808509</v>
      </c>
      <c r="J1186">
        <v>0</v>
      </c>
      <c r="K1186">
        <v>87.186950517456609</v>
      </c>
      <c r="L1186">
        <f t="shared" si="66"/>
        <v>3.7056652048463626E-4</v>
      </c>
      <c r="M1186">
        <v>0</v>
      </c>
      <c r="N1186">
        <f t="shared" si="67"/>
        <v>1.924970701614365E-4</v>
      </c>
      <c r="O1186">
        <f t="shared" si="68"/>
        <v>4868.64392540893</v>
      </c>
      <c r="P1186">
        <f t="shared" si="68"/>
        <v>4652.6253117817278</v>
      </c>
      <c r="Q1186">
        <f t="shared" si="68"/>
        <v>4071.1259369371187</v>
      </c>
    </row>
    <row r="1187" spans="1:17">
      <c r="A1187">
        <f>B1217</f>
        <v>2046</v>
      </c>
      <c r="B1187" s="50">
        <v>2016</v>
      </c>
      <c r="C1187">
        <v>14096.485606572069</v>
      </c>
      <c r="D1187">
        <v>429.56840233529698</v>
      </c>
      <c r="E1187">
        <v>134.76855257188498</v>
      </c>
      <c r="F1187">
        <v>71954596.221346036</v>
      </c>
      <c r="G1187">
        <v>2086781.41444439</v>
      </c>
      <c r="H1187">
        <v>590772.23665069789</v>
      </c>
      <c r="I1187">
        <v>26194.211504619008</v>
      </c>
      <c r="J1187">
        <v>0</v>
      </c>
      <c r="K1187">
        <v>112.45375091749568</v>
      </c>
      <c r="L1187">
        <f t="shared" si="66"/>
        <v>3.6403805844508705E-4</v>
      </c>
      <c r="M1187">
        <v>0</v>
      </c>
      <c r="N1187">
        <f t="shared" si="67"/>
        <v>1.9035043277429011E-4</v>
      </c>
      <c r="O1187">
        <f t="shared" si="68"/>
        <v>5104.4351216021769</v>
      </c>
      <c r="P1187">
        <f t="shared" si="68"/>
        <v>4857.8559388908816</v>
      </c>
      <c r="Q1187">
        <f t="shared" si="68"/>
        <v>4383.606007310811</v>
      </c>
    </row>
    <row r="1188" spans="1:17">
      <c r="A1188">
        <f>B1217</f>
        <v>2046</v>
      </c>
      <c r="B1188" s="50">
        <v>2017</v>
      </c>
      <c r="C1188">
        <v>17423.062867543431</v>
      </c>
      <c r="D1188">
        <v>870.10638923709905</v>
      </c>
      <c r="E1188">
        <v>388.47884189060323</v>
      </c>
      <c r="F1188">
        <v>92263016.691751182</v>
      </c>
      <c r="G1188">
        <v>4477956.8356359899</v>
      </c>
      <c r="H1188">
        <v>1762211.6949212314</v>
      </c>
      <c r="I1188">
        <v>33746.574611241806</v>
      </c>
      <c r="J1188">
        <v>0</v>
      </c>
      <c r="K1188">
        <v>333.70915134364725</v>
      </c>
      <c r="L1188">
        <f t="shared" si="66"/>
        <v>3.6576491666198615E-4</v>
      </c>
      <c r="M1188">
        <v>0</v>
      </c>
      <c r="N1188">
        <f t="shared" si="67"/>
        <v>1.8936950214631484E-4</v>
      </c>
      <c r="O1188">
        <f t="shared" si="68"/>
        <v>5295.4533535905121</v>
      </c>
      <c r="P1188">
        <f t="shared" si="68"/>
        <v>5146.4474816260336</v>
      </c>
      <c r="Q1188">
        <f t="shared" si="68"/>
        <v>4536.1844839350997</v>
      </c>
    </row>
    <row r="1189" spans="1:17">
      <c r="A1189">
        <f>B1217</f>
        <v>2046</v>
      </c>
      <c r="B1189" s="50">
        <v>2018</v>
      </c>
      <c r="C1189">
        <v>19266.237599517382</v>
      </c>
      <c r="D1189">
        <v>1886.5871255480599</v>
      </c>
      <c r="E1189">
        <v>454.58357745212709</v>
      </c>
      <c r="F1189">
        <v>106834950.05536398</v>
      </c>
      <c r="G1189">
        <v>10246349.768869</v>
      </c>
      <c r="H1189">
        <v>2245223.9743720093</v>
      </c>
      <c r="I1189">
        <v>39200.778364127364</v>
      </c>
      <c r="J1189">
        <v>0</v>
      </c>
      <c r="K1189">
        <v>422.06435055139633</v>
      </c>
      <c r="L1189">
        <f t="shared" si="66"/>
        <v>3.6692841007378903E-4</v>
      </c>
      <c r="M1189">
        <v>0</v>
      </c>
      <c r="N1189">
        <f t="shared" si="67"/>
        <v>1.8798318357946808E-4</v>
      </c>
      <c r="O1189">
        <f t="shared" si="68"/>
        <v>5545.1901028169705</v>
      </c>
      <c r="P1189">
        <f t="shared" si="68"/>
        <v>5431.15641473086</v>
      </c>
      <c r="Q1189">
        <f t="shared" si="68"/>
        <v>4939.0785011551752</v>
      </c>
    </row>
    <row r="1190" spans="1:17">
      <c r="A1190">
        <f>B1217</f>
        <v>2046</v>
      </c>
      <c r="B1190" s="50">
        <v>2019</v>
      </c>
      <c r="C1190">
        <v>17708.562998410016</v>
      </c>
      <c r="D1190">
        <v>1581.2213805570771</v>
      </c>
      <c r="E1190">
        <v>432.28559192970795</v>
      </c>
      <c r="F1190">
        <v>100865282.87422115</v>
      </c>
      <c r="G1190">
        <v>9093367.1624367833</v>
      </c>
      <c r="H1190">
        <v>2330455.8853966761</v>
      </c>
      <c r="I1190">
        <v>35885.548180855367</v>
      </c>
      <c r="J1190">
        <v>0</v>
      </c>
      <c r="K1190">
        <v>423.55329047133699</v>
      </c>
      <c r="L1190">
        <f t="shared" si="66"/>
        <v>3.5577700431975776E-4</v>
      </c>
      <c r="M1190">
        <v>0</v>
      </c>
      <c r="N1190">
        <f t="shared" si="67"/>
        <v>1.817469676750574E-4</v>
      </c>
      <c r="O1190">
        <f t="shared" si="68"/>
        <v>5695.8479851401526</v>
      </c>
      <c r="P1190">
        <f t="shared" si="68"/>
        <v>5750.8501176686068</v>
      </c>
      <c r="Q1190">
        <f t="shared" si="68"/>
        <v>5391.0098529853876</v>
      </c>
    </row>
    <row r="1191" spans="1:17">
      <c r="A1191">
        <f>B1217</f>
        <v>2046</v>
      </c>
      <c r="B1191" s="50">
        <v>2020</v>
      </c>
      <c r="C1191">
        <v>16063.756221440797</v>
      </c>
      <c r="D1191">
        <v>859.30963384094923</v>
      </c>
      <c r="E1191">
        <v>472.54028503985825</v>
      </c>
      <c r="F1191">
        <v>94126784.722325444</v>
      </c>
      <c r="G1191">
        <v>5198354.6456451621</v>
      </c>
      <c r="H1191">
        <v>2652681.678208827</v>
      </c>
      <c r="I1191">
        <v>32626.740906743573</v>
      </c>
      <c r="J1191">
        <v>0</v>
      </c>
      <c r="K1191">
        <v>471.78293714181024</v>
      </c>
      <c r="L1191">
        <f t="shared" si="66"/>
        <v>3.4662546907336363E-4</v>
      </c>
      <c r="M1191">
        <v>0</v>
      </c>
      <c r="N1191">
        <f t="shared" si="67"/>
        <v>1.7785131967299321E-4</v>
      </c>
      <c r="O1191">
        <f t="shared" si="68"/>
        <v>5859.5750224777121</v>
      </c>
      <c r="P1191">
        <f t="shared" si="68"/>
        <v>6049.4546330285093</v>
      </c>
      <c r="Q1191">
        <f t="shared" si="68"/>
        <v>5613.6625007221901</v>
      </c>
    </row>
    <row r="1192" spans="1:17">
      <c r="A1192">
        <f>B1217</f>
        <v>2046</v>
      </c>
      <c r="B1192" s="50">
        <v>2021</v>
      </c>
      <c r="C1192">
        <v>21943.067163538341</v>
      </c>
      <c r="D1192">
        <v>1429.572959566839</v>
      </c>
      <c r="E1192">
        <v>780.30135775432814</v>
      </c>
      <c r="F1192">
        <v>133554728.42514056</v>
      </c>
      <c r="G1192">
        <v>8889311.4085675925</v>
      </c>
      <c r="H1192">
        <v>4629815.8940039501</v>
      </c>
      <c r="I1192">
        <v>44092.959090299228</v>
      </c>
      <c r="J1192">
        <v>0</v>
      </c>
      <c r="K1192">
        <v>796.00699929625216</v>
      </c>
      <c r="L1192">
        <f t="shared" si="66"/>
        <v>3.3014899292774946E-4</v>
      </c>
      <c r="M1192">
        <v>0</v>
      </c>
      <c r="N1192">
        <f t="shared" si="67"/>
        <v>1.719305945463526E-4</v>
      </c>
      <c r="O1192">
        <f t="shared" si="68"/>
        <v>6086.4202542779221</v>
      </c>
      <c r="P1192">
        <f t="shared" si="68"/>
        <v>6218.1586109890159</v>
      </c>
      <c r="Q1192">
        <f t="shared" si="68"/>
        <v>5933.3690092868092</v>
      </c>
    </row>
    <row r="1193" spans="1:17">
      <c r="A1193">
        <f>B1217</f>
        <v>2046</v>
      </c>
      <c r="B1193" s="50">
        <v>2022</v>
      </c>
      <c r="C1193">
        <v>29423.615628100499</v>
      </c>
      <c r="D1193">
        <v>2230.9344594047079</v>
      </c>
      <c r="E1193">
        <v>1125.9864205432234</v>
      </c>
      <c r="F1193">
        <v>186298659.47514057</v>
      </c>
      <c r="G1193">
        <v>14392785.041662294</v>
      </c>
      <c r="H1193">
        <v>7000132.1805836894</v>
      </c>
      <c r="I1193">
        <v>59110.254125062253</v>
      </c>
      <c r="J1193">
        <v>0</v>
      </c>
      <c r="K1193">
        <v>1087.5392281544703</v>
      </c>
      <c r="L1193">
        <f t="shared" si="66"/>
        <v>3.1728759772933226E-4</v>
      </c>
      <c r="M1193">
        <v>0</v>
      </c>
      <c r="N1193">
        <f t="shared" si="67"/>
        <v>1.5535981322909655E-4</v>
      </c>
      <c r="O1193">
        <f t="shared" si="68"/>
        <v>6331.6032206871059</v>
      </c>
      <c r="P1193">
        <f t="shared" si="68"/>
        <v>6451.4602753066974</v>
      </c>
      <c r="Q1193">
        <f t="shared" si="68"/>
        <v>6216.8886345951933</v>
      </c>
    </row>
    <row r="1194" spans="1:17">
      <c r="A1194">
        <f>B1217</f>
        <v>2046</v>
      </c>
      <c r="B1194" s="50">
        <v>2023</v>
      </c>
      <c r="C1194">
        <v>34625.834240014578</v>
      </c>
      <c r="D1194">
        <v>2855.9781972697651</v>
      </c>
      <c r="E1194">
        <v>1378.634911786972</v>
      </c>
      <c r="F1194">
        <v>228263619.19125435</v>
      </c>
      <c r="G1194">
        <v>19327426.311494868</v>
      </c>
      <c r="H1194">
        <v>8989162.9279290549</v>
      </c>
      <c r="I1194">
        <v>69573.352827165552</v>
      </c>
      <c r="J1194">
        <v>0</v>
      </c>
      <c r="K1194">
        <v>1342.056955792907</v>
      </c>
      <c r="L1194">
        <f t="shared" si="66"/>
        <v>3.0479387417787503E-4</v>
      </c>
      <c r="M1194">
        <v>0</v>
      </c>
      <c r="N1194">
        <f t="shared" si="67"/>
        <v>1.4929721115891414E-4</v>
      </c>
      <c r="O1194">
        <f t="shared" si="68"/>
        <v>6592.2922638919863</v>
      </c>
      <c r="P1194">
        <f t="shared" si="68"/>
        <v>6767.357793547354</v>
      </c>
      <c r="Q1194">
        <f t="shared" si="68"/>
        <v>6520.3360592960735</v>
      </c>
    </row>
    <row r="1195" spans="1:17">
      <c r="A1195">
        <f>B1217</f>
        <v>2046</v>
      </c>
      <c r="B1195" s="50">
        <v>2024</v>
      </c>
      <c r="C1195">
        <v>40977.010649723888</v>
      </c>
      <c r="D1195">
        <v>3681.2049661518922</v>
      </c>
      <c r="E1195">
        <v>1634.9240928202325</v>
      </c>
      <c r="F1195">
        <v>281543780.48369128</v>
      </c>
      <c r="G1195">
        <v>26130364.159966137</v>
      </c>
      <c r="H1195">
        <v>11164960.710293427</v>
      </c>
      <c r="I1195">
        <v>82350.010737299992</v>
      </c>
      <c r="J1195">
        <v>0</v>
      </c>
      <c r="K1195">
        <v>1600.3907819334345</v>
      </c>
      <c r="L1195">
        <f t="shared" si="66"/>
        <v>2.9249451220631813E-4</v>
      </c>
      <c r="M1195">
        <v>0</v>
      </c>
      <c r="N1195">
        <f t="shared" si="67"/>
        <v>1.4334047592822873E-4</v>
      </c>
      <c r="O1195">
        <f t="shared" si="68"/>
        <v>6870.7740271821995</v>
      </c>
      <c r="P1195">
        <f t="shared" si="68"/>
        <v>7098.3181866347504</v>
      </c>
      <c r="Q1195">
        <f t="shared" si="68"/>
        <v>6829.0391947395847</v>
      </c>
    </row>
    <row r="1196" spans="1:17">
      <c r="A1196">
        <f>B1217</f>
        <v>2046</v>
      </c>
      <c r="B1196" s="50">
        <v>2025</v>
      </c>
      <c r="C1196">
        <v>49009.096848955036</v>
      </c>
      <c r="D1196">
        <v>4698.8394446583643</v>
      </c>
      <c r="E1196">
        <v>2021.732501150037</v>
      </c>
      <c r="F1196">
        <v>351474155.56687516</v>
      </c>
      <c r="G1196">
        <v>34916707.097290784</v>
      </c>
      <c r="H1196">
        <v>14476972.799280599</v>
      </c>
      <c r="I1196">
        <v>98613.291574674091</v>
      </c>
      <c r="J1196">
        <v>0</v>
      </c>
      <c r="K1196">
        <v>1987.7795522102433</v>
      </c>
      <c r="L1196">
        <f t="shared" si="66"/>
        <v>2.8057053417092825E-4</v>
      </c>
      <c r="M1196">
        <v>0</v>
      </c>
      <c r="N1196">
        <f t="shared" si="67"/>
        <v>1.37306298752528E-4</v>
      </c>
      <c r="O1196">
        <f t="shared" si="68"/>
        <v>7171.6105410003947</v>
      </c>
      <c r="P1196">
        <f t="shared" si="68"/>
        <v>7430.9215091364867</v>
      </c>
      <c r="Q1196">
        <f t="shared" si="68"/>
        <v>7160.6766924138356</v>
      </c>
    </row>
    <row r="1197" spans="1:17">
      <c r="A1197">
        <f>B1217</f>
        <v>2046</v>
      </c>
      <c r="B1197" s="50">
        <v>2026</v>
      </c>
      <c r="C1197">
        <v>59917.406960458575</v>
      </c>
      <c r="D1197">
        <v>5087.2611085137232</v>
      </c>
      <c r="E1197">
        <v>2242.6290623029008</v>
      </c>
      <c r="F1197">
        <v>448646079.06928921</v>
      </c>
      <c r="G1197">
        <v>39473156.166387826</v>
      </c>
      <c r="H1197">
        <v>16805576.440916598</v>
      </c>
      <c r="I1197">
        <v>124151.44928681881</v>
      </c>
      <c r="J1197">
        <v>0</v>
      </c>
      <c r="K1197">
        <v>2296.3616147147773</v>
      </c>
      <c r="L1197">
        <f t="shared" si="66"/>
        <v>2.7672469476244945E-4</v>
      </c>
      <c r="M1197">
        <v>0</v>
      </c>
      <c r="N1197">
        <f t="shared" si="67"/>
        <v>1.3664283535813845E-4</v>
      </c>
      <c r="O1197">
        <f t="shared" si="68"/>
        <v>7487.7419072117927</v>
      </c>
      <c r="P1197">
        <f t="shared" si="68"/>
        <v>7759.215680973798</v>
      </c>
      <c r="Q1197">
        <f t="shared" si="68"/>
        <v>7493.6942196135469</v>
      </c>
    </row>
    <row r="1198" spans="1:17">
      <c r="A1198">
        <f>B1217</f>
        <v>2046</v>
      </c>
      <c r="B1198" s="50">
        <v>2027</v>
      </c>
      <c r="C1198">
        <v>71440.629484213743</v>
      </c>
      <c r="D1198">
        <v>6324.5576774734764</v>
      </c>
      <c r="E1198">
        <v>2731.6457463920324</v>
      </c>
      <c r="F1198">
        <v>558796939.74734294</v>
      </c>
      <c r="G1198">
        <v>51207682.529685378</v>
      </c>
      <c r="H1198">
        <v>21433959.303837858</v>
      </c>
      <c r="I1198">
        <v>154265.64869144224</v>
      </c>
      <c r="J1198">
        <v>0</v>
      </c>
      <c r="K1198">
        <v>2917.8969384844604</v>
      </c>
      <c r="L1198">
        <f t="shared" si="66"/>
        <v>2.7606745441589685E-4</v>
      </c>
      <c r="M1198">
        <v>0</v>
      </c>
      <c r="N1198">
        <f t="shared" si="67"/>
        <v>1.361342949812355E-4</v>
      </c>
      <c r="O1198">
        <f t="shared" si="68"/>
        <v>7821.8367304675057</v>
      </c>
      <c r="P1198">
        <f t="shared" si="68"/>
        <v>8096.6425070443402</v>
      </c>
      <c r="Q1198">
        <f t="shared" si="68"/>
        <v>7846.5369574908864</v>
      </c>
    </row>
    <row r="1199" spans="1:17">
      <c r="A1199">
        <f>B1217</f>
        <v>2046</v>
      </c>
      <c r="B1199" s="50">
        <v>2028</v>
      </c>
      <c r="C1199">
        <v>83756.45781182115</v>
      </c>
      <c r="D1199">
        <v>7735.5120380212074</v>
      </c>
      <c r="E1199">
        <v>3244.0086563912782</v>
      </c>
      <c r="F1199">
        <v>684445140.28758073</v>
      </c>
      <c r="G1199">
        <v>65344056.071193978</v>
      </c>
      <c r="H1199">
        <v>26637215.723945148</v>
      </c>
      <c r="I1199">
        <v>188567.0834595632</v>
      </c>
      <c r="J1199">
        <v>0</v>
      </c>
      <c r="K1199">
        <v>3613.5259899169687</v>
      </c>
      <c r="L1199">
        <f t="shared" si="66"/>
        <v>2.7550357561211361E-4</v>
      </c>
      <c r="M1199">
        <v>0</v>
      </c>
      <c r="N1199">
        <f t="shared" si="67"/>
        <v>1.3565704566745093E-4</v>
      </c>
      <c r="O1199">
        <f t="shared" si="68"/>
        <v>8171.8491704287435</v>
      </c>
      <c r="P1199">
        <f t="shared" si="68"/>
        <v>8447.2825780656913</v>
      </c>
      <c r="Q1199">
        <f t="shared" si="68"/>
        <v>8211.2036512187042</v>
      </c>
    </row>
    <row r="1200" spans="1:17">
      <c r="A1200">
        <f>B1217</f>
        <v>2046</v>
      </c>
      <c r="B1200" s="50">
        <v>2029</v>
      </c>
      <c r="C1200">
        <v>96742.076423495542</v>
      </c>
      <c r="D1200">
        <v>9288.7054710134198</v>
      </c>
      <c r="E1200">
        <v>3791.1540409884101</v>
      </c>
      <c r="F1200">
        <v>825905334.27613473</v>
      </c>
      <c r="G1200">
        <v>81844582.73706378</v>
      </c>
      <c r="H1200">
        <v>32555313.687381595</v>
      </c>
      <c r="I1200">
        <v>226981.99208402113</v>
      </c>
      <c r="J1200">
        <v>0</v>
      </c>
      <c r="K1200">
        <v>4401.5606311978463</v>
      </c>
      <c r="L1200">
        <f t="shared" si="66"/>
        <v>2.7482809792354668E-4</v>
      </c>
      <c r="M1200">
        <v>0</v>
      </c>
      <c r="N1200">
        <f t="shared" si="67"/>
        <v>1.3520252556816512E-4</v>
      </c>
      <c r="O1200">
        <f t="shared" si="68"/>
        <v>8537.1884169683672</v>
      </c>
      <c r="P1200">
        <f t="shared" si="68"/>
        <v>8811.1936579828216</v>
      </c>
      <c r="Q1200">
        <f t="shared" si="68"/>
        <v>8587.1777657691655</v>
      </c>
    </row>
    <row r="1201" spans="1:17">
      <c r="A1201">
        <f>B1217</f>
        <v>2046</v>
      </c>
      <c r="B1201" s="50">
        <v>2030</v>
      </c>
      <c r="C1201">
        <v>109908.66034151861</v>
      </c>
      <c r="D1201">
        <v>11090.257980139397</v>
      </c>
      <c r="E1201">
        <v>4362.1676515766594</v>
      </c>
      <c r="F1201">
        <v>980384049.40688455</v>
      </c>
      <c r="G1201">
        <v>101876219.2963551</v>
      </c>
      <c r="H1201">
        <v>39160446.002321094</v>
      </c>
      <c r="I1201">
        <v>268891.99394323194</v>
      </c>
      <c r="J1201">
        <v>0</v>
      </c>
      <c r="K1201">
        <v>5277.9600042052007</v>
      </c>
      <c r="L1201">
        <f t="shared" si="66"/>
        <v>2.7427210194403605E-4</v>
      </c>
      <c r="M1201">
        <v>0</v>
      </c>
      <c r="N1201">
        <f t="shared" si="67"/>
        <v>1.3477783179211925E-4</v>
      </c>
      <c r="O1201">
        <f t="shared" si="68"/>
        <v>8919.9890742052739</v>
      </c>
      <c r="P1201">
        <f t="shared" si="68"/>
        <v>9186.1000419283828</v>
      </c>
      <c r="Q1201">
        <f t="shared" si="68"/>
        <v>8977.2904505783881</v>
      </c>
    </row>
    <row r="1202" spans="1:17">
      <c r="A1202">
        <f>B1217</f>
        <v>2046</v>
      </c>
      <c r="B1202" s="50">
        <v>2031</v>
      </c>
      <c r="C1202">
        <v>124548.20872114922</v>
      </c>
      <c r="D1202">
        <v>12578.556157115549</v>
      </c>
      <c r="E1202">
        <v>4945.4555954011421</v>
      </c>
      <c r="F1202">
        <v>1160551764.6231067</v>
      </c>
      <c r="G1202">
        <v>120642366.59921697</v>
      </c>
      <c r="H1202">
        <v>46412137.541667588</v>
      </c>
      <c r="I1202">
        <v>317787.85409604036</v>
      </c>
      <c r="J1202">
        <v>0</v>
      </c>
      <c r="K1202">
        <v>6235.2482593194336</v>
      </c>
      <c r="L1202">
        <f t="shared" si="66"/>
        <v>2.7382479936105487E-4</v>
      </c>
      <c r="M1202">
        <v>0</v>
      </c>
      <c r="N1202">
        <f t="shared" si="67"/>
        <v>1.3434520773195573E-4</v>
      </c>
      <c r="O1202">
        <f t="shared" si="68"/>
        <v>9318.0927814181905</v>
      </c>
      <c r="P1202">
        <f t="shared" si="68"/>
        <v>9591.114043003332</v>
      </c>
      <c r="Q1202">
        <f t="shared" si="68"/>
        <v>9384.8052310543389</v>
      </c>
    </row>
    <row r="1203" spans="1:17">
      <c r="A1203">
        <f>B1217</f>
        <v>2046</v>
      </c>
      <c r="B1203" s="50">
        <v>2032</v>
      </c>
      <c r="C1203">
        <v>138570.36542718884</v>
      </c>
      <c r="D1203">
        <v>14022.317933482578</v>
      </c>
      <c r="E1203">
        <v>5507.6391548554984</v>
      </c>
      <c r="F1203">
        <v>1348708811.8747582</v>
      </c>
      <c r="G1203">
        <v>140367388.55990028</v>
      </c>
      <c r="H1203">
        <v>54021606.660026923</v>
      </c>
      <c r="I1203">
        <v>368658.20247759565</v>
      </c>
      <c r="J1203">
        <v>0</v>
      </c>
      <c r="K1203">
        <v>7235.3396737379062</v>
      </c>
      <c r="L1203">
        <f t="shared" si="66"/>
        <v>2.7334158361814678E-4</v>
      </c>
      <c r="M1203">
        <v>0</v>
      </c>
      <c r="N1203">
        <f t="shared" si="67"/>
        <v>1.3393418154465346E-4</v>
      </c>
      <c r="O1203">
        <f t="shared" si="68"/>
        <v>9733.0248622562158</v>
      </c>
      <c r="P1203">
        <f t="shared" si="68"/>
        <v>10010.284264396128</v>
      </c>
      <c r="Q1203">
        <f t="shared" si="68"/>
        <v>9808.4869289960352</v>
      </c>
    </row>
    <row r="1204" spans="1:17">
      <c r="A1204">
        <f>B1217</f>
        <v>2046</v>
      </c>
      <c r="B1204" s="50">
        <v>2033</v>
      </c>
      <c r="C1204">
        <v>153120.1586468711</v>
      </c>
      <c r="D1204">
        <v>15522.017364422431</v>
      </c>
      <c r="E1204">
        <v>6091.2694702459321</v>
      </c>
      <c r="F1204">
        <v>1556446621.2065198</v>
      </c>
      <c r="G1204">
        <v>162065385.41267461</v>
      </c>
      <c r="H1204">
        <v>62425096.868703596</v>
      </c>
      <c r="I1204">
        <v>424724.22146271053</v>
      </c>
      <c r="J1204">
        <v>0</v>
      </c>
      <c r="K1204">
        <v>8336.6136621891201</v>
      </c>
      <c r="L1204">
        <f t="shared" si="66"/>
        <v>2.728806858364822E-4</v>
      </c>
      <c r="M1204">
        <v>0</v>
      </c>
      <c r="N1204">
        <f t="shared" si="67"/>
        <v>1.335458666523692E-4</v>
      </c>
      <c r="O1204">
        <f t="shared" si="68"/>
        <v>10164.87074569998</v>
      </c>
      <c r="P1204">
        <f t="shared" si="68"/>
        <v>10441.000135983613</v>
      </c>
      <c r="Q1204">
        <f t="shared" si="68"/>
        <v>10248.290142741494</v>
      </c>
    </row>
    <row r="1205" spans="1:17">
      <c r="A1205">
        <f>B1217</f>
        <v>2046</v>
      </c>
      <c r="B1205" s="50">
        <v>2034</v>
      </c>
      <c r="C1205">
        <v>165834.63337121953</v>
      </c>
      <c r="D1205">
        <v>16852.783347273285</v>
      </c>
      <c r="E1205">
        <v>6605.1489977346255</v>
      </c>
      <c r="F1205">
        <v>1760141716.5134459</v>
      </c>
      <c r="G1205">
        <v>183451230.16235119</v>
      </c>
      <c r="H1205">
        <v>70704940.969607815</v>
      </c>
      <c r="I1205">
        <v>479461.03486943361</v>
      </c>
      <c r="J1205">
        <v>0</v>
      </c>
      <c r="K1205">
        <v>9416.4643771128267</v>
      </c>
      <c r="L1205">
        <f t="shared" si="66"/>
        <v>2.7239910875992863E-4</v>
      </c>
      <c r="M1205">
        <v>0</v>
      </c>
      <c r="N1205">
        <f t="shared" si="67"/>
        <v>1.33179721925805E-4</v>
      </c>
      <c r="O1205">
        <f t="shared" si="68"/>
        <v>10613.836692202782</v>
      </c>
      <c r="P1205">
        <f t="shared" si="68"/>
        <v>10885.51525181939</v>
      </c>
      <c r="Q1205">
        <f t="shared" si="68"/>
        <v>10704.518701070569</v>
      </c>
    </row>
    <row r="1206" spans="1:17">
      <c r="A1206">
        <f>B1217</f>
        <v>2046</v>
      </c>
      <c r="B1206" s="50">
        <v>2035</v>
      </c>
      <c r="C1206">
        <v>179555.12213028377</v>
      </c>
      <c r="D1206">
        <v>18276.694217317265</v>
      </c>
      <c r="E1206">
        <v>7157.3519496440658</v>
      </c>
      <c r="F1206">
        <v>1989690090.7297783</v>
      </c>
      <c r="G1206">
        <v>207289542.884312</v>
      </c>
      <c r="H1206">
        <v>80008775.337488711</v>
      </c>
      <c r="I1206">
        <v>541140.76648732193</v>
      </c>
      <c r="J1206">
        <v>0</v>
      </c>
      <c r="K1206">
        <v>10627.557941968429</v>
      </c>
      <c r="L1206">
        <f t="shared" si="66"/>
        <v>2.7197238856873555E-4</v>
      </c>
      <c r="M1206">
        <v>0</v>
      </c>
      <c r="N1206">
        <f t="shared" si="67"/>
        <v>1.3282990393416016E-4</v>
      </c>
      <c r="O1206">
        <f t="shared" si="68"/>
        <v>11081.221560953716</v>
      </c>
      <c r="P1206">
        <f t="shared" si="68"/>
        <v>11341.741587376566</v>
      </c>
      <c r="Q1206">
        <f t="shared" si="68"/>
        <v>11178.544229820574</v>
      </c>
    </row>
    <row r="1207" spans="1:17">
      <c r="A1207">
        <f>B1217</f>
        <v>2046</v>
      </c>
      <c r="B1207" s="50">
        <v>2036</v>
      </c>
      <c r="C1207">
        <v>190503.14807136834</v>
      </c>
      <c r="D1207">
        <v>19421.71877232561</v>
      </c>
      <c r="E1207">
        <v>7599.6573774136223</v>
      </c>
      <c r="F1207">
        <v>2203163521.217607</v>
      </c>
      <c r="G1207">
        <v>229342326.540465</v>
      </c>
      <c r="H1207">
        <v>88672864.330275565</v>
      </c>
      <c r="I1207">
        <v>598303.51774681092</v>
      </c>
      <c r="J1207">
        <v>0</v>
      </c>
      <c r="K1207">
        <v>11749.594284543971</v>
      </c>
      <c r="L1207">
        <f t="shared" si="66"/>
        <v>2.7156564276089261E-4</v>
      </c>
      <c r="M1207">
        <v>0</v>
      </c>
      <c r="N1207">
        <f t="shared" si="67"/>
        <v>1.3250495936142112E-4</v>
      </c>
      <c r="O1207">
        <f t="shared" si="68"/>
        <v>11564.971726305721</v>
      </c>
      <c r="P1207">
        <f t="shared" si="68"/>
        <v>11808.549450693283</v>
      </c>
      <c r="Q1207">
        <f t="shared" si="68"/>
        <v>11668.008164922489</v>
      </c>
    </row>
    <row r="1208" spans="1:17">
      <c r="A1208">
        <f>B1217</f>
        <v>2046</v>
      </c>
      <c r="B1208" s="50">
        <v>2037</v>
      </c>
      <c r="C1208">
        <v>201909.96124883654</v>
      </c>
      <c r="D1208">
        <v>20609.991857471992</v>
      </c>
      <c r="E1208">
        <v>8059.5740049550877</v>
      </c>
      <c r="F1208">
        <v>2436356748.4240751</v>
      </c>
      <c r="G1208">
        <v>253243881.56644541</v>
      </c>
      <c r="H1208">
        <v>98122674.598007187</v>
      </c>
      <c r="I1208">
        <v>660708.95025879715</v>
      </c>
      <c r="J1208">
        <v>0</v>
      </c>
      <c r="K1208">
        <v>12971.130685216183</v>
      </c>
      <c r="L1208">
        <f t="shared" si="66"/>
        <v>2.7118727611880647E-4</v>
      </c>
      <c r="M1208">
        <v>0</v>
      </c>
      <c r="N1208">
        <f t="shared" si="67"/>
        <v>1.3219299961356352E-4</v>
      </c>
      <c r="O1208">
        <f t="shared" si="68"/>
        <v>12066.550522593961</v>
      </c>
      <c r="P1208">
        <f t="shared" si="68"/>
        <v>12287.432392877623</v>
      </c>
      <c r="Q1208">
        <f t="shared" si="68"/>
        <v>12174.672574218019</v>
      </c>
    </row>
    <row r="1209" spans="1:17">
      <c r="A1209">
        <f>B1217</f>
        <v>2046</v>
      </c>
      <c r="B1209" s="50">
        <v>2038</v>
      </c>
      <c r="C1209">
        <v>210860.6983872359</v>
      </c>
      <c r="D1209">
        <v>21599.271572818987</v>
      </c>
      <c r="E1209">
        <v>8431.3681127513573</v>
      </c>
      <c r="F1209">
        <v>2655122589.4693837</v>
      </c>
      <c r="G1209">
        <v>276165008.24256545</v>
      </c>
      <c r="H1209">
        <v>107118215.22071667</v>
      </c>
      <c r="I1209">
        <v>718740.61697011022</v>
      </c>
      <c r="J1209">
        <v>0</v>
      </c>
      <c r="K1209">
        <v>14127.938625642922</v>
      </c>
      <c r="L1209">
        <f t="shared" si="66"/>
        <v>2.7069959775896744E-4</v>
      </c>
      <c r="M1209">
        <v>0</v>
      </c>
      <c r="N1209">
        <f t="shared" si="67"/>
        <v>1.318910943067186E-4</v>
      </c>
      <c r="O1209">
        <f t="shared" si="68"/>
        <v>12591.83247412647</v>
      </c>
      <c r="P1209">
        <f t="shared" si="68"/>
        <v>12785.848231571743</v>
      </c>
      <c r="Q1209">
        <f t="shared" si="68"/>
        <v>12704.72523417809</v>
      </c>
    </row>
    <row r="1210" spans="1:17">
      <c r="A1210">
        <f>B1217</f>
        <v>2046</v>
      </c>
      <c r="B1210" s="50">
        <v>2039</v>
      </c>
      <c r="C1210">
        <v>219804.57179289256</v>
      </c>
      <c r="D1210">
        <v>22580.997981668348</v>
      </c>
      <c r="E1210">
        <v>8801.5415838992321</v>
      </c>
      <c r="F1210">
        <v>2886870089.2222042</v>
      </c>
      <c r="G1210">
        <v>300181657.38760108</v>
      </c>
      <c r="H1210">
        <v>116624495.08435024</v>
      </c>
      <c r="I1210">
        <v>780313.43276894558</v>
      </c>
      <c r="J1210">
        <v>0</v>
      </c>
      <c r="K1210">
        <v>15351.502000209994</v>
      </c>
      <c r="L1210">
        <f t="shared" si="66"/>
        <v>2.7029738389758361E-4</v>
      </c>
      <c r="M1210">
        <v>0</v>
      </c>
      <c r="N1210">
        <f t="shared" si="67"/>
        <v>1.31631883928902E-4</v>
      </c>
      <c r="O1210">
        <f t="shared" si="68"/>
        <v>13133.803658744244</v>
      </c>
      <c r="P1210">
        <f t="shared" si="68"/>
        <v>13293.551402435527</v>
      </c>
      <c r="Q1210">
        <f t="shared" si="68"/>
        <v>13250.462316475658</v>
      </c>
    </row>
    <row r="1211" spans="1:17">
      <c r="A1211">
        <f>B1217</f>
        <v>2046</v>
      </c>
      <c r="B1211" s="50">
        <v>2040</v>
      </c>
      <c r="C1211">
        <v>225936.45938944482</v>
      </c>
      <c r="D1211">
        <v>23295.981789279092</v>
      </c>
      <c r="E1211">
        <v>9063.2735003836933</v>
      </c>
      <c r="F1211">
        <v>3095518031.1100049</v>
      </c>
      <c r="G1211">
        <v>322004541.23438936</v>
      </c>
      <c r="H1211">
        <v>125266593.1464933</v>
      </c>
      <c r="I1211">
        <v>835315.8941253915</v>
      </c>
      <c r="J1211">
        <v>0</v>
      </c>
      <c r="K1211">
        <v>16457.376409999782</v>
      </c>
      <c r="L1211">
        <f t="shared" si="66"/>
        <v>2.6984688369780229E-4</v>
      </c>
      <c r="M1211">
        <v>0</v>
      </c>
      <c r="N1211">
        <f t="shared" si="67"/>
        <v>1.3137881374927844E-4</v>
      </c>
      <c r="O1211">
        <f t="shared" si="68"/>
        <v>13700.834471227532</v>
      </c>
      <c r="P1211">
        <f t="shared" si="68"/>
        <v>13822.321125893788</v>
      </c>
      <c r="Q1211">
        <f t="shared" si="68"/>
        <v>13821.340947196413</v>
      </c>
    </row>
    <row r="1212" spans="1:17">
      <c r="A1212">
        <f>B1217</f>
        <v>2046</v>
      </c>
      <c r="B1212" s="50">
        <v>2041</v>
      </c>
      <c r="C1212">
        <v>232457.49683513673</v>
      </c>
      <c r="D1212">
        <v>24066.165432509122</v>
      </c>
      <c r="E1212">
        <v>9343.5029456456159</v>
      </c>
      <c r="F1212">
        <v>3320583222.4389696</v>
      </c>
      <c r="G1212">
        <v>345606757.55867612</v>
      </c>
      <c r="H1212">
        <v>134618408.8224386</v>
      </c>
      <c r="I1212">
        <v>894553.72153703426</v>
      </c>
      <c r="J1212">
        <v>0</v>
      </c>
      <c r="K1212">
        <v>17654.536108948902</v>
      </c>
      <c r="L1212">
        <f t="shared" si="66"/>
        <v>2.6939656729337572E-4</v>
      </c>
      <c r="M1212">
        <v>0</v>
      </c>
      <c r="N1212">
        <f t="shared" si="67"/>
        <v>1.3114503627980923E-4</v>
      </c>
      <c r="O1212">
        <f t="shared" si="68"/>
        <v>14284.689750376132</v>
      </c>
      <c r="P1212">
        <f t="shared" si="68"/>
        <v>14360.69067703751</v>
      </c>
      <c r="Q1212">
        <f t="shared" si="68"/>
        <v>14407.70229383566</v>
      </c>
    </row>
    <row r="1213" spans="1:17">
      <c r="A1213">
        <f>B1217</f>
        <v>2046</v>
      </c>
      <c r="B1213" s="50">
        <v>2042</v>
      </c>
      <c r="C1213">
        <v>236358.89646268959</v>
      </c>
      <c r="D1213">
        <v>24542.765424278125</v>
      </c>
      <c r="E1213">
        <v>9514.2027057893647</v>
      </c>
      <c r="F1213">
        <v>3518842460.4545121</v>
      </c>
      <c r="G1213">
        <v>365877009.01469207</v>
      </c>
      <c r="H1213">
        <v>142830984.20645228</v>
      </c>
      <c r="I1213">
        <v>946623.59013738413</v>
      </c>
      <c r="J1213">
        <v>0</v>
      </c>
      <c r="K1213">
        <v>18700.48402435513</v>
      </c>
      <c r="L1213">
        <f t="shared" si="66"/>
        <v>2.6901562112420155E-4</v>
      </c>
      <c r="M1213">
        <v>0</v>
      </c>
      <c r="N1213">
        <f t="shared" si="67"/>
        <v>1.3092736235244924E-4</v>
      </c>
      <c r="O1213">
        <f t="shared" si="68"/>
        <v>14887.708959201282</v>
      </c>
      <c r="P1213">
        <f t="shared" si="68"/>
        <v>14907.733610685953</v>
      </c>
      <c r="Q1213">
        <f t="shared" si="68"/>
        <v>15012.396584691225</v>
      </c>
    </row>
    <row r="1214" spans="1:17">
      <c r="A1214">
        <f>B1217</f>
        <v>2046</v>
      </c>
      <c r="B1214" s="50">
        <v>2043</v>
      </c>
      <c r="C1214">
        <v>237638.77203799417</v>
      </c>
      <c r="D1214">
        <v>24664.171338359258</v>
      </c>
      <c r="E1214">
        <v>9563.565721633322</v>
      </c>
      <c r="F1214">
        <v>3684282101.5036101</v>
      </c>
      <c r="G1214">
        <v>381170401.16657293</v>
      </c>
      <c r="H1214">
        <v>149470914.87665895</v>
      </c>
      <c r="I1214">
        <v>990455.19724090036</v>
      </c>
      <c r="J1214">
        <v>0</v>
      </c>
      <c r="K1214">
        <v>19541.8574484934</v>
      </c>
      <c r="L1214">
        <f t="shared" si="66"/>
        <v>2.6883261649173959E-4</v>
      </c>
      <c r="M1214">
        <v>0</v>
      </c>
      <c r="N1214">
        <f t="shared" si="67"/>
        <v>1.3074020095895603E-4</v>
      </c>
      <c r="O1214">
        <f t="shared" si="68"/>
        <v>15503.707875222313</v>
      </c>
      <c r="P1214">
        <f t="shared" si="68"/>
        <v>15454.417500487963</v>
      </c>
      <c r="Q1214">
        <f t="shared" si="68"/>
        <v>15629.203502888819</v>
      </c>
    </row>
    <row r="1215" spans="1:17">
      <c r="A1215">
        <f>B1217</f>
        <v>2046</v>
      </c>
      <c r="B1215" s="50">
        <v>2044</v>
      </c>
      <c r="C1215">
        <v>237981.3778060929</v>
      </c>
      <c r="D1215">
        <v>24692.496758584766</v>
      </c>
      <c r="E1215">
        <v>9575.9983694199236</v>
      </c>
      <c r="F1215">
        <v>3834887823.7037368</v>
      </c>
      <c r="G1215">
        <v>394641879.16013467</v>
      </c>
      <c r="H1215">
        <v>155472094.04380551</v>
      </c>
      <c r="I1215">
        <v>1030412.0548786956</v>
      </c>
      <c r="J1215">
        <v>0</v>
      </c>
      <c r="K1215">
        <v>20302.583708849488</v>
      </c>
      <c r="L1215">
        <f t="shared" si="66"/>
        <v>2.6869418409311465E-4</v>
      </c>
      <c r="M1215">
        <v>0</v>
      </c>
      <c r="N1215">
        <f t="shared" si="67"/>
        <v>1.3058667430779618E-4</v>
      </c>
      <c r="O1215">
        <f t="shared" si="68"/>
        <v>16114.234899624798</v>
      </c>
      <c r="P1215">
        <f t="shared" si="68"/>
        <v>15982.25902461365</v>
      </c>
      <c r="Q1215">
        <f t="shared" si="68"/>
        <v>16235.601557775057</v>
      </c>
    </row>
    <row r="1216" spans="1:17">
      <c r="A1216">
        <f>B1217</f>
        <v>2046</v>
      </c>
      <c r="B1216" s="50">
        <v>2045</v>
      </c>
      <c r="C1216">
        <v>241289.31640738147</v>
      </c>
      <c r="D1216">
        <v>25049.829744232848</v>
      </c>
      <c r="E1216">
        <v>9711.832351082181</v>
      </c>
      <c r="F1216">
        <v>4009788367.7404094</v>
      </c>
      <c r="G1216">
        <v>410043169.76153314</v>
      </c>
      <c r="H1216">
        <v>162319920.4139916</v>
      </c>
      <c r="I1216">
        <v>1077309.7083531751</v>
      </c>
      <c r="J1216">
        <v>0</v>
      </c>
      <c r="K1216">
        <v>21171.661300333508</v>
      </c>
      <c r="L1216">
        <f t="shared" si="66"/>
        <v>2.6866996697889553E-4</v>
      </c>
      <c r="M1216">
        <v>0</v>
      </c>
      <c r="N1216">
        <f t="shared" si="67"/>
        <v>1.3043168852187634E-4</v>
      </c>
      <c r="O1216">
        <f t="shared" si="68"/>
        <v>16618.176168937676</v>
      </c>
      <c r="P1216">
        <f t="shared" si="68"/>
        <v>16369.100067673564</v>
      </c>
      <c r="Q1216">
        <f t="shared" si="68"/>
        <v>16713.624632935971</v>
      </c>
    </row>
    <row r="1217" spans="1:17">
      <c r="A1217">
        <f>B1217</f>
        <v>2046</v>
      </c>
      <c r="B1217" s="50">
        <v>2046</v>
      </c>
      <c r="C1217">
        <v>220415.41748799678</v>
      </c>
      <c r="D1217">
        <v>22869.120024810021</v>
      </c>
      <c r="E1217">
        <v>8869.0023791746316</v>
      </c>
      <c r="F1217">
        <v>3750795302.9504247</v>
      </c>
      <c r="G1217">
        <v>380132112.37765479</v>
      </c>
      <c r="H1217">
        <v>151361239.06764373</v>
      </c>
      <c r="I1217">
        <v>1008349.1131020654</v>
      </c>
      <c r="J1217">
        <v>0</v>
      </c>
      <c r="K1217">
        <v>19720.288302370431</v>
      </c>
      <c r="L1217">
        <f t="shared" si="66"/>
        <v>2.6883608185946186E-4</v>
      </c>
      <c r="M1217">
        <v>0</v>
      </c>
      <c r="N1217">
        <f t="shared" si="67"/>
        <v>1.3028625045516035E-4</v>
      </c>
      <c r="O1217">
        <f t="shared" si="68"/>
        <v>17016.937134874799</v>
      </c>
      <c r="P1217">
        <f t="shared" si="68"/>
        <v>16622.069933834835</v>
      </c>
      <c r="Q1217">
        <f t="shared" si="68"/>
        <v>17066.320719797768</v>
      </c>
    </row>
    <row r="1218" spans="1:17">
      <c r="A1218">
        <f>B1262</f>
        <v>2047</v>
      </c>
      <c r="B1218" s="50">
        <v>2003</v>
      </c>
      <c r="C1218">
        <v>4890.3811468830208</v>
      </c>
      <c r="D1218">
        <v>0.54347330943867456</v>
      </c>
      <c r="F1218">
        <v>12750685.141807731</v>
      </c>
      <c r="G1218">
        <v>1081.3624893572392</v>
      </c>
      <c r="I1218">
        <v>6323.082481703128</v>
      </c>
      <c r="J1218">
        <v>0</v>
      </c>
      <c r="L1218">
        <f t="shared" si="66"/>
        <v>4.9590138971988384E-4</v>
      </c>
      <c r="M1218">
        <v>0</v>
      </c>
      <c r="N1218" t="e">
        <f t="shared" si="67"/>
        <v>#DIV/0!</v>
      </c>
      <c r="O1218">
        <f t="shared" si="68"/>
        <v>2607.2988503022157</v>
      </c>
      <c r="P1218">
        <f t="shared" si="68"/>
        <v>1989.7251080722299</v>
      </c>
      <c r="Q1218" t="e">
        <f t="shared" si="68"/>
        <v>#DIV/0!</v>
      </c>
    </row>
    <row r="1219" spans="1:17">
      <c r="A1219">
        <f>B1262</f>
        <v>2047</v>
      </c>
      <c r="B1219" s="50">
        <v>2004</v>
      </c>
      <c r="C1219">
        <v>5209.9560837306817</v>
      </c>
      <c r="D1219">
        <v>6.4727334171283499E-2</v>
      </c>
      <c r="F1219">
        <v>14740484.394031193</v>
      </c>
      <c r="G1219">
        <v>190.45680017500999</v>
      </c>
      <c r="I1219">
        <v>7192.0548705278625</v>
      </c>
      <c r="J1219">
        <v>0</v>
      </c>
      <c r="L1219">
        <f t="shared" si="66"/>
        <v>4.8791170481752373E-4</v>
      </c>
      <c r="M1219">
        <v>0</v>
      </c>
      <c r="N1219" t="e">
        <f t="shared" si="67"/>
        <v>#DIV/0!</v>
      </c>
      <c r="O1219">
        <f t="shared" si="68"/>
        <v>2829.2914867481968</v>
      </c>
      <c r="P1219">
        <f t="shared" si="68"/>
        <v>2942.4477713081346</v>
      </c>
      <c r="Q1219" t="e">
        <f t="shared" si="68"/>
        <v>#DIV/0!</v>
      </c>
    </row>
    <row r="1220" spans="1:17">
      <c r="A1220">
        <f>B1262</f>
        <v>2047</v>
      </c>
      <c r="B1220" s="50">
        <v>2005</v>
      </c>
      <c r="C1220">
        <v>5477.3291096483654</v>
      </c>
      <c r="D1220">
        <v>5.8008936903234498E-2</v>
      </c>
      <c r="F1220">
        <v>15945542.280524384</v>
      </c>
      <c r="G1220">
        <v>172.36647111372</v>
      </c>
      <c r="I1220">
        <v>7626.8497739380782</v>
      </c>
      <c r="J1220">
        <v>0</v>
      </c>
      <c r="L1220">
        <f t="shared" si="66"/>
        <v>4.7830607700644859E-4</v>
      </c>
      <c r="M1220">
        <v>0</v>
      </c>
      <c r="N1220" t="e">
        <f t="shared" si="67"/>
        <v>#DIV/0!</v>
      </c>
      <c r="O1220">
        <f t="shared" si="68"/>
        <v>2911.189370095758</v>
      </c>
      <c r="P1220">
        <f t="shared" si="68"/>
        <v>2971.3778654700545</v>
      </c>
      <c r="Q1220" t="e">
        <f t="shared" si="68"/>
        <v>#DIV/0!</v>
      </c>
    </row>
    <row r="1221" spans="1:17">
      <c r="A1221">
        <f>B1262</f>
        <v>2047</v>
      </c>
      <c r="B1221" s="50">
        <v>2006</v>
      </c>
      <c r="C1221">
        <v>5636.4271167036923</v>
      </c>
      <c r="D1221">
        <v>3.41460628987088E-2</v>
      </c>
      <c r="F1221">
        <v>17223441.937611118</v>
      </c>
      <c r="G1221">
        <v>101.297318520293</v>
      </c>
      <c r="I1221">
        <v>8119.1674689277534</v>
      </c>
      <c r="J1221">
        <v>0</v>
      </c>
      <c r="L1221">
        <f t="shared" si="66"/>
        <v>4.714021447244985E-4</v>
      </c>
      <c r="M1221">
        <v>0</v>
      </c>
      <c r="N1221" t="e">
        <f t="shared" si="67"/>
        <v>#DIV/0!</v>
      </c>
      <c r="O1221">
        <f t="shared" si="68"/>
        <v>3055.7375409980941</v>
      </c>
      <c r="P1221">
        <f t="shared" si="68"/>
        <v>2966.5885294237969</v>
      </c>
      <c r="Q1221" t="e">
        <f t="shared" si="68"/>
        <v>#DIV/0!</v>
      </c>
    </row>
    <row r="1222" spans="1:17">
      <c r="A1222">
        <f>B1262</f>
        <v>2047</v>
      </c>
      <c r="B1222" s="50">
        <v>2007</v>
      </c>
      <c r="C1222">
        <v>5705.9618263559742</v>
      </c>
      <c r="D1222">
        <v>0.14475410786363299</v>
      </c>
      <c r="F1222">
        <v>17812732.549292114</v>
      </c>
      <c r="G1222">
        <v>459.67297016945099</v>
      </c>
      <c r="I1222">
        <v>8230.0900407259378</v>
      </c>
      <c r="J1222">
        <v>0</v>
      </c>
      <c r="L1222">
        <f t="shared" si="66"/>
        <v>4.6203411059764693E-4</v>
      </c>
      <c r="M1222">
        <v>0</v>
      </c>
      <c r="N1222" t="e">
        <f t="shared" si="67"/>
        <v>#DIV/0!</v>
      </c>
      <c r="O1222">
        <f t="shared" si="68"/>
        <v>3121.7756254545334</v>
      </c>
      <c r="P1222">
        <f t="shared" si="68"/>
        <v>3175.5435265608517</v>
      </c>
      <c r="Q1222" t="e">
        <f t="shared" si="68"/>
        <v>#DIV/0!</v>
      </c>
    </row>
    <row r="1223" spans="1:17">
      <c r="A1223">
        <f>B1262</f>
        <v>2047</v>
      </c>
      <c r="B1223" s="50">
        <v>2008</v>
      </c>
      <c r="C1223">
        <v>4784.9164592424986</v>
      </c>
      <c r="D1223">
        <v>2.53058031682485</v>
      </c>
      <c r="F1223">
        <v>15576400.701897942</v>
      </c>
      <c r="G1223">
        <v>7525.2086205764299</v>
      </c>
      <c r="I1223">
        <v>7143.554807812141</v>
      </c>
      <c r="J1223">
        <v>0</v>
      </c>
      <c r="L1223">
        <f t="shared" si="66"/>
        <v>4.5861395995942236E-4</v>
      </c>
      <c r="M1223">
        <v>0</v>
      </c>
      <c r="N1223" t="e">
        <f t="shared" si="67"/>
        <v>#DIV/0!</v>
      </c>
      <c r="O1223">
        <f t="shared" si="68"/>
        <v>3255.3129891767944</v>
      </c>
      <c r="P1223">
        <f t="shared" si="68"/>
        <v>2973.7086669584155</v>
      </c>
      <c r="Q1223" t="e">
        <f t="shared" si="68"/>
        <v>#DIV/0!</v>
      </c>
    </row>
    <row r="1224" spans="1:17">
      <c r="A1224">
        <f>B1262</f>
        <v>2047</v>
      </c>
      <c r="B1224" s="50">
        <v>2009</v>
      </c>
      <c r="C1224">
        <v>3381.6061545703001</v>
      </c>
      <c r="D1224">
        <v>0.404252557204684</v>
      </c>
      <c r="F1224">
        <v>11070405.316757917</v>
      </c>
      <c r="G1224">
        <v>1406.1143585674999</v>
      </c>
      <c r="I1224">
        <v>4703.0361479863705</v>
      </c>
      <c r="J1224">
        <v>0</v>
      </c>
      <c r="L1224">
        <f t="shared" si="66"/>
        <v>4.2482962578317804E-4</v>
      </c>
      <c r="M1224">
        <v>0</v>
      </c>
      <c r="N1224" t="e">
        <f t="shared" si="67"/>
        <v>#DIV/0!</v>
      </c>
      <c r="O1224">
        <f t="shared" si="68"/>
        <v>3273.7121979140211</v>
      </c>
      <c r="P1224">
        <f t="shared" si="68"/>
        <v>3478.3066513925505</v>
      </c>
      <c r="Q1224" t="e">
        <f t="shared" si="68"/>
        <v>#DIV/0!</v>
      </c>
    </row>
    <row r="1225" spans="1:17">
      <c r="A1225">
        <f>B1262</f>
        <v>2047</v>
      </c>
      <c r="B1225" s="50">
        <v>2010</v>
      </c>
      <c r="C1225">
        <v>4419.7436744831193</v>
      </c>
      <c r="D1225">
        <v>2.2114385115930002</v>
      </c>
      <c r="E1225">
        <v>9.50126765949494E-2</v>
      </c>
      <c r="F1225">
        <v>15465616.1946282</v>
      </c>
      <c r="G1225">
        <v>7520.1490250748802</v>
      </c>
      <c r="H1225">
        <v>260.37851895968601</v>
      </c>
      <c r="I1225">
        <v>6222.8154503995866</v>
      </c>
      <c r="J1225">
        <v>0</v>
      </c>
      <c r="K1225">
        <v>5.3972025493818999E-2</v>
      </c>
      <c r="L1225">
        <f t="shared" si="66"/>
        <v>4.0236453382057992E-4</v>
      </c>
      <c r="M1225">
        <v>0</v>
      </c>
      <c r="N1225">
        <f t="shared" si="67"/>
        <v>2.072829421929979E-4</v>
      </c>
      <c r="O1225">
        <f t="shared" si="68"/>
        <v>3499.2111157751415</v>
      </c>
      <c r="P1225">
        <f t="shared" si="68"/>
        <v>3400.5688992264918</v>
      </c>
      <c r="Q1225">
        <f t="shared" si="68"/>
        <v>2740.4608341864878</v>
      </c>
    </row>
    <row r="1226" spans="1:17">
      <c r="A1226">
        <f>B1262</f>
        <v>2047</v>
      </c>
      <c r="B1226" s="50">
        <v>2011</v>
      </c>
      <c r="C1226">
        <v>4696.2301083809043</v>
      </c>
      <c r="D1226">
        <v>28.351618784182588</v>
      </c>
      <c r="E1226">
        <v>4.3358330448593501</v>
      </c>
      <c r="F1226">
        <v>17896987.297008187</v>
      </c>
      <c r="G1226">
        <v>102166.51371970029</v>
      </c>
      <c r="H1226">
        <v>12683.1229630781</v>
      </c>
      <c r="I1226">
        <v>7328.8214867266233</v>
      </c>
      <c r="J1226">
        <v>0</v>
      </c>
      <c r="K1226">
        <v>2.6163690104213502</v>
      </c>
      <c r="L1226">
        <f t="shared" si="66"/>
        <v>4.0950028991481555E-4</v>
      </c>
      <c r="M1226">
        <v>0</v>
      </c>
      <c r="N1226">
        <f t="shared" si="67"/>
        <v>2.0628744340316454E-4</v>
      </c>
      <c r="O1226">
        <f t="shared" si="68"/>
        <v>3810.9263992556876</v>
      </c>
      <c r="P1226">
        <f t="shared" si="68"/>
        <v>3603.5513350193305</v>
      </c>
      <c r="Q1226">
        <f t="shared" si="68"/>
        <v>2925.1871167215404</v>
      </c>
    </row>
    <row r="1227" spans="1:17">
      <c r="A1227">
        <f>B1262</f>
        <v>2047</v>
      </c>
      <c r="B1227" s="50">
        <v>2012</v>
      </c>
      <c r="C1227">
        <v>6134.3671157792069</v>
      </c>
      <c r="D1227">
        <v>45.006959737107152</v>
      </c>
      <c r="E1227">
        <v>44.052296740981902</v>
      </c>
      <c r="F1227">
        <v>23644877.786377497</v>
      </c>
      <c r="G1227">
        <v>170414.92890864328</v>
      </c>
      <c r="H1227">
        <v>138018.44299106399</v>
      </c>
      <c r="I1227">
        <v>9210.8511106452661</v>
      </c>
      <c r="J1227">
        <v>0</v>
      </c>
      <c r="K1227">
        <v>27.850464756127199</v>
      </c>
      <c r="L1227">
        <f t="shared" si="66"/>
        <v>3.895495334702853E-4</v>
      </c>
      <c r="M1227">
        <v>0</v>
      </c>
      <c r="N1227">
        <f t="shared" si="67"/>
        <v>2.0178799407214281E-4</v>
      </c>
      <c r="O1227">
        <f t="shared" si="68"/>
        <v>3854.4934367486171</v>
      </c>
      <c r="P1227">
        <f t="shared" si="68"/>
        <v>3786.4128104645179</v>
      </c>
      <c r="Q1227">
        <f t="shared" si="68"/>
        <v>3133.0589595040406</v>
      </c>
    </row>
    <row r="1228" spans="1:17">
      <c r="A1228">
        <f>B1262</f>
        <v>2047</v>
      </c>
      <c r="B1228" s="50">
        <v>2013</v>
      </c>
      <c r="C1228">
        <v>8189.0668547797241</v>
      </c>
      <c r="D1228">
        <v>126.12741654068168</v>
      </c>
      <c r="E1228">
        <v>86.921980726971995</v>
      </c>
      <c r="F1228">
        <v>33682281.393020526</v>
      </c>
      <c r="G1228">
        <v>500651.46370682534</v>
      </c>
      <c r="H1228">
        <v>290232.71565453499</v>
      </c>
      <c r="I1228">
        <v>12854.633638841056</v>
      </c>
      <c r="J1228">
        <v>0</v>
      </c>
      <c r="K1228">
        <v>57.649844681387599</v>
      </c>
      <c r="L1228">
        <f t="shared" si="66"/>
        <v>3.816437933300067E-4</v>
      </c>
      <c r="M1228">
        <v>0</v>
      </c>
      <c r="N1228">
        <f t="shared" si="67"/>
        <v>1.9863317114810863E-4</v>
      </c>
      <c r="O1228">
        <f t="shared" si="68"/>
        <v>4113.0793032128122</v>
      </c>
      <c r="P1228">
        <f t="shared" si="68"/>
        <v>3969.410279210334</v>
      </c>
      <c r="Q1228">
        <f t="shared" si="68"/>
        <v>3339.002554097061</v>
      </c>
    </row>
    <row r="1229" spans="1:17">
      <c r="A1229">
        <f>B1262</f>
        <v>2047</v>
      </c>
      <c r="B1229" s="50">
        <v>2014</v>
      </c>
      <c r="C1229">
        <v>8606.4201940554449</v>
      </c>
      <c r="D1229">
        <v>146.27154282961141</v>
      </c>
      <c r="E1229">
        <v>128.36869607918001</v>
      </c>
      <c r="F1229">
        <v>37378084.611716747</v>
      </c>
      <c r="G1229">
        <v>611321.28630008281</v>
      </c>
      <c r="H1229">
        <v>457329.08484664402</v>
      </c>
      <c r="I1229">
        <v>14210.412008006906</v>
      </c>
      <c r="J1229">
        <v>0</v>
      </c>
      <c r="K1229">
        <v>89.900688087923996</v>
      </c>
      <c r="L1229">
        <f t="shared" si="66"/>
        <v>3.8018031570168873E-4</v>
      </c>
      <c r="M1229">
        <v>0</v>
      </c>
      <c r="N1229">
        <f t="shared" si="67"/>
        <v>1.9657767473518629E-4</v>
      </c>
      <c r="O1229">
        <f t="shared" si="68"/>
        <v>4343.0466754963027</v>
      </c>
      <c r="P1229">
        <f t="shared" si="68"/>
        <v>4179.3589817548991</v>
      </c>
      <c r="Q1229">
        <f t="shared" si="68"/>
        <v>3562.6215644081608</v>
      </c>
    </row>
    <row r="1230" spans="1:17">
      <c r="A1230">
        <f>B1262</f>
        <v>2047</v>
      </c>
      <c r="B1230" s="50">
        <v>2015</v>
      </c>
      <c r="C1230">
        <v>11729.966342780708</v>
      </c>
      <c r="D1230">
        <v>207.17089361892698</v>
      </c>
      <c r="E1230">
        <v>100.18822350202051</v>
      </c>
      <c r="F1230">
        <v>54604780.244360998</v>
      </c>
      <c r="G1230">
        <v>916078.67213086516</v>
      </c>
      <c r="H1230">
        <v>384132.89398351614</v>
      </c>
      <c r="I1230">
        <v>20310.078683830448</v>
      </c>
      <c r="J1230">
        <v>0</v>
      </c>
      <c r="K1230">
        <v>74.589451808420137</v>
      </c>
      <c r="L1230">
        <f t="shared" si="66"/>
        <v>3.719468990249779E-4</v>
      </c>
      <c r="M1230">
        <v>0</v>
      </c>
      <c r="N1230">
        <f t="shared" si="67"/>
        <v>1.9417616397001634E-4</v>
      </c>
      <c r="O1230">
        <f t="shared" si="68"/>
        <v>4655.1523379236205</v>
      </c>
      <c r="P1230">
        <f t="shared" si="68"/>
        <v>4421.8502711868059</v>
      </c>
      <c r="Q1230">
        <f t="shared" si="68"/>
        <v>3834.1122395065654</v>
      </c>
    </row>
    <row r="1231" spans="1:17">
      <c r="A1231">
        <f>B1262</f>
        <v>2047</v>
      </c>
      <c r="B1231" s="50">
        <v>2016</v>
      </c>
      <c r="C1231">
        <v>12480.604785877666</v>
      </c>
      <c r="D1231">
        <v>377.64938590146198</v>
      </c>
      <c r="E1231">
        <v>118.87619914746112</v>
      </c>
      <c r="F1231">
        <v>60901254.158267446</v>
      </c>
      <c r="G1231">
        <v>1741228.89254288</v>
      </c>
      <c r="H1231">
        <v>491816.38441817567</v>
      </c>
      <c r="I1231">
        <v>22239.08390856237</v>
      </c>
      <c r="J1231">
        <v>0</v>
      </c>
      <c r="K1231">
        <v>94.327255665828858</v>
      </c>
      <c r="L1231">
        <f t="shared" si="66"/>
        <v>3.6516627146574744E-4</v>
      </c>
      <c r="M1231">
        <v>0</v>
      </c>
      <c r="N1231">
        <f t="shared" si="67"/>
        <v>1.9179364220941737E-4</v>
      </c>
      <c r="O1231">
        <f t="shared" si="68"/>
        <v>4879.6717148819425</v>
      </c>
      <c r="P1231">
        <f t="shared" si="68"/>
        <v>4610.7023009888053</v>
      </c>
      <c r="Q1231">
        <f t="shared" si="68"/>
        <v>4137.2149172442614</v>
      </c>
    </row>
    <row r="1232" spans="1:17">
      <c r="A1232">
        <f>B1262</f>
        <v>2047</v>
      </c>
      <c r="B1232" s="50">
        <v>2017</v>
      </c>
      <c r="C1232">
        <v>15213.955245929707</v>
      </c>
      <c r="D1232">
        <v>745.86280734221305</v>
      </c>
      <c r="E1232">
        <v>333.72765072892156</v>
      </c>
      <c r="F1232">
        <v>77535563.683876261</v>
      </c>
      <c r="G1232">
        <v>3639022.4677822301</v>
      </c>
      <c r="H1232">
        <v>1422263.4683246792</v>
      </c>
      <c r="I1232">
        <v>28480.969949082661</v>
      </c>
      <c r="J1232">
        <v>0</v>
      </c>
      <c r="K1232">
        <v>271.54309150799628</v>
      </c>
      <c r="L1232">
        <f t="shared" si="66"/>
        <v>3.6732782475411806E-4</v>
      </c>
      <c r="M1232">
        <v>0</v>
      </c>
      <c r="N1232">
        <f t="shared" si="67"/>
        <v>1.9092319922120612E-4</v>
      </c>
      <c r="O1232">
        <f t="shared" si="68"/>
        <v>5096.3449300680622</v>
      </c>
      <c r="P1232">
        <f t="shared" si="68"/>
        <v>4878.9434624705609</v>
      </c>
      <c r="Q1232">
        <f t="shared" si="68"/>
        <v>4261.7489597226913</v>
      </c>
    </row>
    <row r="1233" spans="1:17">
      <c r="A1233">
        <f>B1262</f>
        <v>2047</v>
      </c>
      <c r="B1233" s="50">
        <v>2018</v>
      </c>
      <c r="C1233">
        <v>16933.872811118767</v>
      </c>
      <c r="D1233">
        <v>1622.7242777797501</v>
      </c>
      <c r="E1233">
        <v>393.43457908523794</v>
      </c>
      <c r="F1233">
        <v>90496030.540906057</v>
      </c>
      <c r="G1233">
        <v>8367683.1528946199</v>
      </c>
      <c r="H1233">
        <v>1838048.2906691129</v>
      </c>
      <c r="I1233">
        <v>33336.020033012101</v>
      </c>
      <c r="J1233">
        <v>0</v>
      </c>
      <c r="K1233">
        <v>347.8767737168389</v>
      </c>
      <c r="L1233">
        <f t="shared" si="66"/>
        <v>3.6836996975180626E-4</v>
      </c>
      <c r="M1233">
        <v>0</v>
      </c>
      <c r="N1233">
        <f t="shared" si="67"/>
        <v>1.8926421872746322E-4</v>
      </c>
      <c r="O1233">
        <f t="shared" si="68"/>
        <v>5344.0835153483877</v>
      </c>
      <c r="P1233">
        <f t="shared" si="68"/>
        <v>5156.5649614508038</v>
      </c>
      <c r="Q1233">
        <f t="shared" si="68"/>
        <v>4671.8015862832899</v>
      </c>
    </row>
    <row r="1234" spans="1:17">
      <c r="A1234">
        <f>B1262</f>
        <v>2047</v>
      </c>
      <c r="B1234" s="50">
        <v>2019</v>
      </c>
      <c r="C1234">
        <v>15522.633735262823</v>
      </c>
      <c r="D1234">
        <v>1351.9288388310447</v>
      </c>
      <c r="E1234">
        <v>373.77542446724669</v>
      </c>
      <c r="F1234">
        <v>85203805.665007681</v>
      </c>
      <c r="G1234">
        <v>7380444.8306324035</v>
      </c>
      <c r="H1234">
        <v>1921388.152117718</v>
      </c>
      <c r="I1234">
        <v>30441.32928861937</v>
      </c>
      <c r="J1234">
        <v>0</v>
      </c>
      <c r="K1234">
        <v>351.261861360784</v>
      </c>
      <c r="L1234">
        <f t="shared" si="66"/>
        <v>3.572766386551359E-4</v>
      </c>
      <c r="M1234">
        <v>0</v>
      </c>
      <c r="N1234">
        <f t="shared" si="67"/>
        <v>1.8281671039432077E-4</v>
      </c>
      <c r="O1234">
        <f t="shared" si="68"/>
        <v>5489.0044510584494</v>
      </c>
      <c r="P1234">
        <f t="shared" si="68"/>
        <v>5459.196237735383</v>
      </c>
      <c r="Q1234">
        <f t="shared" si="68"/>
        <v>5140.4881817907908</v>
      </c>
    </row>
    <row r="1235" spans="1:17">
      <c r="A1235">
        <f>B1262</f>
        <v>2047</v>
      </c>
      <c r="B1235" s="50">
        <v>2020</v>
      </c>
      <c r="C1235">
        <v>13833.153619279394</v>
      </c>
      <c r="D1235">
        <v>719.96393059937202</v>
      </c>
      <c r="E1235">
        <v>400.33301648435815</v>
      </c>
      <c r="F1235">
        <v>77942978.696669102</v>
      </c>
      <c r="G1235">
        <v>4135861.058588821</v>
      </c>
      <c r="H1235">
        <v>2138849.0056893136</v>
      </c>
      <c r="I1235">
        <v>27161.173782765985</v>
      </c>
      <c r="J1235">
        <v>0</v>
      </c>
      <c r="K1235">
        <v>382.63687478249665</v>
      </c>
      <c r="L1235">
        <f t="shared" si="66"/>
        <v>3.4847492663154687E-4</v>
      </c>
      <c r="M1235">
        <v>0</v>
      </c>
      <c r="N1235">
        <f t="shared" si="67"/>
        <v>1.7889849810093513E-4</v>
      </c>
      <c r="O1235">
        <f t="shared" si="68"/>
        <v>5634.5053949259445</v>
      </c>
      <c r="P1235">
        <f t="shared" si="68"/>
        <v>5744.5392509395642</v>
      </c>
      <c r="Q1235">
        <f t="shared" si="68"/>
        <v>5342.6745175110555</v>
      </c>
    </row>
    <row r="1236" spans="1:17">
      <c r="A1236">
        <f>B1262</f>
        <v>2047</v>
      </c>
      <c r="B1236" s="50">
        <v>2021</v>
      </c>
      <c r="C1236">
        <v>18806.725319317666</v>
      </c>
      <c r="D1236">
        <v>1191.1666038368494</v>
      </c>
      <c r="E1236">
        <v>658.40791330674006</v>
      </c>
      <c r="F1236">
        <v>110034669.31423533</v>
      </c>
      <c r="G1236">
        <v>7028270.4778591935</v>
      </c>
      <c r="H1236">
        <v>3728859.9442377025</v>
      </c>
      <c r="I1236">
        <v>36525.584809377258</v>
      </c>
      <c r="J1236">
        <v>0</v>
      </c>
      <c r="K1236">
        <v>644.44696736708363</v>
      </c>
      <c r="L1236">
        <f t="shared" ref="L1236:L1299" si="69">I1236/F1236</f>
        <v>3.3194614967277315E-4</v>
      </c>
      <c r="M1236">
        <v>0</v>
      </c>
      <c r="N1236">
        <f t="shared" ref="N1236:N1299" si="70">K1236/H1236</f>
        <v>1.7282680953543538E-4</v>
      </c>
      <c r="O1236">
        <f t="shared" ref="O1236:Q1299" si="71">F1236/C1236</f>
        <v>5850.8149316782565</v>
      </c>
      <c r="P1236">
        <f t="shared" si="71"/>
        <v>5900.3253241154798</v>
      </c>
      <c r="Q1236">
        <f t="shared" si="71"/>
        <v>5663.4494648008513</v>
      </c>
    </row>
    <row r="1237" spans="1:17">
      <c r="A1237">
        <f>B1262</f>
        <v>2047</v>
      </c>
      <c r="B1237" s="50">
        <v>2022</v>
      </c>
      <c r="C1237">
        <v>25031.568491182894</v>
      </c>
      <c r="D1237">
        <v>1847.654279228258</v>
      </c>
      <c r="E1237">
        <v>942.18193361364888</v>
      </c>
      <c r="F1237">
        <v>152118658.05944568</v>
      </c>
      <c r="G1237">
        <v>11301572.134039838</v>
      </c>
      <c r="H1237">
        <v>5585428.6878827978</v>
      </c>
      <c r="I1237">
        <v>48542.47376980228</v>
      </c>
      <c r="J1237">
        <v>0</v>
      </c>
      <c r="K1237">
        <v>872.61450989447803</v>
      </c>
      <c r="L1237">
        <f t="shared" si="69"/>
        <v>3.1910926896839051E-4</v>
      </c>
      <c r="M1237">
        <v>0</v>
      </c>
      <c r="N1237">
        <f t="shared" si="70"/>
        <v>1.5623053460293119E-4</v>
      </c>
      <c r="O1237">
        <f t="shared" si="71"/>
        <v>6077.0725619142831</v>
      </c>
      <c r="P1237">
        <f t="shared" si="71"/>
        <v>6116.7136412339878</v>
      </c>
      <c r="Q1237">
        <f t="shared" si="71"/>
        <v>5928.1848745076431</v>
      </c>
    </row>
    <row r="1238" spans="1:17">
      <c r="A1238">
        <f>B1262</f>
        <v>2047</v>
      </c>
      <c r="B1238" s="50">
        <v>2023</v>
      </c>
      <c r="C1238">
        <v>29131.855195796121</v>
      </c>
      <c r="D1238">
        <v>2349.3053131924403</v>
      </c>
      <c r="E1238">
        <v>1144.0949971792318</v>
      </c>
      <c r="F1238">
        <v>184164829.12559918</v>
      </c>
      <c r="G1238">
        <v>15085290.442650266</v>
      </c>
      <c r="H1238">
        <v>7113433.0010246783</v>
      </c>
      <c r="I1238">
        <v>56427.275566142307</v>
      </c>
      <c r="J1238">
        <v>0</v>
      </c>
      <c r="K1238">
        <v>1067.5897025879078</v>
      </c>
      <c r="L1238">
        <f t="shared" si="69"/>
        <v>3.0639550360432436E-4</v>
      </c>
      <c r="M1238">
        <v>0</v>
      </c>
      <c r="N1238">
        <f t="shared" si="70"/>
        <v>1.500807981791806E-4</v>
      </c>
      <c r="O1238">
        <f t="shared" si="71"/>
        <v>6321.7679714464293</v>
      </c>
      <c r="P1238">
        <f t="shared" si="71"/>
        <v>6421.1707000956221</v>
      </c>
      <c r="Q1238">
        <f t="shared" si="71"/>
        <v>6217.5195403903172</v>
      </c>
    </row>
    <row r="1239" spans="1:17">
      <c r="A1239">
        <f>B1262</f>
        <v>2047</v>
      </c>
      <c r="B1239" s="50">
        <v>2024</v>
      </c>
      <c r="C1239">
        <v>34549.926569446448</v>
      </c>
      <c r="D1239">
        <v>3030.4516585054275</v>
      </c>
      <c r="E1239">
        <v>1357.4365599708235</v>
      </c>
      <c r="F1239">
        <v>227417913.46128112</v>
      </c>
      <c r="G1239">
        <v>20420782.263561938</v>
      </c>
      <c r="H1239">
        <v>8836394.7145055309</v>
      </c>
      <c r="I1239">
        <v>66883.261624336097</v>
      </c>
      <c r="J1239">
        <v>0</v>
      </c>
      <c r="K1239">
        <v>1272.9581513960966</v>
      </c>
      <c r="L1239">
        <f t="shared" si="69"/>
        <v>2.940984753855956E-4</v>
      </c>
      <c r="M1239">
        <v>0</v>
      </c>
      <c r="N1239">
        <f t="shared" si="70"/>
        <v>1.4405854339060375E-4</v>
      </c>
      <c r="O1239">
        <f t="shared" si="71"/>
        <v>6582.2980261380271</v>
      </c>
      <c r="P1239">
        <f t="shared" si="71"/>
        <v>6738.5276403429434</v>
      </c>
      <c r="Q1239">
        <f t="shared" si="71"/>
        <v>6509.6189207512271</v>
      </c>
    </row>
    <row r="1240" spans="1:17">
      <c r="A1240">
        <f>B1262</f>
        <v>2047</v>
      </c>
      <c r="B1240" s="50">
        <v>2025</v>
      </c>
      <c r="C1240">
        <v>41079.681054918918</v>
      </c>
      <c r="D1240">
        <v>3870.6963196021211</v>
      </c>
      <c r="E1240">
        <v>1676.0397088039517</v>
      </c>
      <c r="F1240">
        <v>281913859.1736697</v>
      </c>
      <c r="G1240">
        <v>27345175.006108329</v>
      </c>
      <c r="H1240">
        <v>11440700.966628842</v>
      </c>
      <c r="I1240">
        <v>79454.023385185224</v>
      </c>
      <c r="J1240">
        <v>0</v>
      </c>
      <c r="K1240">
        <v>1578.3072959112453</v>
      </c>
      <c r="L1240">
        <f t="shared" si="69"/>
        <v>2.8183794730091122E-4</v>
      </c>
      <c r="M1240">
        <v>0</v>
      </c>
      <c r="N1240">
        <f t="shared" si="70"/>
        <v>1.3795547147984894E-4</v>
      </c>
      <c r="O1240">
        <f t="shared" si="71"/>
        <v>6862.6107100681365</v>
      </c>
      <c r="P1240">
        <f t="shared" si="71"/>
        <v>7064.6655661478526</v>
      </c>
      <c r="Q1240">
        <f t="shared" si="71"/>
        <v>6826.0321676943477</v>
      </c>
    </row>
    <row r="1241" spans="1:17">
      <c r="A1241">
        <f>B1262</f>
        <v>2047</v>
      </c>
      <c r="B1241" s="50">
        <v>2026</v>
      </c>
      <c r="C1241">
        <v>50032.940677156577</v>
      </c>
      <c r="D1241">
        <v>4221.4499179133472</v>
      </c>
      <c r="E1241">
        <v>1864.8534177734064</v>
      </c>
      <c r="F1241">
        <v>358007165.49385369</v>
      </c>
      <c r="G1241">
        <v>31197147.112565111</v>
      </c>
      <c r="H1241">
        <v>13316001.786996312</v>
      </c>
      <c r="I1241">
        <v>99355.866640732973</v>
      </c>
      <c r="J1241">
        <v>0</v>
      </c>
      <c r="K1241">
        <v>1827.475648250032</v>
      </c>
      <c r="L1241">
        <f t="shared" si="69"/>
        <v>2.7752479899019987E-4</v>
      </c>
      <c r="M1241">
        <v>0</v>
      </c>
      <c r="N1241">
        <f t="shared" si="70"/>
        <v>1.3723906601113901E-4</v>
      </c>
      <c r="O1241">
        <f t="shared" si="71"/>
        <v>7155.4292162025204</v>
      </c>
      <c r="P1241">
        <f t="shared" si="71"/>
        <v>7390.1497635167461</v>
      </c>
      <c r="Q1241">
        <f t="shared" si="71"/>
        <v>7140.5085569113116</v>
      </c>
    </row>
    <row r="1242" spans="1:17">
      <c r="A1242">
        <f>B1262</f>
        <v>2047</v>
      </c>
      <c r="B1242" s="50">
        <v>2027</v>
      </c>
      <c r="C1242">
        <v>60113.052945579169</v>
      </c>
      <c r="D1242">
        <v>5303.4678841427158</v>
      </c>
      <c r="E1242">
        <v>2293.2605410547649</v>
      </c>
      <c r="F1242">
        <v>449173736.83846539</v>
      </c>
      <c r="G1242">
        <v>40932526.742483944</v>
      </c>
      <c r="H1242">
        <v>17151865.780338421</v>
      </c>
      <c r="I1242">
        <v>124297.53021918217</v>
      </c>
      <c r="J1242">
        <v>0</v>
      </c>
      <c r="K1242">
        <v>2344.6566952308422</v>
      </c>
      <c r="L1242">
        <f t="shared" si="69"/>
        <v>2.7672483946647756E-4</v>
      </c>
      <c r="M1242">
        <v>0</v>
      </c>
      <c r="N1242">
        <f t="shared" si="70"/>
        <v>1.366998042812681E-4</v>
      </c>
      <c r="O1242">
        <f t="shared" si="71"/>
        <v>7472.1498048869016</v>
      </c>
      <c r="P1242">
        <f t="shared" si="71"/>
        <v>7718.0681841916203</v>
      </c>
      <c r="Q1242">
        <f t="shared" si="71"/>
        <v>7479.2486389050118</v>
      </c>
    </row>
    <row r="1243" spans="1:17">
      <c r="A1243">
        <f>B1262</f>
        <v>2047</v>
      </c>
      <c r="B1243" s="50">
        <v>2028</v>
      </c>
      <c r="C1243">
        <v>71662.291244721971</v>
      </c>
      <c r="D1243">
        <v>6606.013417630048</v>
      </c>
      <c r="E1243">
        <v>2772.1654972477318</v>
      </c>
      <c r="F1243">
        <v>559373027.73945284</v>
      </c>
      <c r="G1243">
        <v>53231343.019160733</v>
      </c>
      <c r="H1243">
        <v>21706096.324239999</v>
      </c>
      <c r="I1243">
        <v>154428.94738838443</v>
      </c>
      <c r="J1243">
        <v>0</v>
      </c>
      <c r="K1243">
        <v>2956.0945411612806</v>
      </c>
      <c r="L1243">
        <f t="shared" si="69"/>
        <v>2.7607506928331018E-4</v>
      </c>
      <c r="M1243">
        <v>0</v>
      </c>
      <c r="N1243">
        <f t="shared" si="70"/>
        <v>1.3618729489650797E-4</v>
      </c>
      <c r="O1243">
        <f t="shared" si="71"/>
        <v>7805.6815938138379</v>
      </c>
      <c r="P1243">
        <f t="shared" si="71"/>
        <v>8058.013154665653</v>
      </c>
      <c r="Q1243">
        <f t="shared" si="71"/>
        <v>7830.0146025878685</v>
      </c>
    </row>
    <row r="1244" spans="1:17">
      <c r="A1244">
        <f>B1262</f>
        <v>2047</v>
      </c>
      <c r="B1244" s="50">
        <v>2029</v>
      </c>
      <c r="C1244">
        <v>84035.78095729764</v>
      </c>
      <c r="D1244">
        <v>8035.0185196673983</v>
      </c>
      <c r="E1244">
        <v>3285.7641682400081</v>
      </c>
      <c r="F1244">
        <v>685317280.6303556</v>
      </c>
      <c r="G1244">
        <v>67552461.289319947</v>
      </c>
      <c r="H1244">
        <v>26917659.125804838</v>
      </c>
      <c r="I1244">
        <v>188805.82166981924</v>
      </c>
      <c r="J1244">
        <v>0</v>
      </c>
      <c r="K1244">
        <v>3653.0022666262803</v>
      </c>
      <c r="L1244">
        <f t="shared" si="69"/>
        <v>2.7550132910139874E-4</v>
      </c>
      <c r="M1244">
        <v>0</v>
      </c>
      <c r="N1244">
        <f t="shared" si="70"/>
        <v>1.3571025064078841E-4</v>
      </c>
      <c r="O1244">
        <f t="shared" si="71"/>
        <v>8155.0652927066403</v>
      </c>
      <c r="P1244">
        <f t="shared" si="71"/>
        <v>8407.2564517394803</v>
      </c>
      <c r="Q1244">
        <f t="shared" si="71"/>
        <v>8192.2066671702287</v>
      </c>
    </row>
    <row r="1245" spans="1:17">
      <c r="A1245">
        <f>B1262</f>
        <v>2047</v>
      </c>
      <c r="B1245" s="50">
        <v>2030</v>
      </c>
      <c r="C1245">
        <v>96925.650471200206</v>
      </c>
      <c r="D1245">
        <v>9757.6247782840564</v>
      </c>
      <c r="E1245">
        <v>3842.4429275940029</v>
      </c>
      <c r="F1245">
        <v>825778889.89772546</v>
      </c>
      <c r="G1245">
        <v>85589394.753914848</v>
      </c>
      <c r="H1245">
        <v>32915753.629662283</v>
      </c>
      <c r="I1245">
        <v>226955.66661158836</v>
      </c>
      <c r="J1245">
        <v>0</v>
      </c>
      <c r="K1245">
        <v>4452.0583342155151</v>
      </c>
      <c r="L1245">
        <f t="shared" si="69"/>
        <v>2.7483830040714329E-4</v>
      </c>
      <c r="M1245">
        <v>0</v>
      </c>
      <c r="N1245">
        <f t="shared" si="70"/>
        <v>1.3525615680278725E-4</v>
      </c>
      <c r="O1245">
        <f t="shared" si="71"/>
        <v>8519.7147079563983</v>
      </c>
      <c r="P1245">
        <f t="shared" si="71"/>
        <v>8771.5398674067801</v>
      </c>
      <c r="Q1245">
        <f t="shared" si="71"/>
        <v>8566.3611014966773</v>
      </c>
    </row>
    <row r="1246" spans="1:17">
      <c r="A1246">
        <f>B1262</f>
        <v>2047</v>
      </c>
      <c r="B1246" s="50">
        <v>2031</v>
      </c>
      <c r="C1246">
        <v>110599.49274885935</v>
      </c>
      <c r="D1246">
        <v>11160.502122782709</v>
      </c>
      <c r="E1246">
        <v>4389.6888684156629</v>
      </c>
      <c r="F1246">
        <v>984526342.80786252</v>
      </c>
      <c r="G1246">
        <v>102312328.49428572</v>
      </c>
      <c r="H1246">
        <v>39326663.389922932</v>
      </c>
      <c r="I1246">
        <v>270050.32898100634</v>
      </c>
      <c r="J1246">
        <v>0</v>
      </c>
      <c r="K1246">
        <v>5301.2092578929387</v>
      </c>
      <c r="L1246">
        <f t="shared" si="69"/>
        <v>2.7429467068481336E-4</v>
      </c>
      <c r="M1246">
        <v>0</v>
      </c>
      <c r="N1246">
        <f t="shared" si="70"/>
        <v>1.347993651363599E-4</v>
      </c>
      <c r="O1246">
        <f t="shared" si="71"/>
        <v>8901.7256620104727</v>
      </c>
      <c r="P1246">
        <f t="shared" si="71"/>
        <v>9167.3589027350699</v>
      </c>
      <c r="Q1246">
        <f t="shared" si="71"/>
        <v>8958.8726146135286</v>
      </c>
    </row>
    <row r="1247" spans="1:17">
      <c r="A1247">
        <f>B1262</f>
        <v>2047</v>
      </c>
      <c r="B1247" s="50">
        <v>2032</v>
      </c>
      <c r="C1247">
        <v>125321.78639776519</v>
      </c>
      <c r="D1247">
        <v>12657.307141828398</v>
      </c>
      <c r="E1247">
        <v>4976.2918656864204</v>
      </c>
      <c r="F1247">
        <v>1165376175.23384</v>
      </c>
      <c r="G1247">
        <v>121150122.1470561</v>
      </c>
      <c r="H1247">
        <v>46605986.70279602</v>
      </c>
      <c r="I1247">
        <v>319134.24564006651</v>
      </c>
      <c r="J1247">
        <v>0</v>
      </c>
      <c r="K1247">
        <v>6262.2572174728684</v>
      </c>
      <c r="L1247">
        <f t="shared" si="69"/>
        <v>2.7384655051492727E-4</v>
      </c>
      <c r="M1247">
        <v>0</v>
      </c>
      <c r="N1247">
        <f t="shared" si="70"/>
        <v>1.3436594009707295E-4</v>
      </c>
      <c r="O1247">
        <f t="shared" si="71"/>
        <v>9299.0708856877718</v>
      </c>
      <c r="P1247">
        <f t="shared" si="71"/>
        <v>9571.5558443464852</v>
      </c>
      <c r="Q1247">
        <f t="shared" si="71"/>
        <v>9365.6055474083969</v>
      </c>
    </row>
    <row r="1248" spans="1:17">
      <c r="A1248">
        <f>B1262</f>
        <v>2047</v>
      </c>
      <c r="B1248" s="50">
        <v>2033</v>
      </c>
      <c r="C1248">
        <v>139411.49875566337</v>
      </c>
      <c r="D1248">
        <v>14108.045207153824</v>
      </c>
      <c r="E1248">
        <v>5541.187970266079</v>
      </c>
      <c r="F1248">
        <v>1354117439.6224673</v>
      </c>
      <c r="G1248">
        <v>140936170.65810749</v>
      </c>
      <c r="H1248">
        <v>54239193.732199781</v>
      </c>
      <c r="I1248">
        <v>370165.70562382194</v>
      </c>
      <c r="J1248">
        <v>0</v>
      </c>
      <c r="K1248">
        <v>7265.5893715889933</v>
      </c>
      <c r="L1248">
        <f t="shared" si="69"/>
        <v>2.7336307383134023E-4</v>
      </c>
      <c r="M1248">
        <v>0</v>
      </c>
      <c r="N1248">
        <f t="shared" si="70"/>
        <v>1.3395459761924309E-4</v>
      </c>
      <c r="O1248">
        <f t="shared" si="71"/>
        <v>9713.0972101213301</v>
      </c>
      <c r="P1248">
        <f t="shared" si="71"/>
        <v>9989.7731109227243</v>
      </c>
      <c r="Q1248">
        <f t="shared" si="71"/>
        <v>9788.3692131085209</v>
      </c>
    </row>
    <row r="1249" spans="1:17">
      <c r="A1249">
        <f>B1262</f>
        <v>2047</v>
      </c>
      <c r="B1249" s="50">
        <v>2034</v>
      </c>
      <c r="C1249">
        <v>154038.49860533941</v>
      </c>
      <c r="D1249">
        <v>15615.715039119241</v>
      </c>
      <c r="E1249">
        <v>6127.9176821218798</v>
      </c>
      <c r="F1249">
        <v>1562566657.9612248</v>
      </c>
      <c r="G1249">
        <v>162708569.89398873</v>
      </c>
      <c r="H1249">
        <v>62671568.415759623</v>
      </c>
      <c r="I1249">
        <v>426427.71624833858</v>
      </c>
      <c r="J1249">
        <v>0</v>
      </c>
      <c r="K1249">
        <v>8370.7950244893</v>
      </c>
      <c r="L1249">
        <f t="shared" si="69"/>
        <v>2.7290209609663922E-4</v>
      </c>
      <c r="M1249">
        <v>0</v>
      </c>
      <c r="N1249">
        <f t="shared" si="70"/>
        <v>1.3356606889040852E-4</v>
      </c>
      <c r="O1249">
        <f t="shared" si="71"/>
        <v>10144.000831666519</v>
      </c>
      <c r="P1249">
        <f t="shared" si="71"/>
        <v>10419.540154670101</v>
      </c>
      <c r="Q1249">
        <f t="shared" si="71"/>
        <v>10227.221001777343</v>
      </c>
    </row>
    <row r="1250" spans="1:17">
      <c r="A1250">
        <f>B1262</f>
        <v>2047</v>
      </c>
      <c r="B1250" s="50">
        <v>2035</v>
      </c>
      <c r="C1250">
        <v>166811.04760390468</v>
      </c>
      <c r="D1250">
        <v>16952.717984238185</v>
      </c>
      <c r="E1250">
        <v>6644.1748486304732</v>
      </c>
      <c r="F1250">
        <v>1766891933.5851293</v>
      </c>
      <c r="G1250">
        <v>184160912.72045559</v>
      </c>
      <c r="H1250">
        <v>70977285.081454083</v>
      </c>
      <c r="I1250">
        <v>481336.8165045777</v>
      </c>
      <c r="J1250">
        <v>0</v>
      </c>
      <c r="K1250">
        <v>9454.1403321158741</v>
      </c>
      <c r="L1250">
        <f t="shared" si="69"/>
        <v>2.7242006562784886E-4</v>
      </c>
      <c r="M1250">
        <v>0</v>
      </c>
      <c r="N1250">
        <f t="shared" si="70"/>
        <v>1.3319952039960714E-4</v>
      </c>
      <c r="O1250">
        <f t="shared" si="71"/>
        <v>10592.175751936051</v>
      </c>
      <c r="P1250">
        <f t="shared" si="71"/>
        <v>10863.20865431015</v>
      </c>
      <c r="Q1250">
        <f t="shared" si="71"/>
        <v>10682.633539676373</v>
      </c>
    </row>
    <row r="1251" spans="1:17">
      <c r="A1251">
        <f>B1262</f>
        <v>2047</v>
      </c>
      <c r="B1251" s="50">
        <v>2036</v>
      </c>
      <c r="C1251">
        <v>180591.82805508748</v>
      </c>
      <c r="D1251">
        <v>18382.913963089992</v>
      </c>
      <c r="E1251">
        <v>7198.8097768442749</v>
      </c>
      <c r="F1251">
        <v>1997075003.8114679</v>
      </c>
      <c r="G1251">
        <v>208065112.42678261</v>
      </c>
      <c r="H1251">
        <v>80307010.935785413</v>
      </c>
      <c r="I1251">
        <v>543190.75499195128</v>
      </c>
      <c r="J1251">
        <v>0</v>
      </c>
      <c r="K1251">
        <v>10668.772101231791</v>
      </c>
      <c r="L1251">
        <f t="shared" si="69"/>
        <v>2.7199316698434361E-4</v>
      </c>
      <c r="M1251">
        <v>0</v>
      </c>
      <c r="N1251">
        <f t="shared" si="70"/>
        <v>1.3284982191358967E-4</v>
      </c>
      <c r="O1251">
        <f t="shared" si="71"/>
        <v>11058.501513159737</v>
      </c>
      <c r="P1251">
        <f t="shared" si="71"/>
        <v>11318.396683167028</v>
      </c>
      <c r="Q1251">
        <f t="shared" si="71"/>
        <v>11155.595636670567</v>
      </c>
    </row>
    <row r="1252" spans="1:17">
      <c r="A1252">
        <f>B1262</f>
        <v>2047</v>
      </c>
      <c r="B1252" s="50">
        <v>2037</v>
      </c>
      <c r="C1252">
        <v>191588.24178791259</v>
      </c>
      <c r="D1252">
        <v>19533.13615809266</v>
      </c>
      <c r="E1252">
        <v>7643.0963519720244</v>
      </c>
      <c r="F1252">
        <v>2211182685.0116224</v>
      </c>
      <c r="G1252">
        <v>230183992.78606975</v>
      </c>
      <c r="H1252">
        <v>88997166.206127271</v>
      </c>
      <c r="I1252">
        <v>600525.77441254305</v>
      </c>
      <c r="J1252">
        <v>0</v>
      </c>
      <c r="K1252">
        <v>11794.324664167836</v>
      </c>
      <c r="L1252">
        <f t="shared" si="69"/>
        <v>2.7158578008193229E-4</v>
      </c>
      <c r="M1252">
        <v>0</v>
      </c>
      <c r="N1252">
        <f t="shared" si="70"/>
        <v>1.3252472148215234E-4</v>
      </c>
      <c r="O1252">
        <f t="shared" si="71"/>
        <v>11541.327716026502</v>
      </c>
      <c r="P1252">
        <f t="shared" si="71"/>
        <v>11784.282407241786</v>
      </c>
      <c r="Q1252">
        <f t="shared" si="71"/>
        <v>11644.124593976207</v>
      </c>
    </row>
    <row r="1253" spans="1:17">
      <c r="A1253">
        <f>B1262</f>
        <v>2047</v>
      </c>
      <c r="B1253" s="50">
        <v>2038</v>
      </c>
      <c r="C1253">
        <v>203021.23253518064</v>
      </c>
      <c r="D1253">
        <v>20724.34234875246</v>
      </c>
      <c r="E1253">
        <v>8104.1079701280505</v>
      </c>
      <c r="F1253">
        <v>2444792441.9303298</v>
      </c>
      <c r="G1253">
        <v>254127817.14842322</v>
      </c>
      <c r="H1253">
        <v>98464255.358768538</v>
      </c>
      <c r="I1253">
        <v>663045.19661201513</v>
      </c>
      <c r="J1253">
        <v>0</v>
      </c>
      <c r="K1253">
        <v>13018.23338340157</v>
      </c>
      <c r="L1253">
        <f t="shared" si="69"/>
        <v>2.7120715249287004E-4</v>
      </c>
      <c r="M1253">
        <v>0</v>
      </c>
      <c r="N1253">
        <f t="shared" si="70"/>
        <v>1.3221278458835423E-4</v>
      </c>
      <c r="O1253">
        <f t="shared" si="71"/>
        <v>12042.052998110346</v>
      </c>
      <c r="P1253">
        <f t="shared" si="71"/>
        <v>12262.286198129752</v>
      </c>
      <c r="Q1253">
        <f t="shared" si="71"/>
        <v>12149.918994380418</v>
      </c>
    </row>
    <row r="1254" spans="1:17">
      <c r="A1254">
        <f>B1262</f>
        <v>2047</v>
      </c>
      <c r="B1254" s="50">
        <v>2039</v>
      </c>
      <c r="C1254">
        <v>211981.68033188515</v>
      </c>
      <c r="D1254">
        <v>21715.106135428217</v>
      </c>
      <c r="E1254">
        <v>8476.3842220545048</v>
      </c>
      <c r="F1254">
        <v>2663839482.0463457</v>
      </c>
      <c r="G1254">
        <v>277079191.46484923</v>
      </c>
      <c r="H1254">
        <v>107472037.08312362</v>
      </c>
      <c r="I1254">
        <v>721152.2968298702</v>
      </c>
      <c r="J1254">
        <v>0</v>
      </c>
      <c r="K1254">
        <v>14176.708949810329</v>
      </c>
      <c r="L1254">
        <f t="shared" si="69"/>
        <v>2.7071912616742405E-4</v>
      </c>
      <c r="M1254">
        <v>0</v>
      </c>
      <c r="N1254">
        <f t="shared" si="70"/>
        <v>1.3191067494929343E-4</v>
      </c>
      <c r="O1254">
        <f t="shared" si="71"/>
        <v>12566.36647976257</v>
      </c>
      <c r="P1254">
        <f t="shared" si="71"/>
        <v>12759.743827030818</v>
      </c>
      <c r="Q1254">
        <f t="shared" si="71"/>
        <v>12678.995461708149</v>
      </c>
    </row>
    <row r="1255" spans="1:17">
      <c r="A1255">
        <f>B1262</f>
        <v>2047</v>
      </c>
      <c r="B1255" s="50">
        <v>2040</v>
      </c>
      <c r="C1255">
        <v>220943.15011737283</v>
      </c>
      <c r="D1255">
        <v>22699.177034717221</v>
      </c>
      <c r="E1255">
        <v>8847.3650583713315</v>
      </c>
      <c r="F1255">
        <v>2896009794.6501694</v>
      </c>
      <c r="G1255">
        <v>301140106.26381981</v>
      </c>
      <c r="H1255">
        <v>116996330.12106693</v>
      </c>
      <c r="I1255">
        <v>782839.13409154478</v>
      </c>
      <c r="J1255">
        <v>0</v>
      </c>
      <c r="K1255">
        <v>15402.723314623221</v>
      </c>
      <c r="L1255">
        <f t="shared" si="69"/>
        <v>2.7031646631088475E-4</v>
      </c>
      <c r="M1255">
        <v>0</v>
      </c>
      <c r="N1255">
        <f t="shared" si="70"/>
        <v>1.3165133725719943E-4</v>
      </c>
      <c r="O1255">
        <f t="shared" si="71"/>
        <v>13107.488478876608</v>
      </c>
      <c r="P1255">
        <f t="shared" si="71"/>
        <v>13266.564942122859</v>
      </c>
      <c r="Q1255">
        <f t="shared" si="71"/>
        <v>13223.861494261006</v>
      </c>
    </row>
    <row r="1256" spans="1:17">
      <c r="A1256">
        <f>B1262</f>
        <v>2047</v>
      </c>
      <c r="B1256" s="50">
        <v>2041</v>
      </c>
      <c r="C1256">
        <v>227063.43968369119</v>
      </c>
      <c r="D1256">
        <v>23413.45865597808</v>
      </c>
      <c r="E1256">
        <v>9108.7258279821017</v>
      </c>
      <c r="F1256">
        <v>3104736222.178709</v>
      </c>
      <c r="G1256">
        <v>322971186.05672836</v>
      </c>
      <c r="H1256">
        <v>125642533.37570186</v>
      </c>
      <c r="I1256">
        <v>837862.21079420089</v>
      </c>
      <c r="J1256">
        <v>0</v>
      </c>
      <c r="K1256">
        <v>16509.251784950291</v>
      </c>
      <c r="L1256">
        <f t="shared" si="69"/>
        <v>2.6986582783069467E-4</v>
      </c>
      <c r="M1256">
        <v>0</v>
      </c>
      <c r="N1256">
        <f t="shared" si="70"/>
        <v>1.3139859044057633E-4</v>
      </c>
      <c r="O1256">
        <f t="shared" si="71"/>
        <v>13673.430766766043</v>
      </c>
      <c r="P1256">
        <f t="shared" si="71"/>
        <v>13794.253587317191</v>
      </c>
      <c r="Q1256">
        <f t="shared" si="71"/>
        <v>13793.645318615989</v>
      </c>
    </row>
    <row r="1257" spans="1:17">
      <c r="A1257">
        <f>B1262</f>
        <v>2047</v>
      </c>
      <c r="B1257" s="50">
        <v>2042</v>
      </c>
      <c r="C1257">
        <v>233575.48212902452</v>
      </c>
      <c r="D1257">
        <v>24183.341097620869</v>
      </c>
      <c r="E1257">
        <v>9388.7139736171976</v>
      </c>
      <c r="F1257">
        <v>3329954086.695827</v>
      </c>
      <c r="G1257">
        <v>346588776.42132419</v>
      </c>
      <c r="H1257">
        <v>135001622.70165813</v>
      </c>
      <c r="I1257">
        <v>897138.72799186478</v>
      </c>
      <c r="J1257">
        <v>0</v>
      </c>
      <c r="K1257">
        <v>17707.374446290385</v>
      </c>
      <c r="L1257">
        <f t="shared" si="69"/>
        <v>2.6941474405794519E-4</v>
      </c>
      <c r="M1257">
        <v>0</v>
      </c>
      <c r="N1257">
        <f t="shared" si="70"/>
        <v>1.3116416004437328E-4</v>
      </c>
      <c r="O1257">
        <f t="shared" si="71"/>
        <v>14256.436747314074</v>
      </c>
      <c r="P1257">
        <f t="shared" si="71"/>
        <v>14331.715995000428</v>
      </c>
      <c r="Q1257">
        <f t="shared" si="71"/>
        <v>14379.138940755902</v>
      </c>
    </row>
    <row r="1258" spans="1:17">
      <c r="A1258">
        <f>B1262</f>
        <v>2047</v>
      </c>
      <c r="B1258" s="50">
        <v>2043</v>
      </c>
      <c r="C1258">
        <v>237437.16112590014</v>
      </c>
      <c r="D1258">
        <v>24656.223462948248</v>
      </c>
      <c r="E1258">
        <v>9557.8926028555125</v>
      </c>
      <c r="F1258">
        <v>3527940566.3328595</v>
      </c>
      <c r="G1258">
        <v>366828478.08834016</v>
      </c>
      <c r="H1258">
        <v>143203904.90884978</v>
      </c>
      <c r="I1258">
        <v>949133.74245185847</v>
      </c>
      <c r="J1258">
        <v>0</v>
      </c>
      <c r="K1258">
        <v>18752.020385005548</v>
      </c>
      <c r="L1258">
        <f t="shared" si="69"/>
        <v>2.6903337077428195E-4</v>
      </c>
      <c r="M1258">
        <v>0</v>
      </c>
      <c r="N1258">
        <f t="shared" si="70"/>
        <v>1.3094629226026574E-4</v>
      </c>
      <c r="O1258">
        <f t="shared" si="71"/>
        <v>14858.41790562086</v>
      </c>
      <c r="P1258">
        <f t="shared" si="71"/>
        <v>14877.723615686153</v>
      </c>
      <c r="Q1258">
        <f t="shared" si="71"/>
        <v>14982.790753064774</v>
      </c>
    </row>
    <row r="1259" spans="1:17">
      <c r="A1259">
        <f>B1262</f>
        <v>2047</v>
      </c>
      <c r="B1259" s="50">
        <v>2044</v>
      </c>
      <c r="C1259">
        <v>238660.516594318</v>
      </c>
      <c r="D1259">
        <v>24771.6828070583</v>
      </c>
      <c r="E1259">
        <v>9604.9658068386143</v>
      </c>
      <c r="F1259">
        <v>3692882070.0290074</v>
      </c>
      <c r="G1259">
        <v>382062118.46404898</v>
      </c>
      <c r="H1259">
        <v>149823533.70356989</v>
      </c>
      <c r="I1259">
        <v>992832.38922627596</v>
      </c>
      <c r="J1259">
        <v>0</v>
      </c>
      <c r="K1259">
        <v>19590.750954149356</v>
      </c>
      <c r="L1259">
        <f t="shared" si="69"/>
        <v>2.6885028289529899E-4</v>
      </c>
      <c r="M1259">
        <v>0</v>
      </c>
      <c r="N1259">
        <f t="shared" si="70"/>
        <v>1.3075883654506651E-4</v>
      </c>
      <c r="O1259">
        <f t="shared" si="71"/>
        <v>15473.368292025758</v>
      </c>
      <c r="P1259">
        <f t="shared" si="71"/>
        <v>15423.341298201445</v>
      </c>
      <c r="Q1259">
        <f t="shared" si="71"/>
        <v>15598.549408358896</v>
      </c>
    </row>
    <row r="1260" spans="1:17">
      <c r="A1260">
        <f>B1262</f>
        <v>2047</v>
      </c>
      <c r="B1260" s="50">
        <v>2045</v>
      </c>
      <c r="C1260">
        <v>238945.04474289107</v>
      </c>
      <c r="D1260">
        <v>24793.825815113989</v>
      </c>
      <c r="E1260">
        <v>9615.0316670308566</v>
      </c>
      <c r="F1260">
        <v>3842928852.0702801</v>
      </c>
      <c r="G1260">
        <v>395465271.52938539</v>
      </c>
      <c r="H1260">
        <v>155801623.49820906</v>
      </c>
      <c r="I1260">
        <v>1032640.825490599</v>
      </c>
      <c r="J1260">
        <v>0</v>
      </c>
      <c r="K1260">
        <v>20348.538651240779</v>
      </c>
      <c r="L1260">
        <f t="shared" si="69"/>
        <v>2.6871192916680988E-4</v>
      </c>
      <c r="M1260">
        <v>0</v>
      </c>
      <c r="N1260">
        <f t="shared" si="70"/>
        <v>1.3060543397658937E-4</v>
      </c>
      <c r="O1260">
        <f t="shared" si="71"/>
        <v>16082.8982923891</v>
      </c>
      <c r="P1260">
        <f t="shared" si="71"/>
        <v>15950.151238390768</v>
      </c>
      <c r="Q1260">
        <f t="shared" si="71"/>
        <v>16203.963636691895</v>
      </c>
    </row>
    <row r="1261" spans="1:17">
      <c r="A1261">
        <f>B1262</f>
        <v>2047</v>
      </c>
      <c r="B1261" s="50">
        <v>2046</v>
      </c>
      <c r="C1261">
        <v>242198.84643161335</v>
      </c>
      <c r="D1261">
        <v>25145.157684198504</v>
      </c>
      <c r="E1261">
        <v>9748.6138017296289</v>
      </c>
      <c r="F1261">
        <v>4017199483.5483785</v>
      </c>
      <c r="G1261">
        <v>410781807.27967715</v>
      </c>
      <c r="H1261">
        <v>162622190.1156635</v>
      </c>
      <c r="I1261">
        <v>1079373.9926462297</v>
      </c>
      <c r="J1261">
        <v>0</v>
      </c>
      <c r="K1261">
        <v>21214.098454437575</v>
      </c>
      <c r="L1261">
        <f t="shared" si="69"/>
        <v>2.686881737057335E-4</v>
      </c>
      <c r="M1261">
        <v>0</v>
      </c>
      <c r="N1261">
        <f t="shared" si="70"/>
        <v>1.3045020755992308E-4</v>
      </c>
      <c r="O1261">
        <f t="shared" si="71"/>
        <v>16586.369186868382</v>
      </c>
      <c r="P1261">
        <f t="shared" si="71"/>
        <v>16336.41802683214</v>
      </c>
      <c r="Q1261">
        <f t="shared" si="71"/>
        <v>16681.570674880008</v>
      </c>
    </row>
    <row r="1262" spans="1:17">
      <c r="A1262">
        <f>B1262</f>
        <v>2047</v>
      </c>
      <c r="B1262" s="50">
        <v>2047</v>
      </c>
      <c r="C1262">
        <v>221169.71244163407</v>
      </c>
      <c r="D1262">
        <v>22947.381618420073</v>
      </c>
      <c r="E1262">
        <v>8899.35344905282</v>
      </c>
      <c r="F1262">
        <v>3756441490.8898726</v>
      </c>
      <c r="G1262">
        <v>380665857.23230803</v>
      </c>
      <c r="H1262">
        <v>151588581.88068813</v>
      </c>
      <c r="I1262">
        <v>1009940.8077469397</v>
      </c>
      <c r="J1262">
        <v>0</v>
      </c>
      <c r="K1262">
        <v>19752.747766753171</v>
      </c>
      <c r="L1262">
        <f t="shared" si="69"/>
        <v>2.6885572694164135E-4</v>
      </c>
      <c r="M1262">
        <v>0</v>
      </c>
      <c r="N1262">
        <f t="shared" si="70"/>
        <v>1.3030498419927235E-4</v>
      </c>
      <c r="O1262">
        <f t="shared" si="71"/>
        <v>16984.429962946146</v>
      </c>
      <c r="P1262">
        <f t="shared" si="71"/>
        <v>16588.640201405116</v>
      </c>
      <c r="Q1262">
        <f t="shared" si="71"/>
        <v>17033.662360811399</v>
      </c>
    </row>
    <row r="1263" spans="1:17">
      <c r="A1263">
        <f>B1307</f>
        <v>2048</v>
      </c>
      <c r="B1263" s="50">
        <v>2004</v>
      </c>
      <c r="C1263">
        <v>4986.9489112804995</v>
      </c>
      <c r="D1263">
        <v>6.2421589034784397E-2</v>
      </c>
      <c r="F1263">
        <v>13462235.662415791</v>
      </c>
      <c r="G1263">
        <v>178.35943298814601</v>
      </c>
      <c r="I1263">
        <v>6585.1035544544156</v>
      </c>
      <c r="J1263">
        <v>0</v>
      </c>
      <c r="L1263">
        <f t="shared" si="69"/>
        <v>4.8915378690323136E-4</v>
      </c>
      <c r="M1263">
        <v>0</v>
      </c>
      <c r="N1263" t="e">
        <f t="shared" si="70"/>
        <v>#DIV/0!</v>
      </c>
      <c r="O1263">
        <f t="shared" si="71"/>
        <v>2699.4933980502901</v>
      </c>
      <c r="P1263">
        <f t="shared" si="71"/>
        <v>2857.3356709768364</v>
      </c>
      <c r="Q1263" t="e">
        <f t="shared" si="71"/>
        <v>#DIV/0!</v>
      </c>
    </row>
    <row r="1264" spans="1:17">
      <c r="A1264">
        <f>B1307</f>
        <v>2048</v>
      </c>
      <c r="B1264" s="50">
        <v>2005</v>
      </c>
      <c r="C1264">
        <v>5266.2539993546561</v>
      </c>
      <c r="D1264">
        <v>5.6210332641466701E-2</v>
      </c>
      <c r="F1264">
        <v>14611405.618483335</v>
      </c>
      <c r="G1264">
        <v>161.59509856935699</v>
      </c>
      <c r="I1264">
        <v>7007.6150596411389</v>
      </c>
      <c r="J1264">
        <v>0</v>
      </c>
      <c r="L1264">
        <f t="shared" si="69"/>
        <v>4.7959896827287792E-4</v>
      </c>
      <c r="M1264">
        <v>0</v>
      </c>
      <c r="N1264" t="e">
        <f t="shared" si="70"/>
        <v>#DIV/0!</v>
      </c>
      <c r="O1264">
        <f t="shared" si="71"/>
        <v>2774.5349199400302</v>
      </c>
      <c r="P1264">
        <f t="shared" si="71"/>
        <v>2874.8290745774261</v>
      </c>
      <c r="Q1264" t="e">
        <f t="shared" si="71"/>
        <v>#DIV/0!</v>
      </c>
    </row>
    <row r="1265" spans="1:17">
      <c r="A1265">
        <f>B1307</f>
        <v>2048</v>
      </c>
      <c r="B1265" s="50">
        <v>2006</v>
      </c>
      <c r="C1265">
        <v>5378.3869684414703</v>
      </c>
      <c r="D1265">
        <v>3.2449080144503498E-2</v>
      </c>
      <c r="F1265">
        <v>15680223.452785678</v>
      </c>
      <c r="G1265">
        <v>92.7327075822718</v>
      </c>
      <c r="I1265">
        <v>7417.4532768958134</v>
      </c>
      <c r="J1265">
        <v>0</v>
      </c>
      <c r="L1265">
        <f t="shared" si="69"/>
        <v>4.7304512587019682E-4</v>
      </c>
      <c r="M1265">
        <v>0</v>
      </c>
      <c r="N1265" t="e">
        <f t="shared" si="70"/>
        <v>#DIV/0!</v>
      </c>
      <c r="O1265">
        <f t="shared" si="71"/>
        <v>2915.4137745743938</v>
      </c>
      <c r="P1265">
        <f t="shared" si="71"/>
        <v>2857.7915666425956</v>
      </c>
      <c r="Q1265" t="e">
        <f t="shared" si="71"/>
        <v>#DIV/0!</v>
      </c>
    </row>
    <row r="1266" spans="1:17">
      <c r="A1266">
        <f>B1307</f>
        <v>2048</v>
      </c>
      <c r="B1266" s="50">
        <v>2007</v>
      </c>
      <c r="C1266">
        <v>5440.7523658591444</v>
      </c>
      <c r="D1266">
        <v>0.13890896591917801</v>
      </c>
      <c r="F1266">
        <v>16159949.448063921</v>
      </c>
      <c r="G1266">
        <v>424.132842040149</v>
      </c>
      <c r="I1266">
        <v>7491.5104251532248</v>
      </c>
      <c r="J1266">
        <v>0</v>
      </c>
      <c r="L1266">
        <f t="shared" si="69"/>
        <v>4.6358501610602263E-4</v>
      </c>
      <c r="M1266">
        <v>0</v>
      </c>
      <c r="N1266" t="e">
        <f t="shared" si="70"/>
        <v>#DIV/0!</v>
      </c>
      <c r="O1266">
        <f t="shared" si="71"/>
        <v>2970.1681608352555</v>
      </c>
      <c r="P1266">
        <f t="shared" si="71"/>
        <v>3053.3150918920815</v>
      </c>
      <c r="Q1266" t="e">
        <f t="shared" si="71"/>
        <v>#DIV/0!</v>
      </c>
    </row>
    <row r="1267" spans="1:17">
      <c r="A1267">
        <f>B1307</f>
        <v>2048</v>
      </c>
      <c r="B1267" s="50">
        <v>2008</v>
      </c>
      <c r="C1267">
        <v>4525.2836790738484</v>
      </c>
      <c r="D1267">
        <v>2.4118029391568401</v>
      </c>
      <c r="F1267">
        <v>14003366.432264188</v>
      </c>
      <c r="G1267">
        <v>6867.2582087766204</v>
      </c>
      <c r="I1267">
        <v>6445.2182170073092</v>
      </c>
      <c r="J1267">
        <v>0</v>
      </c>
      <c r="L1267">
        <f t="shared" si="69"/>
        <v>4.6026205542670995E-4</v>
      </c>
      <c r="M1267">
        <v>0</v>
      </c>
      <c r="N1267" t="e">
        <f t="shared" si="70"/>
        <v>#DIV/0!</v>
      </c>
      <c r="O1267">
        <f t="shared" si="71"/>
        <v>3094.4726177100438</v>
      </c>
      <c r="P1267">
        <f t="shared" si="71"/>
        <v>2847.3546064992343</v>
      </c>
      <c r="Q1267" t="e">
        <f t="shared" si="71"/>
        <v>#DIV/0!</v>
      </c>
    </row>
    <row r="1268" spans="1:17">
      <c r="A1268">
        <f>B1307</f>
        <v>2048</v>
      </c>
      <c r="B1268" s="50">
        <v>2009</v>
      </c>
      <c r="C1268">
        <v>3215.7826076893061</v>
      </c>
      <c r="D1268">
        <v>0.38783003554453499</v>
      </c>
      <c r="F1268">
        <v>10003054.98671345</v>
      </c>
      <c r="G1268">
        <v>1291.8275282693901</v>
      </c>
      <c r="I1268">
        <v>4267.6818672515901</v>
      </c>
      <c r="J1268">
        <v>0</v>
      </c>
      <c r="L1268">
        <f t="shared" si="69"/>
        <v>4.2663784942901297E-4</v>
      </c>
      <c r="M1268">
        <v>0</v>
      </c>
      <c r="N1268" t="e">
        <f t="shared" si="70"/>
        <v>#DIV/0!</v>
      </c>
      <c r="O1268">
        <f t="shared" si="71"/>
        <v>3110.6129384477031</v>
      </c>
      <c r="P1268">
        <f t="shared" si="71"/>
        <v>3330.9115072936324</v>
      </c>
      <c r="Q1268" t="e">
        <f t="shared" si="71"/>
        <v>#DIV/0!</v>
      </c>
    </row>
    <row r="1269" spans="1:17">
      <c r="A1269">
        <f>B1307</f>
        <v>2048</v>
      </c>
      <c r="B1269" s="50">
        <v>2010</v>
      </c>
      <c r="C1269">
        <v>4152.6624211217741</v>
      </c>
      <c r="D1269">
        <v>2.1085742918555899</v>
      </c>
      <c r="E1269">
        <v>9.0734169012627305E-2</v>
      </c>
      <c r="F1269">
        <v>13752304.332006332</v>
      </c>
      <c r="G1269">
        <v>6846.3247236790103</v>
      </c>
      <c r="H1269">
        <v>232.859874402825</v>
      </c>
      <c r="I1269">
        <v>5544.041401567406</v>
      </c>
      <c r="J1269">
        <v>0</v>
      </c>
      <c r="K1269">
        <v>4.8924415327786103E-2</v>
      </c>
      <c r="L1269">
        <f t="shared" si="69"/>
        <v>4.0313545044698575E-4</v>
      </c>
      <c r="M1269">
        <v>0</v>
      </c>
      <c r="N1269">
        <f t="shared" si="70"/>
        <v>2.1010238648137209E-4</v>
      </c>
      <c r="O1269">
        <f t="shared" si="71"/>
        <v>3311.6836711931355</v>
      </c>
      <c r="P1269">
        <f t="shared" si="71"/>
        <v>3246.8975601775455</v>
      </c>
      <c r="Q1269">
        <f t="shared" si="71"/>
        <v>2566.3967272397495</v>
      </c>
    </row>
    <row r="1270" spans="1:17">
      <c r="A1270">
        <f>B1307</f>
        <v>2048</v>
      </c>
      <c r="B1270" s="50">
        <v>2011</v>
      </c>
      <c r="C1270">
        <v>4445.8304017657492</v>
      </c>
      <c r="D1270">
        <v>27.240425828168149</v>
      </c>
      <c r="E1270">
        <v>4.1658357291492596</v>
      </c>
      <c r="F1270">
        <v>16101066.940576341</v>
      </c>
      <c r="G1270">
        <v>93586.501356270906</v>
      </c>
      <c r="H1270">
        <v>11434.0765796698</v>
      </c>
      <c r="I1270">
        <v>6605.8893405629651</v>
      </c>
      <c r="J1270">
        <v>0</v>
      </c>
      <c r="K1270">
        <v>2.38889142440628</v>
      </c>
      <c r="L1270">
        <f t="shared" si="69"/>
        <v>4.1027649688949781E-4</v>
      </c>
      <c r="M1270">
        <v>0</v>
      </c>
      <c r="N1270">
        <f t="shared" si="70"/>
        <v>2.0892735917597534E-4</v>
      </c>
      <c r="O1270">
        <f t="shared" si="71"/>
        <v>3621.6106971110471</v>
      </c>
      <c r="P1270">
        <f t="shared" si="71"/>
        <v>3435.574096624332</v>
      </c>
      <c r="Q1270">
        <f t="shared" si="71"/>
        <v>2744.7257460641272</v>
      </c>
    </row>
    <row r="1271" spans="1:17">
      <c r="A1271">
        <f>B1307</f>
        <v>2048</v>
      </c>
      <c r="B1271" s="50">
        <v>2012</v>
      </c>
      <c r="C1271">
        <v>5612.9404376761886</v>
      </c>
      <c r="D1271">
        <v>41.370756244077342</v>
      </c>
      <c r="E1271">
        <v>40.858421867001297</v>
      </c>
      <c r="F1271">
        <v>20489501.607087992</v>
      </c>
      <c r="G1271">
        <v>149160.31280205943</v>
      </c>
      <c r="H1271">
        <v>119908.876201294</v>
      </c>
      <c r="I1271">
        <v>7999.7238967642979</v>
      </c>
      <c r="J1271">
        <v>0</v>
      </c>
      <c r="K1271">
        <v>24.494730490209498</v>
      </c>
      <c r="L1271">
        <f t="shared" si="69"/>
        <v>3.904303799169488E-4</v>
      </c>
      <c r="M1271">
        <v>0</v>
      </c>
      <c r="N1271">
        <f t="shared" si="70"/>
        <v>2.0427787555184478E-4</v>
      </c>
      <c r="O1271">
        <f t="shared" si="71"/>
        <v>3650.4042461513886</v>
      </c>
      <c r="P1271">
        <f t="shared" si="71"/>
        <v>3605.4528933928614</v>
      </c>
      <c r="Q1271">
        <f t="shared" si="71"/>
        <v>2934.740763889773</v>
      </c>
    </row>
    <row r="1272" spans="1:17">
      <c r="A1272">
        <f>B1307</f>
        <v>2048</v>
      </c>
      <c r="B1272" s="50">
        <v>2013</v>
      </c>
      <c r="C1272">
        <v>7548.6471713216415</v>
      </c>
      <c r="D1272">
        <v>116.25825900004057</v>
      </c>
      <c r="E1272">
        <v>80.634410662662702</v>
      </c>
      <c r="F1272">
        <v>29535688.416382954</v>
      </c>
      <c r="G1272">
        <v>439430.9683195473</v>
      </c>
      <c r="H1272">
        <v>252834.71074897901</v>
      </c>
      <c r="I1272">
        <v>11305.336241892364</v>
      </c>
      <c r="J1272">
        <v>0</v>
      </c>
      <c r="K1272">
        <v>50.7633389102566</v>
      </c>
      <c r="L1272">
        <f t="shared" si="69"/>
        <v>3.8276867234357347E-4</v>
      </c>
      <c r="M1272">
        <v>0</v>
      </c>
      <c r="N1272">
        <f t="shared" si="70"/>
        <v>2.0077677926372929E-4</v>
      </c>
      <c r="O1272">
        <f t="shared" si="71"/>
        <v>3912.7128008569712</v>
      </c>
      <c r="P1272">
        <f t="shared" si="71"/>
        <v>3779.7828051028528</v>
      </c>
      <c r="Q1272">
        <f t="shared" si="71"/>
        <v>3135.5684089603283</v>
      </c>
    </row>
    <row r="1273" spans="1:17">
      <c r="A1273">
        <f>B1307</f>
        <v>2048</v>
      </c>
      <c r="B1273" s="50">
        <v>2014</v>
      </c>
      <c r="C1273">
        <v>7917.6883125136674</v>
      </c>
      <c r="D1273">
        <v>133.58019677256479</v>
      </c>
      <c r="E1273">
        <v>117.59556475454499</v>
      </c>
      <c r="F1273">
        <v>32796816.139616862</v>
      </c>
      <c r="G1273">
        <v>530847.77294448286</v>
      </c>
      <c r="H1273">
        <v>393284.15491670801</v>
      </c>
      <c r="I1273">
        <v>12516.756181414339</v>
      </c>
      <c r="J1273">
        <v>0</v>
      </c>
      <c r="K1273">
        <v>78.119322570226899</v>
      </c>
      <c r="L1273">
        <f t="shared" si="69"/>
        <v>3.8164546607604214E-4</v>
      </c>
      <c r="M1273">
        <v>0</v>
      </c>
      <c r="N1273">
        <f t="shared" si="70"/>
        <v>1.9863328230645716E-4</v>
      </c>
      <c r="O1273">
        <f t="shared" si="71"/>
        <v>4142.2211692499295</v>
      </c>
      <c r="P1273">
        <f t="shared" si="71"/>
        <v>3974.0005312936505</v>
      </c>
      <c r="Q1273">
        <f t="shared" si="71"/>
        <v>3344.3791501627006</v>
      </c>
    </row>
    <row r="1274" spans="1:17">
      <c r="A1274">
        <f>B1307</f>
        <v>2048</v>
      </c>
      <c r="B1274" s="50">
        <v>2015</v>
      </c>
      <c r="C1274">
        <v>10623.716116125443</v>
      </c>
      <c r="D1274">
        <v>187.95818685205802</v>
      </c>
      <c r="E1274">
        <v>90.952141006343808</v>
      </c>
      <c r="F1274">
        <v>47168141.389895543</v>
      </c>
      <c r="G1274">
        <v>788750.29083198332</v>
      </c>
      <c r="H1274">
        <v>327614.06155441131</v>
      </c>
      <c r="I1274">
        <v>17596.147751267898</v>
      </c>
      <c r="J1274">
        <v>0</v>
      </c>
      <c r="K1274">
        <v>64.212470135375412</v>
      </c>
      <c r="L1274">
        <f t="shared" si="69"/>
        <v>3.7305153929676312E-4</v>
      </c>
      <c r="M1274">
        <v>0</v>
      </c>
      <c r="N1274">
        <f t="shared" si="70"/>
        <v>1.9600034818624773E-4</v>
      </c>
      <c r="O1274">
        <f t="shared" si="71"/>
        <v>4439.8909829960849</v>
      </c>
      <c r="P1274">
        <f t="shared" si="71"/>
        <v>4196.4135962473883</v>
      </c>
      <c r="Q1274">
        <f t="shared" si="71"/>
        <v>3602.0489229776417</v>
      </c>
    </row>
    <row r="1275" spans="1:17">
      <c r="A1275">
        <f>B1307</f>
        <v>2048</v>
      </c>
      <c r="B1275" s="50">
        <v>2016</v>
      </c>
      <c r="C1275">
        <v>11333.823958511202</v>
      </c>
      <c r="D1275">
        <v>339.87764021111002</v>
      </c>
      <c r="E1275">
        <v>107.14704078302971</v>
      </c>
      <c r="F1275">
        <v>52902943.232988223</v>
      </c>
      <c r="G1275">
        <v>1489286.01383335</v>
      </c>
      <c r="H1275">
        <v>418221.21415172442</v>
      </c>
      <c r="I1275">
        <v>19390.810728461987</v>
      </c>
      <c r="J1275">
        <v>0</v>
      </c>
      <c r="K1275">
        <v>80.878900774290486</v>
      </c>
      <c r="L1275">
        <f t="shared" si="69"/>
        <v>3.6653557521485174E-4</v>
      </c>
      <c r="M1275">
        <v>0</v>
      </c>
      <c r="N1275">
        <f t="shared" si="70"/>
        <v>1.9338784843407974E-4</v>
      </c>
      <c r="O1275">
        <f t="shared" si="71"/>
        <v>4667.7046887833867</v>
      </c>
      <c r="P1275">
        <f t="shared" si="71"/>
        <v>4381.8299224047269</v>
      </c>
      <c r="Q1275">
        <f t="shared" si="71"/>
        <v>3903.2455875156902</v>
      </c>
    </row>
    <row r="1276" spans="1:17">
      <c r="A1276">
        <f>B1307</f>
        <v>2048</v>
      </c>
      <c r="B1276" s="50">
        <v>2017</v>
      </c>
      <c r="C1276">
        <v>13476.782267892573</v>
      </c>
      <c r="D1276">
        <v>655.50197317911295</v>
      </c>
      <c r="E1276">
        <v>294.16869191666979</v>
      </c>
      <c r="F1276">
        <v>65683629.803824171</v>
      </c>
      <c r="G1276">
        <v>3035592.9309271299</v>
      </c>
      <c r="H1276">
        <v>1180564.8423598891</v>
      </c>
      <c r="I1276">
        <v>24200.236100533675</v>
      </c>
      <c r="J1276">
        <v>0</v>
      </c>
      <c r="K1276">
        <v>227.20669795743783</v>
      </c>
      <c r="L1276">
        <f t="shared" si="69"/>
        <v>3.6843633905148023E-4</v>
      </c>
      <c r="M1276">
        <v>0</v>
      </c>
      <c r="N1276">
        <f t="shared" si="70"/>
        <v>1.9245592432116069E-4</v>
      </c>
      <c r="O1276">
        <f t="shared" si="71"/>
        <v>4873.8362391080927</v>
      </c>
      <c r="P1276">
        <f t="shared" si="71"/>
        <v>4630.9440018995456</v>
      </c>
      <c r="Q1276">
        <f t="shared" si="71"/>
        <v>4013.2239589055653</v>
      </c>
    </row>
    <row r="1277" spans="1:17">
      <c r="A1277">
        <f>B1307</f>
        <v>2048</v>
      </c>
      <c r="B1277" s="50">
        <v>2018</v>
      </c>
      <c r="C1277">
        <v>14802.402621319092</v>
      </c>
      <c r="D1277">
        <v>1389.9550033507101</v>
      </c>
      <c r="E1277">
        <v>338.91383056723248</v>
      </c>
      <c r="F1277">
        <v>76280587.848912925</v>
      </c>
      <c r="G1277">
        <v>6796045.5156554496</v>
      </c>
      <c r="H1277">
        <v>1494760.095145335</v>
      </c>
      <c r="I1277">
        <v>28209.70232892067</v>
      </c>
      <c r="J1277">
        <v>0</v>
      </c>
      <c r="K1277">
        <v>285.0453972590276</v>
      </c>
      <c r="L1277">
        <f t="shared" si="69"/>
        <v>3.6981495717881634E-4</v>
      </c>
      <c r="M1277">
        <v>0</v>
      </c>
      <c r="N1277">
        <f t="shared" si="70"/>
        <v>1.9069641890012641E-4</v>
      </c>
      <c r="O1277">
        <f t="shared" si="71"/>
        <v>5153.2571975207702</v>
      </c>
      <c r="P1277">
        <f t="shared" si="71"/>
        <v>4889.3996563000164</v>
      </c>
      <c r="Q1277">
        <f t="shared" si="71"/>
        <v>4410.4428923528685</v>
      </c>
    </row>
    <row r="1278" spans="1:17">
      <c r="A1278">
        <f>B1307</f>
        <v>2048</v>
      </c>
      <c r="B1278" s="50">
        <v>2019</v>
      </c>
      <c r="C1278">
        <v>13663.315102738436</v>
      </c>
      <c r="D1278">
        <v>1163.4781012564879</v>
      </c>
      <c r="E1278">
        <v>325.63846197965898</v>
      </c>
      <c r="F1278">
        <v>72314262.438656405</v>
      </c>
      <c r="G1278">
        <v>6030348.6069610231</v>
      </c>
      <c r="H1278">
        <v>1595821.098488593</v>
      </c>
      <c r="I1278">
        <v>25930.622012966964</v>
      </c>
      <c r="J1278">
        <v>0</v>
      </c>
      <c r="K1278">
        <v>293.50975797023057</v>
      </c>
      <c r="L1278">
        <f t="shared" si="69"/>
        <v>3.5858240322873646E-4</v>
      </c>
      <c r="M1278">
        <v>0</v>
      </c>
      <c r="N1278">
        <f t="shared" si="70"/>
        <v>1.839239738390566E-4</v>
      </c>
      <c r="O1278">
        <f t="shared" si="71"/>
        <v>5292.5854300295687</v>
      </c>
      <c r="P1278">
        <f t="shared" si="71"/>
        <v>5183.0357618665976</v>
      </c>
      <c r="Q1278">
        <f t="shared" si="71"/>
        <v>4900.591560306153</v>
      </c>
    </row>
    <row r="1279" spans="1:17">
      <c r="A1279">
        <f>B1307</f>
        <v>2048</v>
      </c>
      <c r="B1279" s="50">
        <v>2020</v>
      </c>
      <c r="C1279">
        <v>12092.147863459231</v>
      </c>
      <c r="D1279">
        <v>615.40481086021407</v>
      </c>
      <c r="E1279">
        <v>345.56353169449284</v>
      </c>
      <c r="F1279">
        <v>65597001.953819863</v>
      </c>
      <c r="G1279">
        <v>3356147.8857342075</v>
      </c>
      <c r="H1279">
        <v>1758370.3897000547</v>
      </c>
      <c r="I1279">
        <v>22970.214246792548</v>
      </c>
      <c r="J1279">
        <v>0</v>
      </c>
      <c r="K1279">
        <v>316.45674646498719</v>
      </c>
      <c r="L1279">
        <f t="shared" si="69"/>
        <v>3.5017170850221976E-4</v>
      </c>
      <c r="M1279">
        <v>0</v>
      </c>
      <c r="N1279">
        <f t="shared" si="70"/>
        <v>1.7997160798355393E-4</v>
      </c>
      <c r="O1279">
        <f t="shared" si="71"/>
        <v>5424.7601579571128</v>
      </c>
      <c r="P1279">
        <f t="shared" si="71"/>
        <v>5453.5613412624725</v>
      </c>
      <c r="Q1279">
        <f t="shared" si="71"/>
        <v>5088.4142232190216</v>
      </c>
    </row>
    <row r="1280" spans="1:17">
      <c r="A1280">
        <f>B1307</f>
        <v>2048</v>
      </c>
      <c r="B1280" s="50">
        <v>2021</v>
      </c>
      <c r="C1280">
        <v>16194.250994495689</v>
      </c>
      <c r="D1280">
        <v>1002.1190555500617</v>
      </c>
      <c r="E1280">
        <v>559.93481800190204</v>
      </c>
      <c r="F1280">
        <v>91107330.890435368</v>
      </c>
      <c r="G1280">
        <v>5607499.722076579</v>
      </c>
      <c r="H1280">
        <v>3025406.286423937</v>
      </c>
      <c r="I1280">
        <v>30394.240336360854</v>
      </c>
      <c r="J1280">
        <v>0</v>
      </c>
      <c r="K1280">
        <v>525.80960691816585</v>
      </c>
      <c r="L1280">
        <f t="shared" si="69"/>
        <v>3.3360916228478496E-4</v>
      </c>
      <c r="M1280">
        <v>0</v>
      </c>
      <c r="N1280">
        <f t="shared" si="70"/>
        <v>1.7379801492370088E-4</v>
      </c>
      <c r="O1280">
        <f t="shared" si="71"/>
        <v>5625.9058181451001</v>
      </c>
      <c r="P1280">
        <f t="shared" si="71"/>
        <v>5595.6422453204732</v>
      </c>
      <c r="Q1280">
        <f t="shared" si="71"/>
        <v>5403.1401319531087</v>
      </c>
    </row>
    <row r="1281" spans="1:17">
      <c r="A1281">
        <f>B1307</f>
        <v>2048</v>
      </c>
      <c r="B1281" s="50">
        <v>2022</v>
      </c>
      <c r="C1281">
        <v>21453.72829230682</v>
      </c>
      <c r="D1281">
        <v>1544.4386293610485</v>
      </c>
      <c r="E1281">
        <v>795.32843961832054</v>
      </c>
      <c r="F1281">
        <v>125328278.10165027</v>
      </c>
      <c r="G1281">
        <v>8955875.0070304088</v>
      </c>
      <c r="H1281">
        <v>4500969.3190770019</v>
      </c>
      <c r="I1281">
        <v>40209.505091145955</v>
      </c>
      <c r="J1281">
        <v>0</v>
      </c>
      <c r="K1281">
        <v>707.09406944635202</v>
      </c>
      <c r="L1281">
        <f t="shared" si="69"/>
        <v>3.2083345993577878E-4</v>
      </c>
      <c r="M1281">
        <v>0</v>
      </c>
      <c r="N1281">
        <f t="shared" si="70"/>
        <v>1.5709817581945957E-4</v>
      </c>
      <c r="O1281">
        <f t="shared" si="71"/>
        <v>5841.7947870903281</v>
      </c>
      <c r="P1281">
        <f t="shared" si="71"/>
        <v>5798.789823546148</v>
      </c>
      <c r="Q1281">
        <f t="shared" si="71"/>
        <v>5659.2586092319607</v>
      </c>
    </row>
    <row r="1282" spans="1:17">
      <c r="A1282">
        <f>B1307</f>
        <v>2048</v>
      </c>
      <c r="B1282" s="50">
        <v>2023</v>
      </c>
      <c r="C1282">
        <v>24783.706195652529</v>
      </c>
      <c r="D1282">
        <v>1947.1761684802771</v>
      </c>
      <c r="E1282">
        <v>958.43478119120959</v>
      </c>
      <c r="F1282">
        <v>150378385.49481326</v>
      </c>
      <c r="G1282">
        <v>11852010.016987087</v>
      </c>
      <c r="H1282">
        <v>5684906.1633648463</v>
      </c>
      <c r="I1282">
        <v>46337.822903106389</v>
      </c>
      <c r="J1282">
        <v>0</v>
      </c>
      <c r="K1282">
        <v>857.95919325183877</v>
      </c>
      <c r="L1282">
        <f t="shared" si="69"/>
        <v>3.0814151083371377E-4</v>
      </c>
      <c r="M1282">
        <v>0</v>
      </c>
      <c r="N1282">
        <f t="shared" si="70"/>
        <v>1.5091879594790361E-4</v>
      </c>
      <c r="O1282">
        <f t="shared" si="71"/>
        <v>6067.6310600063571</v>
      </c>
      <c r="P1282">
        <f t="shared" si="71"/>
        <v>6086.7682179149142</v>
      </c>
      <c r="Q1282">
        <f t="shared" si="71"/>
        <v>5931.4481015591364</v>
      </c>
    </row>
    <row r="1283" spans="1:17">
      <c r="A1283">
        <f>B1307</f>
        <v>2048</v>
      </c>
      <c r="B1283" s="50">
        <v>2024</v>
      </c>
      <c r="C1283">
        <v>29069.488933970366</v>
      </c>
      <c r="D1283">
        <v>2494.279600268655</v>
      </c>
      <c r="E1283">
        <v>1126.1715963237675</v>
      </c>
      <c r="F1283">
        <v>183494623.40308797</v>
      </c>
      <c r="G1283">
        <v>15945594.538560931</v>
      </c>
      <c r="H1283">
        <v>6989532.9292108733</v>
      </c>
      <c r="I1283">
        <v>54246.928419467993</v>
      </c>
      <c r="J1283">
        <v>0</v>
      </c>
      <c r="K1283">
        <v>1012.2038573191302</v>
      </c>
      <c r="L1283">
        <f t="shared" si="69"/>
        <v>2.9563225021750193E-4</v>
      </c>
      <c r="M1283">
        <v>0</v>
      </c>
      <c r="N1283">
        <f t="shared" si="70"/>
        <v>1.4481709544408844E-4</v>
      </c>
      <c r="O1283">
        <f t="shared" si="71"/>
        <v>6312.2755209039005</v>
      </c>
      <c r="P1283">
        <f t="shared" si="71"/>
        <v>6392.8657143503297</v>
      </c>
      <c r="Q1283">
        <f t="shared" si="71"/>
        <v>6206.4546397966733</v>
      </c>
    </row>
    <row r="1284" spans="1:17">
      <c r="A1284">
        <f>B1307</f>
        <v>2048</v>
      </c>
      <c r="B1284" s="50">
        <v>2025</v>
      </c>
      <c r="C1284">
        <v>34635.677775860771</v>
      </c>
      <c r="D1284">
        <v>3189.1597041213936</v>
      </c>
      <c r="E1284">
        <v>1393.1416528384909</v>
      </c>
      <c r="F1284">
        <v>227709069.54727957</v>
      </c>
      <c r="G1284">
        <v>21383699.844209652</v>
      </c>
      <c r="H1284">
        <v>9067891.4879448675</v>
      </c>
      <c r="I1284">
        <v>64526.431011172506</v>
      </c>
      <c r="J1284">
        <v>0</v>
      </c>
      <c r="K1284">
        <v>1257.2405732898731</v>
      </c>
      <c r="L1284">
        <f t="shared" si="69"/>
        <v>2.8337224836701022E-4</v>
      </c>
      <c r="M1284">
        <v>0</v>
      </c>
      <c r="N1284">
        <f t="shared" si="70"/>
        <v>1.3864750972828548E-4</v>
      </c>
      <c r="O1284">
        <f t="shared" si="71"/>
        <v>6574.4077832361836</v>
      </c>
      <c r="P1284">
        <f t="shared" si="71"/>
        <v>6705.1204166963516</v>
      </c>
      <c r="Q1284">
        <f t="shared" si="71"/>
        <v>6508.9515265509917</v>
      </c>
    </row>
    <row r="1285" spans="1:17">
      <c r="A1285">
        <f>B1307</f>
        <v>2048</v>
      </c>
      <c r="B1285" s="50">
        <v>2026</v>
      </c>
      <c r="C1285">
        <v>41925.140991186694</v>
      </c>
      <c r="D1285">
        <v>3480.038645097758</v>
      </c>
      <c r="E1285">
        <v>1546.9517956372651</v>
      </c>
      <c r="F1285">
        <v>287034107.51892203</v>
      </c>
      <c r="G1285">
        <v>24446698.888973918</v>
      </c>
      <c r="H1285">
        <v>10531519.869713992</v>
      </c>
      <c r="I1285">
        <v>80020.677660078465</v>
      </c>
      <c r="J1285">
        <v>0</v>
      </c>
      <c r="K1285">
        <v>1452.124021282332</v>
      </c>
      <c r="L1285">
        <f t="shared" si="69"/>
        <v>2.7878456101180691E-4</v>
      </c>
      <c r="M1285">
        <v>0</v>
      </c>
      <c r="N1285">
        <f t="shared" si="70"/>
        <v>1.3788361406963455E-4</v>
      </c>
      <c r="O1285">
        <f t="shared" si="71"/>
        <v>6846.348055913777</v>
      </c>
      <c r="P1285">
        <f t="shared" si="71"/>
        <v>7024.8354636553713</v>
      </c>
      <c r="Q1285">
        <f t="shared" si="71"/>
        <v>6807.9172857325802</v>
      </c>
    </row>
    <row r="1286" spans="1:17">
      <c r="A1286">
        <f>B1307</f>
        <v>2048</v>
      </c>
      <c r="B1286" s="50">
        <v>2027</v>
      </c>
      <c r="C1286">
        <v>50195.388378453004</v>
      </c>
      <c r="D1286">
        <v>4401.9394948688459</v>
      </c>
      <c r="E1286">
        <v>1907.686784031001</v>
      </c>
      <c r="F1286">
        <v>358413843.19745564</v>
      </c>
      <c r="G1286">
        <v>32357114.474073473</v>
      </c>
      <c r="H1286">
        <v>13598679.376276307</v>
      </c>
      <c r="I1286">
        <v>99469.219825754539</v>
      </c>
      <c r="J1286">
        <v>0</v>
      </c>
      <c r="K1286">
        <v>1867.0515384474209</v>
      </c>
      <c r="L1286">
        <f t="shared" si="69"/>
        <v>2.7752616622833801E-4</v>
      </c>
      <c r="M1286">
        <v>0</v>
      </c>
      <c r="N1286">
        <f t="shared" si="70"/>
        <v>1.372965334931421E-4</v>
      </c>
      <c r="O1286">
        <f t="shared" si="71"/>
        <v>7140.3739422267172</v>
      </c>
      <c r="P1286">
        <f t="shared" si="71"/>
        <v>7350.6495288703509</v>
      </c>
      <c r="Q1286">
        <f t="shared" si="71"/>
        <v>7128.3606355661159</v>
      </c>
    </row>
    <row r="1287" spans="1:17">
      <c r="A1287">
        <f>B1307</f>
        <v>2048</v>
      </c>
      <c r="B1287" s="50">
        <v>2028</v>
      </c>
      <c r="C1287">
        <v>60298.768040542578</v>
      </c>
      <c r="D1287">
        <v>5540.232357390305</v>
      </c>
      <c r="E1287">
        <v>2327.8297110708536</v>
      </c>
      <c r="F1287">
        <v>449622078.90376216</v>
      </c>
      <c r="G1287">
        <v>42555139.893639065</v>
      </c>
      <c r="H1287">
        <v>17376732.51113062</v>
      </c>
      <c r="I1287">
        <v>124425.58614989139</v>
      </c>
      <c r="J1287">
        <v>0</v>
      </c>
      <c r="K1287">
        <v>2376.3299967814014</v>
      </c>
      <c r="L1287">
        <f t="shared" si="69"/>
        <v>2.7673371034904991E-4</v>
      </c>
      <c r="M1287">
        <v>0</v>
      </c>
      <c r="N1287">
        <f t="shared" si="70"/>
        <v>1.3675355796950028E-4</v>
      </c>
      <c r="O1287">
        <f t="shared" si="71"/>
        <v>7456.5715604911447</v>
      </c>
      <c r="P1287">
        <f t="shared" si="71"/>
        <v>7681.1110344267981</v>
      </c>
      <c r="Q1287">
        <f t="shared" si="71"/>
        <v>7464.7782131524282</v>
      </c>
    </row>
    <row r="1288" spans="1:17">
      <c r="A1288">
        <f>B1307</f>
        <v>2048</v>
      </c>
      <c r="B1288" s="50">
        <v>2029</v>
      </c>
      <c r="C1288">
        <v>71900.428654623698</v>
      </c>
      <c r="D1288">
        <v>6862.3901320337291</v>
      </c>
      <c r="E1288">
        <v>2808.3205883723131</v>
      </c>
      <c r="F1288">
        <v>560067058.26380813</v>
      </c>
      <c r="G1288">
        <v>55034667.983165003</v>
      </c>
      <c r="H1288">
        <v>21941511.83462926</v>
      </c>
      <c r="I1288">
        <v>154619.94783122087</v>
      </c>
      <c r="J1288">
        <v>0</v>
      </c>
      <c r="K1288">
        <v>2989.3465093493578</v>
      </c>
      <c r="L1288">
        <f t="shared" si="69"/>
        <v>2.7607399069414705E-4</v>
      </c>
      <c r="M1288">
        <v>0</v>
      </c>
      <c r="N1288">
        <f t="shared" si="70"/>
        <v>1.3624159227858731E-4</v>
      </c>
      <c r="O1288">
        <f t="shared" si="71"/>
        <v>7789.4814918852635</v>
      </c>
      <c r="P1288">
        <f t="shared" si="71"/>
        <v>8019.7521452857127</v>
      </c>
      <c r="Q1288">
        <f t="shared" si="71"/>
        <v>7813.0367043836823</v>
      </c>
    </row>
    <row r="1289" spans="1:17">
      <c r="A1289">
        <f>B1307</f>
        <v>2048</v>
      </c>
      <c r="B1289" s="50">
        <v>2030</v>
      </c>
      <c r="C1289">
        <v>84194.581283095991</v>
      </c>
      <c r="D1289">
        <v>8441.9984021343917</v>
      </c>
      <c r="E1289">
        <v>3331.1350973616377</v>
      </c>
      <c r="F1289">
        <v>685195272.27815878</v>
      </c>
      <c r="G1289">
        <v>70652332.502183706</v>
      </c>
      <c r="H1289">
        <v>27226666.99700911</v>
      </c>
      <c r="I1289">
        <v>188779.89470583972</v>
      </c>
      <c r="J1289">
        <v>0</v>
      </c>
      <c r="K1289">
        <v>3696.4367240830179</v>
      </c>
      <c r="L1289">
        <f t="shared" si="69"/>
        <v>2.755125470702365E-4</v>
      </c>
      <c r="M1289">
        <v>0</v>
      </c>
      <c r="N1289">
        <f t="shared" si="70"/>
        <v>1.3576530408547903E-4</v>
      </c>
      <c r="O1289">
        <f t="shared" si="71"/>
        <v>8138.2348107921234</v>
      </c>
      <c r="P1289">
        <f t="shared" si="71"/>
        <v>8369.1478174552449</v>
      </c>
      <c r="Q1289">
        <f t="shared" si="71"/>
        <v>8173.3902112146325</v>
      </c>
    </row>
    <row r="1290" spans="1:17">
      <c r="A1290">
        <f>B1307</f>
        <v>2048</v>
      </c>
      <c r="B1290" s="50">
        <v>2031</v>
      </c>
      <c r="C1290">
        <v>97534.806408297838</v>
      </c>
      <c r="D1290">
        <v>9819.4211303550401</v>
      </c>
      <c r="E1290">
        <v>3866.6822616370769</v>
      </c>
      <c r="F1290">
        <v>829255344.71526289</v>
      </c>
      <c r="G1290">
        <v>85954724.867093176</v>
      </c>
      <c r="H1290">
        <v>33054901.300411448</v>
      </c>
      <c r="I1290">
        <v>227930.87868305785</v>
      </c>
      <c r="J1290">
        <v>0</v>
      </c>
      <c r="K1290">
        <v>4471.6231961073609</v>
      </c>
      <c r="L1290">
        <f t="shared" si="69"/>
        <v>2.7486211591596228E-4</v>
      </c>
      <c r="M1290">
        <v>0</v>
      </c>
      <c r="N1290">
        <f t="shared" si="70"/>
        <v>1.352786733642947E-4</v>
      </c>
      <c r="O1290">
        <f t="shared" si="71"/>
        <v>8502.1478511358728</v>
      </c>
      <c r="P1290">
        <f t="shared" si="71"/>
        <v>8753.5429763144621</v>
      </c>
      <c r="Q1290">
        <f t="shared" si="71"/>
        <v>8548.6468925472709</v>
      </c>
    </row>
    <row r="1291" spans="1:17">
      <c r="A1291">
        <f>B1307</f>
        <v>2048</v>
      </c>
      <c r="B1291" s="50">
        <v>2032</v>
      </c>
      <c r="C1291">
        <v>111286.46308465302</v>
      </c>
      <c r="D1291">
        <v>11230.380856411006</v>
      </c>
      <c r="E1291">
        <v>4417.0614581888867</v>
      </c>
      <c r="F1291">
        <v>988604746.13889945</v>
      </c>
      <c r="G1291">
        <v>102741776.74706672</v>
      </c>
      <c r="H1291">
        <v>39490279.164404318</v>
      </c>
      <c r="I1291">
        <v>271191.70880299533</v>
      </c>
      <c r="J1291">
        <v>0</v>
      </c>
      <c r="K1291">
        <v>5324.1191053876737</v>
      </c>
      <c r="L1291">
        <f t="shared" si="69"/>
        <v>2.7431762781047054E-4</v>
      </c>
      <c r="M1291">
        <v>0</v>
      </c>
      <c r="N1291">
        <f t="shared" si="70"/>
        <v>1.3482100451157913E-4</v>
      </c>
      <c r="O1291">
        <f t="shared" si="71"/>
        <v>8883.4231831673078</v>
      </c>
      <c r="P1291">
        <f t="shared" si="71"/>
        <v>9148.5567640758381</v>
      </c>
      <c r="Q1291">
        <f t="shared" si="71"/>
        <v>8940.396129465762</v>
      </c>
    </row>
    <row r="1292" spans="1:17">
      <c r="A1292">
        <f>B1307</f>
        <v>2048</v>
      </c>
      <c r="B1292" s="50">
        <v>2033</v>
      </c>
      <c r="C1292">
        <v>126082.49909007913</v>
      </c>
      <c r="D1292">
        <v>12734.692599071877</v>
      </c>
      <c r="E1292">
        <v>5006.6046111603873</v>
      </c>
      <c r="F1292">
        <v>1170032091.2870336</v>
      </c>
      <c r="G1292">
        <v>121639554.91238619</v>
      </c>
      <c r="H1292">
        <v>46792915.268962756</v>
      </c>
      <c r="I1292">
        <v>320435.80335330457</v>
      </c>
      <c r="J1292">
        <v>0</v>
      </c>
      <c r="K1292">
        <v>6288.368896220416</v>
      </c>
      <c r="L1292">
        <f t="shared" si="69"/>
        <v>2.7386924319385605E-4</v>
      </c>
      <c r="M1292">
        <v>0</v>
      </c>
      <c r="N1292">
        <f t="shared" si="70"/>
        <v>1.343872007135111E-4</v>
      </c>
      <c r="O1292">
        <f t="shared" si="71"/>
        <v>9279.8929251165046</v>
      </c>
      <c r="P1292">
        <f t="shared" si="71"/>
        <v>9551.8249825089188</v>
      </c>
      <c r="Q1292">
        <f t="shared" si="71"/>
        <v>9346.2374010232652</v>
      </c>
    </row>
    <row r="1293" spans="1:17">
      <c r="A1293">
        <f>B1307</f>
        <v>2048</v>
      </c>
      <c r="B1293" s="50">
        <v>2034</v>
      </c>
      <c r="C1293">
        <v>140247.57344368077</v>
      </c>
      <c r="D1293">
        <v>14193.20387656789</v>
      </c>
      <c r="E1293">
        <v>5574.5248606837349</v>
      </c>
      <c r="F1293">
        <v>1359421323.4152722</v>
      </c>
      <c r="G1293">
        <v>141493736.33977294</v>
      </c>
      <c r="H1293">
        <v>54452412.605526015</v>
      </c>
      <c r="I1293">
        <v>371646.30305007414</v>
      </c>
      <c r="J1293">
        <v>0</v>
      </c>
      <c r="K1293">
        <v>7295.2939655019454</v>
      </c>
      <c r="L1293">
        <f t="shared" si="69"/>
        <v>2.7338566539208584E-4</v>
      </c>
      <c r="M1293">
        <v>0</v>
      </c>
      <c r="N1293">
        <f t="shared" si="70"/>
        <v>1.3397558742441458E-4</v>
      </c>
      <c r="O1293">
        <f t="shared" si="71"/>
        <v>9693.0113657986039</v>
      </c>
      <c r="P1293">
        <f t="shared" si="71"/>
        <v>9969.1188522536777</v>
      </c>
      <c r="Q1293">
        <f t="shared" si="71"/>
        <v>9768.0814000078281</v>
      </c>
    </row>
    <row r="1294" spans="1:17">
      <c r="A1294">
        <f>B1307</f>
        <v>2048</v>
      </c>
      <c r="B1294" s="50">
        <v>2035</v>
      </c>
      <c r="C1294">
        <v>154945.76162857097</v>
      </c>
      <c r="D1294">
        <v>15708.361946011213</v>
      </c>
      <c r="E1294">
        <v>6164.139058113692</v>
      </c>
      <c r="F1294">
        <v>1568539023.2815163</v>
      </c>
      <c r="G1294">
        <v>163336538.34963205</v>
      </c>
      <c r="H1294">
        <v>62912066.22982163</v>
      </c>
      <c r="I1294">
        <v>428092.18129576201</v>
      </c>
      <c r="J1294">
        <v>0</v>
      </c>
      <c r="K1294">
        <v>8404.2088094400806</v>
      </c>
      <c r="L1294">
        <f t="shared" si="69"/>
        <v>2.7292415103588369E-4</v>
      </c>
      <c r="M1294">
        <v>0</v>
      </c>
      <c r="N1294">
        <f t="shared" si="70"/>
        <v>1.3358659654793393E-4</v>
      </c>
      <c r="O1294">
        <f t="shared" si="71"/>
        <v>10123.148944477409</v>
      </c>
      <c r="P1294">
        <f t="shared" si="71"/>
        <v>10398.063076914757</v>
      </c>
      <c r="Q1294">
        <f t="shared" si="71"/>
        <v>10206.14000377103</v>
      </c>
    </row>
    <row r="1295" spans="1:17">
      <c r="A1295">
        <f>B1307</f>
        <v>2048</v>
      </c>
      <c r="B1295" s="50">
        <v>2036</v>
      </c>
      <c r="C1295">
        <v>167773.78761888572</v>
      </c>
      <c r="D1295">
        <v>17051.19135158031</v>
      </c>
      <c r="E1295">
        <v>6682.642336277393</v>
      </c>
      <c r="F1295">
        <v>1773418376.4243162</v>
      </c>
      <c r="G1295">
        <v>184846896.98183358</v>
      </c>
      <c r="H1295">
        <v>71240406.907739997</v>
      </c>
      <c r="I1295">
        <v>483153.70024495409</v>
      </c>
      <c r="J1295">
        <v>0</v>
      </c>
      <c r="K1295">
        <v>9490.6550750191891</v>
      </c>
      <c r="L1295">
        <f t="shared" si="69"/>
        <v>2.7244202872145752E-4</v>
      </c>
      <c r="M1295">
        <v>0</v>
      </c>
      <c r="N1295">
        <f t="shared" si="70"/>
        <v>1.332201132330712E-4</v>
      </c>
      <c r="O1295">
        <f t="shared" si="71"/>
        <v>10570.29469020993</v>
      </c>
      <c r="P1295">
        <f t="shared" si="71"/>
        <v>10840.702750350749</v>
      </c>
      <c r="Q1295">
        <f t="shared" si="71"/>
        <v>10660.514707035018</v>
      </c>
    </row>
    <row r="1296" spans="1:17">
      <c r="A1296">
        <f>B1307</f>
        <v>2048</v>
      </c>
      <c r="B1296" s="50">
        <v>2037</v>
      </c>
      <c r="C1296">
        <v>181620.22573902522</v>
      </c>
      <c r="D1296">
        <v>18488.340242156184</v>
      </c>
      <c r="E1296">
        <v>7239.9464269503869</v>
      </c>
      <c r="F1296">
        <v>2004310492.5646565</v>
      </c>
      <c r="G1296">
        <v>208825516.72723812</v>
      </c>
      <c r="H1296">
        <v>80599175.300978273</v>
      </c>
      <c r="I1296">
        <v>545201.3727677369</v>
      </c>
      <c r="J1296">
        <v>0</v>
      </c>
      <c r="K1296">
        <v>10709.22839963247</v>
      </c>
      <c r="L1296">
        <f t="shared" si="69"/>
        <v>2.720144282985384E-4</v>
      </c>
      <c r="M1296">
        <v>0</v>
      </c>
      <c r="N1296">
        <f t="shared" si="70"/>
        <v>1.3287019823269192E-4</v>
      </c>
      <c r="O1296">
        <f t="shared" si="71"/>
        <v>11035.722945552892</v>
      </c>
      <c r="P1296">
        <f t="shared" si="71"/>
        <v>11294.984514136357</v>
      </c>
      <c r="Q1296">
        <f t="shared" si="71"/>
        <v>11132.565152823692</v>
      </c>
    </row>
    <row r="1297" spans="1:17">
      <c r="A1297">
        <f>B1307</f>
        <v>2048</v>
      </c>
      <c r="B1297" s="50">
        <v>2038</v>
      </c>
      <c r="C1297">
        <v>192642.76835178182</v>
      </c>
      <c r="D1297">
        <v>19641.522887994015</v>
      </c>
      <c r="E1297">
        <v>7685.3323310287742</v>
      </c>
      <c r="F1297">
        <v>2218804513.5365739</v>
      </c>
      <c r="G1297">
        <v>230984347.52288547</v>
      </c>
      <c r="H1297">
        <v>89305407.675752625</v>
      </c>
      <c r="I1297">
        <v>602642.21697431558</v>
      </c>
      <c r="J1297">
        <v>0</v>
      </c>
      <c r="K1297">
        <v>11836.990182426744</v>
      </c>
      <c r="L1297">
        <f t="shared" si="69"/>
        <v>2.7160672032966004E-4</v>
      </c>
      <c r="M1297">
        <v>0</v>
      </c>
      <c r="N1297">
        <f t="shared" si="70"/>
        <v>1.3254505511473762E-4</v>
      </c>
      <c r="O1297">
        <f t="shared" si="71"/>
        <v>11517.715056320469</v>
      </c>
      <c r="P1297">
        <f t="shared" si="71"/>
        <v>11760.001953009249</v>
      </c>
      <c r="Q1297">
        <f t="shared" si="71"/>
        <v>11620.240196405146</v>
      </c>
    </row>
    <row r="1298" spans="1:17">
      <c r="A1298">
        <f>B1307</f>
        <v>2048</v>
      </c>
      <c r="B1298" s="50">
        <v>2039</v>
      </c>
      <c r="C1298">
        <v>204099.40251440991</v>
      </c>
      <c r="D1298">
        <v>20835.335255171063</v>
      </c>
      <c r="E1298">
        <v>8147.3247090572777</v>
      </c>
      <c r="F1298">
        <v>2452767942.6130629</v>
      </c>
      <c r="G1298">
        <v>254963896.89120355</v>
      </c>
      <c r="H1298">
        <v>98787154.409255922</v>
      </c>
      <c r="I1298">
        <v>665258.93523002497</v>
      </c>
      <c r="J1298">
        <v>0</v>
      </c>
      <c r="K1298">
        <v>13062.912325309951</v>
      </c>
      <c r="L1298">
        <f t="shared" si="69"/>
        <v>2.7122783353132444E-4</v>
      </c>
      <c r="M1298">
        <v>0</v>
      </c>
      <c r="N1298">
        <f t="shared" si="70"/>
        <v>1.3223290420121681E-4</v>
      </c>
      <c r="O1298">
        <f t="shared" si="71"/>
        <v>12017.516525752158</v>
      </c>
      <c r="P1298">
        <f t="shared" si="71"/>
        <v>12237.09116117653</v>
      </c>
      <c r="Q1298">
        <f t="shared" si="71"/>
        <v>12125.103385094679</v>
      </c>
    </row>
    <row r="1299" spans="1:17">
      <c r="A1299">
        <f>B1307</f>
        <v>2048</v>
      </c>
      <c r="B1299" s="50">
        <v>2040</v>
      </c>
      <c r="C1299">
        <v>213078.93920879377</v>
      </c>
      <c r="D1299">
        <v>21828.653238334569</v>
      </c>
      <c r="E1299">
        <v>8520.4790637665919</v>
      </c>
      <c r="F1299">
        <v>2672221007.2612767</v>
      </c>
      <c r="G1299">
        <v>277958895.85722399</v>
      </c>
      <c r="H1299">
        <v>107812309.5230736</v>
      </c>
      <c r="I1299">
        <v>723475.18678167579</v>
      </c>
      <c r="J1299">
        <v>0</v>
      </c>
      <c r="K1299">
        <v>14223.741740724539</v>
      </c>
      <c r="L1299">
        <f t="shared" si="69"/>
        <v>2.7073927823176411E-4</v>
      </c>
      <c r="M1299">
        <v>0</v>
      </c>
      <c r="N1299">
        <f t="shared" si="70"/>
        <v>1.3193059126221971E-4</v>
      </c>
      <c r="O1299">
        <f t="shared" si="71"/>
        <v>12540.990757621503</v>
      </c>
      <c r="P1299">
        <f t="shared" si="71"/>
        <v>12733.67132742226</v>
      </c>
      <c r="Q1299">
        <f t="shared" si="71"/>
        <v>12653.315466913866</v>
      </c>
    </row>
    <row r="1300" spans="1:17">
      <c r="A1300">
        <f>B1307</f>
        <v>2048</v>
      </c>
      <c r="B1300" s="50">
        <v>2041</v>
      </c>
      <c r="C1300">
        <v>222044.17033354647</v>
      </c>
      <c r="D1300">
        <v>22813.508612233902</v>
      </c>
      <c r="E1300">
        <v>8891.6867068650972</v>
      </c>
      <c r="F1300">
        <v>2904574120.8522849</v>
      </c>
      <c r="G1300">
        <v>302038291.13406253</v>
      </c>
      <c r="H1300">
        <v>117344713.85333124</v>
      </c>
      <c r="I1300">
        <v>785212.39610713313</v>
      </c>
      <c r="J1300">
        <v>0</v>
      </c>
      <c r="K1300">
        <v>15450.965361464514</v>
      </c>
      <c r="L1300">
        <f t="shared" ref="L1300:L1363" si="72">I1300/F1300</f>
        <v>2.7033649803253409E-4</v>
      </c>
      <c r="M1300">
        <v>0</v>
      </c>
      <c r="N1300">
        <f t="shared" ref="N1300:N1363" si="73">K1300/H1300</f>
        <v>1.316715926443574E-4</v>
      </c>
      <c r="O1300">
        <f t="shared" ref="O1300:Q1363" si="74">F1300/C1300</f>
        <v>13081.064530940586</v>
      </c>
      <c r="P1300">
        <f t="shared" si="74"/>
        <v>13239.44932223588</v>
      </c>
      <c r="Q1300">
        <f t="shared" si="74"/>
        <v>13197.126453266925</v>
      </c>
    </row>
    <row r="1301" spans="1:17">
      <c r="A1301">
        <f>B1307</f>
        <v>2048</v>
      </c>
      <c r="B1301" s="50">
        <v>2042</v>
      </c>
      <c r="C1301">
        <v>228155.0507254338</v>
      </c>
      <c r="D1301">
        <v>23527.410114296021</v>
      </c>
      <c r="E1301">
        <v>9152.7826108884619</v>
      </c>
      <c r="F1301">
        <v>3113440061.2704625</v>
      </c>
      <c r="G1301">
        <v>323883752.14808834</v>
      </c>
      <c r="H1301">
        <v>125997559.44537008</v>
      </c>
      <c r="I1301">
        <v>840270.81548693776</v>
      </c>
      <c r="J1301">
        <v>0</v>
      </c>
      <c r="K1301">
        <v>16558.361416827134</v>
      </c>
      <c r="L1301">
        <f t="shared" si="72"/>
        <v>2.6988501430923932E-4</v>
      </c>
      <c r="M1301">
        <v>0</v>
      </c>
      <c r="N1301">
        <f t="shared" si="73"/>
        <v>1.3141811230086957E-4</v>
      </c>
      <c r="O1301">
        <f t="shared" si="74"/>
        <v>13646.158835279244</v>
      </c>
      <c r="P1301">
        <f t="shared" si="74"/>
        <v>13766.230561488195</v>
      </c>
      <c r="Q1301">
        <f t="shared" si="74"/>
        <v>13766.03867937157</v>
      </c>
    </row>
    <row r="1302" spans="1:17">
      <c r="A1302">
        <f>B1307</f>
        <v>2048</v>
      </c>
      <c r="B1302" s="50">
        <v>2043</v>
      </c>
      <c r="C1302">
        <v>234640.15872288359</v>
      </c>
      <c r="D1302">
        <v>24295.021406978693</v>
      </c>
      <c r="E1302">
        <v>9431.7868191367834</v>
      </c>
      <c r="F1302">
        <v>3338495557.0550833</v>
      </c>
      <c r="G1302">
        <v>347483575.47006834</v>
      </c>
      <c r="H1302">
        <v>135350964.66307878</v>
      </c>
      <c r="I1302">
        <v>899502.58589069732</v>
      </c>
      <c r="J1302">
        <v>0</v>
      </c>
      <c r="K1302">
        <v>17755.806905839218</v>
      </c>
      <c r="L1302">
        <f t="shared" si="72"/>
        <v>2.6943351294562052E-4</v>
      </c>
      <c r="M1302">
        <v>0</v>
      </c>
      <c r="N1302">
        <f t="shared" si="73"/>
        <v>1.3118345295903657E-4</v>
      </c>
      <c r="O1302">
        <f t="shared" si="74"/>
        <v>14228.150778733223</v>
      </c>
      <c r="P1302">
        <f t="shared" si="74"/>
        <v>14302.665951562176</v>
      </c>
      <c r="Q1302">
        <f t="shared" si="74"/>
        <v>14350.511441634384</v>
      </c>
    </row>
    <row r="1303" spans="1:17">
      <c r="A1303">
        <f>B1307</f>
        <v>2048</v>
      </c>
      <c r="B1303" s="50">
        <v>2044</v>
      </c>
      <c r="C1303">
        <v>238458.12672217374</v>
      </c>
      <c r="D1303">
        <v>24763.70316059815</v>
      </c>
      <c r="E1303">
        <v>9599.2705529455088</v>
      </c>
      <c r="F1303">
        <v>3536116156.4853311</v>
      </c>
      <c r="G1303">
        <v>367681686.76572776</v>
      </c>
      <c r="H1303">
        <v>143538988.90969396</v>
      </c>
      <c r="I1303">
        <v>951398.90682915144</v>
      </c>
      <c r="J1303">
        <v>0</v>
      </c>
      <c r="K1303">
        <v>18798.606674935603</v>
      </c>
      <c r="L1303">
        <f t="shared" si="72"/>
        <v>2.6905193854683213E-4</v>
      </c>
      <c r="M1303">
        <v>0</v>
      </c>
      <c r="N1303">
        <f t="shared" si="73"/>
        <v>1.3096516018210597E-4</v>
      </c>
      <c r="O1303">
        <f t="shared" si="74"/>
        <v>14829.086368715967</v>
      </c>
      <c r="P1303">
        <f t="shared" si="74"/>
        <v>14847.605157485124</v>
      </c>
      <c r="Q1303">
        <f t="shared" si="74"/>
        <v>14953.114209876023</v>
      </c>
    </row>
    <row r="1304" spans="1:17">
      <c r="A1304">
        <f>B1307</f>
        <v>2048</v>
      </c>
      <c r="B1304" s="50">
        <v>2045</v>
      </c>
      <c r="C1304">
        <v>239629.50222335427</v>
      </c>
      <c r="D1304">
        <v>24873.684953915068</v>
      </c>
      <c r="E1304">
        <v>9644.2362276725034</v>
      </c>
      <c r="F1304">
        <v>3700594637.6851931</v>
      </c>
      <c r="G1304">
        <v>382859133.71976322</v>
      </c>
      <c r="H1304">
        <v>150139705.81762958</v>
      </c>
      <c r="I1304">
        <v>994974.08885913913</v>
      </c>
      <c r="J1304">
        <v>0</v>
      </c>
      <c r="K1304">
        <v>19634.918012423783</v>
      </c>
      <c r="L1304">
        <f t="shared" si="72"/>
        <v>2.6886870524179277E-4</v>
      </c>
      <c r="M1304">
        <v>0</v>
      </c>
      <c r="N1304">
        <f t="shared" si="73"/>
        <v>1.3077765075864581E-4</v>
      </c>
      <c r="O1304">
        <f t="shared" si="74"/>
        <v>15442.984287618878</v>
      </c>
      <c r="P1304">
        <f t="shared" si="74"/>
        <v>15392.135681910771</v>
      </c>
      <c r="Q1304">
        <f t="shared" si="74"/>
        <v>15567.817116178583</v>
      </c>
    </row>
    <row r="1305" spans="1:17">
      <c r="A1305">
        <f>B1307</f>
        <v>2048</v>
      </c>
      <c r="B1305" s="50">
        <v>2046</v>
      </c>
      <c r="C1305">
        <v>239859.96995023594</v>
      </c>
      <c r="D1305">
        <v>24890.187782583373</v>
      </c>
      <c r="E1305">
        <v>9652.1209638887449</v>
      </c>
      <c r="F1305">
        <v>3850181810.0812244</v>
      </c>
      <c r="G1305">
        <v>396205454.4929834</v>
      </c>
      <c r="H1305">
        <v>156099038.93726832</v>
      </c>
      <c r="I1305">
        <v>1034659.4195938222</v>
      </c>
      <c r="J1305">
        <v>0</v>
      </c>
      <c r="K1305">
        <v>20390.263264986927</v>
      </c>
      <c r="L1305">
        <f t="shared" si="72"/>
        <v>2.6873001604357869E-4</v>
      </c>
      <c r="M1305">
        <v>0</v>
      </c>
      <c r="N1305">
        <f t="shared" si="73"/>
        <v>1.3062388726929434E-4</v>
      </c>
      <c r="O1305">
        <f t="shared" si="74"/>
        <v>16051.789762501958</v>
      </c>
      <c r="P1305">
        <f t="shared" si="74"/>
        <v>15918.138422813494</v>
      </c>
      <c r="Q1305">
        <f t="shared" si="74"/>
        <v>16172.511670883323</v>
      </c>
    </row>
    <row r="1306" spans="1:17">
      <c r="A1306">
        <f>B1307</f>
        <v>2048</v>
      </c>
      <c r="B1306" s="50">
        <v>2047</v>
      </c>
      <c r="C1306">
        <v>243050.54665025321</v>
      </c>
      <c r="D1306">
        <v>25234.435494506961</v>
      </c>
      <c r="E1306">
        <v>9783.0587224586834</v>
      </c>
      <c r="F1306">
        <v>4023578539.7598224</v>
      </c>
      <c r="G1306">
        <v>411413563.67277765</v>
      </c>
      <c r="H1306">
        <v>162882394.62233251</v>
      </c>
      <c r="I1306">
        <v>1081163.1931535185</v>
      </c>
      <c r="J1306">
        <v>0</v>
      </c>
      <c r="K1306">
        <v>21251.05371162307</v>
      </c>
      <c r="L1306">
        <f t="shared" si="72"/>
        <v>2.687068693874821E-4</v>
      </c>
      <c r="M1306">
        <v>0</v>
      </c>
      <c r="N1306">
        <f t="shared" si="73"/>
        <v>1.3046869651503378E-4</v>
      </c>
      <c r="O1306">
        <f t="shared" si="74"/>
        <v>16554.492862547242</v>
      </c>
      <c r="P1306">
        <f t="shared" si="74"/>
        <v>16303.656317666955</v>
      </c>
      <c r="Q1306">
        <f t="shared" si="74"/>
        <v>16649.434419565339</v>
      </c>
    </row>
    <row r="1307" spans="1:17">
      <c r="A1307">
        <f>B1307</f>
        <v>2048</v>
      </c>
      <c r="B1307" s="50">
        <v>2048</v>
      </c>
      <c r="C1307">
        <v>221885.61366832702</v>
      </c>
      <c r="D1307">
        <v>23021.659685107581</v>
      </c>
      <c r="E1307">
        <v>8928.1596448949749</v>
      </c>
      <c r="F1307">
        <v>3761442767.3833599</v>
      </c>
      <c r="G1307">
        <v>381132248.92118776</v>
      </c>
      <c r="H1307">
        <v>151789795.29012662</v>
      </c>
      <c r="I1307">
        <v>1011360.8405673974</v>
      </c>
      <c r="J1307">
        <v>0</v>
      </c>
      <c r="K1307">
        <v>19781.794995363576</v>
      </c>
      <c r="L1307">
        <f t="shared" si="72"/>
        <v>2.6887577536396988E-4</v>
      </c>
      <c r="M1307">
        <v>0</v>
      </c>
      <c r="N1307">
        <f t="shared" si="73"/>
        <v>1.3032361600826475E-4</v>
      </c>
      <c r="O1307">
        <f t="shared" si="74"/>
        <v>16952.170558501988</v>
      </c>
      <c r="P1307">
        <f t="shared" si="74"/>
        <v>16555.376724977712</v>
      </c>
      <c r="Q1307">
        <f t="shared" si="74"/>
        <v>17001.241165856434</v>
      </c>
    </row>
    <row r="1308" spans="1:17">
      <c r="A1308">
        <f>B1352</f>
        <v>2049</v>
      </c>
      <c r="B1308" s="50">
        <v>2005</v>
      </c>
      <c r="C1308">
        <v>5045.6937455935886</v>
      </c>
      <c r="D1308">
        <v>5.4360093009659799E-2</v>
      </c>
      <c r="F1308">
        <v>13349407.422635591</v>
      </c>
      <c r="G1308">
        <v>151.71253640036301</v>
      </c>
      <c r="I1308">
        <v>6419.0823018945739</v>
      </c>
      <c r="J1308">
        <v>0</v>
      </c>
      <c r="L1308">
        <f t="shared" si="72"/>
        <v>4.8085147892109551E-4</v>
      </c>
      <c r="M1308">
        <v>0</v>
      </c>
      <c r="N1308" t="e">
        <f t="shared" si="73"/>
        <v>#DIV/0!</v>
      </c>
      <c r="O1308">
        <f t="shared" si="74"/>
        <v>2645.7030679465329</v>
      </c>
      <c r="P1308">
        <f t="shared" si="74"/>
        <v>2790.8807362305956</v>
      </c>
      <c r="Q1308" t="e">
        <f t="shared" si="74"/>
        <v>#DIV/0!</v>
      </c>
    </row>
    <row r="1309" spans="1:17">
      <c r="A1309">
        <f>B1352</f>
        <v>2049</v>
      </c>
      <c r="B1309" s="50">
        <v>2006</v>
      </c>
      <c r="C1309">
        <v>5165.9972907141737</v>
      </c>
      <c r="D1309">
        <v>3.1069133487415398E-2</v>
      </c>
      <c r="F1309">
        <v>14352027.925712617</v>
      </c>
      <c r="G1309">
        <v>85.810555382028895</v>
      </c>
      <c r="I1309">
        <v>6807.0583251612316</v>
      </c>
      <c r="J1309">
        <v>0</v>
      </c>
      <c r="L1309">
        <f t="shared" si="72"/>
        <v>4.7429243869891944E-4</v>
      </c>
      <c r="M1309">
        <v>0</v>
      </c>
      <c r="N1309" t="e">
        <f t="shared" si="73"/>
        <v>#DIV/0!</v>
      </c>
      <c r="O1309">
        <f t="shared" si="74"/>
        <v>2778.1717871804226</v>
      </c>
      <c r="P1309">
        <f t="shared" si="74"/>
        <v>2761.9230326068346</v>
      </c>
      <c r="Q1309" t="e">
        <f t="shared" si="74"/>
        <v>#DIV/0!</v>
      </c>
    </row>
    <row r="1310" spans="1:17">
      <c r="A1310">
        <f>B1352</f>
        <v>2049</v>
      </c>
      <c r="B1310" s="50">
        <v>2007</v>
      </c>
      <c r="C1310">
        <v>5187.2542800242381</v>
      </c>
      <c r="D1310">
        <v>0.131191435593385</v>
      </c>
      <c r="F1310">
        <v>14677516.714779712</v>
      </c>
      <c r="G1310">
        <v>386.221497172005</v>
      </c>
      <c r="I1310">
        <v>6830.4107182739917</v>
      </c>
      <c r="J1310">
        <v>0</v>
      </c>
      <c r="L1310">
        <f t="shared" si="72"/>
        <v>4.653655554277804E-4</v>
      </c>
      <c r="M1310">
        <v>0</v>
      </c>
      <c r="N1310" t="e">
        <f t="shared" si="73"/>
        <v>#DIV/0!</v>
      </c>
      <c r="O1310">
        <f t="shared" si="74"/>
        <v>2829.5348410626075</v>
      </c>
      <c r="P1310">
        <f t="shared" si="74"/>
        <v>2943.9535852710742</v>
      </c>
      <c r="Q1310" t="e">
        <f t="shared" si="74"/>
        <v>#DIV/0!</v>
      </c>
    </row>
    <row r="1311" spans="1:17">
      <c r="A1311">
        <f>B1352</f>
        <v>2049</v>
      </c>
      <c r="B1311" s="50">
        <v>2008</v>
      </c>
      <c r="C1311">
        <v>4303.5677450793919</v>
      </c>
      <c r="D1311">
        <v>2.3149375375473702</v>
      </c>
      <c r="F1311">
        <v>12654650.797314843</v>
      </c>
      <c r="G1311">
        <v>6333.2851648501801</v>
      </c>
      <c r="I1311">
        <v>5843.736655000057</v>
      </c>
      <c r="J1311">
        <v>0</v>
      </c>
      <c r="L1311">
        <f t="shared" si="72"/>
        <v>4.6178569038349314E-4</v>
      </c>
      <c r="M1311">
        <v>0</v>
      </c>
      <c r="N1311" t="e">
        <f t="shared" si="73"/>
        <v>#DIV/0!</v>
      </c>
      <c r="O1311">
        <f t="shared" si="74"/>
        <v>2940.5022871509118</v>
      </c>
      <c r="P1311">
        <f t="shared" si="74"/>
        <v>2735.8341476289543</v>
      </c>
      <c r="Q1311" t="e">
        <f t="shared" si="74"/>
        <v>#DIV/0!</v>
      </c>
    </row>
    <row r="1312" spans="1:17">
      <c r="A1312">
        <f>B1352</f>
        <v>2049</v>
      </c>
      <c r="B1312" s="50">
        <v>2009</v>
      </c>
      <c r="C1312">
        <v>3037.684682211298</v>
      </c>
      <c r="D1312">
        <v>0.371661451213602</v>
      </c>
      <c r="F1312">
        <v>8953625.8268822189</v>
      </c>
      <c r="G1312">
        <v>1186.96814858934</v>
      </c>
      <c r="I1312">
        <v>3833.91210013092</v>
      </c>
      <c r="J1312">
        <v>0</v>
      </c>
      <c r="L1312">
        <f t="shared" si="72"/>
        <v>4.2819659591090411E-4</v>
      </c>
      <c r="M1312">
        <v>0</v>
      </c>
      <c r="N1312" t="e">
        <f t="shared" si="73"/>
        <v>#DIV/0!</v>
      </c>
      <c r="O1312">
        <f t="shared" si="74"/>
        <v>2947.5165343245508</v>
      </c>
      <c r="P1312">
        <f t="shared" si="74"/>
        <v>3193.6810899098687</v>
      </c>
      <c r="Q1312" t="e">
        <f t="shared" si="74"/>
        <v>#DIV/0!</v>
      </c>
    </row>
    <row r="1313" spans="1:17">
      <c r="A1313">
        <f>B1352</f>
        <v>2049</v>
      </c>
      <c r="B1313" s="50">
        <v>2010</v>
      </c>
      <c r="C1313">
        <v>3996.3522846544106</v>
      </c>
      <c r="D1313">
        <v>2.0076556943992001</v>
      </c>
      <c r="E1313">
        <v>8.6544421753849604E-2</v>
      </c>
      <c r="F1313">
        <v>12640188.957992518</v>
      </c>
      <c r="G1313">
        <v>6237.7231569104797</v>
      </c>
      <c r="H1313">
        <v>208.23613724462501</v>
      </c>
      <c r="I1313">
        <v>5122.9509158634546</v>
      </c>
      <c r="J1313">
        <v>0</v>
      </c>
      <c r="K1313">
        <v>4.43690800479664E-2</v>
      </c>
      <c r="L1313">
        <f t="shared" si="72"/>
        <v>4.0529069089779399E-4</v>
      </c>
      <c r="M1313">
        <v>0</v>
      </c>
      <c r="N1313">
        <f t="shared" si="73"/>
        <v>2.130709906313903E-4</v>
      </c>
      <c r="O1313">
        <f t="shared" si="74"/>
        <v>3162.9316080390531</v>
      </c>
      <c r="P1313">
        <f t="shared" si="74"/>
        <v>3106.9685774866621</v>
      </c>
      <c r="Q1313">
        <f t="shared" si="74"/>
        <v>2406.1185345589579</v>
      </c>
    </row>
    <row r="1314" spans="1:17">
      <c r="A1314">
        <f>B1352</f>
        <v>2049</v>
      </c>
      <c r="B1314" s="50">
        <v>2011</v>
      </c>
      <c r="C1314">
        <v>4167.8473053056596</v>
      </c>
      <c r="D1314">
        <v>25.969454350353246</v>
      </c>
      <c r="E1314">
        <v>3.97813328850724</v>
      </c>
      <c r="F1314">
        <v>14313731.079349801</v>
      </c>
      <c r="G1314">
        <v>85184.325451543904</v>
      </c>
      <c r="H1314">
        <v>10226.064799093399</v>
      </c>
      <c r="I1314">
        <v>5883.2587892524434</v>
      </c>
      <c r="J1314">
        <v>0</v>
      </c>
      <c r="K1314">
        <v>2.1664785152411699</v>
      </c>
      <c r="L1314">
        <f t="shared" si="72"/>
        <v>4.1102202889225229E-4</v>
      </c>
      <c r="M1314">
        <v>0</v>
      </c>
      <c r="N1314">
        <f t="shared" si="73"/>
        <v>2.1185847711753606E-4</v>
      </c>
      <c r="O1314">
        <f t="shared" si="74"/>
        <v>3434.3223325692511</v>
      </c>
      <c r="P1314">
        <f t="shared" si="74"/>
        <v>3280.1738651234</v>
      </c>
      <c r="Q1314">
        <f t="shared" si="74"/>
        <v>2570.5686706466895</v>
      </c>
    </row>
    <row r="1315" spans="1:17">
      <c r="A1315">
        <f>B1352</f>
        <v>2049</v>
      </c>
      <c r="B1315" s="50">
        <v>2012</v>
      </c>
      <c r="C1315">
        <v>5318.4298823947083</v>
      </c>
      <c r="D1315">
        <v>39.409777932458077</v>
      </c>
      <c r="E1315">
        <v>39.253248197840001</v>
      </c>
      <c r="F1315">
        <v>18394988.599241506</v>
      </c>
      <c r="G1315">
        <v>135469.0789067694</v>
      </c>
      <c r="H1315">
        <v>108112.59077707</v>
      </c>
      <c r="I1315">
        <v>7197.0425341311493</v>
      </c>
      <c r="J1315">
        <v>0</v>
      </c>
      <c r="K1315">
        <v>22.355705549709398</v>
      </c>
      <c r="L1315">
        <f t="shared" si="72"/>
        <v>3.9125017638923188E-4</v>
      </c>
      <c r="M1315">
        <v>0</v>
      </c>
      <c r="N1315">
        <f t="shared" si="73"/>
        <v>2.0678170219606747E-4</v>
      </c>
      <c r="O1315">
        <f t="shared" si="74"/>
        <v>3458.7254144561302</v>
      </c>
      <c r="P1315">
        <f t="shared" si="74"/>
        <v>3437.4484205148601</v>
      </c>
      <c r="Q1315">
        <f t="shared" si="74"/>
        <v>2754.2329804701139</v>
      </c>
    </row>
    <row r="1316" spans="1:17">
      <c r="A1316">
        <f>B1352</f>
        <v>2049</v>
      </c>
      <c r="B1316" s="50">
        <v>2013</v>
      </c>
      <c r="C1316">
        <v>6899.4249917996813</v>
      </c>
      <c r="D1316">
        <v>107.35822678044754</v>
      </c>
      <c r="E1316">
        <v>74.788344831229495</v>
      </c>
      <c r="F1316">
        <v>25591457.621221896</v>
      </c>
      <c r="G1316">
        <v>386331.33084628882</v>
      </c>
      <c r="H1316">
        <v>219686.77358260599</v>
      </c>
      <c r="I1316">
        <v>9817.0247055086347</v>
      </c>
      <c r="J1316">
        <v>0</v>
      </c>
      <c r="K1316">
        <v>44.6387006298404</v>
      </c>
      <c r="L1316">
        <f t="shared" si="72"/>
        <v>3.836055316117593E-4</v>
      </c>
      <c r="M1316">
        <v>0</v>
      </c>
      <c r="N1316">
        <f t="shared" si="73"/>
        <v>2.0319248128543107E-4</v>
      </c>
      <c r="O1316">
        <f t="shared" si="74"/>
        <v>3709.2160073685345</v>
      </c>
      <c r="P1316">
        <f t="shared" si="74"/>
        <v>3598.5256317278227</v>
      </c>
      <c r="Q1316">
        <f t="shared" si="74"/>
        <v>2937.446658010153</v>
      </c>
    </row>
    <row r="1317" spans="1:17">
      <c r="A1317">
        <f>B1352</f>
        <v>2049</v>
      </c>
      <c r="B1317" s="50">
        <v>2014</v>
      </c>
      <c r="C1317">
        <v>7302.9378887150324</v>
      </c>
      <c r="D1317">
        <v>123.07232845508689</v>
      </c>
      <c r="E1317">
        <v>109.086765328586</v>
      </c>
      <c r="F1317">
        <v>28794341.45211957</v>
      </c>
      <c r="G1317">
        <v>465736.55148603529</v>
      </c>
      <c r="H1317">
        <v>342611.77358674601</v>
      </c>
      <c r="I1317">
        <v>11020.42148214738</v>
      </c>
      <c r="J1317">
        <v>0</v>
      </c>
      <c r="K1317">
        <v>68.789151842049506</v>
      </c>
      <c r="L1317">
        <f t="shared" si="72"/>
        <v>3.8272872121324932E-4</v>
      </c>
      <c r="M1317">
        <v>0</v>
      </c>
      <c r="N1317">
        <f t="shared" si="73"/>
        <v>2.0077871557625486E-4</v>
      </c>
      <c r="O1317">
        <f t="shared" si="74"/>
        <v>3942.8435365189716</v>
      </c>
      <c r="P1317">
        <f t="shared" si="74"/>
        <v>3784.2507518332827</v>
      </c>
      <c r="Q1317">
        <f t="shared" si="74"/>
        <v>3140.7272234605821</v>
      </c>
    </row>
    <row r="1318" spans="1:17">
      <c r="A1318">
        <f>B1352</f>
        <v>2049</v>
      </c>
      <c r="B1318" s="50">
        <v>2015</v>
      </c>
      <c r="C1318">
        <v>9749.1107123213078</v>
      </c>
      <c r="D1318">
        <v>171.94475840731002</v>
      </c>
      <c r="E1318">
        <v>83.337788435536766</v>
      </c>
      <c r="F1318">
        <v>41323055.113210686</v>
      </c>
      <c r="G1318">
        <v>686064.40272074926</v>
      </c>
      <c r="H1318">
        <v>282123.83222100255</v>
      </c>
      <c r="I1318">
        <v>15469.447770594044</v>
      </c>
      <c r="J1318">
        <v>0</v>
      </c>
      <c r="K1318">
        <v>55.853201212336479</v>
      </c>
      <c r="L1318">
        <f t="shared" si="72"/>
        <v>3.7435392248257493E-4</v>
      </c>
      <c r="M1318">
        <v>0</v>
      </c>
      <c r="N1318">
        <f t="shared" si="73"/>
        <v>1.9797406256903425E-4</v>
      </c>
      <c r="O1318">
        <f t="shared" si="74"/>
        <v>4238.64866576856</v>
      </c>
      <c r="P1318">
        <f t="shared" si="74"/>
        <v>3990.0280129247726</v>
      </c>
      <c r="Q1318">
        <f t="shared" si="74"/>
        <v>3385.3050040946341</v>
      </c>
    </row>
    <row r="1319" spans="1:17">
      <c r="A1319">
        <f>B1352</f>
        <v>2049</v>
      </c>
      <c r="B1319" s="50">
        <v>2016</v>
      </c>
      <c r="C1319">
        <v>10270.826821915416</v>
      </c>
      <c r="D1319">
        <v>308.12959845347399</v>
      </c>
      <c r="E1319">
        <v>97.271464166442485</v>
      </c>
      <c r="F1319">
        <v>45743511.043752179</v>
      </c>
      <c r="G1319">
        <v>1280983.5913730301</v>
      </c>
      <c r="H1319">
        <v>357259.93187708291</v>
      </c>
      <c r="I1319">
        <v>16816.790302298759</v>
      </c>
      <c r="J1319">
        <v>0</v>
      </c>
      <c r="K1319">
        <v>69.70750035126639</v>
      </c>
      <c r="L1319">
        <f t="shared" si="72"/>
        <v>3.6763225905886513E-4</v>
      </c>
      <c r="M1319">
        <v>0</v>
      </c>
      <c r="N1319">
        <f t="shared" si="73"/>
        <v>1.9511703981192497E-4</v>
      </c>
      <c r="O1319">
        <f t="shared" si="74"/>
        <v>4453.7320935201424</v>
      </c>
      <c r="P1319">
        <f t="shared" si="74"/>
        <v>4157.2883546481244</v>
      </c>
      <c r="Q1319">
        <f t="shared" si="74"/>
        <v>3672.8133470446251</v>
      </c>
    </row>
    <row r="1320" spans="1:17">
      <c r="A1320">
        <f>B1352</f>
        <v>2049</v>
      </c>
      <c r="B1320" s="50">
        <v>2017</v>
      </c>
      <c r="C1320">
        <v>12266.763608719752</v>
      </c>
      <c r="D1320">
        <v>590.00486363968696</v>
      </c>
      <c r="E1320">
        <v>264.67464132232271</v>
      </c>
      <c r="F1320">
        <v>57241107.842129216</v>
      </c>
      <c r="G1320">
        <v>2596151.2256923802</v>
      </c>
      <c r="H1320">
        <v>999865.88993576833</v>
      </c>
      <c r="I1320">
        <v>21165.69336988985</v>
      </c>
      <c r="J1320">
        <v>0</v>
      </c>
      <c r="K1320">
        <v>194.1152122730702</v>
      </c>
      <c r="L1320">
        <f t="shared" si="72"/>
        <v>3.6976386669986824E-4</v>
      </c>
      <c r="M1320">
        <v>0</v>
      </c>
      <c r="N1320">
        <f t="shared" si="73"/>
        <v>1.9414124856838573E-4</v>
      </c>
      <c r="O1320">
        <f t="shared" si="74"/>
        <v>4666.3577833553209</v>
      </c>
      <c r="P1320">
        <f t="shared" si="74"/>
        <v>4400.2200417077183</v>
      </c>
      <c r="Q1320">
        <f t="shared" si="74"/>
        <v>3777.7169922301864</v>
      </c>
    </row>
    <row r="1321" spans="1:17">
      <c r="A1321">
        <f>B1352</f>
        <v>2049</v>
      </c>
      <c r="B1321" s="50">
        <v>2018</v>
      </c>
      <c r="C1321">
        <v>13116.759501603457</v>
      </c>
      <c r="D1321">
        <v>1220.96576655899</v>
      </c>
      <c r="E1321">
        <v>298.85371794150313</v>
      </c>
      <c r="F1321">
        <v>64719907.255509928</v>
      </c>
      <c r="G1321">
        <v>5666361.7113389503</v>
      </c>
      <c r="H1321">
        <v>1245141.3346768338</v>
      </c>
      <c r="I1321">
        <v>24001.979563426488</v>
      </c>
      <c r="J1321">
        <v>0</v>
      </c>
      <c r="K1321">
        <v>239.23267688854079</v>
      </c>
      <c r="L1321">
        <f t="shared" si="72"/>
        <v>3.7085930096698465E-4</v>
      </c>
      <c r="M1321">
        <v>0</v>
      </c>
      <c r="N1321">
        <f t="shared" si="73"/>
        <v>1.9213294926927446E-4</v>
      </c>
      <c r="O1321">
        <f t="shared" si="74"/>
        <v>4934.1384392691079</v>
      </c>
      <c r="P1321">
        <f t="shared" si="74"/>
        <v>4640.8849998376954</v>
      </c>
      <c r="Q1321">
        <f t="shared" si="74"/>
        <v>4166.3906450732347</v>
      </c>
    </row>
    <row r="1322" spans="1:17">
      <c r="A1322">
        <f>B1352</f>
        <v>2049</v>
      </c>
      <c r="B1322" s="50">
        <v>2019</v>
      </c>
      <c r="C1322">
        <v>11958.091869818172</v>
      </c>
      <c r="D1322">
        <v>995.63536977842489</v>
      </c>
      <c r="E1322">
        <v>282.20607671373011</v>
      </c>
      <c r="F1322">
        <v>61064348.28943605</v>
      </c>
      <c r="G1322">
        <v>4893931.4843243388</v>
      </c>
      <c r="H1322">
        <v>1317543.5185660389</v>
      </c>
      <c r="I1322">
        <v>21976.386675016529</v>
      </c>
      <c r="J1322">
        <v>0</v>
      </c>
      <c r="K1322">
        <v>243.90988300142078</v>
      </c>
      <c r="L1322">
        <f t="shared" si="72"/>
        <v>3.5988899072256827E-4</v>
      </c>
      <c r="M1322">
        <v>0</v>
      </c>
      <c r="N1322">
        <f t="shared" si="73"/>
        <v>1.8512472610155787E-4</v>
      </c>
      <c r="O1322">
        <f t="shared" si="74"/>
        <v>5106.5294491975301</v>
      </c>
      <c r="P1322">
        <f t="shared" si="74"/>
        <v>4915.3853236586665</v>
      </c>
      <c r="Q1322">
        <f t="shared" si="74"/>
        <v>4668.7283771800394</v>
      </c>
    </row>
    <row r="1323" spans="1:17">
      <c r="A1323">
        <f>B1352</f>
        <v>2049</v>
      </c>
      <c r="B1323" s="50">
        <v>2020</v>
      </c>
      <c r="C1323">
        <v>10623.349792050238</v>
      </c>
      <c r="D1323">
        <v>532.06866057014395</v>
      </c>
      <c r="E1323">
        <v>300.85702708291205</v>
      </c>
      <c r="F1323">
        <v>55521543.636668228</v>
      </c>
      <c r="G1323">
        <v>2754960.057517054</v>
      </c>
      <c r="H1323">
        <v>1457877.4173878366</v>
      </c>
      <c r="I1323">
        <v>19524.076761796954</v>
      </c>
      <c r="J1323">
        <v>0</v>
      </c>
      <c r="K1323">
        <v>263.99646573858837</v>
      </c>
      <c r="L1323">
        <f t="shared" si="72"/>
        <v>3.5164866613871703E-4</v>
      </c>
      <c r="M1323">
        <v>0</v>
      </c>
      <c r="N1323">
        <f t="shared" si="73"/>
        <v>1.8108275948989328E-4</v>
      </c>
      <c r="O1323">
        <f t="shared" si="74"/>
        <v>5226.3687747735294</v>
      </c>
      <c r="P1323">
        <f t="shared" si="74"/>
        <v>5177.8280918950322</v>
      </c>
      <c r="Q1323">
        <f t="shared" si="74"/>
        <v>4845.7482662888433</v>
      </c>
    </row>
    <row r="1324" spans="1:17">
      <c r="A1324">
        <f>B1352</f>
        <v>2049</v>
      </c>
      <c r="B1324" s="50">
        <v>2021</v>
      </c>
      <c r="C1324">
        <v>14155.133601638456</v>
      </c>
      <c r="D1324">
        <v>859.72019708272012</v>
      </c>
      <c r="E1324">
        <v>484.9082911842014</v>
      </c>
      <c r="F1324">
        <v>76666379.777956501</v>
      </c>
      <c r="G1324">
        <v>4561622.0833288729</v>
      </c>
      <c r="H1324">
        <v>2501831.847562748</v>
      </c>
      <c r="I1324">
        <v>25693.145805497596</v>
      </c>
      <c r="J1324">
        <v>0</v>
      </c>
      <c r="K1324">
        <v>437.28542238152215</v>
      </c>
      <c r="L1324">
        <f t="shared" si="72"/>
        <v>3.3512924282991924E-4</v>
      </c>
      <c r="M1324">
        <v>0</v>
      </c>
      <c r="N1324">
        <f t="shared" si="73"/>
        <v>1.7478609635876205E-4</v>
      </c>
      <c r="O1324">
        <f t="shared" si="74"/>
        <v>5416.1537386748769</v>
      </c>
      <c r="P1324">
        <f t="shared" si="74"/>
        <v>5305.9380235660146</v>
      </c>
      <c r="Q1324">
        <f t="shared" si="74"/>
        <v>5159.3917716956112</v>
      </c>
    </row>
    <row r="1325" spans="1:17">
      <c r="A1325">
        <f>B1352</f>
        <v>2049</v>
      </c>
      <c r="B1325" s="50">
        <v>2022</v>
      </c>
      <c r="C1325">
        <v>18473.494193371429</v>
      </c>
      <c r="D1325">
        <v>1302.8890970838668</v>
      </c>
      <c r="E1325">
        <v>676.58533671970372</v>
      </c>
      <c r="F1325">
        <v>103766573.44366921</v>
      </c>
      <c r="G1325">
        <v>7159368.9718658254</v>
      </c>
      <c r="H1325">
        <v>3653503.5128323417</v>
      </c>
      <c r="I1325">
        <v>33457.327394337437</v>
      </c>
      <c r="J1325">
        <v>0</v>
      </c>
      <c r="K1325">
        <v>577.38433941706046</v>
      </c>
      <c r="L1325">
        <f t="shared" si="72"/>
        <v>3.2242875797089035E-4</v>
      </c>
      <c r="M1325">
        <v>0</v>
      </c>
      <c r="N1325">
        <f t="shared" si="73"/>
        <v>1.5803579697928061E-4</v>
      </c>
      <c r="O1325">
        <f t="shared" si="74"/>
        <v>5617.0517801067781</v>
      </c>
      <c r="P1325">
        <f t="shared" si="74"/>
        <v>5494.9949215861598</v>
      </c>
      <c r="Q1325">
        <f t="shared" si="74"/>
        <v>5399.9153019568294</v>
      </c>
    </row>
    <row r="1326" spans="1:17">
      <c r="A1326">
        <f>B1352</f>
        <v>2049</v>
      </c>
      <c r="B1326" s="50">
        <v>2023</v>
      </c>
      <c r="C1326">
        <v>21241.603902713759</v>
      </c>
      <c r="D1326">
        <v>1628.8208423037793</v>
      </c>
      <c r="E1326">
        <v>809.91528910003649</v>
      </c>
      <c r="F1326">
        <v>123893152.42738615</v>
      </c>
      <c r="G1326">
        <v>9396925.1296971161</v>
      </c>
      <c r="H1326">
        <v>4588179.7599302055</v>
      </c>
      <c r="I1326">
        <v>38381.332591804989</v>
      </c>
      <c r="J1326">
        <v>0</v>
      </c>
      <c r="K1326">
        <v>696.27086768365109</v>
      </c>
      <c r="L1326">
        <f t="shared" si="72"/>
        <v>3.0979381700938082E-4</v>
      </c>
      <c r="M1326">
        <v>0</v>
      </c>
      <c r="N1326">
        <f t="shared" si="73"/>
        <v>1.5175317971723119E-4</v>
      </c>
      <c r="O1326">
        <f t="shared" si="74"/>
        <v>5832.5705062016505</v>
      </c>
      <c r="P1326">
        <f t="shared" si="74"/>
        <v>5769.1582067468198</v>
      </c>
      <c r="Q1326">
        <f t="shared" si="74"/>
        <v>5665.0119113426163</v>
      </c>
    </row>
    <row r="1327" spans="1:17">
      <c r="A1327">
        <f>B1352</f>
        <v>2049</v>
      </c>
      <c r="B1327" s="50">
        <v>2024</v>
      </c>
      <c r="C1327">
        <v>24732.190842165379</v>
      </c>
      <c r="D1327">
        <v>2068.7551586184372</v>
      </c>
      <c r="E1327">
        <v>942.99019674569138</v>
      </c>
      <c r="F1327">
        <v>149839003.65117374</v>
      </c>
      <c r="G1327">
        <v>12533984.14490602</v>
      </c>
      <c r="H1327">
        <v>5582302.9953613272</v>
      </c>
      <c r="I1327">
        <v>44547.55826738444</v>
      </c>
      <c r="J1327">
        <v>0</v>
      </c>
      <c r="K1327">
        <v>812.94325575720848</v>
      </c>
      <c r="L1327">
        <f t="shared" si="72"/>
        <v>2.9730281957220881E-4</v>
      </c>
      <c r="M1327">
        <v>0</v>
      </c>
      <c r="N1327">
        <f t="shared" si="73"/>
        <v>1.4562865119158386E-4</v>
      </c>
      <c r="O1327">
        <f t="shared" si="74"/>
        <v>6058.4605952383508</v>
      </c>
      <c r="P1327">
        <f t="shared" si="74"/>
        <v>6058.7083457843828</v>
      </c>
      <c r="Q1327">
        <f t="shared" si="74"/>
        <v>5919.7890016525598</v>
      </c>
    </row>
    <row r="1328" spans="1:17">
      <c r="A1328">
        <f>B1352</f>
        <v>2049</v>
      </c>
      <c r="B1328" s="50">
        <v>2025</v>
      </c>
      <c r="C1328">
        <v>29140.888607583489</v>
      </c>
      <c r="D1328">
        <v>2626.9906722507822</v>
      </c>
      <c r="E1328">
        <v>1156.9945879207453</v>
      </c>
      <c r="F1328">
        <v>183718069.82844046</v>
      </c>
      <c r="G1328">
        <v>16706992.898967393</v>
      </c>
      <c r="H1328">
        <v>7182842.7871403629</v>
      </c>
      <c r="I1328">
        <v>52330.215730871343</v>
      </c>
      <c r="J1328">
        <v>0</v>
      </c>
      <c r="K1328">
        <v>1001.1243468895873</v>
      </c>
      <c r="L1328">
        <f t="shared" si="72"/>
        <v>2.848397861992472E-4</v>
      </c>
      <c r="M1328">
        <v>0</v>
      </c>
      <c r="N1328">
        <f t="shared" si="73"/>
        <v>1.3937717649646004E-4</v>
      </c>
      <c r="O1328">
        <f t="shared" si="74"/>
        <v>6304.4772691190519</v>
      </c>
      <c r="P1328">
        <f t="shared" si="74"/>
        <v>6359.7458017058698</v>
      </c>
      <c r="Q1328">
        <f t="shared" si="74"/>
        <v>6208.1904808636764</v>
      </c>
    </row>
    <row r="1329" spans="1:17">
      <c r="A1329">
        <f>B1352</f>
        <v>2049</v>
      </c>
      <c r="B1329" s="50">
        <v>2026</v>
      </c>
      <c r="C1329">
        <v>35334.872404981877</v>
      </c>
      <c r="D1329">
        <v>2870.0579533331606</v>
      </c>
      <c r="E1329">
        <v>1286.844263733987</v>
      </c>
      <c r="F1329">
        <v>231719961.11051816</v>
      </c>
      <c r="G1329">
        <v>19131092.858441591</v>
      </c>
      <c r="H1329">
        <v>8355405.1905723931</v>
      </c>
      <c r="I1329">
        <v>64953.671143287822</v>
      </c>
      <c r="J1329">
        <v>0</v>
      </c>
      <c r="K1329">
        <v>1157.8109700236869</v>
      </c>
      <c r="L1329">
        <f t="shared" si="72"/>
        <v>2.8031107390143379E-4</v>
      </c>
      <c r="M1329">
        <v>0</v>
      </c>
      <c r="N1329">
        <f t="shared" si="73"/>
        <v>1.3857029594807361E-4</v>
      </c>
      <c r="O1329">
        <f t="shared" si="74"/>
        <v>6557.8264569549674</v>
      </c>
      <c r="P1329">
        <f t="shared" si="74"/>
        <v>6665.7514132157403</v>
      </c>
      <c r="Q1329">
        <f t="shared" si="74"/>
        <v>6492.9420179624785</v>
      </c>
    </row>
    <row r="1330" spans="1:17">
      <c r="A1330">
        <f>B1352</f>
        <v>2049</v>
      </c>
      <c r="B1330" s="50">
        <v>2027</v>
      </c>
      <c r="C1330">
        <v>42059.717381548428</v>
      </c>
      <c r="D1330">
        <v>3631.1119694823606</v>
      </c>
      <c r="E1330">
        <v>1583.8239611456215</v>
      </c>
      <c r="F1330">
        <v>287336328.14586169</v>
      </c>
      <c r="G1330">
        <v>25367329.391932659</v>
      </c>
      <c r="H1330">
        <v>10766735.670714937</v>
      </c>
      <c r="I1330">
        <v>80105.707011009508</v>
      </c>
      <c r="J1330">
        <v>0</v>
      </c>
      <c r="K1330">
        <v>1485.1816149816241</v>
      </c>
      <c r="L1330">
        <f t="shared" si="72"/>
        <v>2.7878725787275018E-4</v>
      </c>
      <c r="M1330">
        <v>0</v>
      </c>
      <c r="N1330">
        <f t="shared" si="73"/>
        <v>1.3794168078457196E-4</v>
      </c>
      <c r="O1330">
        <f t="shared" si="74"/>
        <v>6831.6276483568563</v>
      </c>
      <c r="P1330">
        <f t="shared" si="74"/>
        <v>6986.1049742150863</v>
      </c>
      <c r="Q1330">
        <f t="shared" si="74"/>
        <v>6797.9371033931538</v>
      </c>
    </row>
    <row r="1331" spans="1:17">
      <c r="A1331">
        <f>B1352</f>
        <v>2049</v>
      </c>
      <c r="B1331" s="50">
        <v>2028</v>
      </c>
      <c r="C1331">
        <v>50349.593236840054</v>
      </c>
      <c r="D1331">
        <v>4599.4804767660407</v>
      </c>
      <c r="E1331">
        <v>1937.1325798621915</v>
      </c>
      <c r="F1331">
        <v>358749675.68441075</v>
      </c>
      <c r="G1331">
        <v>33645180.142329022</v>
      </c>
      <c r="H1331">
        <v>13784326.852590386</v>
      </c>
      <c r="I1331">
        <v>99566.084966328955</v>
      </c>
      <c r="J1331">
        <v>0</v>
      </c>
      <c r="K1331">
        <v>1893.2907383237589</v>
      </c>
      <c r="L1331">
        <f t="shared" si="72"/>
        <v>2.775363762388916E-4</v>
      </c>
      <c r="M1331">
        <v>0</v>
      </c>
      <c r="N1331">
        <f t="shared" si="73"/>
        <v>1.3735097539187901E-4</v>
      </c>
      <c r="O1331">
        <f t="shared" si="74"/>
        <v>7125.1752520995324</v>
      </c>
      <c r="P1331">
        <f t="shared" si="74"/>
        <v>7314.9957505603807</v>
      </c>
      <c r="Q1331">
        <f t="shared" si="74"/>
        <v>7115.8406997475668</v>
      </c>
    </row>
    <row r="1332" spans="1:17">
      <c r="A1332">
        <f>B1352</f>
        <v>2049</v>
      </c>
      <c r="B1332" s="50">
        <v>2029</v>
      </c>
      <c r="C1332">
        <v>60498.121605460343</v>
      </c>
      <c r="D1332">
        <v>5756.0518108215128</v>
      </c>
      <c r="E1332">
        <v>2358.7787784884604</v>
      </c>
      <c r="F1332">
        <v>450150946.29156673</v>
      </c>
      <c r="G1332">
        <v>44001001.373776823</v>
      </c>
      <c r="H1332">
        <v>17572170.869754534</v>
      </c>
      <c r="I1332">
        <v>124572.03877685961</v>
      </c>
      <c r="J1332">
        <v>0</v>
      </c>
      <c r="K1332">
        <v>2404.0274908903239</v>
      </c>
      <c r="L1332">
        <f t="shared" si="72"/>
        <v>2.7673392625986664E-4</v>
      </c>
      <c r="M1332">
        <v>0</v>
      </c>
      <c r="N1332">
        <f t="shared" si="73"/>
        <v>1.3680879321678857E-4</v>
      </c>
      <c r="O1332">
        <f t="shared" si="74"/>
        <v>7440.7425279620211</v>
      </c>
      <c r="P1332">
        <f t="shared" si="74"/>
        <v>7644.3025219220417</v>
      </c>
      <c r="Q1332">
        <f t="shared" si="74"/>
        <v>7449.6900811593005</v>
      </c>
    </row>
    <row r="1333" spans="1:17">
      <c r="A1333">
        <f>B1352</f>
        <v>2049</v>
      </c>
      <c r="B1333" s="50">
        <v>2030</v>
      </c>
      <c r="C1333">
        <v>72035.504656283403</v>
      </c>
      <c r="D1333">
        <v>7210.5941274451925</v>
      </c>
      <c r="E1333">
        <v>2847.593002387579</v>
      </c>
      <c r="F1333">
        <v>559936739.6880151</v>
      </c>
      <c r="G1333">
        <v>57562872.792344496</v>
      </c>
      <c r="H1333">
        <v>22200171.375008218</v>
      </c>
      <c r="I1333">
        <v>154590.92597292073</v>
      </c>
      <c r="J1333">
        <v>0</v>
      </c>
      <c r="K1333">
        <v>3025.834634197025</v>
      </c>
      <c r="L1333">
        <f t="shared" si="72"/>
        <v>2.7608641300989737E-4</v>
      </c>
      <c r="M1333">
        <v>0</v>
      </c>
      <c r="N1333">
        <f t="shared" si="73"/>
        <v>1.3629780523241142E-4</v>
      </c>
      <c r="O1333">
        <f t="shared" si="74"/>
        <v>7773.0661062173012</v>
      </c>
      <c r="P1333">
        <f t="shared" si="74"/>
        <v>7983.097061759011</v>
      </c>
      <c r="Q1333">
        <f t="shared" si="74"/>
        <v>7796.1181097138424</v>
      </c>
    </row>
    <row r="1334" spans="1:17">
      <c r="A1334">
        <f>B1352</f>
        <v>2049</v>
      </c>
      <c r="B1334" s="50">
        <v>2031</v>
      </c>
      <c r="C1334">
        <v>84723.764541964527</v>
      </c>
      <c r="D1334">
        <v>8495.4726454569463</v>
      </c>
      <c r="E1334">
        <v>3352.151496746158</v>
      </c>
      <c r="F1334">
        <v>688052344.17585254</v>
      </c>
      <c r="G1334">
        <v>70951148.377211317</v>
      </c>
      <c r="H1334">
        <v>27340638.977444593</v>
      </c>
      <c r="I1334">
        <v>189584.35554586354</v>
      </c>
      <c r="J1334">
        <v>0</v>
      </c>
      <c r="K1334">
        <v>3712.5579939896988</v>
      </c>
      <c r="L1334">
        <f t="shared" si="72"/>
        <v>2.7553769295408367E-4</v>
      </c>
      <c r="M1334">
        <v>0</v>
      </c>
      <c r="N1334">
        <f t="shared" si="73"/>
        <v>1.35788998825246E-4</v>
      </c>
      <c r="O1334">
        <f t="shared" si="74"/>
        <v>8121.1257301374199</v>
      </c>
      <c r="P1334">
        <f t="shared" si="74"/>
        <v>8351.6422614995154</v>
      </c>
      <c r="Q1334">
        <f t="shared" si="74"/>
        <v>8156.1465834653964</v>
      </c>
    </row>
    <row r="1335" spans="1:17">
      <c r="A1335">
        <f>B1352</f>
        <v>2049</v>
      </c>
      <c r="B1335" s="50">
        <v>2032</v>
      </c>
      <c r="C1335">
        <v>98140.53698970312</v>
      </c>
      <c r="D1335">
        <v>9880.893433132791</v>
      </c>
      <c r="E1335">
        <v>3890.7897873181901</v>
      </c>
      <c r="F1335">
        <v>832655425.37616062</v>
      </c>
      <c r="G1335">
        <v>86311863.521116227</v>
      </c>
      <c r="H1335">
        <v>33190970.843379289</v>
      </c>
      <c r="I1335">
        <v>228885.66554038489</v>
      </c>
      <c r="J1335">
        <v>0</v>
      </c>
      <c r="K1335">
        <v>4490.785749402392</v>
      </c>
      <c r="L1335">
        <f t="shared" si="72"/>
        <v>2.7488641587483013E-4</v>
      </c>
      <c r="M1335">
        <v>0</v>
      </c>
      <c r="N1335">
        <f t="shared" si="73"/>
        <v>1.3530142792729378E-4</v>
      </c>
      <c r="O1335">
        <f t="shared" si="74"/>
        <v>8484.3169898644701</v>
      </c>
      <c r="P1335">
        <f t="shared" si="74"/>
        <v>8735.2286617821137</v>
      </c>
      <c r="Q1335">
        <f t="shared" si="74"/>
        <v>8530.6512707428683</v>
      </c>
    </row>
    <row r="1336" spans="1:17">
      <c r="A1336">
        <f>B1352</f>
        <v>2049</v>
      </c>
      <c r="B1336" s="50">
        <v>2033</v>
      </c>
      <c r="C1336">
        <v>111961.96400632265</v>
      </c>
      <c r="D1336">
        <v>11299.041456195668</v>
      </c>
      <c r="E1336">
        <v>4443.9671836116377</v>
      </c>
      <c r="F1336">
        <v>992512527.1252594</v>
      </c>
      <c r="G1336">
        <v>103152467.25462447</v>
      </c>
      <c r="H1336">
        <v>39646928.362261631</v>
      </c>
      <c r="I1336">
        <v>272287.5099783967</v>
      </c>
      <c r="J1336">
        <v>0</v>
      </c>
      <c r="K1336">
        <v>5346.122625799906</v>
      </c>
      <c r="L1336">
        <f t="shared" si="72"/>
        <v>2.7434163553286098E-4</v>
      </c>
      <c r="M1336">
        <v>0</v>
      </c>
      <c r="N1336">
        <f t="shared" si="73"/>
        <v>1.3484329925767143E-4</v>
      </c>
      <c r="O1336">
        <f t="shared" si="74"/>
        <v>8864.729517152904</v>
      </c>
      <c r="P1336">
        <f t="shared" si="74"/>
        <v>9129.31133623395</v>
      </c>
      <c r="Q1336">
        <f t="shared" si="74"/>
        <v>8921.5169068913656</v>
      </c>
    </row>
    <row r="1337" spans="1:17">
      <c r="A1337">
        <f>B1352</f>
        <v>2049</v>
      </c>
      <c r="B1337" s="50">
        <v>2034</v>
      </c>
      <c r="C1337">
        <v>126838.56575528331</v>
      </c>
      <c r="D1337">
        <v>12811.554458080465</v>
      </c>
      <c r="E1337">
        <v>5036.7224572724472</v>
      </c>
      <c r="F1337">
        <v>1174563785.6779437</v>
      </c>
      <c r="G1337">
        <v>122115415.34614217</v>
      </c>
      <c r="H1337">
        <v>46974730.177469894</v>
      </c>
      <c r="I1337">
        <v>321704.96799130057</v>
      </c>
      <c r="J1337">
        <v>0</v>
      </c>
      <c r="K1337">
        <v>6313.833522022469</v>
      </c>
      <c r="L1337">
        <f t="shared" si="72"/>
        <v>2.7389314391777916E-4</v>
      </c>
      <c r="M1337">
        <v>0</v>
      </c>
      <c r="N1337">
        <f t="shared" si="73"/>
        <v>1.3440914930578401E-4</v>
      </c>
      <c r="O1337">
        <f t="shared" si="74"/>
        <v>9260.3048503725186</v>
      </c>
      <c r="P1337">
        <f t="shared" si="74"/>
        <v>9531.662667922541</v>
      </c>
      <c r="Q1337">
        <f t="shared" si="74"/>
        <v>9326.4480177270434</v>
      </c>
    </row>
    <row r="1338" spans="1:17">
      <c r="A1338">
        <f>B1352</f>
        <v>2049</v>
      </c>
      <c r="B1338" s="50">
        <v>2035</v>
      </c>
      <c r="C1338">
        <v>141073.50966280559</v>
      </c>
      <c r="D1338">
        <v>14277.400349670814</v>
      </c>
      <c r="E1338">
        <v>5607.470998080621</v>
      </c>
      <c r="F1338">
        <v>1364556869.2859213</v>
      </c>
      <c r="G1338">
        <v>142033532.28225482</v>
      </c>
      <c r="H1338">
        <v>54658850.87543118</v>
      </c>
      <c r="I1338">
        <v>373082.13034794229</v>
      </c>
      <c r="J1338">
        <v>0</v>
      </c>
      <c r="K1338">
        <v>7324.1221047857434</v>
      </c>
      <c r="L1338">
        <f t="shared" si="72"/>
        <v>2.7340900093315851E-4</v>
      </c>
      <c r="M1338">
        <v>0</v>
      </c>
      <c r="N1338">
        <f t="shared" si="73"/>
        <v>1.339970011714588E-4</v>
      </c>
      <c r="O1338">
        <f t="shared" si="74"/>
        <v>9672.6654957935771</v>
      </c>
      <c r="P1338">
        <f t="shared" si="74"/>
        <v>9948.1368318938821</v>
      </c>
      <c r="Q1338">
        <f t="shared" si="74"/>
        <v>9747.5048723640903</v>
      </c>
    </row>
    <row r="1339" spans="1:17">
      <c r="A1339">
        <f>B1352</f>
        <v>2049</v>
      </c>
      <c r="B1339" s="50">
        <v>2036</v>
      </c>
      <c r="C1339">
        <v>155840.1960279397</v>
      </c>
      <c r="D1339">
        <v>15799.636257030643</v>
      </c>
      <c r="E1339">
        <v>6199.8362798743947</v>
      </c>
      <c r="F1339">
        <v>1574265591.020745</v>
      </c>
      <c r="G1339">
        <v>163938052.33480993</v>
      </c>
      <c r="H1339">
        <v>63142498.261846423</v>
      </c>
      <c r="I1339">
        <v>429691.57420996123</v>
      </c>
      <c r="J1339">
        <v>0</v>
      </c>
      <c r="K1339">
        <v>8436.3440764582265</v>
      </c>
      <c r="L1339">
        <f t="shared" si="72"/>
        <v>2.7294732010965927E-4</v>
      </c>
      <c r="M1339">
        <v>0</v>
      </c>
      <c r="N1339">
        <f t="shared" si="73"/>
        <v>1.3360801850876165E-4</v>
      </c>
      <c r="O1339">
        <f t="shared" si="74"/>
        <v>10101.794217061328</v>
      </c>
      <c r="P1339">
        <f t="shared" si="74"/>
        <v>10376.064971866648</v>
      </c>
      <c r="Q1339">
        <f t="shared" si="74"/>
        <v>10184.54285104536</v>
      </c>
    </row>
    <row r="1340" spans="1:17">
      <c r="A1340">
        <f>B1352</f>
        <v>2049</v>
      </c>
      <c r="B1340" s="50">
        <v>2037</v>
      </c>
      <c r="C1340">
        <v>168728.80547749496</v>
      </c>
      <c r="D1340">
        <v>17148.928526863911</v>
      </c>
      <c r="E1340">
        <v>6720.8115554690794</v>
      </c>
      <c r="F1340">
        <v>1779759003.7227705</v>
      </c>
      <c r="G1340">
        <v>185513461.98078519</v>
      </c>
      <c r="H1340">
        <v>71496024.99339059</v>
      </c>
      <c r="I1340">
        <v>484921.25199088687</v>
      </c>
      <c r="J1340">
        <v>0</v>
      </c>
      <c r="K1340">
        <v>9526.219753407544</v>
      </c>
      <c r="L1340">
        <f t="shared" si="72"/>
        <v>2.7246455895239965E-4</v>
      </c>
      <c r="M1340">
        <v>0</v>
      </c>
      <c r="N1340">
        <f t="shared" si="73"/>
        <v>1.3324125018542206E-4</v>
      </c>
      <c r="O1340">
        <f t="shared" si="74"/>
        <v>10548.044826644344</v>
      </c>
      <c r="P1340">
        <f t="shared" si="74"/>
        <v>10817.787343983451</v>
      </c>
      <c r="Q1340">
        <f t="shared" si="74"/>
        <v>10638.004711679574</v>
      </c>
    </row>
    <row r="1341" spans="1:17">
      <c r="A1341">
        <f>B1352</f>
        <v>2049</v>
      </c>
      <c r="B1341" s="50">
        <v>2038</v>
      </c>
      <c r="C1341">
        <v>182619.50949423044</v>
      </c>
      <c r="D1341">
        <v>18590.878928504961</v>
      </c>
      <c r="E1341">
        <v>7279.937084014422</v>
      </c>
      <c r="F1341">
        <v>2011123141.8982496</v>
      </c>
      <c r="G1341">
        <v>209541437.51363832</v>
      </c>
      <c r="H1341">
        <v>80874280.554239437</v>
      </c>
      <c r="I1341">
        <v>547099.06780547823</v>
      </c>
      <c r="J1341">
        <v>0</v>
      </c>
      <c r="K1341">
        <v>10747.480912117513</v>
      </c>
      <c r="L1341">
        <f t="shared" si="72"/>
        <v>2.7203658314482168E-4</v>
      </c>
      <c r="M1341">
        <v>0</v>
      </c>
      <c r="N1341">
        <f t="shared" si="73"/>
        <v>1.3289120890428902E-4</v>
      </c>
      <c r="O1341">
        <f t="shared" si="74"/>
        <v>11012.641242264357</v>
      </c>
      <c r="P1341">
        <f t="shared" si="74"/>
        <v>11271.195854670073</v>
      </c>
      <c r="Q1341">
        <f t="shared" si="74"/>
        <v>11109.20048084295</v>
      </c>
    </row>
    <row r="1342" spans="1:17">
      <c r="A1342">
        <f>B1352</f>
        <v>2049</v>
      </c>
      <c r="B1342" s="50">
        <v>2039</v>
      </c>
      <c r="C1342">
        <v>193665.84838599956</v>
      </c>
      <c r="D1342">
        <v>19746.72222374631</v>
      </c>
      <c r="E1342">
        <v>7726.3173841687812</v>
      </c>
      <c r="F1342">
        <v>2225938414.9264412</v>
      </c>
      <c r="G1342">
        <v>231733531.2761305</v>
      </c>
      <c r="H1342">
        <v>89593895.578745753</v>
      </c>
      <c r="I1342">
        <v>604628.42767398257</v>
      </c>
      <c r="J1342">
        <v>0</v>
      </c>
      <c r="K1342">
        <v>11877.085383471731</v>
      </c>
      <c r="L1342">
        <f t="shared" si="72"/>
        <v>2.7162855163446347E-4</v>
      </c>
      <c r="M1342">
        <v>0</v>
      </c>
      <c r="N1342">
        <f t="shared" si="73"/>
        <v>1.3256578817953885E-4</v>
      </c>
      <c r="O1342">
        <f t="shared" si="74"/>
        <v>11493.706471622583</v>
      </c>
      <c r="P1342">
        <f t="shared" si="74"/>
        <v>11735.290984012559</v>
      </c>
      <c r="Q1342">
        <f t="shared" si="74"/>
        <v>11595.937770084825</v>
      </c>
    </row>
    <row r="1343" spans="1:17">
      <c r="A1343">
        <f>B1352</f>
        <v>2049</v>
      </c>
      <c r="B1343" s="50">
        <v>2040</v>
      </c>
      <c r="C1343">
        <v>205154.62189273362</v>
      </c>
      <c r="D1343">
        <v>20944.119472183222</v>
      </c>
      <c r="E1343">
        <v>8189.6510025638436</v>
      </c>
      <c r="F1343">
        <v>2460355660.224225</v>
      </c>
      <c r="G1343">
        <v>255759765.70797712</v>
      </c>
      <c r="H1343">
        <v>99094443.146444768</v>
      </c>
      <c r="I1343">
        <v>667369.54342504742</v>
      </c>
      <c r="J1343">
        <v>0</v>
      </c>
      <c r="K1343">
        <v>13105.577884468121</v>
      </c>
      <c r="L1343">
        <f t="shared" si="72"/>
        <v>2.712492158000549E-4</v>
      </c>
      <c r="M1343">
        <v>0</v>
      </c>
      <c r="N1343">
        <f t="shared" si="73"/>
        <v>1.3225340865077875E-4</v>
      </c>
      <c r="O1343">
        <f t="shared" si="74"/>
        <v>11992.689404339315</v>
      </c>
      <c r="P1343">
        <f t="shared" si="74"/>
        <v>12211.531071891686</v>
      </c>
      <c r="Q1343">
        <f t="shared" si="74"/>
        <v>12099.95921870448</v>
      </c>
    </row>
    <row r="1344" spans="1:17">
      <c r="A1344">
        <f>B1352</f>
        <v>2049</v>
      </c>
      <c r="B1344" s="50">
        <v>2041</v>
      </c>
      <c r="C1344">
        <v>214139.9243178883</v>
      </c>
      <c r="D1344">
        <v>21938.493035170661</v>
      </c>
      <c r="E1344">
        <v>8563.1250816268421</v>
      </c>
      <c r="F1344">
        <v>2679984939.7177987</v>
      </c>
      <c r="G1344">
        <v>278773814.00007933</v>
      </c>
      <c r="H1344">
        <v>108127514.89800173</v>
      </c>
      <c r="I1344">
        <v>725633.92272809416</v>
      </c>
      <c r="J1344">
        <v>0</v>
      </c>
      <c r="K1344">
        <v>14267.571858501717</v>
      </c>
      <c r="L1344">
        <f t="shared" si="72"/>
        <v>2.7076044793166007E-4</v>
      </c>
      <c r="M1344">
        <v>0</v>
      </c>
      <c r="N1344">
        <f t="shared" si="73"/>
        <v>1.3195135273348811E-4</v>
      </c>
      <c r="O1344">
        <f t="shared" si="74"/>
        <v>12515.111081011644</v>
      </c>
      <c r="P1344">
        <f t="shared" si="74"/>
        <v>12707.063039980163</v>
      </c>
      <c r="Q1344">
        <f t="shared" si="74"/>
        <v>12627.109129820094</v>
      </c>
    </row>
    <row r="1345" spans="1:17">
      <c r="A1345">
        <f>B1352</f>
        <v>2049</v>
      </c>
      <c r="B1345" s="50">
        <v>2042</v>
      </c>
      <c r="C1345">
        <v>223110.53969278932</v>
      </c>
      <c r="D1345">
        <v>22924.397649439543</v>
      </c>
      <c r="E1345">
        <v>8934.6432975814732</v>
      </c>
      <c r="F1345">
        <v>2912561289.6384211</v>
      </c>
      <c r="G1345">
        <v>302875898.7308954</v>
      </c>
      <c r="H1345">
        <v>117669732.52014577</v>
      </c>
      <c r="I1345">
        <v>787430.87781800632</v>
      </c>
      <c r="J1345">
        <v>0</v>
      </c>
      <c r="K1345">
        <v>15496.118977632374</v>
      </c>
      <c r="L1345">
        <f t="shared" si="72"/>
        <v>2.70356843860876E-4</v>
      </c>
      <c r="M1345">
        <v>0</v>
      </c>
      <c r="N1345">
        <f t="shared" si="73"/>
        <v>1.316916308531537E-4</v>
      </c>
      <c r="O1345">
        <f t="shared" si="74"/>
        <v>13054.342003066526</v>
      </c>
      <c r="P1345">
        <f t="shared" si="74"/>
        <v>13211.945777702915</v>
      </c>
      <c r="Q1345">
        <f t="shared" si="74"/>
        <v>13170.053756034995</v>
      </c>
    </row>
    <row r="1346" spans="1:17">
      <c r="A1346">
        <f>B1352</f>
        <v>2049</v>
      </c>
      <c r="B1346" s="50">
        <v>2043</v>
      </c>
      <c r="C1346">
        <v>229194.61424076059</v>
      </c>
      <c r="D1346">
        <v>23636.019073825715</v>
      </c>
      <c r="E1346">
        <v>9194.7561519301798</v>
      </c>
      <c r="F1346">
        <v>3121265649.8636451</v>
      </c>
      <c r="G1346">
        <v>324704213.27120692</v>
      </c>
      <c r="H1346">
        <v>126316877.71221723</v>
      </c>
      <c r="I1346">
        <v>842444.73220747465</v>
      </c>
      <c r="J1346">
        <v>0</v>
      </c>
      <c r="K1346">
        <v>16602.816998324441</v>
      </c>
      <c r="L1346">
        <f t="shared" si="72"/>
        <v>2.6990484845283117E-4</v>
      </c>
      <c r="M1346">
        <v>0</v>
      </c>
      <c r="N1346">
        <f t="shared" si="73"/>
        <v>1.3143783553730632E-4</v>
      </c>
      <c r="O1346">
        <f t="shared" si="74"/>
        <v>13618.407483977217</v>
      </c>
      <c r="P1346">
        <f t="shared" si="74"/>
        <v>13737.686209213676</v>
      </c>
      <c r="Q1346">
        <f t="shared" si="74"/>
        <v>13737.925794334476</v>
      </c>
    </row>
    <row r="1347" spans="1:17">
      <c r="A1347">
        <f>B1352</f>
        <v>2049</v>
      </c>
      <c r="B1347" s="50">
        <v>2044</v>
      </c>
      <c r="C1347">
        <v>235648.14323567715</v>
      </c>
      <c r="D1347">
        <v>24400.800991407756</v>
      </c>
      <c r="E1347">
        <v>9472.5749360301797</v>
      </c>
      <c r="F1347">
        <v>3346050630.3884091</v>
      </c>
      <c r="G1347">
        <v>348273787.30764294</v>
      </c>
      <c r="H1347">
        <v>135660015.61241609</v>
      </c>
      <c r="I1347">
        <v>901603.91618256341</v>
      </c>
      <c r="J1347">
        <v>0</v>
      </c>
      <c r="K1347">
        <v>17798.960926364525</v>
      </c>
      <c r="L1347">
        <f t="shared" si="72"/>
        <v>2.6945316009097727E-4</v>
      </c>
      <c r="M1347">
        <v>0</v>
      </c>
      <c r="N1347">
        <f t="shared" si="73"/>
        <v>1.3120270439313957E-4</v>
      </c>
      <c r="O1347">
        <f t="shared" si="74"/>
        <v>14199.350711802326</v>
      </c>
      <c r="P1347">
        <f t="shared" si="74"/>
        <v>14273.047324564486</v>
      </c>
      <c r="Q1347">
        <f t="shared" si="74"/>
        <v>14321.34520218103</v>
      </c>
    </row>
    <row r="1348" spans="1:17">
      <c r="A1348">
        <f>B1352</f>
        <v>2049</v>
      </c>
      <c r="B1348" s="50">
        <v>2045</v>
      </c>
      <c r="C1348">
        <v>239426.3522173345</v>
      </c>
      <c r="D1348">
        <v>24865.671715740922</v>
      </c>
      <c r="E1348">
        <v>9638.5188831948471</v>
      </c>
      <c r="F1348">
        <v>3543319888.041512</v>
      </c>
      <c r="G1348">
        <v>368431733.10435534</v>
      </c>
      <c r="H1348">
        <v>143834290.03215006</v>
      </c>
      <c r="I1348">
        <v>953405.73692179681</v>
      </c>
      <c r="J1348">
        <v>0</v>
      </c>
      <c r="K1348">
        <v>18840.022033562254</v>
      </c>
      <c r="L1348">
        <f t="shared" si="72"/>
        <v>2.6907131363992367E-4</v>
      </c>
      <c r="M1348">
        <v>0</v>
      </c>
      <c r="N1348">
        <f t="shared" si="73"/>
        <v>1.3098421822328393E-4</v>
      </c>
      <c r="O1348">
        <f t="shared" si="74"/>
        <v>14799.205915417089</v>
      </c>
      <c r="P1348">
        <f t="shared" si="74"/>
        <v>14816.882379699558</v>
      </c>
      <c r="Q1348">
        <f t="shared" si="74"/>
        <v>14922.862296086907</v>
      </c>
    </row>
    <row r="1349" spans="1:17">
      <c r="A1349">
        <f>B1352</f>
        <v>2049</v>
      </c>
      <c r="B1349" s="50">
        <v>2046</v>
      </c>
      <c r="C1349">
        <v>240549.81003306693</v>
      </c>
      <c r="D1349">
        <v>24970.732658679452</v>
      </c>
      <c r="E1349">
        <v>9681.5663783240107</v>
      </c>
      <c r="F1349">
        <v>3707420670.4996734</v>
      </c>
      <c r="G1349">
        <v>383563220.27819991</v>
      </c>
      <c r="H1349">
        <v>150419858.44261813</v>
      </c>
      <c r="I1349">
        <v>996879.1215894355</v>
      </c>
      <c r="J1349">
        <v>0</v>
      </c>
      <c r="K1349">
        <v>19674.339384540945</v>
      </c>
      <c r="L1349">
        <f t="shared" si="72"/>
        <v>2.6888751242115709E-4</v>
      </c>
      <c r="M1349">
        <v>0</v>
      </c>
      <c r="N1349">
        <f t="shared" si="73"/>
        <v>1.307961567590909E-4</v>
      </c>
      <c r="O1349">
        <f t="shared" si="74"/>
        <v>15412.278521400773</v>
      </c>
      <c r="P1349">
        <f t="shared" si="74"/>
        <v>15360.511264169059</v>
      </c>
      <c r="Q1349">
        <f t="shared" si="74"/>
        <v>15536.727484448391</v>
      </c>
    </row>
    <row r="1350" spans="1:17">
      <c r="A1350">
        <f>B1352</f>
        <v>2049</v>
      </c>
      <c r="B1350" s="50">
        <v>2047</v>
      </c>
      <c r="C1350">
        <v>240716.89638808437</v>
      </c>
      <c r="D1350">
        <v>24980.457541032327</v>
      </c>
      <c r="E1350">
        <v>9686.8622355580119</v>
      </c>
      <c r="F1350">
        <v>3856288323.1428032</v>
      </c>
      <c r="G1350">
        <v>396826161.86558574</v>
      </c>
      <c r="H1350">
        <v>156349646.40170443</v>
      </c>
      <c r="I1350">
        <v>1036372.6926065593</v>
      </c>
      <c r="J1350">
        <v>0</v>
      </c>
      <c r="K1350">
        <v>20425.884315709805</v>
      </c>
      <c r="L1350">
        <f t="shared" si="72"/>
        <v>2.6874875677395792E-4</v>
      </c>
      <c r="M1350">
        <v>0</v>
      </c>
      <c r="N1350">
        <f t="shared" si="73"/>
        <v>1.3064234416770089E-4</v>
      </c>
      <c r="O1350">
        <f t="shared" si="74"/>
        <v>16020.015133984138</v>
      </c>
      <c r="P1350">
        <f t="shared" si="74"/>
        <v>15885.464115850087</v>
      </c>
      <c r="Q1350">
        <f t="shared" si="74"/>
        <v>16140.380920024296</v>
      </c>
    </row>
    <row r="1351" spans="1:17">
      <c r="A1351">
        <f>B1352</f>
        <v>2049</v>
      </c>
      <c r="B1351" s="50">
        <v>2048</v>
      </c>
      <c r="C1351">
        <v>243859.78357889134</v>
      </c>
      <c r="D1351">
        <v>25319.293615389259</v>
      </c>
      <c r="E1351">
        <v>9815.7923430810806</v>
      </c>
      <c r="F1351">
        <v>4029084152.9004869</v>
      </c>
      <c r="G1351">
        <v>411953652.20846701</v>
      </c>
      <c r="H1351">
        <v>163106991.24927664</v>
      </c>
      <c r="I1351">
        <v>1082720.6645361013</v>
      </c>
      <c r="J1351">
        <v>0</v>
      </c>
      <c r="K1351">
        <v>21283.366890951584</v>
      </c>
      <c r="L1351">
        <f t="shared" si="72"/>
        <v>2.6872624731768489E-4</v>
      </c>
      <c r="M1351">
        <v>0</v>
      </c>
      <c r="N1351">
        <f t="shared" si="73"/>
        <v>1.3048715280649243E-4</v>
      </c>
      <c r="O1351">
        <f t="shared" si="74"/>
        <v>16522.134538830316</v>
      </c>
      <c r="P1351">
        <f t="shared" si="74"/>
        <v>16270.345392182602</v>
      </c>
      <c r="Q1351">
        <f t="shared" si="74"/>
        <v>16616.793178621683</v>
      </c>
    </row>
    <row r="1352" spans="1:17">
      <c r="A1352">
        <f>B1352</f>
        <v>2049</v>
      </c>
      <c r="B1352" s="50">
        <v>2049</v>
      </c>
      <c r="C1352">
        <v>222555.98782501559</v>
      </c>
      <c r="D1352">
        <v>23091.214107504973</v>
      </c>
      <c r="E1352">
        <v>8955.133937611743</v>
      </c>
      <c r="F1352">
        <v>3765535817.9123516</v>
      </c>
      <c r="G1352">
        <v>381506107.87085462</v>
      </c>
      <c r="H1352">
        <v>151954329.02050781</v>
      </c>
      <c r="I1352">
        <v>1012538.6580405887</v>
      </c>
      <c r="J1352">
        <v>0</v>
      </c>
      <c r="K1352">
        <v>19806.044655331498</v>
      </c>
      <c r="L1352">
        <f t="shared" si="72"/>
        <v>2.6889630241306526E-4</v>
      </c>
      <c r="M1352">
        <v>0</v>
      </c>
      <c r="N1352">
        <f t="shared" si="73"/>
        <v>1.3034208885656998E-4</v>
      </c>
      <c r="O1352">
        <f t="shared" si="74"/>
        <v>16919.499020053328</v>
      </c>
      <c r="P1352">
        <f t="shared" si="74"/>
        <v>16521.699815985841</v>
      </c>
      <c r="Q1352">
        <f t="shared" si="74"/>
        <v>16968.403831716751</v>
      </c>
    </row>
    <row r="1353" spans="1:17">
      <c r="A1353">
        <f>B1397</f>
        <v>2050</v>
      </c>
      <c r="B1353" s="50">
        <v>2006</v>
      </c>
      <c r="C1353">
        <v>4945.3102835388663</v>
      </c>
      <c r="D1353">
        <v>2.9581617661161901E-2</v>
      </c>
      <c r="F1353">
        <v>13098600.778202439</v>
      </c>
      <c r="G1353">
        <v>79.238762944313606</v>
      </c>
      <c r="I1353">
        <v>6228.429932252292</v>
      </c>
      <c r="J1353">
        <v>0</v>
      </c>
      <c r="L1353">
        <f t="shared" si="72"/>
        <v>4.7550345550015599E-4</v>
      </c>
      <c r="M1353">
        <v>0</v>
      </c>
      <c r="N1353" t="e">
        <f t="shared" si="73"/>
        <v>#DIV/0!</v>
      </c>
      <c r="O1353">
        <f t="shared" si="74"/>
        <v>2648.6913918835189</v>
      </c>
      <c r="P1353">
        <f t="shared" si="74"/>
        <v>2678.6487423352519</v>
      </c>
      <c r="Q1353" t="e">
        <f t="shared" si="74"/>
        <v>#DIV/0!</v>
      </c>
    </row>
    <row r="1354" spans="1:17">
      <c r="A1354">
        <f>B1397</f>
        <v>2050</v>
      </c>
      <c r="B1354" s="50">
        <v>2007</v>
      </c>
      <c r="C1354">
        <v>4982.6538530780745</v>
      </c>
      <c r="D1354">
        <v>0.12692527554383501</v>
      </c>
      <c r="F1354">
        <v>13415980.183877667</v>
      </c>
      <c r="G1354">
        <v>361.44245300414502</v>
      </c>
      <c r="I1354">
        <v>6261.2401619526554</v>
      </c>
      <c r="J1354">
        <v>0</v>
      </c>
      <c r="L1354">
        <f t="shared" si="72"/>
        <v>4.6670016473913332E-4</v>
      </c>
      <c r="M1354">
        <v>0</v>
      </c>
      <c r="N1354" t="e">
        <f t="shared" si="73"/>
        <v>#DIV/0!</v>
      </c>
      <c r="O1354">
        <f t="shared" si="74"/>
        <v>2692.5370654816484</v>
      </c>
      <c r="P1354">
        <f t="shared" si="74"/>
        <v>2847.6790887825728</v>
      </c>
      <c r="Q1354" t="e">
        <f t="shared" si="74"/>
        <v>#DIV/0!</v>
      </c>
    </row>
    <row r="1355" spans="1:17">
      <c r="A1355">
        <f>B1397</f>
        <v>2050</v>
      </c>
      <c r="B1355" s="50">
        <v>2008</v>
      </c>
      <c r="C1355">
        <v>4090.7727557898911</v>
      </c>
      <c r="D1355">
        <v>2.20737105672143</v>
      </c>
      <c r="F1355">
        <v>11441821.628285952</v>
      </c>
      <c r="G1355">
        <v>5815.5145485173098</v>
      </c>
      <c r="I1355">
        <v>5303.6613566230535</v>
      </c>
      <c r="J1355">
        <v>0</v>
      </c>
      <c r="L1355">
        <f t="shared" si="72"/>
        <v>4.6353295208794224E-4</v>
      </c>
      <c r="M1355">
        <v>0</v>
      </c>
      <c r="N1355" t="e">
        <f t="shared" si="73"/>
        <v>#DIV/0!</v>
      </c>
      <c r="O1355">
        <f t="shared" si="74"/>
        <v>2796.9829446262261</v>
      </c>
      <c r="P1355">
        <f t="shared" si="74"/>
        <v>2634.5885667065841</v>
      </c>
      <c r="Q1355" t="e">
        <f t="shared" si="74"/>
        <v>#DIV/0!</v>
      </c>
    </row>
    <row r="1356" spans="1:17">
      <c r="A1356">
        <f>B1397</f>
        <v>2050</v>
      </c>
      <c r="B1356" s="50">
        <v>2009</v>
      </c>
      <c r="C1356">
        <v>2886.3981388437473</v>
      </c>
      <c r="D1356">
        <v>0.35702058666182301</v>
      </c>
      <c r="F1356">
        <v>8057857.7498416873</v>
      </c>
      <c r="G1356">
        <v>1096.54909079559</v>
      </c>
      <c r="I1356">
        <v>3462.031128259348</v>
      </c>
      <c r="J1356">
        <v>0</v>
      </c>
      <c r="L1356">
        <f t="shared" si="72"/>
        <v>4.2964659289590544E-4</v>
      </c>
      <c r="M1356">
        <v>0</v>
      </c>
      <c r="N1356" t="e">
        <f t="shared" si="73"/>
        <v>#DIV/0!</v>
      </c>
      <c r="O1356">
        <f t="shared" si="74"/>
        <v>2791.6653774830793</v>
      </c>
      <c r="P1356">
        <f t="shared" si="74"/>
        <v>3071.3889668056117</v>
      </c>
      <c r="Q1356" t="e">
        <f t="shared" si="74"/>
        <v>#DIV/0!</v>
      </c>
    </row>
    <row r="1357" spans="1:17">
      <c r="A1357">
        <f>B1397</f>
        <v>2050</v>
      </c>
      <c r="B1357" s="50">
        <v>2010</v>
      </c>
      <c r="C1357">
        <v>3795.8612049404833</v>
      </c>
      <c r="D1357">
        <v>1.9129945963164601</v>
      </c>
      <c r="E1357">
        <v>8.2285646594214501E-2</v>
      </c>
      <c r="F1357">
        <v>11415507.576045712</v>
      </c>
      <c r="G1357">
        <v>5695.0547156333396</v>
      </c>
      <c r="H1357">
        <v>185.09544463272999</v>
      </c>
      <c r="I1357">
        <v>4645.5907685609045</v>
      </c>
      <c r="J1357">
        <v>0</v>
      </c>
      <c r="K1357">
        <v>4.0053866166171702E-2</v>
      </c>
      <c r="L1357">
        <f t="shared" si="72"/>
        <v>4.069543765455692E-4</v>
      </c>
      <c r="M1357">
        <v>0</v>
      </c>
      <c r="N1357">
        <f t="shared" si="73"/>
        <v>2.1639574245410181E-4</v>
      </c>
      <c r="O1357">
        <f t="shared" si="74"/>
        <v>3007.3564231452715</v>
      </c>
      <c r="P1357">
        <f t="shared" si="74"/>
        <v>2977.0364885501363</v>
      </c>
      <c r="Q1357">
        <f t="shared" si="74"/>
        <v>2249.4256567675079</v>
      </c>
    </row>
    <row r="1358" spans="1:17">
      <c r="A1358">
        <f>B1397</f>
        <v>2050</v>
      </c>
      <c r="B1358" s="50">
        <v>2011</v>
      </c>
      <c r="C1358">
        <v>4019.6018762837148</v>
      </c>
      <c r="D1358">
        <v>24.704576989463128</v>
      </c>
      <c r="E1358">
        <v>3.79437133942815</v>
      </c>
      <c r="F1358">
        <v>13210648.832787568</v>
      </c>
      <c r="G1358">
        <v>77535.255585703708</v>
      </c>
      <c r="H1358">
        <v>9145.37709760486</v>
      </c>
      <c r="I1358">
        <v>5452.940740416434</v>
      </c>
      <c r="J1358">
        <v>0</v>
      </c>
      <c r="K1358">
        <v>1.96570740381716</v>
      </c>
      <c r="L1358">
        <f t="shared" si="72"/>
        <v>4.1276857854875045E-4</v>
      </c>
      <c r="M1358">
        <v>0</v>
      </c>
      <c r="N1358">
        <f t="shared" si="73"/>
        <v>2.1494000551731994E-4</v>
      </c>
      <c r="O1358">
        <f t="shared" si="74"/>
        <v>3286.556539525091</v>
      </c>
      <c r="P1358">
        <f t="shared" si="74"/>
        <v>3138.4975998080704</v>
      </c>
      <c r="Q1358">
        <f t="shared" si="74"/>
        <v>2410.2483071630941</v>
      </c>
    </row>
    <row r="1359" spans="1:17">
      <c r="A1359">
        <f>B1397</f>
        <v>2050</v>
      </c>
      <c r="B1359" s="50">
        <v>2012</v>
      </c>
      <c r="C1359">
        <v>4988.4833376217803</v>
      </c>
      <c r="D1359">
        <v>37.106418429683472</v>
      </c>
      <c r="E1359">
        <v>37.493383356529399</v>
      </c>
      <c r="F1359">
        <v>16300977.546794077</v>
      </c>
      <c r="G1359">
        <v>121784.85224047725</v>
      </c>
      <c r="H1359">
        <v>96732.752734840804</v>
      </c>
      <c r="I1359">
        <v>6390.4930579006323</v>
      </c>
      <c r="J1359">
        <v>0</v>
      </c>
      <c r="K1359">
        <v>20.271579969259498</v>
      </c>
      <c r="L1359">
        <f t="shared" si="72"/>
        <v>3.9203127785164359E-4</v>
      </c>
      <c r="M1359">
        <v>0</v>
      </c>
      <c r="N1359">
        <f t="shared" si="73"/>
        <v>2.0956273233355599E-4</v>
      </c>
      <c r="O1359">
        <f t="shared" si="74"/>
        <v>3267.7221599311665</v>
      </c>
      <c r="P1359">
        <f t="shared" si="74"/>
        <v>3282.0427676483814</v>
      </c>
      <c r="Q1359">
        <f t="shared" si="74"/>
        <v>2579.99529717008</v>
      </c>
    </row>
    <row r="1360" spans="1:17">
      <c r="A1360">
        <f>B1397</f>
        <v>2050</v>
      </c>
      <c r="B1360" s="50">
        <v>2013</v>
      </c>
      <c r="C1360">
        <v>6530.4086796021566</v>
      </c>
      <c r="D1360">
        <v>102.78845887716599</v>
      </c>
      <c r="E1360">
        <v>71.852890401801105</v>
      </c>
      <c r="F1360">
        <v>22971266.848311298</v>
      </c>
      <c r="G1360">
        <v>352599.46287457179</v>
      </c>
      <c r="H1360">
        <v>198097.22247164001</v>
      </c>
      <c r="I1360">
        <v>8829.8850252114535</v>
      </c>
      <c r="J1360">
        <v>0</v>
      </c>
      <c r="K1360">
        <v>40.733063277287599</v>
      </c>
      <c r="L1360">
        <f t="shared" si="72"/>
        <v>3.8438824830684383E-4</v>
      </c>
      <c r="M1360">
        <v>0</v>
      </c>
      <c r="N1360">
        <f t="shared" si="73"/>
        <v>2.0562157696642628E-4</v>
      </c>
      <c r="O1360">
        <f t="shared" si="74"/>
        <v>3517.584882560634</v>
      </c>
      <c r="P1360">
        <f t="shared" si="74"/>
        <v>3430.3409811400552</v>
      </c>
      <c r="Q1360">
        <f t="shared" si="74"/>
        <v>2756.9833497842751</v>
      </c>
    </row>
    <row r="1361" spans="1:17">
      <c r="A1361">
        <f>B1397</f>
        <v>2050</v>
      </c>
      <c r="B1361" s="50">
        <v>2014</v>
      </c>
      <c r="C1361">
        <v>6673.8103665953759</v>
      </c>
      <c r="D1361">
        <v>113.581691219151</v>
      </c>
      <c r="E1361">
        <v>101.159097524481</v>
      </c>
      <c r="F1361">
        <v>24960507.460663628</v>
      </c>
      <c r="G1361">
        <v>409225.86153744633</v>
      </c>
      <c r="H1361">
        <v>297649.37771239801</v>
      </c>
      <c r="I1361">
        <v>9573.3867681687298</v>
      </c>
      <c r="J1361">
        <v>0</v>
      </c>
      <c r="K1361">
        <v>60.480400363244499</v>
      </c>
      <c r="L1361">
        <f t="shared" si="72"/>
        <v>3.8354135160336203E-4</v>
      </c>
      <c r="M1361">
        <v>0</v>
      </c>
      <c r="N1361">
        <f t="shared" si="73"/>
        <v>2.0319343795733831E-4</v>
      </c>
      <c r="O1361">
        <f t="shared" si="74"/>
        <v>3740.0684301129095</v>
      </c>
      <c r="P1361">
        <f t="shared" si="74"/>
        <v>3602.9210090547303</v>
      </c>
      <c r="Q1361">
        <f t="shared" si="74"/>
        <v>2942.3886234292017</v>
      </c>
    </row>
    <row r="1362" spans="1:17">
      <c r="A1362">
        <f>B1397</f>
        <v>2050</v>
      </c>
      <c r="B1362" s="50">
        <v>2015</v>
      </c>
      <c r="C1362">
        <v>8955.8975818115305</v>
      </c>
      <c r="D1362">
        <v>159.04718609145118</v>
      </c>
      <c r="E1362">
        <v>77.289065499897433</v>
      </c>
      <c r="F1362">
        <v>36162019.630363822</v>
      </c>
      <c r="G1362">
        <v>604260.46384501492</v>
      </c>
      <c r="H1362">
        <v>245939.0130438364</v>
      </c>
      <c r="I1362">
        <v>13572.795993419675</v>
      </c>
      <c r="J1362">
        <v>0</v>
      </c>
      <c r="K1362">
        <v>49.196525034747232</v>
      </c>
      <c r="L1362">
        <f t="shared" si="72"/>
        <v>3.7533290817704033E-4</v>
      </c>
      <c r="M1362">
        <v>0</v>
      </c>
      <c r="N1362">
        <f t="shared" si="73"/>
        <v>2.0003546580866534E-4</v>
      </c>
      <c r="O1362">
        <f t="shared" si="74"/>
        <v>4037.7884293591092</v>
      </c>
      <c r="P1362">
        <f t="shared" si="74"/>
        <v>3799.2527795969227</v>
      </c>
      <c r="Q1362">
        <f t="shared" si="74"/>
        <v>3182.0673655856631</v>
      </c>
    </row>
    <row r="1363" spans="1:17">
      <c r="A1363">
        <f>B1397</f>
        <v>2050</v>
      </c>
      <c r="B1363" s="50">
        <v>2016</v>
      </c>
      <c r="C1363">
        <v>9436.2891970436394</v>
      </c>
      <c r="D1363">
        <v>281.65245510619002</v>
      </c>
      <c r="E1363">
        <v>89.168536377041676</v>
      </c>
      <c r="F1363">
        <v>40141600.568655685</v>
      </c>
      <c r="G1363">
        <v>1113075.9585315301</v>
      </c>
      <c r="H1363">
        <v>308364.21260670118</v>
      </c>
      <c r="I1363">
        <v>14809.14110962911</v>
      </c>
      <c r="J1363">
        <v>0</v>
      </c>
      <c r="K1363">
        <v>60.741502026979695</v>
      </c>
      <c r="L1363">
        <f t="shared" si="72"/>
        <v>3.6892253671600567E-4</v>
      </c>
      <c r="M1363">
        <v>0</v>
      </c>
      <c r="N1363">
        <f t="shared" si="73"/>
        <v>1.9697973871063825E-4</v>
      </c>
      <c r="O1363">
        <f t="shared" si="74"/>
        <v>4253.9604001572916</v>
      </c>
      <c r="P1363">
        <f t="shared" si="74"/>
        <v>3951.9483617207334</v>
      </c>
      <c r="Q1363">
        <f t="shared" si="74"/>
        <v>3458.2177204614977</v>
      </c>
    </row>
    <row r="1364" spans="1:17">
      <c r="A1364">
        <f>B1397</f>
        <v>2050</v>
      </c>
      <c r="B1364" s="50">
        <v>2017</v>
      </c>
      <c r="C1364">
        <v>11137.145245005697</v>
      </c>
      <c r="D1364">
        <v>534.44076698164099</v>
      </c>
      <c r="E1364">
        <v>240.38510716380796</v>
      </c>
      <c r="F1364">
        <v>49612433.859445959</v>
      </c>
      <c r="G1364">
        <v>2231328.2041662298</v>
      </c>
      <c r="H1364">
        <v>852256.73740071047</v>
      </c>
      <c r="I1364">
        <v>18397.847075195721</v>
      </c>
      <c r="J1364">
        <v>0</v>
      </c>
      <c r="K1364">
        <v>167.03558474643293</v>
      </c>
      <c r="L1364">
        <f t="shared" ref="L1364:L1397" si="75">I1364/F1364</f>
        <v>3.7083137520157891E-4</v>
      </c>
      <c r="M1364">
        <v>0</v>
      </c>
      <c r="N1364">
        <f t="shared" ref="N1364:N1397" si="76">K1364/H1364</f>
        <v>1.9599209653170139E-4</v>
      </c>
      <c r="O1364">
        <f t="shared" ref="O1364:Q1397" si="77">F1364/C1364</f>
        <v>4454.6814078494654</v>
      </c>
      <c r="P1364">
        <f t="shared" si="77"/>
        <v>4175.0711061360334</v>
      </c>
      <c r="Q1364">
        <f t="shared" si="77"/>
        <v>3545.3807744418577</v>
      </c>
    </row>
    <row r="1365" spans="1:17">
      <c r="A1365">
        <f>B1397</f>
        <v>2050</v>
      </c>
      <c r="B1365" s="50">
        <v>2018</v>
      </c>
      <c r="C1365">
        <v>11941.254888610305</v>
      </c>
      <c r="D1365">
        <v>1099.79666746987</v>
      </c>
      <c r="E1365">
        <v>269.37181280733421</v>
      </c>
      <c r="F1365">
        <v>56472744.120921135</v>
      </c>
      <c r="G1365">
        <v>4848914.1718237996</v>
      </c>
      <c r="H1365">
        <v>1060707.9283982099</v>
      </c>
      <c r="I1365">
        <v>21014.008386962374</v>
      </c>
      <c r="J1365">
        <v>0</v>
      </c>
      <c r="K1365">
        <v>205.4464373682998</v>
      </c>
      <c r="L1365">
        <f t="shared" si="75"/>
        <v>3.7210885913329354E-4</v>
      </c>
      <c r="M1365">
        <v>0</v>
      </c>
      <c r="N1365">
        <f t="shared" si="76"/>
        <v>1.9368803783577576E-4</v>
      </c>
      <c r="O1365">
        <f t="shared" si="77"/>
        <v>4729.2135246845319</v>
      </c>
      <c r="P1365">
        <f t="shared" si="77"/>
        <v>4408.9187713024603</v>
      </c>
      <c r="Q1365">
        <f t="shared" si="77"/>
        <v>3937.7094334546123</v>
      </c>
    </row>
    <row r="1366" spans="1:17">
      <c r="A1366">
        <f>B1397</f>
        <v>2050</v>
      </c>
      <c r="B1366" s="50">
        <v>2019</v>
      </c>
      <c r="C1366">
        <v>10599.195251258656</v>
      </c>
      <c r="D1366">
        <v>874.74942777436286</v>
      </c>
      <c r="E1366">
        <v>249.34605949565218</v>
      </c>
      <c r="F1366">
        <v>51826398.167577833</v>
      </c>
      <c r="G1366">
        <v>4081512.4473740784</v>
      </c>
      <c r="H1366">
        <v>1105876.674679952</v>
      </c>
      <c r="I1366">
        <v>18702.240191061061</v>
      </c>
      <c r="J1366">
        <v>0</v>
      </c>
      <c r="K1366">
        <v>206.1196420964194</v>
      </c>
      <c r="L1366">
        <f t="shared" si="75"/>
        <v>3.608632058625488E-4</v>
      </c>
      <c r="M1366">
        <v>0</v>
      </c>
      <c r="N1366">
        <f t="shared" si="76"/>
        <v>1.8638573976259313E-4</v>
      </c>
      <c r="O1366">
        <f t="shared" si="77"/>
        <v>4889.6540670314989</v>
      </c>
      <c r="P1366">
        <f t="shared" si="77"/>
        <v>4665.9218260464913</v>
      </c>
      <c r="Q1366">
        <f t="shared" si="77"/>
        <v>4435.1078854696516</v>
      </c>
    </row>
    <row r="1367" spans="1:17">
      <c r="A1367">
        <f>B1397</f>
        <v>2050</v>
      </c>
      <c r="B1367" s="50">
        <v>2020</v>
      </c>
      <c r="C1367">
        <v>9278.4548216251223</v>
      </c>
      <c r="D1367">
        <v>457.51845583925939</v>
      </c>
      <c r="E1367">
        <v>260.46143064796678</v>
      </c>
      <c r="F1367">
        <v>46754492.284020841</v>
      </c>
      <c r="G1367">
        <v>2245554.2100870586</v>
      </c>
      <c r="H1367">
        <v>1201154.6840354905</v>
      </c>
      <c r="I1367">
        <v>16510.813576599576</v>
      </c>
      <c r="J1367">
        <v>0</v>
      </c>
      <c r="K1367">
        <v>218.95633798979952</v>
      </c>
      <c r="L1367">
        <f t="shared" si="75"/>
        <v>3.5313854926069711E-4</v>
      </c>
      <c r="M1367">
        <v>0</v>
      </c>
      <c r="N1367">
        <f t="shared" si="76"/>
        <v>1.8228821058598147E-4</v>
      </c>
      <c r="O1367">
        <f t="shared" si="77"/>
        <v>5039.0386312008559</v>
      </c>
      <c r="P1367">
        <f t="shared" si="77"/>
        <v>4908.1172167533114</v>
      </c>
      <c r="Q1367">
        <f t="shared" si="77"/>
        <v>4611.6412746689602</v>
      </c>
    </row>
    <row r="1368" spans="1:17">
      <c r="A1368">
        <f>B1397</f>
        <v>2050</v>
      </c>
      <c r="B1368" s="50">
        <v>2021</v>
      </c>
      <c r="C1368">
        <v>12435.181265727228</v>
      </c>
      <c r="D1368">
        <v>745.24074025104198</v>
      </c>
      <c r="E1368">
        <v>423.14640105842744</v>
      </c>
      <c r="F1368">
        <v>64881103.85600964</v>
      </c>
      <c r="G1368">
        <v>3750930.2457003961</v>
      </c>
      <c r="H1368">
        <v>2084848.389451494</v>
      </c>
      <c r="I1368">
        <v>21829.901851160244</v>
      </c>
      <c r="J1368">
        <v>0</v>
      </c>
      <c r="K1368">
        <v>366.51979530409369</v>
      </c>
      <c r="L1368">
        <f t="shared" si="75"/>
        <v>3.3646008704795241E-4</v>
      </c>
      <c r="M1368">
        <v>0</v>
      </c>
      <c r="N1368">
        <f t="shared" si="76"/>
        <v>1.7580165404762211E-4</v>
      </c>
      <c r="O1368">
        <f t="shared" si="77"/>
        <v>5217.5438756835283</v>
      </c>
      <c r="P1368">
        <f t="shared" si="77"/>
        <v>5033.1792709519032</v>
      </c>
      <c r="Q1368">
        <f t="shared" si="77"/>
        <v>4927.0143483120892</v>
      </c>
    </row>
    <row r="1369" spans="1:17">
      <c r="A1369">
        <f>B1397</f>
        <v>2050</v>
      </c>
      <c r="B1369" s="50">
        <v>2022</v>
      </c>
      <c r="C1369">
        <v>16147.290656320461</v>
      </c>
      <c r="D1369">
        <v>1120.3873364150502</v>
      </c>
      <c r="E1369">
        <v>586.03077433803992</v>
      </c>
      <c r="F1369">
        <v>87312385.637665063</v>
      </c>
      <c r="G1369">
        <v>5833483.9447002159</v>
      </c>
      <c r="H1369">
        <v>3022076.8791779289</v>
      </c>
      <c r="I1369">
        <v>28279.310353461246</v>
      </c>
      <c r="J1369">
        <v>0</v>
      </c>
      <c r="K1369">
        <v>480.48193146931931</v>
      </c>
      <c r="L1369">
        <f t="shared" si="75"/>
        <v>3.238865843251228E-4</v>
      </c>
      <c r="M1369">
        <v>0</v>
      </c>
      <c r="N1369">
        <f t="shared" si="76"/>
        <v>1.5899063812037134E-4</v>
      </c>
      <c r="O1369">
        <f t="shared" si="77"/>
        <v>5407.2467942780713</v>
      </c>
      <c r="P1369">
        <f t="shared" si="77"/>
        <v>5206.6671543841758</v>
      </c>
      <c r="Q1369">
        <f t="shared" si="77"/>
        <v>5156.8569630008978</v>
      </c>
    </row>
    <row r="1370" spans="1:17">
      <c r="A1370">
        <f>B1397</f>
        <v>2050</v>
      </c>
      <c r="B1370" s="50">
        <v>2023</v>
      </c>
      <c r="C1370">
        <v>18291.088562698314</v>
      </c>
      <c r="D1370">
        <v>1374.9174992910775</v>
      </c>
      <c r="E1370">
        <v>689.58922257420022</v>
      </c>
      <c r="F1370">
        <v>102573395.82744139</v>
      </c>
      <c r="G1370">
        <v>7514933.5629208032</v>
      </c>
      <c r="H1370">
        <v>3729392.9236829327</v>
      </c>
      <c r="I1370">
        <v>31933.442055330321</v>
      </c>
      <c r="J1370">
        <v>0</v>
      </c>
      <c r="K1370">
        <v>569.30343845525533</v>
      </c>
      <c r="L1370">
        <f t="shared" si="75"/>
        <v>3.1132285128837654E-4</v>
      </c>
      <c r="M1370">
        <v>0</v>
      </c>
      <c r="N1370">
        <f t="shared" si="76"/>
        <v>1.526531127465765E-4</v>
      </c>
      <c r="O1370">
        <f t="shared" si="77"/>
        <v>5607.8344094086924</v>
      </c>
      <c r="P1370">
        <f t="shared" si="77"/>
        <v>5465.734174447256</v>
      </c>
      <c r="Q1370">
        <f t="shared" si="77"/>
        <v>5408.1369046942254</v>
      </c>
    </row>
    <row r="1371" spans="1:17">
      <c r="A1371">
        <f>B1397</f>
        <v>2050</v>
      </c>
      <c r="B1371" s="50">
        <v>2024</v>
      </c>
      <c r="C1371">
        <v>21198.70153380746</v>
      </c>
      <c r="D1371">
        <v>1731.6595129009713</v>
      </c>
      <c r="E1371">
        <v>796.50709522991667</v>
      </c>
      <c r="F1371">
        <v>123450484.63888368</v>
      </c>
      <c r="G1371">
        <v>9941910.1163605526</v>
      </c>
      <c r="H1371">
        <v>4502266.6244449308</v>
      </c>
      <c r="I1371">
        <v>36897.323295713599</v>
      </c>
      <c r="J1371">
        <v>0</v>
      </c>
      <c r="K1371">
        <v>659.3020117089693</v>
      </c>
      <c r="L1371">
        <f t="shared" si="75"/>
        <v>2.9888358400248765E-4</v>
      </c>
      <c r="M1371">
        <v>0</v>
      </c>
      <c r="N1371">
        <f t="shared" si="76"/>
        <v>1.464377982701663E-4</v>
      </c>
      <c r="O1371">
        <f t="shared" si="77"/>
        <v>5823.492747515983</v>
      </c>
      <c r="P1371">
        <f t="shared" si="77"/>
        <v>5741.2615137633593</v>
      </c>
      <c r="Q1371">
        <f t="shared" si="77"/>
        <v>5652.5128921109281</v>
      </c>
    </row>
    <row r="1372" spans="1:17">
      <c r="A1372">
        <f>B1397</f>
        <v>2050</v>
      </c>
      <c r="B1372" s="50">
        <v>2025</v>
      </c>
      <c r="C1372">
        <v>24792.237208233269</v>
      </c>
      <c r="D1372">
        <v>2180.8754641010646</v>
      </c>
      <c r="E1372">
        <v>969.93803556342027</v>
      </c>
      <c r="F1372">
        <v>150006462.26087877</v>
      </c>
      <c r="G1372">
        <v>13140919.216206955</v>
      </c>
      <c r="H1372">
        <v>5745657.981414997</v>
      </c>
      <c r="I1372">
        <v>42967.504798202135</v>
      </c>
      <c r="J1372">
        <v>0</v>
      </c>
      <c r="K1372">
        <v>805.29597288480488</v>
      </c>
      <c r="L1372">
        <f t="shared" si="75"/>
        <v>2.8643769175408339E-4</v>
      </c>
      <c r="M1372">
        <v>0</v>
      </c>
      <c r="N1372">
        <f t="shared" si="76"/>
        <v>1.4015731104942704E-4</v>
      </c>
      <c r="O1372">
        <f t="shared" si="77"/>
        <v>6050.5415869070112</v>
      </c>
      <c r="P1372">
        <f t="shared" si="77"/>
        <v>6025.5248098834072</v>
      </c>
      <c r="Q1372">
        <f t="shared" si="77"/>
        <v>5923.7371571653475</v>
      </c>
    </row>
    <row r="1373" spans="1:17">
      <c r="A1373">
        <f>B1397</f>
        <v>2050</v>
      </c>
      <c r="B1373" s="50">
        <v>2026</v>
      </c>
      <c r="C1373">
        <v>29718.706134047326</v>
      </c>
      <c r="D1373">
        <v>2366.2739083512702</v>
      </c>
      <c r="E1373">
        <v>1069.4816993247655</v>
      </c>
      <c r="F1373">
        <v>186850582.75507531</v>
      </c>
      <c r="G1373">
        <v>14956869.306188148</v>
      </c>
      <c r="H1373">
        <v>6624592.1310909009</v>
      </c>
      <c r="I1373">
        <v>52649.444193471587</v>
      </c>
      <c r="J1373">
        <v>0</v>
      </c>
      <c r="K1373">
        <v>922.76527592647903</v>
      </c>
      <c r="L1373">
        <f t="shared" si="75"/>
        <v>2.8177297291325415E-4</v>
      </c>
      <c r="M1373">
        <v>0</v>
      </c>
      <c r="N1373">
        <f t="shared" si="76"/>
        <v>1.3929390031360665E-4</v>
      </c>
      <c r="O1373">
        <f t="shared" si="77"/>
        <v>6287.3054402933567</v>
      </c>
      <c r="P1373">
        <f t="shared" si="77"/>
        <v>6320.8529043915823</v>
      </c>
      <c r="Q1373">
        <f t="shared" si="77"/>
        <v>6194.2080311177315</v>
      </c>
    </row>
    <row r="1374" spans="1:17">
      <c r="A1374">
        <f>B1397</f>
        <v>2050</v>
      </c>
      <c r="B1374" s="50">
        <v>2027</v>
      </c>
      <c r="C1374">
        <v>35446.742957365721</v>
      </c>
      <c r="D1374">
        <v>2997.1871671690924</v>
      </c>
      <c r="E1374">
        <v>1318.9409473439864</v>
      </c>
      <c r="F1374">
        <v>231935683.85090697</v>
      </c>
      <c r="G1374">
        <v>19863326.081873491</v>
      </c>
      <c r="H1374">
        <v>8553480.1427990925</v>
      </c>
      <c r="I1374">
        <v>65015.159616686033</v>
      </c>
      <c r="J1374">
        <v>0</v>
      </c>
      <c r="K1374">
        <v>1185.7589272902837</v>
      </c>
      <c r="L1374">
        <f t="shared" si="75"/>
        <v>2.8031546736240518E-4</v>
      </c>
      <c r="M1374">
        <v>0</v>
      </c>
      <c r="N1374">
        <f t="shared" si="76"/>
        <v>1.3862882797343454E-4</v>
      </c>
      <c r="O1374">
        <f t="shared" si="77"/>
        <v>6543.2156666656865</v>
      </c>
      <c r="P1374">
        <f t="shared" si="77"/>
        <v>6627.322544102185</v>
      </c>
      <c r="Q1374">
        <f t="shared" si="77"/>
        <v>6485.1122865080797</v>
      </c>
    </row>
    <row r="1375" spans="1:17">
      <c r="A1375">
        <f>B1397</f>
        <v>2050</v>
      </c>
      <c r="B1375" s="50">
        <v>2028</v>
      </c>
      <c r="C1375">
        <v>42187.69240157913</v>
      </c>
      <c r="D1375">
        <v>3796.1259885573982</v>
      </c>
      <c r="E1375">
        <v>1609.5002421842451</v>
      </c>
      <c r="F1375">
        <v>287575562.6277898</v>
      </c>
      <c r="G1375">
        <v>26386928.186586022</v>
      </c>
      <c r="H1375">
        <v>10923973.639399415</v>
      </c>
      <c r="I1375">
        <v>80175.824465426151</v>
      </c>
      <c r="J1375">
        <v>0</v>
      </c>
      <c r="K1375">
        <v>1507.4781649721253</v>
      </c>
      <c r="L1375">
        <f t="shared" si="75"/>
        <v>2.787991571077896E-4</v>
      </c>
      <c r="M1375">
        <v>0</v>
      </c>
      <c r="N1375">
        <f t="shared" si="76"/>
        <v>1.3799723568858817E-4</v>
      </c>
      <c r="O1375">
        <f t="shared" si="77"/>
        <v>6816.5748410791375</v>
      </c>
      <c r="P1375">
        <f t="shared" si="77"/>
        <v>6951.0148678214891</v>
      </c>
      <c r="Q1375">
        <f t="shared" si="77"/>
        <v>6787.1835946880892</v>
      </c>
    </row>
    <row r="1376" spans="1:17">
      <c r="A1376">
        <f>B1397</f>
        <v>2050</v>
      </c>
      <c r="B1376" s="50">
        <v>2029</v>
      </c>
      <c r="C1376">
        <v>50514.91432877702</v>
      </c>
      <c r="D1376">
        <v>4779.7363638040733</v>
      </c>
      <c r="E1376">
        <v>1963.6130455575599</v>
      </c>
      <c r="F1376">
        <v>359135457.13874465</v>
      </c>
      <c r="G1376">
        <v>34793091.307241969</v>
      </c>
      <c r="H1376">
        <v>13946598.720674725</v>
      </c>
      <c r="I1376">
        <v>99673.789493226373</v>
      </c>
      <c r="J1376">
        <v>0</v>
      </c>
      <c r="K1376">
        <v>1916.3655472327707</v>
      </c>
      <c r="L1376">
        <f t="shared" si="75"/>
        <v>2.7753814754837599E-4</v>
      </c>
      <c r="M1376">
        <v>0</v>
      </c>
      <c r="N1376">
        <f t="shared" si="76"/>
        <v>1.3740737692494951E-4</v>
      </c>
      <c r="O1376">
        <f t="shared" si="77"/>
        <v>7109.4935408839174</v>
      </c>
      <c r="P1376">
        <f t="shared" si="77"/>
        <v>7279.2908769451487</v>
      </c>
      <c r="Q1376">
        <f t="shared" si="77"/>
        <v>7102.5188757159867</v>
      </c>
    </row>
    <row r="1377" spans="1:17">
      <c r="A1377">
        <f>B1397</f>
        <v>2050</v>
      </c>
      <c r="B1377" s="50">
        <v>2030</v>
      </c>
      <c r="C1377">
        <v>60610.879284761708</v>
      </c>
      <c r="D1377">
        <v>6048.9344465524719</v>
      </c>
      <c r="E1377">
        <v>2392.3828075001184</v>
      </c>
      <c r="F1377">
        <v>450006257.15573448</v>
      </c>
      <c r="G1377">
        <v>46025264.009036005</v>
      </c>
      <c r="H1377">
        <v>17786228.394811068</v>
      </c>
      <c r="I1377">
        <v>124538.25557420218</v>
      </c>
      <c r="J1377">
        <v>0</v>
      </c>
      <c r="K1377">
        <v>2434.3347117146814</v>
      </c>
      <c r="L1377">
        <f t="shared" si="75"/>
        <v>2.7674783093316633E-4</v>
      </c>
      <c r="M1377">
        <v>0</v>
      </c>
      <c r="N1377">
        <f t="shared" si="76"/>
        <v>1.3686626853531641E-4</v>
      </c>
      <c r="O1377">
        <f t="shared" si="77"/>
        <v>7424.5129334210369</v>
      </c>
      <c r="P1377">
        <f t="shared" si="77"/>
        <v>7608.8217545930975</v>
      </c>
      <c r="Q1377">
        <f t="shared" si="77"/>
        <v>7434.5244160137145</v>
      </c>
    </row>
    <row r="1378" spans="1:17">
      <c r="A1378">
        <f>B1397</f>
        <v>2050</v>
      </c>
      <c r="B1378" s="50">
        <v>2031</v>
      </c>
      <c r="C1378">
        <v>72488.049462658309</v>
      </c>
      <c r="D1378">
        <v>7256.2387799730941</v>
      </c>
      <c r="E1378">
        <v>2865.5486135209644</v>
      </c>
      <c r="F1378">
        <v>562230223.50742137</v>
      </c>
      <c r="G1378">
        <v>57802183.601546407</v>
      </c>
      <c r="H1378">
        <v>22291453.249780603</v>
      </c>
      <c r="I1378">
        <v>155239.18204733124</v>
      </c>
      <c r="J1378">
        <v>0</v>
      </c>
      <c r="K1378">
        <v>3038.8413808227315</v>
      </c>
      <c r="L1378">
        <f t="shared" si="75"/>
        <v>2.7611319270402421E-4</v>
      </c>
      <c r="M1378">
        <v>0</v>
      </c>
      <c r="N1378">
        <f t="shared" si="76"/>
        <v>1.3632316147232977E-4</v>
      </c>
      <c r="O1378">
        <f t="shared" si="77"/>
        <v>7756.1781241892868</v>
      </c>
      <c r="P1378">
        <f t="shared" si="77"/>
        <v>7965.8601865580749</v>
      </c>
      <c r="Q1378">
        <f t="shared" si="77"/>
        <v>7779.1223448799183</v>
      </c>
    </row>
    <row r="1379" spans="1:17">
      <c r="A1379">
        <f>B1397</f>
        <v>2050</v>
      </c>
      <c r="B1379" s="50">
        <v>2032</v>
      </c>
      <c r="C1379">
        <v>85249.956225127709</v>
      </c>
      <c r="D1379">
        <v>8548.6645298075964</v>
      </c>
      <c r="E1379">
        <v>3373.0529088611293</v>
      </c>
      <c r="F1379">
        <v>690824999.09953201</v>
      </c>
      <c r="G1379">
        <v>71241202.917491421</v>
      </c>
      <c r="H1379">
        <v>27451265.134364285</v>
      </c>
      <c r="I1379">
        <v>190366.16544750228</v>
      </c>
      <c r="J1379">
        <v>0</v>
      </c>
      <c r="K1379">
        <v>3728.2474029007471</v>
      </c>
      <c r="L1379">
        <f t="shared" si="75"/>
        <v>2.7556351564526243E-4</v>
      </c>
      <c r="M1379">
        <v>0</v>
      </c>
      <c r="N1379">
        <f t="shared" si="76"/>
        <v>1.3581331806211073E-4</v>
      </c>
      <c r="O1379">
        <f t="shared" si="77"/>
        <v>8103.5232120847595</v>
      </c>
      <c r="P1379">
        <f t="shared" si="77"/>
        <v>8333.6061052678633</v>
      </c>
      <c r="Q1379">
        <f t="shared" si="77"/>
        <v>8138.4033622030774</v>
      </c>
    </row>
    <row r="1380" spans="1:17">
      <c r="A1380">
        <f>B1397</f>
        <v>2050</v>
      </c>
      <c r="B1380" s="50">
        <v>2033</v>
      </c>
      <c r="C1380">
        <v>98736.106339017701</v>
      </c>
      <c r="D1380">
        <v>9941.2869482383758</v>
      </c>
      <c r="E1380">
        <v>3914.4837868345298</v>
      </c>
      <c r="F1380">
        <v>835886477.46481133</v>
      </c>
      <c r="G1380">
        <v>86650791.349964812</v>
      </c>
      <c r="H1380">
        <v>33320216.060322069</v>
      </c>
      <c r="I1380">
        <v>229795.18391513513</v>
      </c>
      <c r="J1380">
        <v>0</v>
      </c>
      <c r="K1380">
        <v>4509.0651507658313</v>
      </c>
      <c r="L1380">
        <f t="shared" si="75"/>
        <v>2.7491195289112562E-4</v>
      </c>
      <c r="M1380">
        <v>0</v>
      </c>
      <c r="N1380">
        <f t="shared" si="76"/>
        <v>1.3532520745371924E-4</v>
      </c>
      <c r="O1380">
        <f t="shared" si="77"/>
        <v>8465.8642968432796</v>
      </c>
      <c r="P1380">
        <f t="shared" si="77"/>
        <v>8716.2549276700611</v>
      </c>
      <c r="Q1380">
        <f t="shared" si="77"/>
        <v>8512.0332270597173</v>
      </c>
    </row>
    <row r="1381" spans="1:17">
      <c r="A1381">
        <f>B1397</f>
        <v>2050</v>
      </c>
      <c r="B1381" s="50">
        <v>2034</v>
      </c>
      <c r="C1381">
        <v>112633.28493651909</v>
      </c>
      <c r="D1381">
        <v>11367.229753991085</v>
      </c>
      <c r="E1381">
        <v>4470.6973281256251</v>
      </c>
      <c r="F1381">
        <v>996284849.73492205</v>
      </c>
      <c r="G1381">
        <v>103548739.77220942</v>
      </c>
      <c r="H1381">
        <v>39798093.281773321</v>
      </c>
      <c r="I1381">
        <v>273347.70240890153</v>
      </c>
      <c r="J1381">
        <v>0</v>
      </c>
      <c r="K1381">
        <v>5367.4347523817751</v>
      </c>
      <c r="L1381">
        <f t="shared" si="75"/>
        <v>2.7436701710522866E-4</v>
      </c>
      <c r="M1381">
        <v>0</v>
      </c>
      <c r="N1381">
        <f t="shared" si="76"/>
        <v>1.3486663078002146E-4</v>
      </c>
      <c r="O1381">
        <f t="shared" si="77"/>
        <v>8845.3857161001306</v>
      </c>
      <c r="P1381">
        <f t="shared" si="77"/>
        <v>9109.4085378060554</v>
      </c>
      <c r="Q1381">
        <f t="shared" si="77"/>
        <v>8901.9878468173974</v>
      </c>
    </row>
    <row r="1382" spans="1:17">
      <c r="A1382">
        <f>B1397</f>
        <v>2050</v>
      </c>
      <c r="B1382" s="50">
        <v>2035</v>
      </c>
      <c r="C1382">
        <v>127585.41128234772</v>
      </c>
      <c r="D1382">
        <v>12887.540808372465</v>
      </c>
      <c r="E1382">
        <v>5066.4848431363507</v>
      </c>
      <c r="F1382">
        <v>1178914709.017035</v>
      </c>
      <c r="G1382">
        <v>122572547.53550678</v>
      </c>
      <c r="H1382">
        <v>47149343.716620475</v>
      </c>
      <c r="I1382">
        <v>322925.8817738404</v>
      </c>
      <c r="J1382">
        <v>0</v>
      </c>
      <c r="K1382">
        <v>6338.3732880001298</v>
      </c>
      <c r="L1382">
        <f t="shared" si="75"/>
        <v>2.7391793426947075E-4</v>
      </c>
      <c r="M1382">
        <v>0</v>
      </c>
      <c r="N1382">
        <f t="shared" si="76"/>
        <v>1.3443184545887559E-4</v>
      </c>
      <c r="O1382">
        <f t="shared" si="77"/>
        <v>9240.1999348349127</v>
      </c>
      <c r="P1382">
        <f t="shared" si="77"/>
        <v>9510.9338048324025</v>
      </c>
      <c r="Q1382">
        <f t="shared" si="77"/>
        <v>9306.1254847124346</v>
      </c>
    </row>
    <row r="1383" spans="1:17">
      <c r="A1383">
        <f>B1397</f>
        <v>2050</v>
      </c>
      <c r="B1383" s="50">
        <v>2036</v>
      </c>
      <c r="C1383">
        <v>141887.64056078959</v>
      </c>
      <c r="D1383">
        <v>14360.331137025893</v>
      </c>
      <c r="E1383">
        <v>5639.9343036149066</v>
      </c>
      <c r="F1383">
        <v>1369437648.5080128</v>
      </c>
      <c r="G1383">
        <v>142546288.0087724</v>
      </c>
      <c r="H1383">
        <v>54854967.354083627</v>
      </c>
      <c r="I1383">
        <v>374450.25695878093</v>
      </c>
      <c r="J1383">
        <v>0</v>
      </c>
      <c r="K1383">
        <v>7351.6423223390757</v>
      </c>
      <c r="L1383">
        <f t="shared" si="75"/>
        <v>2.7343359324664426E-4</v>
      </c>
      <c r="M1383">
        <v>0</v>
      </c>
      <c r="N1383">
        <f t="shared" si="76"/>
        <v>1.340196280654935E-4</v>
      </c>
      <c r="O1383">
        <f t="shared" si="77"/>
        <v>9651.5640340167483</v>
      </c>
      <c r="P1383">
        <f t="shared" si="77"/>
        <v>9926.3928281736371</v>
      </c>
      <c r="Q1383">
        <f t="shared" si="77"/>
        <v>9726.171334819348</v>
      </c>
    </row>
    <row r="1384" spans="1:17">
      <c r="A1384">
        <f>B1397</f>
        <v>2050</v>
      </c>
      <c r="B1384" s="50">
        <v>2037</v>
      </c>
      <c r="C1384">
        <v>156727.43364961137</v>
      </c>
      <c r="D1384">
        <v>15890.225444254582</v>
      </c>
      <c r="E1384">
        <v>6235.2557170485334</v>
      </c>
      <c r="F1384">
        <v>1579781257.0458958</v>
      </c>
      <c r="G1384">
        <v>164517915.74126434</v>
      </c>
      <c r="H1384">
        <v>63364520.621408597</v>
      </c>
      <c r="I1384">
        <v>431234.73560422019</v>
      </c>
      <c r="J1384">
        <v>0</v>
      </c>
      <c r="K1384">
        <v>8467.4188099508301</v>
      </c>
      <c r="L1384">
        <f t="shared" si="75"/>
        <v>2.7297116843290407E-4</v>
      </c>
      <c r="M1384">
        <v>0</v>
      </c>
      <c r="N1384">
        <f t="shared" si="76"/>
        <v>1.3363028279724716E-4</v>
      </c>
      <c r="O1384">
        <f t="shared" si="77"/>
        <v>10079.800455214136</v>
      </c>
      <c r="P1384">
        <f t="shared" si="77"/>
        <v>10353.403500687838</v>
      </c>
      <c r="Q1384">
        <f t="shared" si="77"/>
        <v>10162.297024668345</v>
      </c>
    </row>
    <row r="1385" spans="1:17">
      <c r="A1385">
        <f>B1397</f>
        <v>2050</v>
      </c>
      <c r="B1385" s="50">
        <v>2038</v>
      </c>
      <c r="C1385">
        <v>169656.63959534551</v>
      </c>
      <c r="D1385">
        <v>17243.968344105109</v>
      </c>
      <c r="E1385">
        <v>6757.9105359421774</v>
      </c>
      <c r="F1385">
        <v>1785671378.0637617</v>
      </c>
      <c r="G1385">
        <v>186135341.17095044</v>
      </c>
      <c r="H1385">
        <v>71734472.71463111</v>
      </c>
      <c r="I1385">
        <v>486574.18838162353</v>
      </c>
      <c r="J1385">
        <v>0</v>
      </c>
      <c r="K1385">
        <v>9559.5721340906439</v>
      </c>
      <c r="L1385">
        <f t="shared" si="75"/>
        <v>2.7248809291507232E-4</v>
      </c>
      <c r="M1385">
        <v>0</v>
      </c>
      <c r="N1385">
        <f t="shared" si="76"/>
        <v>1.3326329409459579E-4</v>
      </c>
      <c r="O1385">
        <f t="shared" si="77"/>
        <v>10525.207750918764</v>
      </c>
      <c r="P1385">
        <f t="shared" si="77"/>
        <v>10794.228883781339</v>
      </c>
      <c r="Q1385">
        <f t="shared" si="77"/>
        <v>10614.889370480547</v>
      </c>
    </row>
    <row r="1386" spans="1:17">
      <c r="A1386">
        <f>B1397</f>
        <v>2050</v>
      </c>
      <c r="B1386" s="50">
        <v>2039</v>
      </c>
      <c r="C1386">
        <v>183588.94909938567</v>
      </c>
      <c r="D1386">
        <v>18690.395994766168</v>
      </c>
      <c r="E1386">
        <v>7318.7412051400725</v>
      </c>
      <c r="F1386">
        <v>2017435681.8029587</v>
      </c>
      <c r="G1386">
        <v>210205389.64983001</v>
      </c>
      <c r="H1386">
        <v>81129277.895019099</v>
      </c>
      <c r="I1386">
        <v>548862.97338949842</v>
      </c>
      <c r="J1386">
        <v>0</v>
      </c>
      <c r="K1386">
        <v>10783.126238424538</v>
      </c>
      <c r="L1386">
        <f t="shared" si="75"/>
        <v>2.7205971339764646E-4</v>
      </c>
      <c r="M1386">
        <v>0</v>
      </c>
      <c r="N1386">
        <f t="shared" si="76"/>
        <v>1.329128832180394E-4</v>
      </c>
      <c r="O1386">
        <f t="shared" si="77"/>
        <v>10988.873195797978</v>
      </c>
      <c r="P1386">
        <f t="shared" si="77"/>
        <v>11246.70604671476</v>
      </c>
      <c r="Q1386">
        <f t="shared" si="77"/>
        <v>11085.140958125514</v>
      </c>
    </row>
    <row r="1387" spans="1:17">
      <c r="A1387">
        <f>B1397</f>
        <v>2050</v>
      </c>
      <c r="B1387" s="50">
        <v>2040</v>
      </c>
      <c r="C1387">
        <v>194667.10951851169</v>
      </c>
      <c r="D1387">
        <v>19849.822914448501</v>
      </c>
      <c r="E1387">
        <v>7766.456118715827</v>
      </c>
      <c r="F1387">
        <v>2232656119.7351608</v>
      </c>
      <c r="G1387">
        <v>232439986.67673078</v>
      </c>
      <c r="H1387">
        <v>89865751.068075076</v>
      </c>
      <c r="I1387">
        <v>606503.63267949573</v>
      </c>
      <c r="J1387">
        <v>0</v>
      </c>
      <c r="K1387">
        <v>11915.044178569511</v>
      </c>
      <c r="L1387">
        <f t="shared" si="75"/>
        <v>2.7165116352599773E-4</v>
      </c>
      <c r="M1387">
        <v>0</v>
      </c>
      <c r="N1387">
        <f t="shared" si="76"/>
        <v>1.3258715402649483E-4</v>
      </c>
      <c r="O1387">
        <f t="shared" si="77"/>
        <v>11469.097811424834</v>
      </c>
      <c r="P1387">
        <f t="shared" si="77"/>
        <v>11709.927472830999</v>
      </c>
      <c r="Q1387">
        <f t="shared" si="77"/>
        <v>11571.011243019069</v>
      </c>
    </row>
    <row r="1388" spans="1:17">
      <c r="A1388">
        <f>B1397</f>
        <v>2050</v>
      </c>
      <c r="B1388" s="50">
        <v>2041</v>
      </c>
      <c r="C1388">
        <v>206174.89265688494</v>
      </c>
      <c r="D1388">
        <v>21049.343285182018</v>
      </c>
      <c r="E1388">
        <v>8230.5836009949453</v>
      </c>
      <c r="F1388">
        <v>2467304817.0747738</v>
      </c>
      <c r="G1388">
        <v>256489322.68311879</v>
      </c>
      <c r="H1388">
        <v>99376001.868570015</v>
      </c>
      <c r="I1388">
        <v>669309.92980677576</v>
      </c>
      <c r="J1388">
        <v>0</v>
      </c>
      <c r="K1388">
        <v>13144.960696898401</v>
      </c>
      <c r="L1388">
        <f t="shared" si="75"/>
        <v>2.712716828398636E-4</v>
      </c>
      <c r="M1388">
        <v>0</v>
      </c>
      <c r="N1388">
        <f t="shared" si="76"/>
        <v>1.3227500050045585E-4</v>
      </c>
      <c r="O1388">
        <f t="shared" si="77"/>
        <v>11967.047904231715</v>
      </c>
      <c r="P1388">
        <f t="shared" si="77"/>
        <v>12185.146073591668</v>
      </c>
      <c r="Q1388">
        <f t="shared" si="77"/>
        <v>12073.992159748799</v>
      </c>
    </row>
    <row r="1389" spans="1:17">
      <c r="A1389">
        <f>B1397</f>
        <v>2050</v>
      </c>
      <c r="B1389" s="50">
        <v>2042</v>
      </c>
      <c r="C1389">
        <v>215167.45225155889</v>
      </c>
      <c r="D1389">
        <v>22045.017820956993</v>
      </c>
      <c r="E1389">
        <v>8604.4547764514173</v>
      </c>
      <c r="F1389">
        <v>2687141453.2799411</v>
      </c>
      <c r="G1389">
        <v>279525674.83611393</v>
      </c>
      <c r="H1389">
        <v>108418306.42529516</v>
      </c>
      <c r="I1389">
        <v>727629.50204317993</v>
      </c>
      <c r="J1389">
        <v>0</v>
      </c>
      <c r="K1389">
        <v>14308.194415095841</v>
      </c>
      <c r="L1389">
        <f t="shared" si="75"/>
        <v>2.7078198699031304E-4</v>
      </c>
      <c r="M1389">
        <v>0</v>
      </c>
      <c r="N1389">
        <f t="shared" si="76"/>
        <v>1.319721261736808E-4</v>
      </c>
      <c r="O1389">
        <f t="shared" si="77"/>
        <v>12488.60561930306</v>
      </c>
      <c r="P1389">
        <f t="shared" si="77"/>
        <v>12679.766335701674</v>
      </c>
      <c r="Q1389">
        <f t="shared" si="77"/>
        <v>12600.252920384131</v>
      </c>
    </row>
    <row r="1390" spans="1:17">
      <c r="A1390">
        <f>B1397</f>
        <v>2050</v>
      </c>
      <c r="B1390" s="50">
        <v>2043</v>
      </c>
      <c r="C1390">
        <v>224126.04095510297</v>
      </c>
      <c r="D1390">
        <v>23030.085511919489</v>
      </c>
      <c r="E1390">
        <v>8975.5677132163855</v>
      </c>
      <c r="F1390">
        <v>2919647389.2362876</v>
      </c>
      <c r="G1390">
        <v>303619757.8594718</v>
      </c>
      <c r="H1390">
        <v>117958345.40567081</v>
      </c>
      <c r="I1390">
        <v>789408.06094789121</v>
      </c>
      <c r="J1390">
        <v>0</v>
      </c>
      <c r="K1390">
        <v>15536.540565438592</v>
      </c>
      <c r="L1390">
        <f t="shared" si="75"/>
        <v>2.7037787640321256E-4</v>
      </c>
      <c r="M1390">
        <v>0</v>
      </c>
      <c r="N1390">
        <f t="shared" si="76"/>
        <v>1.3171209304442888E-4</v>
      </c>
      <c r="O1390">
        <f t="shared" si="77"/>
        <v>13026.810168039119</v>
      </c>
      <c r="P1390">
        <f t="shared" si="77"/>
        <v>13183.614003618435</v>
      </c>
      <c r="Q1390">
        <f t="shared" si="77"/>
        <v>13142.159824829683</v>
      </c>
    </row>
    <row r="1391" spans="1:17">
      <c r="A1391">
        <f>B1397</f>
        <v>2050</v>
      </c>
      <c r="B1391" s="50">
        <v>2044</v>
      </c>
      <c r="C1391">
        <v>230178.74653289167</v>
      </c>
      <c r="D1391">
        <v>23738.879111850838</v>
      </c>
      <c r="E1391">
        <v>9234.4996959429336</v>
      </c>
      <c r="F1391">
        <v>3128082892.3770509</v>
      </c>
      <c r="G1391">
        <v>325418660.47462535</v>
      </c>
      <c r="H1391">
        <v>126595258.20974246</v>
      </c>
      <c r="I1391">
        <v>844349.66924342199</v>
      </c>
      <c r="J1391">
        <v>0</v>
      </c>
      <c r="K1391">
        <v>16641.924830816395</v>
      </c>
      <c r="L1391">
        <f t="shared" si="75"/>
        <v>2.6992560564844721E-4</v>
      </c>
      <c r="M1391">
        <v>0</v>
      </c>
      <c r="N1391">
        <f t="shared" si="76"/>
        <v>1.3145772650697651E-4</v>
      </c>
      <c r="O1391">
        <f t="shared" si="77"/>
        <v>13589.798969254791</v>
      </c>
      <c r="P1391">
        <f t="shared" si="77"/>
        <v>13708.257198722202</v>
      </c>
      <c r="Q1391">
        <f t="shared" si="77"/>
        <v>13708.946058589461</v>
      </c>
    </row>
    <row r="1392" spans="1:17">
      <c r="A1392">
        <f>B1397</f>
        <v>2050</v>
      </c>
      <c r="B1392" s="50">
        <v>2045</v>
      </c>
      <c r="C1392">
        <v>236603.98581214505</v>
      </c>
      <c r="D1392">
        <v>24501.146607188108</v>
      </c>
      <c r="E1392">
        <v>9511.2603878652662</v>
      </c>
      <c r="F1392">
        <v>3352595134.3787189</v>
      </c>
      <c r="G1392">
        <v>348957680.79933405</v>
      </c>
      <c r="H1392">
        <v>135927948.81227162</v>
      </c>
      <c r="I1392">
        <v>903436.03594982892</v>
      </c>
      <c r="J1392">
        <v>0</v>
      </c>
      <c r="K1392">
        <v>17836.78423620214</v>
      </c>
      <c r="L1392">
        <f t="shared" si="75"/>
        <v>2.6947364645544885E-4</v>
      </c>
      <c r="M1392">
        <v>0</v>
      </c>
      <c r="N1392">
        <f t="shared" si="76"/>
        <v>1.3122234530910416E-4</v>
      </c>
      <c r="O1392">
        <f t="shared" si="77"/>
        <v>14169.647746511579</v>
      </c>
      <c r="P1392">
        <f t="shared" si="77"/>
        <v>14242.504091500656</v>
      </c>
      <c r="Q1392">
        <f t="shared" si="77"/>
        <v>14291.265644003641</v>
      </c>
    </row>
    <row r="1393" spans="1:17">
      <c r="A1393">
        <f>B1397</f>
        <v>2050</v>
      </c>
      <c r="B1393" s="50">
        <v>2046</v>
      </c>
      <c r="C1393">
        <v>240345.99283380937</v>
      </c>
      <c r="D1393">
        <v>24962.694467310281</v>
      </c>
      <c r="E1393">
        <v>9675.8305003871992</v>
      </c>
      <c r="F1393">
        <v>3549582001.0329752</v>
      </c>
      <c r="G1393">
        <v>369083598.44804627</v>
      </c>
      <c r="H1393">
        <v>144091503.32298887</v>
      </c>
      <c r="I1393">
        <v>955160.86053658754</v>
      </c>
      <c r="J1393">
        <v>0</v>
      </c>
      <c r="K1393">
        <v>18876.440795437724</v>
      </c>
      <c r="L1393">
        <f t="shared" si="75"/>
        <v>2.6909108178332637E-4</v>
      </c>
      <c r="M1393">
        <v>0</v>
      </c>
      <c r="N1393">
        <f t="shared" si="76"/>
        <v>1.3100314980492059E-4</v>
      </c>
      <c r="O1393">
        <f t="shared" si="77"/>
        <v>14768.633997935567</v>
      </c>
      <c r="P1393">
        <f t="shared" si="77"/>
        <v>14785.407037344348</v>
      </c>
      <c r="Q1393">
        <f t="shared" si="77"/>
        <v>14891.90031979402</v>
      </c>
    </row>
    <row r="1394" spans="1:17">
      <c r="A1394">
        <f>B1397</f>
        <v>2050</v>
      </c>
      <c r="B1394" s="50">
        <v>2047</v>
      </c>
      <c r="C1394">
        <v>241411.71783361337</v>
      </c>
      <c r="D1394">
        <v>25061.635295503653</v>
      </c>
      <c r="E1394">
        <v>9716.5302150771859</v>
      </c>
      <c r="F1394">
        <v>3713042749.5737681</v>
      </c>
      <c r="G1394">
        <v>384141879.57905793</v>
      </c>
      <c r="H1394">
        <v>150651004.75373083</v>
      </c>
      <c r="I1394">
        <v>998463.16335888649</v>
      </c>
      <c r="J1394">
        <v>0</v>
      </c>
      <c r="K1394">
        <v>19707.387957008832</v>
      </c>
      <c r="L1394">
        <f t="shared" si="75"/>
        <v>2.6890699372462203E-4</v>
      </c>
      <c r="M1394">
        <v>0</v>
      </c>
      <c r="N1394">
        <f t="shared" si="76"/>
        <v>1.3081484580354771E-4</v>
      </c>
      <c r="O1394">
        <f t="shared" si="77"/>
        <v>15380.540691619968</v>
      </c>
      <c r="P1394">
        <f t="shared" si="77"/>
        <v>15327.8856327455</v>
      </c>
      <c r="Q1394">
        <f t="shared" si="77"/>
        <v>15504.609301781922</v>
      </c>
    </row>
    <row r="1395" spans="1:17">
      <c r="A1395">
        <f>B1397</f>
        <v>2050</v>
      </c>
      <c r="B1395" s="50">
        <v>2048</v>
      </c>
      <c r="C1395">
        <v>241531.46159906429</v>
      </c>
      <c r="D1395">
        <v>25066.308402167575</v>
      </c>
      <c r="E1395">
        <v>9719.8944415888764</v>
      </c>
      <c r="F1395">
        <v>3861438987.3366866</v>
      </c>
      <c r="G1395">
        <v>397346485.16142112</v>
      </c>
      <c r="H1395">
        <v>156561331.06393507</v>
      </c>
      <c r="I1395">
        <v>1037832.3375468046</v>
      </c>
      <c r="J1395">
        <v>0</v>
      </c>
      <c r="K1395">
        <v>20456.453433219111</v>
      </c>
      <c r="L1395">
        <f t="shared" si="75"/>
        <v>2.6876828585154438E-4</v>
      </c>
      <c r="M1395">
        <v>0</v>
      </c>
      <c r="N1395">
        <f t="shared" si="76"/>
        <v>1.3066095755704386E-4</v>
      </c>
      <c r="O1395">
        <f t="shared" si="77"/>
        <v>15987.312633194641</v>
      </c>
      <c r="P1395">
        <f t="shared" si="77"/>
        <v>15851.815065319355</v>
      </c>
      <c r="Q1395">
        <f t="shared" si="77"/>
        <v>16107.307749562613</v>
      </c>
    </row>
    <row r="1396" spans="1:17">
      <c r="A1396">
        <f>B1397</f>
        <v>2050</v>
      </c>
      <c r="B1396" s="50">
        <v>2049</v>
      </c>
      <c r="C1396">
        <v>244619.03847620598</v>
      </c>
      <c r="D1396">
        <v>25398.963634810105</v>
      </c>
      <c r="E1396">
        <v>9846.5143651105936</v>
      </c>
      <c r="F1396">
        <v>4033485803.8957348</v>
      </c>
      <c r="G1396">
        <v>412379612.35006922</v>
      </c>
      <c r="H1396">
        <v>163286842.87589994</v>
      </c>
      <c r="I1396">
        <v>1083984.276706219</v>
      </c>
      <c r="J1396">
        <v>0</v>
      </c>
      <c r="K1396">
        <v>21309.857111718142</v>
      </c>
      <c r="L1396">
        <f t="shared" si="75"/>
        <v>2.6874627292830798E-4</v>
      </c>
      <c r="M1396">
        <v>0</v>
      </c>
      <c r="N1396">
        <f t="shared" si="76"/>
        <v>1.3050565946647584E-4</v>
      </c>
      <c r="O1396">
        <f t="shared" si="77"/>
        <v>16488.846612354217</v>
      </c>
      <c r="P1396">
        <f t="shared" si="77"/>
        <v>16236.080270018954</v>
      </c>
      <c r="Q1396">
        <f t="shared" si="77"/>
        <v>16583.212781822407</v>
      </c>
    </row>
    <row r="1397" spans="1:17">
      <c r="A1397">
        <f>B1397</f>
        <v>2050</v>
      </c>
      <c r="B1397" s="50">
        <v>2050</v>
      </c>
      <c r="C1397">
        <v>223176.38968465137</v>
      </c>
      <c r="D1397">
        <v>23155.583672725639</v>
      </c>
      <c r="E1397">
        <v>8980.0974616331841</v>
      </c>
      <c r="F1397">
        <v>3768567226.2070999</v>
      </c>
      <c r="G1397">
        <v>381770607.06916493</v>
      </c>
      <c r="H1397">
        <v>152075905.07834232</v>
      </c>
      <c r="I1397">
        <v>1013432.7090751214</v>
      </c>
      <c r="J1397">
        <v>0</v>
      </c>
      <c r="K1397">
        <v>19824.683124903058</v>
      </c>
      <c r="L1397">
        <f t="shared" si="75"/>
        <v>2.6891724314417968E-4</v>
      </c>
      <c r="M1397">
        <v>0</v>
      </c>
      <c r="N1397">
        <f t="shared" si="76"/>
        <v>1.3036044805842399E-4</v>
      </c>
      <c r="O1397">
        <f t="shared" si="77"/>
        <v>16886.047988911785</v>
      </c>
      <c r="P1397">
        <f t="shared" si="77"/>
        <v>16487.194296848695</v>
      </c>
      <c r="Q1397">
        <f t="shared" si="77"/>
        <v>16934.772225811092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E5"/>
  <sheetViews>
    <sheetView workbookViewId="0">
      <selection sqref="A1:XFD1048576"/>
    </sheetView>
  </sheetViews>
  <sheetFormatPr defaultColWidth="8.5703125" defaultRowHeight="12.75"/>
  <cols>
    <col min="1" max="1" width="34.5703125" style="3" customWidth="1"/>
    <col min="2" max="5" width="12" style="3" customWidth="1"/>
    <col min="6" max="16384" width="8.5703125" style="3"/>
  </cols>
  <sheetData>
    <row r="1" spans="1:5">
      <c r="A1" s="21" t="s">
        <v>76</v>
      </c>
      <c r="B1" s="22">
        <v>2005</v>
      </c>
      <c r="C1" s="64">
        <v>2020</v>
      </c>
      <c r="D1" s="22">
        <v>2035</v>
      </c>
      <c r="E1" s="64">
        <v>2050</v>
      </c>
    </row>
    <row r="2" spans="1:5">
      <c r="A2" s="23" t="s">
        <v>77</v>
      </c>
      <c r="B2" s="24">
        <v>6978983</v>
      </c>
      <c r="C2" s="65">
        <v>7937894</v>
      </c>
      <c r="D2" s="24">
        <v>8524962</v>
      </c>
      <c r="E2" s="65">
        <v>10367651</v>
      </c>
    </row>
    <row r="3" spans="1:5">
      <c r="A3" s="3" t="s">
        <v>78</v>
      </c>
      <c r="B3" s="24">
        <v>61020</v>
      </c>
      <c r="C3" s="65"/>
      <c r="D3" s="24"/>
      <c r="E3" s="65"/>
    </row>
    <row r="4" spans="1:5">
      <c r="B4" s="3" t="s">
        <v>79</v>
      </c>
      <c r="C4" s="2" t="s">
        <v>80</v>
      </c>
      <c r="D4" s="3" t="s">
        <v>81</v>
      </c>
      <c r="E4" s="2" t="s">
        <v>82</v>
      </c>
    </row>
    <row r="5" spans="1:5">
      <c r="B5" s="66" t="s">
        <v>83</v>
      </c>
      <c r="D5" s="66"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31F1-A54F-4A19-B162-D214DDDA1C58}">
  <dimension ref="A13:W14"/>
  <sheetViews>
    <sheetView tabSelected="1" topLeftCell="A13" workbookViewId="0">
      <selection activeCell="V20" sqref="V20"/>
    </sheetView>
  </sheetViews>
  <sheetFormatPr defaultRowHeight="15"/>
  <sheetData>
    <row r="13" spans="1:23">
      <c r="A13" s="1" t="s">
        <v>85</v>
      </c>
      <c r="B13" t="s">
        <v>86</v>
      </c>
      <c r="C13" t="s">
        <v>86</v>
      </c>
      <c r="D13" t="s">
        <v>86</v>
      </c>
      <c r="E13" t="s">
        <v>86</v>
      </c>
      <c r="F13" t="s">
        <v>86</v>
      </c>
      <c r="G13" t="s">
        <v>86</v>
      </c>
      <c r="H13" t="s">
        <v>86</v>
      </c>
      <c r="I13" t="s">
        <v>86</v>
      </c>
      <c r="J13" t="s">
        <v>86</v>
      </c>
      <c r="K13" t="s">
        <v>86</v>
      </c>
      <c r="L13" t="s">
        <v>86</v>
      </c>
      <c r="M13" t="s">
        <v>86</v>
      </c>
      <c r="N13" t="s">
        <v>86</v>
      </c>
      <c r="O13" t="s">
        <v>86</v>
      </c>
      <c r="P13" t="s">
        <v>86</v>
      </c>
      <c r="Q13" t="s">
        <v>86</v>
      </c>
      <c r="R13" t="s">
        <v>86</v>
      </c>
      <c r="S13" t="s">
        <v>86</v>
      </c>
      <c r="T13" t="s">
        <v>86</v>
      </c>
      <c r="U13" t="s">
        <v>86</v>
      </c>
      <c r="V13" t="s">
        <v>86</v>
      </c>
      <c r="W13" t="s">
        <v>86</v>
      </c>
    </row>
    <row r="14" spans="1:23">
      <c r="A14" t="s">
        <v>87</v>
      </c>
      <c r="B14" t="s">
        <v>88</v>
      </c>
      <c r="C14" t="s">
        <v>89</v>
      </c>
      <c r="D14" t="s">
        <v>90</v>
      </c>
      <c r="E14" t="s">
        <v>91</v>
      </c>
      <c r="F14" t="s">
        <v>92</v>
      </c>
      <c r="G14" t="s">
        <v>93</v>
      </c>
      <c r="H14" t="s">
        <v>94</v>
      </c>
      <c r="I14" t="s">
        <v>95</v>
      </c>
      <c r="J14" t="s">
        <v>96</v>
      </c>
      <c r="K14" t="s">
        <v>97</v>
      </c>
      <c r="L14" t="s">
        <v>98</v>
      </c>
      <c r="M14" t="s">
        <v>99</v>
      </c>
      <c r="N14" t="s">
        <v>100</v>
      </c>
      <c r="O14" t="s">
        <v>101</v>
      </c>
      <c r="P14" t="s">
        <v>102</v>
      </c>
      <c r="Q14" t="s">
        <v>103</v>
      </c>
      <c r="R14" t="s">
        <v>104</v>
      </c>
      <c r="S14" t="s">
        <v>105</v>
      </c>
      <c r="T14" t="s">
        <v>106</v>
      </c>
      <c r="U14" t="s">
        <v>107</v>
      </c>
      <c r="V14" t="s">
        <v>108</v>
      </c>
      <c r="W14"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ICFI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Dix, Brenda</dc:creator>
  <cp:keywords/>
  <dc:description/>
  <cp:lastModifiedBy>Joel Mandella</cp:lastModifiedBy>
  <cp:revision/>
  <dcterms:created xsi:type="dcterms:W3CDTF">2017-02-06T14:19:29Z</dcterms:created>
  <dcterms:modified xsi:type="dcterms:W3CDTF">2024-07-10T02:15:15Z</dcterms:modified>
  <cp:category/>
  <cp:contentStatus/>
</cp:coreProperties>
</file>