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tsang\Documents\GitHub\travel-model-one\utilities\RTP\QAQC\"/>
    </mc:Choice>
  </mc:AlternateContent>
  <bookViews>
    <workbookView xWindow="0" yWindow="0" windowWidth="225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3" i="1"/>
  <c r="F12" i="1"/>
  <c r="F7" i="1"/>
  <c r="F13" i="1"/>
  <c r="F8" i="1"/>
  <c r="F3" i="1"/>
  <c r="F9" i="1"/>
  <c r="F4" i="1"/>
  <c r="F10" i="1"/>
  <c r="F5" i="1"/>
  <c r="F11" i="1"/>
  <c r="F6" i="1"/>
  <c r="F18" i="1" l="1"/>
  <c r="F17" i="1"/>
  <c r="F16" i="1"/>
  <c r="G3" i="1" s="1"/>
  <c r="G23" i="1" s="1"/>
  <c r="E25" i="1"/>
  <c r="E24" i="1"/>
  <c r="E26" i="1"/>
  <c r="F19" i="1" l="1"/>
  <c r="F20" i="1"/>
  <c r="G8" i="1"/>
  <c r="G6" i="1"/>
  <c r="G4" i="1"/>
  <c r="G9" i="1"/>
  <c r="G13" i="1"/>
  <c r="G27" i="1" s="1"/>
  <c r="G11" i="1"/>
  <c r="G12" i="1"/>
  <c r="G7" i="1"/>
  <c r="G10" i="1"/>
  <c r="G5" i="1"/>
  <c r="D17" i="1"/>
  <c r="D18" i="1"/>
  <c r="D16" i="1"/>
  <c r="G24" i="1" l="1"/>
  <c r="G26" i="1"/>
  <c r="G25" i="1"/>
  <c r="D19" i="1"/>
  <c r="D20" i="1"/>
</calcChain>
</file>

<file path=xl/sharedStrings.xml><?xml version="1.0" encoding="utf-8"?>
<sst xmlns="http://schemas.openxmlformats.org/spreadsheetml/2006/main" count="35" uniqueCount="35">
  <si>
    <t>nAVs</t>
  </si>
  <si>
    <t>ncars</t>
  </si>
  <si>
    <t>carown_labels</t>
  </si>
  <si>
    <t>Alt01 0 car</t>
  </si>
  <si>
    <t>Alt02 1 car - 1HV</t>
  </si>
  <si>
    <t>Alt03 1 car - 1AV</t>
  </si>
  <si>
    <t>Alt04 2 cars - 2HVs</t>
  </si>
  <si>
    <t>Alt05 2 cars - 2AVs</t>
  </si>
  <si>
    <t>Alt06 2 cars - 1HV1AV</t>
  </si>
  <si>
    <t>Alt07 3 cars - 3HVs</t>
  </si>
  <si>
    <t>Alt08 3 cars - 3AVs</t>
  </si>
  <si>
    <t>Alt09 3 cars - 2HVs1AV</t>
  </si>
  <si>
    <t>Alt10 3 cars - 1HV2AVs</t>
  </si>
  <si>
    <t>Alt11 4 cars - 4HVs</t>
  </si>
  <si>
    <t>Results</t>
  </si>
  <si>
    <t>total hhlds</t>
  </si>
  <si>
    <t>total cars</t>
  </si>
  <si>
    <t>total Avs</t>
  </si>
  <si>
    <t>%Avs</t>
  </si>
  <si>
    <t>ncar per hhld</t>
  </si>
  <si>
    <t>car ownership change</t>
  </si>
  <si>
    <t>0 car</t>
  </si>
  <si>
    <t>1 car</t>
  </si>
  <si>
    <t>2 cars</t>
  </si>
  <si>
    <t>3 cars</t>
  </si>
  <si>
    <t>4 plus cars</t>
  </si>
  <si>
    <t>nhhld</t>
  </si>
  <si>
    <t>share</t>
  </si>
  <si>
    <t>Blueprint 2050 - target share</t>
  </si>
  <si>
    <t>Blueprint 2050 - target nhhld</t>
  </si>
  <si>
    <t>Notes:</t>
  </si>
  <si>
    <t>More details about the 2050 targets in travel-model-one-mastermodel-files\model\AutoOwnership.xls</t>
  </si>
  <si>
    <t>Users will need to open carown_summary.csv open, and Cell F3 to F13 will be automatically filled (using values from the local version of carown_summary.csv)</t>
  </si>
  <si>
    <t>If carown_summary.csv is not opened, Cell F3 to F13 will display #REF!</t>
  </si>
  <si>
    <t>Car ownership level for the upper 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</si>
</sst>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 applyFill="1"/>
    <xf numFmtId="2" fontId="0" fillId="0" borderId="0" xfId="1" applyNumberFormat="1" applyFont="1"/>
    <xf numFmtId="2" fontId="0" fillId="0" borderId="0" xfId="1" applyNumberFormat="1" applyFont="1" applyFill="1"/>
    <xf numFmtId="9" fontId="0" fillId="3" borderId="0" xfId="1" applyFont="1" applyFill="1"/>
    <xf numFmtId="0" fontId="3" fillId="0" borderId="0" xfId="0" applyFont="1"/>
    <xf numFmtId="0" fontId="2" fillId="0" borderId="0" xfId="0" applyFont="1"/>
    <xf numFmtId="2" fontId="4" fillId="0" borderId="0" xfId="0" applyNumberFormat="1" applyFont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164" fontId="5" fillId="0" borderId="0" xfId="1" applyNumberFormat="1" applyFont="1" applyFill="1"/>
    <xf numFmtId="0" fontId="0" fillId="2" borderId="0" xfId="0" applyFont="1" applyFill="1"/>
    <xf numFmtId="2" fontId="6" fillId="0" borderId="0" xfId="0" applyNumberFormat="1" applyFont="1"/>
    <xf numFmtId="0" fontId="4" fillId="0" borderId="0" xfId="0" applyFont="1"/>
    <xf numFmtId="0" fontId="5" fillId="0" borderId="0" xfId="0" applyFont="1"/>
    <xf numFmtId="2" fontId="0" fillId="0" borderId="0" xfId="0" applyNumberFormat="1" applyFont="1"/>
    <xf numFmtId="0" fontId="5" fillId="0" borderId="0" xfId="0" applyFont="1" applyFill="1" applyAlignment="1">
      <alignment wrapText="1"/>
    </xf>
    <xf numFmtId="1" fontId="0" fillId="0" borderId="0" xfId="0" applyNumberFormat="1" applyFont="1"/>
    <xf numFmtId="0" fontId="0" fillId="3" borderId="0" xfId="0" applyFont="1" applyFill="1"/>
    <xf numFmtId="0" fontId="7" fillId="0" borderId="0" xfId="0" applyFont="1"/>
    <xf numFmtId="2" fontId="7" fillId="0" borderId="0" xfId="1" applyNumberFormat="1" applyFont="1"/>
    <xf numFmtId="0" fontId="7" fillId="0" borderId="0" xfId="0" applyFont="1" applyFill="1"/>
    <xf numFmtId="164" fontId="0" fillId="0" borderId="0" xfId="0" applyNumberFormat="1" applyFont="1"/>
    <xf numFmtId="164" fontId="0" fillId="0" borderId="0" xfId="0" applyNumberFormat="1" applyFont="1" applyFill="1"/>
    <xf numFmtId="4" fontId="0" fillId="0" borderId="0" xfId="0" applyNumberFormat="1" applyFont="1" applyAlignment="1">
      <alignment wrapText="1"/>
    </xf>
    <xf numFmtId="4" fontId="0" fillId="0" borderId="0" xfId="0" applyNumberFormat="1" applyFont="1" applyFill="1" applyAlignment="1">
      <alignment wrapText="1"/>
    </xf>
    <xf numFmtId="165" fontId="0" fillId="0" borderId="0" xfId="0" applyNumberFormat="1" applyFont="1"/>
    <xf numFmtId="165" fontId="0" fillId="0" borderId="0" xfId="0" applyNumberFormat="1" applyFont="1" applyFill="1"/>
  </cellXfs>
  <cellStyles count="2">
    <cellStyle name="Normal" xfId="0" builtinId="0"/>
    <cellStyle name="Percent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abSelected="1" workbookViewId="0">
      <selection activeCell="I1" sqref="I1:I1048576"/>
    </sheetView>
  </sheetViews>
  <sheetFormatPr defaultRowHeight="14.25" x14ac:dyDescent="0.45"/>
  <cols>
    <col min="1" max="1" width="32.46484375" style="9" bestFit="1" customWidth="1"/>
    <col min="2" max="2" width="9.06640625" style="9"/>
    <col min="3" max="3" width="21.1328125" style="9" bestFit="1" customWidth="1"/>
    <col min="4" max="4" width="19.265625" style="9" bestFit="1" customWidth="1"/>
    <col min="5" max="5" width="10.59765625" style="9" customWidth="1"/>
    <col min="6" max="7" width="10.73046875" style="10" customWidth="1"/>
    <col min="8" max="195" width="9.06640625" style="9"/>
    <col min="196" max="196" width="21.1328125" style="9" bestFit="1" customWidth="1"/>
    <col min="197" max="197" width="19.265625" style="9" bestFit="1" customWidth="1"/>
    <col min="198" max="198" width="10.59765625" style="9" customWidth="1"/>
    <col min="199" max="213" width="10.73046875" style="9" customWidth="1"/>
    <col min="214" max="451" width="9.06640625" style="9"/>
    <col min="452" max="452" width="21.1328125" style="9" bestFit="1" customWidth="1"/>
    <col min="453" max="453" width="19.265625" style="9" bestFit="1" customWidth="1"/>
    <col min="454" max="454" width="10.59765625" style="9" customWidth="1"/>
    <col min="455" max="469" width="10.73046875" style="9" customWidth="1"/>
    <col min="470" max="707" width="9.06640625" style="9"/>
    <col min="708" max="708" width="21.1328125" style="9" bestFit="1" customWidth="1"/>
    <col min="709" max="709" width="19.265625" style="9" bestFit="1" customWidth="1"/>
    <col min="710" max="710" width="10.59765625" style="9" customWidth="1"/>
    <col min="711" max="725" width="10.73046875" style="9" customWidth="1"/>
    <col min="726" max="963" width="9.06640625" style="9"/>
    <col min="964" max="964" width="21.1328125" style="9" bestFit="1" customWidth="1"/>
    <col min="965" max="965" width="19.265625" style="9" bestFit="1" customWidth="1"/>
    <col min="966" max="966" width="10.59765625" style="9" customWidth="1"/>
    <col min="967" max="981" width="10.73046875" style="9" customWidth="1"/>
    <col min="982" max="1219" width="9.06640625" style="9"/>
    <col min="1220" max="1220" width="21.1328125" style="9" bestFit="1" customWidth="1"/>
    <col min="1221" max="1221" width="19.265625" style="9" bestFit="1" customWidth="1"/>
    <col min="1222" max="1222" width="10.59765625" style="9" customWidth="1"/>
    <col min="1223" max="1237" width="10.73046875" style="9" customWidth="1"/>
    <col min="1238" max="1475" width="9.06640625" style="9"/>
    <col min="1476" max="1476" width="21.1328125" style="9" bestFit="1" customWidth="1"/>
    <col min="1477" max="1477" width="19.265625" style="9" bestFit="1" customWidth="1"/>
    <col min="1478" max="1478" width="10.59765625" style="9" customWidth="1"/>
    <col min="1479" max="1493" width="10.73046875" style="9" customWidth="1"/>
    <col min="1494" max="1731" width="9.06640625" style="9"/>
    <col min="1732" max="1732" width="21.1328125" style="9" bestFit="1" customWidth="1"/>
    <col min="1733" max="1733" width="19.265625" style="9" bestFit="1" customWidth="1"/>
    <col min="1734" max="1734" width="10.59765625" style="9" customWidth="1"/>
    <col min="1735" max="1749" width="10.73046875" style="9" customWidth="1"/>
    <col min="1750" max="1987" width="9.06640625" style="9"/>
    <col min="1988" max="1988" width="21.1328125" style="9" bestFit="1" customWidth="1"/>
    <col min="1989" max="1989" width="19.265625" style="9" bestFit="1" customWidth="1"/>
    <col min="1990" max="1990" width="10.59765625" style="9" customWidth="1"/>
    <col min="1991" max="2005" width="10.73046875" style="9" customWidth="1"/>
    <col min="2006" max="2243" width="9.06640625" style="9"/>
    <col min="2244" max="2244" width="21.1328125" style="9" bestFit="1" customWidth="1"/>
    <col min="2245" max="2245" width="19.265625" style="9" bestFit="1" customWidth="1"/>
    <col min="2246" max="2246" width="10.59765625" style="9" customWidth="1"/>
    <col min="2247" max="2261" width="10.73046875" style="9" customWidth="1"/>
    <col min="2262" max="2499" width="9.06640625" style="9"/>
    <col min="2500" max="2500" width="21.1328125" style="9" bestFit="1" customWidth="1"/>
    <col min="2501" max="2501" width="19.265625" style="9" bestFit="1" customWidth="1"/>
    <col min="2502" max="2502" width="10.59765625" style="9" customWidth="1"/>
    <col min="2503" max="2517" width="10.73046875" style="9" customWidth="1"/>
    <col min="2518" max="2755" width="9.06640625" style="9"/>
    <col min="2756" max="2756" width="21.1328125" style="9" bestFit="1" customWidth="1"/>
    <col min="2757" max="2757" width="19.265625" style="9" bestFit="1" customWidth="1"/>
    <col min="2758" max="2758" width="10.59765625" style="9" customWidth="1"/>
    <col min="2759" max="2773" width="10.73046875" style="9" customWidth="1"/>
    <col min="2774" max="3011" width="9.06640625" style="9"/>
    <col min="3012" max="3012" width="21.1328125" style="9" bestFit="1" customWidth="1"/>
    <col min="3013" max="3013" width="19.265625" style="9" bestFit="1" customWidth="1"/>
    <col min="3014" max="3014" width="10.59765625" style="9" customWidth="1"/>
    <col min="3015" max="3029" width="10.73046875" style="9" customWidth="1"/>
    <col min="3030" max="3267" width="9.06640625" style="9"/>
    <col min="3268" max="3268" width="21.1328125" style="9" bestFit="1" customWidth="1"/>
    <col min="3269" max="3269" width="19.265625" style="9" bestFit="1" customWidth="1"/>
    <col min="3270" max="3270" width="10.59765625" style="9" customWidth="1"/>
    <col min="3271" max="3285" width="10.73046875" style="9" customWidth="1"/>
    <col min="3286" max="3523" width="9.06640625" style="9"/>
    <col min="3524" max="3524" width="21.1328125" style="9" bestFit="1" customWidth="1"/>
    <col min="3525" max="3525" width="19.265625" style="9" bestFit="1" customWidth="1"/>
    <col min="3526" max="3526" width="10.59765625" style="9" customWidth="1"/>
    <col min="3527" max="3541" width="10.73046875" style="9" customWidth="1"/>
    <col min="3542" max="3779" width="9.06640625" style="9"/>
    <col min="3780" max="3780" width="21.1328125" style="9" bestFit="1" customWidth="1"/>
    <col min="3781" max="3781" width="19.265625" style="9" bestFit="1" customWidth="1"/>
    <col min="3782" max="3782" width="10.59765625" style="9" customWidth="1"/>
    <col min="3783" max="3797" width="10.73046875" style="9" customWidth="1"/>
    <col min="3798" max="4035" width="9.06640625" style="9"/>
    <col min="4036" max="4036" width="21.1328125" style="9" bestFit="1" customWidth="1"/>
    <col min="4037" max="4037" width="19.265625" style="9" bestFit="1" customWidth="1"/>
    <col min="4038" max="4038" width="10.59765625" style="9" customWidth="1"/>
    <col min="4039" max="4053" width="10.73046875" style="9" customWidth="1"/>
    <col min="4054" max="4291" width="9.06640625" style="9"/>
    <col min="4292" max="4292" width="21.1328125" style="9" bestFit="1" customWidth="1"/>
    <col min="4293" max="4293" width="19.265625" style="9" bestFit="1" customWidth="1"/>
    <col min="4294" max="4294" width="10.59765625" style="9" customWidth="1"/>
    <col min="4295" max="4309" width="10.73046875" style="9" customWidth="1"/>
    <col min="4310" max="4547" width="9.06640625" style="9"/>
    <col min="4548" max="4548" width="21.1328125" style="9" bestFit="1" customWidth="1"/>
    <col min="4549" max="4549" width="19.265625" style="9" bestFit="1" customWidth="1"/>
    <col min="4550" max="4550" width="10.59765625" style="9" customWidth="1"/>
    <col min="4551" max="4565" width="10.73046875" style="9" customWidth="1"/>
    <col min="4566" max="4803" width="9.06640625" style="9"/>
    <col min="4804" max="4804" width="21.1328125" style="9" bestFit="1" customWidth="1"/>
    <col min="4805" max="4805" width="19.265625" style="9" bestFit="1" customWidth="1"/>
    <col min="4806" max="4806" width="10.59765625" style="9" customWidth="1"/>
    <col min="4807" max="4821" width="10.73046875" style="9" customWidth="1"/>
    <col min="4822" max="5059" width="9.06640625" style="9"/>
    <col min="5060" max="5060" width="21.1328125" style="9" bestFit="1" customWidth="1"/>
    <col min="5061" max="5061" width="19.265625" style="9" bestFit="1" customWidth="1"/>
    <col min="5062" max="5062" width="10.59765625" style="9" customWidth="1"/>
    <col min="5063" max="5077" width="10.73046875" style="9" customWidth="1"/>
    <col min="5078" max="5315" width="9.06640625" style="9"/>
    <col min="5316" max="5316" width="21.1328125" style="9" bestFit="1" customWidth="1"/>
    <col min="5317" max="5317" width="19.265625" style="9" bestFit="1" customWidth="1"/>
    <col min="5318" max="5318" width="10.59765625" style="9" customWidth="1"/>
    <col min="5319" max="5333" width="10.73046875" style="9" customWidth="1"/>
    <col min="5334" max="5571" width="9.06640625" style="9"/>
    <col min="5572" max="5572" width="21.1328125" style="9" bestFit="1" customWidth="1"/>
    <col min="5573" max="5573" width="19.265625" style="9" bestFit="1" customWidth="1"/>
    <col min="5574" max="5574" width="10.59765625" style="9" customWidth="1"/>
    <col min="5575" max="5589" width="10.73046875" style="9" customWidth="1"/>
    <col min="5590" max="5827" width="9.06640625" style="9"/>
    <col min="5828" max="5828" width="21.1328125" style="9" bestFit="1" customWidth="1"/>
    <col min="5829" max="5829" width="19.265625" style="9" bestFit="1" customWidth="1"/>
    <col min="5830" max="5830" width="10.59765625" style="9" customWidth="1"/>
    <col min="5831" max="5845" width="10.73046875" style="9" customWidth="1"/>
    <col min="5846" max="6083" width="9.06640625" style="9"/>
    <col min="6084" max="6084" width="21.1328125" style="9" bestFit="1" customWidth="1"/>
    <col min="6085" max="6085" width="19.265625" style="9" bestFit="1" customWidth="1"/>
    <col min="6086" max="6086" width="10.59765625" style="9" customWidth="1"/>
    <col min="6087" max="6101" width="10.73046875" style="9" customWidth="1"/>
    <col min="6102" max="6339" width="9.06640625" style="9"/>
    <col min="6340" max="6340" width="21.1328125" style="9" bestFit="1" customWidth="1"/>
    <col min="6341" max="6341" width="19.265625" style="9" bestFit="1" customWidth="1"/>
    <col min="6342" max="6342" width="10.59765625" style="9" customWidth="1"/>
    <col min="6343" max="6357" width="10.73046875" style="9" customWidth="1"/>
    <col min="6358" max="6595" width="9.06640625" style="9"/>
    <col min="6596" max="6596" width="21.1328125" style="9" bestFit="1" customWidth="1"/>
    <col min="6597" max="6597" width="19.265625" style="9" bestFit="1" customWidth="1"/>
    <col min="6598" max="6598" width="10.59765625" style="9" customWidth="1"/>
    <col min="6599" max="6613" width="10.73046875" style="9" customWidth="1"/>
    <col min="6614" max="6851" width="9.06640625" style="9"/>
    <col min="6852" max="6852" width="21.1328125" style="9" bestFit="1" customWidth="1"/>
    <col min="6853" max="6853" width="19.265625" style="9" bestFit="1" customWidth="1"/>
    <col min="6854" max="6854" width="10.59765625" style="9" customWidth="1"/>
    <col min="6855" max="6869" width="10.73046875" style="9" customWidth="1"/>
    <col min="6870" max="7107" width="9.06640625" style="9"/>
    <col min="7108" max="7108" width="21.1328125" style="9" bestFit="1" customWidth="1"/>
    <col min="7109" max="7109" width="19.265625" style="9" bestFit="1" customWidth="1"/>
    <col min="7110" max="7110" width="10.59765625" style="9" customWidth="1"/>
    <col min="7111" max="7125" width="10.73046875" style="9" customWidth="1"/>
    <col min="7126" max="7363" width="9.06640625" style="9"/>
    <col min="7364" max="7364" width="21.1328125" style="9" bestFit="1" customWidth="1"/>
    <col min="7365" max="7365" width="19.265625" style="9" bestFit="1" customWidth="1"/>
    <col min="7366" max="7366" width="10.59765625" style="9" customWidth="1"/>
    <col min="7367" max="7381" width="10.73046875" style="9" customWidth="1"/>
    <col min="7382" max="7619" width="9.06640625" style="9"/>
    <col min="7620" max="7620" width="21.1328125" style="9" bestFit="1" customWidth="1"/>
    <col min="7621" max="7621" width="19.265625" style="9" bestFit="1" customWidth="1"/>
    <col min="7622" max="7622" width="10.59765625" style="9" customWidth="1"/>
    <col min="7623" max="7637" width="10.73046875" style="9" customWidth="1"/>
    <col min="7638" max="7875" width="9.06640625" style="9"/>
    <col min="7876" max="7876" width="21.1328125" style="9" bestFit="1" customWidth="1"/>
    <col min="7877" max="7877" width="19.265625" style="9" bestFit="1" customWidth="1"/>
    <col min="7878" max="7878" width="10.59765625" style="9" customWidth="1"/>
    <col min="7879" max="7893" width="10.73046875" style="9" customWidth="1"/>
    <col min="7894" max="8131" width="9.06640625" style="9"/>
    <col min="8132" max="8132" width="21.1328125" style="9" bestFit="1" customWidth="1"/>
    <col min="8133" max="8133" width="19.265625" style="9" bestFit="1" customWidth="1"/>
    <col min="8134" max="8134" width="10.59765625" style="9" customWidth="1"/>
    <col min="8135" max="8149" width="10.73046875" style="9" customWidth="1"/>
    <col min="8150" max="8387" width="9.06640625" style="9"/>
    <col min="8388" max="8388" width="21.1328125" style="9" bestFit="1" customWidth="1"/>
    <col min="8389" max="8389" width="19.265625" style="9" bestFit="1" customWidth="1"/>
    <col min="8390" max="8390" width="10.59765625" style="9" customWidth="1"/>
    <col min="8391" max="8405" width="10.73046875" style="9" customWidth="1"/>
    <col min="8406" max="8643" width="9.06640625" style="9"/>
    <col min="8644" max="8644" width="21.1328125" style="9" bestFit="1" customWidth="1"/>
    <col min="8645" max="8645" width="19.265625" style="9" bestFit="1" customWidth="1"/>
    <col min="8646" max="8646" width="10.59765625" style="9" customWidth="1"/>
    <col min="8647" max="8661" width="10.73046875" style="9" customWidth="1"/>
    <col min="8662" max="8899" width="9.06640625" style="9"/>
    <col min="8900" max="8900" width="21.1328125" style="9" bestFit="1" customWidth="1"/>
    <col min="8901" max="8901" width="19.265625" style="9" bestFit="1" customWidth="1"/>
    <col min="8902" max="8902" width="10.59765625" style="9" customWidth="1"/>
    <col min="8903" max="8917" width="10.73046875" style="9" customWidth="1"/>
    <col min="8918" max="9155" width="9.06640625" style="9"/>
    <col min="9156" max="9156" width="21.1328125" style="9" bestFit="1" customWidth="1"/>
    <col min="9157" max="9157" width="19.265625" style="9" bestFit="1" customWidth="1"/>
    <col min="9158" max="9158" width="10.59765625" style="9" customWidth="1"/>
    <col min="9159" max="9173" width="10.73046875" style="9" customWidth="1"/>
    <col min="9174" max="9411" width="9.06640625" style="9"/>
    <col min="9412" max="9412" width="21.1328125" style="9" bestFit="1" customWidth="1"/>
    <col min="9413" max="9413" width="19.265625" style="9" bestFit="1" customWidth="1"/>
    <col min="9414" max="9414" width="10.59765625" style="9" customWidth="1"/>
    <col min="9415" max="9429" width="10.73046875" style="9" customWidth="1"/>
    <col min="9430" max="9667" width="9.06640625" style="9"/>
    <col min="9668" max="9668" width="21.1328125" style="9" bestFit="1" customWidth="1"/>
    <col min="9669" max="9669" width="19.265625" style="9" bestFit="1" customWidth="1"/>
    <col min="9670" max="9670" width="10.59765625" style="9" customWidth="1"/>
    <col min="9671" max="9685" width="10.73046875" style="9" customWidth="1"/>
    <col min="9686" max="9923" width="9.06640625" style="9"/>
    <col min="9924" max="9924" width="21.1328125" style="9" bestFit="1" customWidth="1"/>
    <col min="9925" max="9925" width="19.265625" style="9" bestFit="1" customWidth="1"/>
    <col min="9926" max="9926" width="10.59765625" style="9" customWidth="1"/>
    <col min="9927" max="9941" width="10.73046875" style="9" customWidth="1"/>
    <col min="9942" max="10179" width="9.06640625" style="9"/>
    <col min="10180" max="10180" width="21.1328125" style="9" bestFit="1" customWidth="1"/>
    <col min="10181" max="10181" width="19.265625" style="9" bestFit="1" customWidth="1"/>
    <col min="10182" max="10182" width="10.59765625" style="9" customWidth="1"/>
    <col min="10183" max="10197" width="10.73046875" style="9" customWidth="1"/>
    <col min="10198" max="10435" width="9.06640625" style="9"/>
    <col min="10436" max="10436" width="21.1328125" style="9" bestFit="1" customWidth="1"/>
    <col min="10437" max="10437" width="19.265625" style="9" bestFit="1" customWidth="1"/>
    <col min="10438" max="10438" width="10.59765625" style="9" customWidth="1"/>
    <col min="10439" max="10453" width="10.73046875" style="9" customWidth="1"/>
    <col min="10454" max="10691" width="9.06640625" style="9"/>
    <col min="10692" max="10692" width="21.1328125" style="9" bestFit="1" customWidth="1"/>
    <col min="10693" max="10693" width="19.265625" style="9" bestFit="1" customWidth="1"/>
    <col min="10694" max="10694" width="10.59765625" style="9" customWidth="1"/>
    <col min="10695" max="10709" width="10.73046875" style="9" customWidth="1"/>
    <col min="10710" max="10947" width="9.06640625" style="9"/>
    <col min="10948" max="10948" width="21.1328125" style="9" bestFit="1" customWidth="1"/>
    <col min="10949" max="10949" width="19.265625" style="9" bestFit="1" customWidth="1"/>
    <col min="10950" max="10950" width="10.59765625" style="9" customWidth="1"/>
    <col min="10951" max="10965" width="10.73046875" style="9" customWidth="1"/>
    <col min="10966" max="11203" width="9.06640625" style="9"/>
    <col min="11204" max="11204" width="21.1328125" style="9" bestFit="1" customWidth="1"/>
    <col min="11205" max="11205" width="19.265625" style="9" bestFit="1" customWidth="1"/>
    <col min="11206" max="11206" width="10.59765625" style="9" customWidth="1"/>
    <col min="11207" max="11221" width="10.73046875" style="9" customWidth="1"/>
    <col min="11222" max="11459" width="9.06640625" style="9"/>
    <col min="11460" max="11460" width="21.1328125" style="9" bestFit="1" customWidth="1"/>
    <col min="11461" max="11461" width="19.265625" style="9" bestFit="1" customWidth="1"/>
    <col min="11462" max="11462" width="10.59765625" style="9" customWidth="1"/>
    <col min="11463" max="11477" width="10.73046875" style="9" customWidth="1"/>
    <col min="11478" max="11715" width="9.06640625" style="9"/>
    <col min="11716" max="11716" width="21.1328125" style="9" bestFit="1" customWidth="1"/>
    <col min="11717" max="11717" width="19.265625" style="9" bestFit="1" customWidth="1"/>
    <col min="11718" max="11718" width="10.59765625" style="9" customWidth="1"/>
    <col min="11719" max="11733" width="10.73046875" style="9" customWidth="1"/>
    <col min="11734" max="11971" width="9.06640625" style="9"/>
    <col min="11972" max="11972" width="21.1328125" style="9" bestFit="1" customWidth="1"/>
    <col min="11973" max="11973" width="19.265625" style="9" bestFit="1" customWidth="1"/>
    <col min="11974" max="11974" width="10.59765625" style="9" customWidth="1"/>
    <col min="11975" max="11989" width="10.73046875" style="9" customWidth="1"/>
    <col min="11990" max="12227" width="9.06640625" style="9"/>
    <col min="12228" max="12228" width="21.1328125" style="9" bestFit="1" customWidth="1"/>
    <col min="12229" max="12229" width="19.265625" style="9" bestFit="1" customWidth="1"/>
    <col min="12230" max="12230" width="10.59765625" style="9" customWidth="1"/>
    <col min="12231" max="12245" width="10.73046875" style="9" customWidth="1"/>
    <col min="12246" max="12483" width="9.06640625" style="9"/>
    <col min="12484" max="12484" width="21.1328125" style="9" bestFit="1" customWidth="1"/>
    <col min="12485" max="12485" width="19.265625" style="9" bestFit="1" customWidth="1"/>
    <col min="12486" max="12486" width="10.59765625" style="9" customWidth="1"/>
    <col min="12487" max="12501" width="10.73046875" style="9" customWidth="1"/>
    <col min="12502" max="12739" width="9.06640625" style="9"/>
    <col min="12740" max="12740" width="21.1328125" style="9" bestFit="1" customWidth="1"/>
    <col min="12741" max="12741" width="19.265625" style="9" bestFit="1" customWidth="1"/>
    <col min="12742" max="12742" width="10.59765625" style="9" customWidth="1"/>
    <col min="12743" max="12757" width="10.73046875" style="9" customWidth="1"/>
    <col min="12758" max="12995" width="9.06640625" style="9"/>
    <col min="12996" max="12996" width="21.1328125" style="9" bestFit="1" customWidth="1"/>
    <col min="12997" max="12997" width="19.265625" style="9" bestFit="1" customWidth="1"/>
    <col min="12998" max="12998" width="10.59765625" style="9" customWidth="1"/>
    <col min="12999" max="13013" width="10.73046875" style="9" customWidth="1"/>
    <col min="13014" max="13251" width="9.06640625" style="9"/>
    <col min="13252" max="13252" width="21.1328125" style="9" bestFit="1" customWidth="1"/>
    <col min="13253" max="13253" width="19.265625" style="9" bestFit="1" customWidth="1"/>
    <col min="13254" max="13254" width="10.59765625" style="9" customWidth="1"/>
    <col min="13255" max="13269" width="10.73046875" style="9" customWidth="1"/>
    <col min="13270" max="13507" width="9.06640625" style="9"/>
    <col min="13508" max="13508" width="21.1328125" style="9" bestFit="1" customWidth="1"/>
    <col min="13509" max="13509" width="19.265625" style="9" bestFit="1" customWidth="1"/>
    <col min="13510" max="13510" width="10.59765625" style="9" customWidth="1"/>
    <col min="13511" max="13525" width="10.73046875" style="9" customWidth="1"/>
    <col min="13526" max="13763" width="9.06640625" style="9"/>
    <col min="13764" max="13764" width="21.1328125" style="9" bestFit="1" customWidth="1"/>
    <col min="13765" max="13765" width="19.265625" style="9" bestFit="1" customWidth="1"/>
    <col min="13766" max="13766" width="10.59765625" style="9" customWidth="1"/>
    <col min="13767" max="13781" width="10.73046875" style="9" customWidth="1"/>
    <col min="13782" max="14019" width="9.06640625" style="9"/>
    <col min="14020" max="14020" width="21.1328125" style="9" bestFit="1" customWidth="1"/>
    <col min="14021" max="14021" width="19.265625" style="9" bestFit="1" customWidth="1"/>
    <col min="14022" max="14022" width="10.59765625" style="9" customWidth="1"/>
    <col min="14023" max="14037" width="10.73046875" style="9" customWidth="1"/>
    <col min="14038" max="14275" width="9.06640625" style="9"/>
    <col min="14276" max="14276" width="21.1328125" style="9" bestFit="1" customWidth="1"/>
    <col min="14277" max="14277" width="19.265625" style="9" bestFit="1" customWidth="1"/>
    <col min="14278" max="14278" width="10.59765625" style="9" customWidth="1"/>
    <col min="14279" max="14293" width="10.73046875" style="9" customWidth="1"/>
    <col min="14294" max="14531" width="9.06640625" style="9"/>
    <col min="14532" max="14532" width="21.1328125" style="9" bestFit="1" customWidth="1"/>
    <col min="14533" max="14533" width="19.265625" style="9" bestFit="1" customWidth="1"/>
    <col min="14534" max="14534" width="10.59765625" style="9" customWidth="1"/>
    <col min="14535" max="14549" width="10.73046875" style="9" customWidth="1"/>
    <col min="14550" max="14787" width="9.06640625" style="9"/>
    <col min="14788" max="14788" width="21.1328125" style="9" bestFit="1" customWidth="1"/>
    <col min="14789" max="14789" width="19.265625" style="9" bestFit="1" customWidth="1"/>
    <col min="14790" max="14790" width="10.59765625" style="9" customWidth="1"/>
    <col min="14791" max="14805" width="10.73046875" style="9" customWidth="1"/>
    <col min="14806" max="15043" width="9.06640625" style="9"/>
    <col min="15044" max="15044" width="21.1328125" style="9" bestFit="1" customWidth="1"/>
    <col min="15045" max="15045" width="19.265625" style="9" bestFit="1" customWidth="1"/>
    <col min="15046" max="15046" width="10.59765625" style="9" customWidth="1"/>
    <col min="15047" max="15061" width="10.73046875" style="9" customWidth="1"/>
    <col min="15062" max="15299" width="9.06640625" style="9"/>
    <col min="15300" max="15300" width="21.1328125" style="9" bestFit="1" customWidth="1"/>
    <col min="15301" max="15301" width="19.265625" style="9" bestFit="1" customWidth="1"/>
    <col min="15302" max="15302" width="10.59765625" style="9" customWidth="1"/>
    <col min="15303" max="15317" width="10.73046875" style="9" customWidth="1"/>
    <col min="15318" max="15555" width="9.06640625" style="9"/>
    <col min="15556" max="15556" width="21.1328125" style="9" bestFit="1" customWidth="1"/>
    <col min="15557" max="15557" width="19.265625" style="9" bestFit="1" customWidth="1"/>
    <col min="15558" max="15558" width="10.59765625" style="9" customWidth="1"/>
    <col min="15559" max="15573" width="10.73046875" style="9" customWidth="1"/>
    <col min="15574" max="15811" width="9.06640625" style="9"/>
    <col min="15812" max="15812" width="21.1328125" style="9" bestFit="1" customWidth="1"/>
    <col min="15813" max="15813" width="19.265625" style="9" bestFit="1" customWidth="1"/>
    <col min="15814" max="15814" width="10.59765625" style="9" customWidth="1"/>
    <col min="15815" max="15829" width="10.73046875" style="9" customWidth="1"/>
    <col min="15830" max="16067" width="9.06640625" style="9"/>
    <col min="16068" max="16068" width="21.1328125" style="9" bestFit="1" customWidth="1"/>
    <col min="16069" max="16069" width="19.265625" style="9" bestFit="1" customWidth="1"/>
    <col min="16070" max="16070" width="10.59765625" style="9" customWidth="1"/>
    <col min="16071" max="16085" width="10.73046875" style="9" customWidth="1"/>
    <col min="16086" max="16384" width="9.06640625" style="9"/>
  </cols>
  <sheetData>
    <row r="2" spans="1:9" ht="39.75" x14ac:dyDescent="0.45">
      <c r="A2" s="6" t="s">
        <v>0</v>
      </c>
      <c r="B2" s="6" t="s">
        <v>1</v>
      </c>
      <c r="C2" s="6" t="s">
        <v>2</v>
      </c>
      <c r="D2" s="7" t="s">
        <v>29</v>
      </c>
      <c r="E2" s="7" t="s">
        <v>28</v>
      </c>
      <c r="F2" s="8" t="s">
        <v>26</v>
      </c>
      <c r="G2" s="8" t="s">
        <v>27</v>
      </c>
    </row>
    <row r="3" spans="1:9" x14ac:dyDescent="0.45">
      <c r="A3" s="9">
        <v>0</v>
      </c>
      <c r="B3" s="9">
        <v>0</v>
      </c>
      <c r="C3" s="10" t="s">
        <v>3</v>
      </c>
      <c r="D3" s="9">
        <v>326133</v>
      </c>
      <c r="E3" s="11">
        <v>0.15532739043525848</v>
      </c>
      <c r="F3" s="12" t="e">
        <f ca="1">INDIRECT("'[carown_summary.csv]carown_summary'!b2")</f>
        <v>#REF!</v>
      </c>
      <c r="G3" s="1" t="e">
        <f ca="1">F3/F$16</f>
        <v>#REF!</v>
      </c>
      <c r="I3" s="5" t="s">
        <v>30</v>
      </c>
    </row>
    <row r="4" spans="1:9" x14ac:dyDescent="0.45">
      <c r="A4" s="9">
        <v>0</v>
      </c>
      <c r="B4" s="9">
        <v>1</v>
      </c>
      <c r="C4" s="10" t="s">
        <v>4</v>
      </c>
      <c r="D4" s="9">
        <v>366889.55612416414</v>
      </c>
      <c r="E4" s="11">
        <v>0.17473851873535251</v>
      </c>
      <c r="F4" s="12" t="e">
        <f ca="1">INDIRECT("'[carown_summary.csv]carown_summary'!b3")</f>
        <v>#REF!</v>
      </c>
      <c r="G4" s="1" t="e">
        <f t="shared" ref="G4:G13" ca="1" si="0">F4/F$16</f>
        <v>#REF!</v>
      </c>
      <c r="I4" s="9" t="s">
        <v>31</v>
      </c>
    </row>
    <row r="5" spans="1:9" x14ac:dyDescent="0.45">
      <c r="A5" s="9">
        <v>1</v>
      </c>
      <c r="B5" s="9">
        <v>1</v>
      </c>
      <c r="C5" s="10" t="s">
        <v>5</v>
      </c>
      <c r="D5" s="9">
        <v>281798.69522683602</v>
      </c>
      <c r="E5" s="11">
        <v>0.13421228749511752</v>
      </c>
      <c r="F5" s="12" t="e">
        <f ca="1">INDIRECT("'[carown_summary.csv]carown_summary'!b4")</f>
        <v>#REF!</v>
      </c>
      <c r="G5" s="1" t="e">
        <f t="shared" ca="1" si="0"/>
        <v>#REF!</v>
      </c>
    </row>
    <row r="6" spans="1:9" x14ac:dyDescent="0.45">
      <c r="A6" s="9">
        <v>0</v>
      </c>
      <c r="B6" s="9">
        <v>2</v>
      </c>
      <c r="C6" s="10" t="s">
        <v>6</v>
      </c>
      <c r="D6" s="9">
        <v>358998.98199425329</v>
      </c>
      <c r="E6" s="11">
        <v>0.17098047435273861</v>
      </c>
      <c r="F6" s="12" t="e">
        <f ca="1">INDIRECT("'[carown_summary.csv]carown_summary'!b5")</f>
        <v>#REF!</v>
      </c>
      <c r="G6" s="1" t="e">
        <f t="shared" ca="1" si="0"/>
        <v>#REF!</v>
      </c>
      <c r="I6" s="9" t="s">
        <v>32</v>
      </c>
    </row>
    <row r="7" spans="1:9" x14ac:dyDescent="0.45">
      <c r="A7" s="9">
        <v>2</v>
      </c>
      <c r="B7" s="9">
        <v>2</v>
      </c>
      <c r="C7" s="10" t="s">
        <v>7</v>
      </c>
      <c r="D7" s="9">
        <v>149034.0819942533</v>
      </c>
      <c r="E7" s="11">
        <v>7.0980474352738618E-2</v>
      </c>
      <c r="F7" s="12" t="e">
        <f ca="1">INDIRECT("'[carown_summary.csv]carown_summary'!b6")</f>
        <v>#REF!</v>
      </c>
      <c r="G7" s="1" t="e">
        <f t="shared" ca="1" si="0"/>
        <v>#REF!</v>
      </c>
      <c r="I7" s="9" t="s">
        <v>33</v>
      </c>
    </row>
    <row r="8" spans="1:9" x14ac:dyDescent="0.45">
      <c r="A8" s="9">
        <v>1</v>
      </c>
      <c r="B8" s="9">
        <v>2</v>
      </c>
      <c r="C8" s="10" t="s">
        <v>8</v>
      </c>
      <c r="D8" s="9">
        <v>212023.55199425327</v>
      </c>
      <c r="E8" s="11">
        <v>0.10098047435273862</v>
      </c>
      <c r="F8" s="12" t="e">
        <f ca="1">INDIRECT("'[carown_summary.csv]carown_summary'!b7")</f>
        <v>#REF!</v>
      </c>
      <c r="G8" s="1" t="e">
        <f t="shared" ca="1" si="0"/>
        <v>#REF!</v>
      </c>
    </row>
    <row r="9" spans="1:9" x14ac:dyDescent="0.45">
      <c r="A9" s="9">
        <v>0</v>
      </c>
      <c r="B9" s="9">
        <v>3</v>
      </c>
      <c r="C9" s="10" t="s">
        <v>9</v>
      </c>
      <c r="D9" s="9">
        <v>131670.85453472409</v>
      </c>
      <c r="E9" s="11">
        <v>6.2710888598391482E-2</v>
      </c>
      <c r="F9" s="12" t="e">
        <f ca="1">INDIRECT("'[carown_summary.csv]carown_summary'!b8")</f>
        <v>#REF!</v>
      </c>
      <c r="G9" s="1" t="e">
        <f t="shared" ca="1" si="0"/>
        <v>#REF!</v>
      </c>
    </row>
    <row r="10" spans="1:9" x14ac:dyDescent="0.45">
      <c r="A10" s="9">
        <v>3</v>
      </c>
      <c r="B10" s="9">
        <v>3</v>
      </c>
      <c r="C10" s="10" t="s">
        <v>10</v>
      </c>
      <c r="D10" s="9">
        <v>44008.260751689981</v>
      </c>
      <c r="E10" s="11">
        <v>2.0959817927515494E-2</v>
      </c>
      <c r="F10" s="12" t="e">
        <f ca="1">INDIRECT("'[carown_summary.csv]carown_summary'!b9")</f>
        <v>#REF!</v>
      </c>
      <c r="G10" s="1" t="e">
        <f t="shared" ca="1" si="0"/>
        <v>#REF!</v>
      </c>
    </row>
    <row r="11" spans="1:9" x14ac:dyDescent="0.45">
      <c r="A11" s="9">
        <v>1</v>
      </c>
      <c r="B11" s="9">
        <v>3</v>
      </c>
      <c r="C11" s="10" t="s">
        <v>11</v>
      </c>
      <c r="D11" s="9">
        <v>47582.372610895975</v>
      </c>
      <c r="E11" s="11">
        <v>2.2662060473391494E-2</v>
      </c>
      <c r="F11" s="12" t="e">
        <f ca="1">INDIRECT("'[carown_summary.csv]carown_summary'!b10")</f>
        <v>#REF!</v>
      </c>
      <c r="G11" s="1" t="e">
        <f t="shared" ca="1" si="0"/>
        <v>#REF!</v>
      </c>
    </row>
    <row r="12" spans="1:9" x14ac:dyDescent="0.45">
      <c r="A12" s="9">
        <v>2</v>
      </c>
      <c r="B12" s="9">
        <v>3</v>
      </c>
      <c r="C12" s="10" t="s">
        <v>12</v>
      </c>
      <c r="D12" s="9">
        <v>44008.260751689981</v>
      </c>
      <c r="E12" s="11">
        <v>2.0959817927515494E-2</v>
      </c>
      <c r="F12" s="12" t="e">
        <f ca="1">INDIRECT("'[carown_summary.csv]carown_summary'!b11")</f>
        <v>#REF!</v>
      </c>
      <c r="G12" s="1" t="e">
        <f t="shared" ca="1" si="0"/>
        <v>#REF!</v>
      </c>
    </row>
    <row r="13" spans="1:9" x14ac:dyDescent="0.45">
      <c r="A13" s="9">
        <v>0</v>
      </c>
      <c r="B13" s="9">
        <v>4.4000000000000004</v>
      </c>
      <c r="C13" s="10" t="s">
        <v>13</v>
      </c>
      <c r="D13" s="9">
        <v>137501</v>
      </c>
      <c r="E13" s="11">
        <v>6.5487612453319577E-2</v>
      </c>
      <c r="F13" s="12" t="e">
        <f ca="1">INDIRECT("'[carown_summary.csv]carown_summary'!b12")</f>
        <v>#REF!</v>
      </c>
      <c r="G13" s="1" t="e">
        <f t="shared" ca="1" si="0"/>
        <v>#REF!</v>
      </c>
    </row>
    <row r="14" spans="1:9" x14ac:dyDescent="0.45">
      <c r="E14" s="13"/>
    </row>
    <row r="15" spans="1:9" x14ac:dyDescent="0.45">
      <c r="A15" s="14" t="s">
        <v>14</v>
      </c>
      <c r="C15" s="15"/>
      <c r="E15" s="16"/>
      <c r="F15" s="17"/>
    </row>
    <row r="16" spans="1:9" x14ac:dyDescent="0.45">
      <c r="C16" s="9" t="s">
        <v>15</v>
      </c>
      <c r="D16" s="18">
        <f>SUM(D3:D13)</f>
        <v>2099648.6159827597</v>
      </c>
      <c r="E16" s="16"/>
      <c r="F16" s="18" t="e">
        <f ca="1">SUM(F3:F13)</f>
        <v>#REF!</v>
      </c>
    </row>
    <row r="17" spans="1:16" x14ac:dyDescent="0.45">
      <c r="C17" s="9" t="s">
        <v>16</v>
      </c>
      <c r="D17" s="18">
        <f>SUMPRODUCT($B$3:$B$13,D3:D13)</f>
        <v>3495615.1292635193</v>
      </c>
      <c r="E17" s="16"/>
      <c r="F17" s="18" t="e">
        <f ca="1">SUMPRODUCT($B$3:$B$13,F3:F13)</f>
        <v>#REF!</v>
      </c>
    </row>
    <row r="18" spans="1:16" x14ac:dyDescent="0.45">
      <c r="C18" s="9" t="s">
        <v>17</v>
      </c>
      <c r="D18" s="18">
        <f>SUMPRODUCT($A$3:$A$13,D3:D13)</f>
        <v>1059514.0875789418</v>
      </c>
      <c r="E18" s="16"/>
      <c r="F18" s="18" t="e">
        <f ca="1">SUMPRODUCT($A$3:$A$13,F3:F13)</f>
        <v>#REF!</v>
      </c>
    </row>
    <row r="19" spans="1:16" x14ac:dyDescent="0.45">
      <c r="C19" s="19" t="s">
        <v>18</v>
      </c>
      <c r="D19" s="4">
        <f>D18/D17</f>
        <v>0.3030980380846926</v>
      </c>
      <c r="E19" s="19"/>
      <c r="F19" s="4" t="e">
        <f ca="1">F18/F17</f>
        <v>#REF!</v>
      </c>
    </row>
    <row r="20" spans="1:16" x14ac:dyDescent="0.45">
      <c r="C20" s="15" t="s">
        <v>19</v>
      </c>
      <c r="D20" s="2">
        <f>D17/D16</f>
        <v>1.6648572064175438</v>
      </c>
      <c r="F20" s="2" t="e">
        <f ca="1">F17/F16</f>
        <v>#REF!</v>
      </c>
    </row>
    <row r="21" spans="1:16" s="20" customFormat="1" x14ac:dyDescent="0.45">
      <c r="C21" s="20" t="s">
        <v>20</v>
      </c>
      <c r="D21" s="21">
        <v>0.91991225904384122</v>
      </c>
      <c r="F21" s="21">
        <v>0.91880609333285124</v>
      </c>
      <c r="G21" s="22"/>
      <c r="I21" s="9"/>
      <c r="J21" s="9"/>
      <c r="K21" s="9"/>
      <c r="L21" s="9"/>
      <c r="M21" s="9"/>
      <c r="N21" s="9"/>
      <c r="O21" s="9"/>
      <c r="P21" s="9"/>
    </row>
    <row r="22" spans="1:16" x14ac:dyDescent="0.45">
      <c r="C22" s="15"/>
      <c r="D22" s="2"/>
      <c r="F22" s="3"/>
    </row>
    <row r="23" spans="1:16" x14ac:dyDescent="0.45">
      <c r="A23" s="6" t="s">
        <v>34</v>
      </c>
      <c r="C23" s="15" t="s">
        <v>21</v>
      </c>
      <c r="E23" s="23">
        <f>E3</f>
        <v>0.15532739043525848</v>
      </c>
      <c r="G23" s="24" t="e">
        <f ca="1">G3</f>
        <v>#REF!</v>
      </c>
    </row>
    <row r="24" spans="1:16" x14ac:dyDescent="0.45">
      <c r="C24" s="15" t="s">
        <v>22</v>
      </c>
      <c r="E24" s="23">
        <f>SUM(E4:E5)</f>
        <v>0.30895080623047</v>
      </c>
      <c r="G24" s="24" t="e">
        <f ca="1">SUM(G4:G5)</f>
        <v>#REF!</v>
      </c>
    </row>
    <row r="25" spans="1:16" x14ac:dyDescent="0.45">
      <c r="C25" s="15" t="s">
        <v>23</v>
      </c>
      <c r="E25" s="23">
        <f>SUM(E6:E8)</f>
        <v>0.34294142305821584</v>
      </c>
      <c r="G25" s="24" t="e">
        <f ca="1">SUM(G6:G8)</f>
        <v>#REF!</v>
      </c>
    </row>
    <row r="26" spans="1:16" x14ac:dyDescent="0.45">
      <c r="C26" s="15" t="s">
        <v>24</v>
      </c>
      <c r="E26" s="23">
        <f>SUM(E9:E12)</f>
        <v>0.12729258492681395</v>
      </c>
      <c r="G26" s="24" t="e">
        <f ca="1">SUM(G9:G12)</f>
        <v>#REF!</v>
      </c>
    </row>
    <row r="27" spans="1:16" x14ac:dyDescent="0.45">
      <c r="C27" s="15" t="s">
        <v>25</v>
      </c>
      <c r="E27" s="23">
        <f>E13</f>
        <v>6.5487612453319577E-2</v>
      </c>
      <c r="G27" s="24" t="e">
        <f ca="1">G13</f>
        <v>#REF!</v>
      </c>
    </row>
    <row r="30" spans="1:16" x14ac:dyDescent="0.45">
      <c r="C30" s="15"/>
      <c r="D30" s="15"/>
    </row>
    <row r="31" spans="1:16" x14ac:dyDescent="0.45">
      <c r="C31" s="20"/>
      <c r="D31" s="20"/>
      <c r="E31" s="20"/>
      <c r="F31" s="22"/>
      <c r="G31" s="22"/>
    </row>
    <row r="32" spans="1:16" x14ac:dyDescent="0.45">
      <c r="E32" s="25"/>
      <c r="F32" s="26"/>
      <c r="G32" s="26"/>
    </row>
    <row r="33" spans="4:7" x14ac:dyDescent="0.45">
      <c r="D33" s="27"/>
      <c r="E33" s="27"/>
      <c r="F33" s="28"/>
      <c r="G33" s="28"/>
    </row>
    <row r="34" spans="4:7" x14ac:dyDescent="0.45">
      <c r="E34" s="27"/>
      <c r="F34" s="28"/>
      <c r="G34" s="2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Flavia Tsang</cp:lastModifiedBy>
  <dcterms:created xsi:type="dcterms:W3CDTF">2020-06-09T16:00:36Z</dcterms:created>
  <dcterms:modified xsi:type="dcterms:W3CDTF">2020-06-16T17:57:41Z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53402751-ba71-4f76-979a-06f5ed2c66a4</vt:lpwstr>
  </property>
</Properties>
</file>