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1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7" l="1"/>
  <c r="C10" i="30" l="1"/>
  <c r="B10" i="30"/>
  <c r="I13" i="20"/>
  <c r="C13" i="20"/>
  <c r="I12" i="20"/>
  <c r="C12" i="20"/>
  <c r="I11" i="20"/>
  <c r="C11" i="20"/>
  <c r="I31" i="20"/>
  <c r="C31" i="20"/>
  <c r="I30" i="20"/>
  <c r="C30" i="20"/>
  <c r="I29" i="20"/>
  <c r="C29" i="20"/>
  <c r="C14" i="30" l="1"/>
  <c r="B14" i="30"/>
  <c r="C19" i="7"/>
  <c r="I52" i="20" l="1"/>
  <c r="C52" i="20"/>
  <c r="I51" i="20"/>
  <c r="C51" i="20"/>
  <c r="I50" i="20"/>
  <c r="C50" i="20"/>
  <c r="I49" i="20"/>
  <c r="C49" i="20"/>
  <c r="I48" i="20"/>
  <c r="C48" i="20"/>
  <c r="I47" i="20"/>
  <c r="C47" i="20"/>
  <c r="I7" i="20" l="1"/>
  <c r="C7" i="20"/>
  <c r="I6" i="20"/>
  <c r="C6" i="20"/>
  <c r="I5" i="20"/>
  <c r="C5" i="20"/>
  <c r="C21" i="7" l="1"/>
  <c r="C44" i="20" l="1"/>
  <c r="C45" i="20"/>
  <c r="C46" i="20"/>
  <c r="I46" i="20"/>
  <c r="I45" i="20"/>
  <c r="I44" i="20"/>
  <c r="C18" i="7" l="1"/>
  <c r="C43" i="20" l="1"/>
  <c r="C42" i="20"/>
  <c r="C41" i="20"/>
  <c r="C40" i="20"/>
  <c r="C39" i="20"/>
  <c r="C38" i="20"/>
  <c r="I43" i="20"/>
  <c r="I42" i="20"/>
  <c r="I41" i="20"/>
  <c r="I40" i="20"/>
  <c r="I39" i="20"/>
  <c r="I38" i="20"/>
  <c r="I37" i="20"/>
  <c r="I36" i="20"/>
  <c r="I35" i="20"/>
  <c r="C13" i="30"/>
  <c r="B13" i="30"/>
  <c r="C12" i="30"/>
  <c r="B12" i="30"/>
  <c r="F7" i="9"/>
  <c r="E7" i="9"/>
  <c r="F6" i="9"/>
  <c r="E6" i="9"/>
  <c r="B11" i="30" l="1"/>
  <c r="C11" i="30"/>
  <c r="C20" i="7"/>
  <c r="C35" i="20"/>
  <c r="H36" i="20"/>
  <c r="C36" i="20" s="1"/>
  <c r="H37" i="20"/>
  <c r="C37" i="20" s="1"/>
  <c r="H35" i="20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34" i="20"/>
  <c r="I33" i="20"/>
  <c r="I32" i="20"/>
  <c r="I28" i="20"/>
  <c r="I27" i="20"/>
  <c r="I26" i="20"/>
  <c r="I25" i="20"/>
  <c r="I24" i="20"/>
  <c r="I23" i="20"/>
  <c r="I22" i="20"/>
  <c r="I20" i="20"/>
  <c r="I19" i="20"/>
  <c r="I18" i="20"/>
  <c r="I17" i="20"/>
  <c r="I16" i="20"/>
  <c r="I15" i="20"/>
  <c r="I14" i="20"/>
  <c r="I9" i="20"/>
  <c r="I8" i="20"/>
  <c r="I4" i="20"/>
  <c r="I3" i="20"/>
  <c r="I2" i="20"/>
  <c r="C34" i="20"/>
  <c r="C33" i="20"/>
  <c r="C32" i="20"/>
  <c r="C28" i="20"/>
  <c r="C27" i="20"/>
  <c r="C26" i="20"/>
  <c r="C25" i="20"/>
  <c r="C24" i="20"/>
  <c r="C23" i="20"/>
  <c r="C22" i="20"/>
  <c r="C21" i="20"/>
  <c r="C20" i="20"/>
  <c r="C15" i="20"/>
  <c r="C14" i="20"/>
  <c r="C10" i="20"/>
  <c r="C9" i="20"/>
  <c r="C8" i="20"/>
  <c r="C4" i="20"/>
  <c r="C3" i="20"/>
  <c r="C2" i="20"/>
  <c r="C16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<sst xmlns="http://schemas.openxmlformats.org/spreadsheetml/2006/main" count="4349" uniqueCount="592">
  <si>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</si>
  <si>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</si>
  <si>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</si>
  <si>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</si>
  <si>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</si>
  <si>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</si>
  <si>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</si>
  <si>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</si>
  <si>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</si>
  <si>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</si>
  <si>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</si>
  <si>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</si>
  <si>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</si>
  <si>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</si>
  <si>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</si>
  <si>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</si>
  <si>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</si>
  <si>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</si>
  <si>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</si>
  <si>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</si>
  <si>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</si>
  <si>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</si>
  <si>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</si>
  <si>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</si>
  <si>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</si>
  <si>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</si>
  <si>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</si>
  <si>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</si>
  <si>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</si>
  <si>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</si>
  <si>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</si>
  <si>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</si>
  <si>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</si>
  <si>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</si>
  <si>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</si>
  <si>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</si>
  <si>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</si>
  <si>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</si>
  <si>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</si>
  <si>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</si>
  <si>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</si>
  <si>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</si>
  <si>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</si>
  <si>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</si>
  <si>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</si>
  <si>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</si>
  <si>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</si>
  <si>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</si>
  <si>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</si>
  <si>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</si>
  <si>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</si>
  <si>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</si>
  <si>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</si>
  <si>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</si>
  <si>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</si>
  <si>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</si>
  <si>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</si>
  <si>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</si>
  <si>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</si>
  <si>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</si>
  <si>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</si>
  <si>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</si>
  <si>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</si>
  <si>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</si>
  <si>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</si>
  <si>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</si>
  <si>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</si>
  <si>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</si>
  <si>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</si>
  <si>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</si>
  <si>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</si>
  <si>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</si>
  <si>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</si>
  <si>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</si>
  <si>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</si>
  <si>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</si>
  <si>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</si>
  <si>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</si>
  <si>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</si>
  <si>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</si>
  <si>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</si>
  <si>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</si>
  <si>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</si>
  <si>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</si>
  <si>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</si>
  <si>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</si>
  <si>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</si>
  <si>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</si>
  <si>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</si>
  <si>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</si>
  <si>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</si>
  <si>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</si>
  <si>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</si>
  <si>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</si>
  <si>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</si>
  <si>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</si>
  <si>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</si>
  <si>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</si>
  <si>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</si>
  <si>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</si>
  <si>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</si>
  <si>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</si>
  <si>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</si>
  <si>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</si>
  <si>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</si>
  <si>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</si>
  <si>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</si>
  <si>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</si>
  <si>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</si>
  <si>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</si>
  <si>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</si>
  <si>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</si>
  <si>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</si>
  <si>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</si>
  <si>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</si>
  <si>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</si>
  <si>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</si>
  <si>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</si>
  <si>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</si>
  <si>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</si>
  <si>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</si>
  <si>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</si>
  <si>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</si>
  <si>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</si>
  <si>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</si>
  <si>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</si>
  <si>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</si>
  <si>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</si>
  <si>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</si>
  <si>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</si>
  <si>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</si>
  <si>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</si>
  <si>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</si>
  <si>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</si>
  <si>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</si>
  <si>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</si>
  <si>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</si>
  <si>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</si>
  <si>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</si>
  <si>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</si>
  <si>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</si>
  <si>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</si>
  <si>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</si>
  <si>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</si>
  <si>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</si>
  <si>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</si>
  <si>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</si>
  <si>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</si>
  <si>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</si>
  <si>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</si>
  <si>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</si>
  <si>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</si>
  <si>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</si>
  <si>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</si>
  <si>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</si>
  <si>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</si>
  <si>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</si>
  <si>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</si>
  <si>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</si>
  <si>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</si>
  <si>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</si>
  <si>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</si>
  <si>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</si>
  <si>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</si>
  <si>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</si>
  <si>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</si>
  <si>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</si>
  <si>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</si>
  <si>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</si>
  <si>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</si>
  <si>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</si>
  <si>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</si>
  <si>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</si>
  <si>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</si>
  <si>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</si>
  <si>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</si>
  <si>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</si>
  <si>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</si>
  <si>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</si>
  <si>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</si>
  <si>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</si>
  <si>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</si>
  <si>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</si>
  <si>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</si>
  <si>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</si>
  <si>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</si>
  <si>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</si>
  <si>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</si>
  <si>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</si>
  <si>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</si>
  <si>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</si>
  <si>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</si>
  <si>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</si>
  <si>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</si>
  <si>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</si>
  <si>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</si>
  <si>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</si>
  <si>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</si>
  <si>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</si>
  <si>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</si>
  <si>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</si>
  <si>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</si>
  <si>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</si>
  <si>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</si>
  <si>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</si>
  <si>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</si>
  <si>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</si>
  <si>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</si>
  <si>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</si>
  <si>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</si>
  <si>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</si>
  <si>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</si>
  <si>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</si>
  <si>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</si>
  <si>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</si>
  <si>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</si>
  <si>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</si>
  <si>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</si>
  <si>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</si>
  <si>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</si>
  <si>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</si>
  <si>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</si>
  <si>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</si>
  <si>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</si>
  <si>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</si>
  <si>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</si>
  <si>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</si>
  <si>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</si>
  <si>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</si>
  <si>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</si>
  <si>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</si>
  <si>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</si>
  <si>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</si>
  <si>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</si>
  <si>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</si>
  <si>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</si>
  <si>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</si>
  <si>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</si>
  <si>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</si>
  <si>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</si>
  <si>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</si>
  <si>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</si>
  <si>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</si>
  <si>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</si>
  <si>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</si>
  <si>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</si>
  <si>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</si>
  <si>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</si>
  <si>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</si>
  <si>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</si>
  <si>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</si>
  <si>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</si>
  <si>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</si>
  <si>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</si>
  <si>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</si>
  <si>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</si>
  <si>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</si>
  <si>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</si>
  <si>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</si>
  <si>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</si>
  <si>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</si>
  <si>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</si>
  <si>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</si>
  <si>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</si>
  <si>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</si>
  <si>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</si>
  <si>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</si>
  <si>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</si>
  <si>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</si>
  <si>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</si>
  <si>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</si>
  <si>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</si>
  <si>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</si>
  <si>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</si>
  <si>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</si>
  <si>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</si>
  <si>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</si>
  <si>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</si>
  <si>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</si>
  <si>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</si>
  <si>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</si>
  <si>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</si>
  <si>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</si>
  <si>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</si>
  <si>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</si>
  <si>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</si>
  <si>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</si>
  <si>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</si>
  <si>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</si>
  <si>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</si>
  <si>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</si>
  <si>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</si>
  <si>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</si>
  <si>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</si>
  <si>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</si>
  <si>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</si>
  <si>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</si>
  <si>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</si>
  <si>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</si>
  <si>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</si>
  <si>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</si>
  <si>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</si>
  <si>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</si>
  <si>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</si>
  <si>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</si>
  <si>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</si>
  <si>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</si>
  <si>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</si>
  <si>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</si>
  <si>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</si>
  <si>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</si>
  <si>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</si>
  <si>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</si>
  <si>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</si>
  <si>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</si>
  <si>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</si>
  <si>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</si>
  <si>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</si>
  <si>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</si>
  <si>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</si>
  <si>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</si>
  <si>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</si>
  <si>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</si>
  <si>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</si>
  <si>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</si>
  <si>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</si>
  <si>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</si>
  <si>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</si>
  <si>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</si>
  <si>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</si>
  <si>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</si>
  <si>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</si>
  <si>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</si>
  <si>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</si>
  <si>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</si>
  <si>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</si>
  <si>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</si>
  <si>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</si>
  <si>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</si>
  <si>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</si>
  <si>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</si>
  <si>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</si>
  <si>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</si>
  <si>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</si>
  <si>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</si>
  <si>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</si>
  <si>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</si>
  <si>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</si>
  <si>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</si>
  <si>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</si>
  <si>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</si>
  <si>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</si>
  <si>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</si>
  <si>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</si>
  <si>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</si>
  <si>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</si>
  <si>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</si>
  <si>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</si>
  <si>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</si>
  <si>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</si>
  <si>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</si>
  <si>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</si>
  <si>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</si>
  <si>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</si>
  <si>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</si>
  <si>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</si>
  <si>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</si>
  <si>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</si>
  <si>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</si>
  <si>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</si>
  <si>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</si>
  <si>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</si>
  <si>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</si>
  <si>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</si>
  <si>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</si>
  <si>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</si>
  <si>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</si>
  <si>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</si>
  <si>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</si>
  <si>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</si>
  <si>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</si>
  <si>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</si>
  <si>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</si>
  <si>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</si>
  <si>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</si>
  <si>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</si>
  <si>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</si>
  <si>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</si>
  <si>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</si>
  <si>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</si>
  <si>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</si>
  <si>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</si>
  <si>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</si>
  <si>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</si>
  <si>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</si>
  <si>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</si>
  <si>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</si>
  <si>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</si>
  <si>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</si>
  <si>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</si>
  <si>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</si>
  <si>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</si>
  <si>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</si>
  <si>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</si>
  <si>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</si>
  <si>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</si>
  <si>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</si>
  <si>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</si>
  <si>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</si>
  <si>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</si>
  <si>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</si>
  <si>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</si>
  <si>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</si>
  <si>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</si>
  <si>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</si>
  <si>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</si>
  <si>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</si>
  <si>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</si>
  <si>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</si>
  <si>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</si>
  <si>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</si>
  <si>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</si>
  <si>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</si>
  <si>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</si>
  <si>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</si>
  <si>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</si>
  <si>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</si>
  <si>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</si>
  <si>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</si>
  <si>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</si>
  <si>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</si>
  <si>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</si>
  <si>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</si>
  <si>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</si>
  <si>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</si>
  <si>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</si>
  <si>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</si>
  <si>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</si>
  <si>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</si>
  <si>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</si>
  <si>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</si>
  <si>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</si>
  <si>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</si>
  <si>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</si>
  <si>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</si>
  <si>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</si>
  <si>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</si>
  <si>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</si>
  <si>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</si>
  <si>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</si>
  <si>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</si>
  <si>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</si>
  <si>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</si>
  <si>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</si>
  <si>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</si>
  <si>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</si>
  <si>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</si>
  <si>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</si>
  <si>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</si>
  <si>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</si>
  <si>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</si>
  <si>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</si>
  <si>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</si>
  <si>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</si>
  <si>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</si>
  <si>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</si>
  <si>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</si>
  <si>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</si>
  <si>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</si>
  <si>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</si>
  <si>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</si>
  <si>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</si>
  <si>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</si>
  <si>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</si>
  <si>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</si>
  <si>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</si>
  <si>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</si>
  <si>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</si>
  <si>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</si>
  <si>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</si>
  <si>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</si>
  <si>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</si>
  <si>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</si>
  <si>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</si>
  <si>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</si>
  <si>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</si>
  <si>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</si>
  <si>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</si>
  <si>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</si>
  <si>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</si>
  <si>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</si>
  <si>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</si>
  <si>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</si>
  <si>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</si>
  <si>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</si>
  <si>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</si>
  <si>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</si>
  <si>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</si>
  <si>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</si>
  <si>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</si>
  <si>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</si>
  <si>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</si>
  <si>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</si>
  <si>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</si>
  <si>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</si>
  <si>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</si>
  <si>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</si>
  <si>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</si>
  <si>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</si>
  <si>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</si>
  <si>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</si>
  <si>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</si>
  <si>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</si>
  <si>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</si>
  <si>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</si>
  <si>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</si>
  <si>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</si>
  <si>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</si>
  <si>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</si>
  <si>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</si>
  <si>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</si>
  <si>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</si>
  <si>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2050_TM151_PPA_CG_02_1_Crossings2_00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</si>
  <si>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</si>
  <si>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</si>
  <si>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</si>
  <si>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</si>
  <si>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</si>
  <si>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</si>
  <si>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2050_TM151_PPA_BF_02_1_Crossings7_02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</si>
  <si>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</si>
  <si>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</si>
  <si>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</si>
  <si>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</si>
  <si>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</si>
  <si>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</si>
  <si>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</si>
  <si>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</si>
  <si>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</si>
  <si>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</si>
  <si>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</si>
  <si>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</si>
  <si>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</si>
  <si>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</si>
  <si>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</si>
  <si>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</si>
  <si>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</si>
  <si>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</si>
  <si>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</si>
  <si>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</si>
  <si>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</si>
  <si>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</si>
  <si>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</si>
  <si>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</si>
  <si>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</si>
  <si>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</si>
  <si>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</si>
  <si>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</si>
  <si>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</si>
  <si>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</si>
  <si>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</si>
  <si>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</si>
  <si>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</si>
  <si>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</si>
  <si>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</si>
  <si>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</si>
  <si>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</si>
  <si>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</si>
  <si>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</si>
  <si>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</si>
  <si>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</si>
  <si>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</si>
  <si>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</si>
  <si>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</si>
  <si>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</si>
  <si>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</si>
  <si>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</si>
  <si>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</si>
  <si>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</si>
  <si>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</si>
  <si>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</si>
  <si>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</si>
  <si>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</si>
  <si>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</si>
  <si>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</si>
  <si>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</si>
  <si>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</si>
  <si>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</si>
  <si>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</si>
  <si>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</si>
  <si>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2050_TM151_PPA_CG_02_1_Crossings8_00</t>
  </si>
  <si>
    <t>2050_TM151_PPA_BF_02_1_Crossings8_00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</si>
</sst>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"/>
    <numFmt numFmtId="166" formatCode="0.000000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80">
        <v>1004</v>
      </c>
      <c r="B4" s="81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9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9">
        <v>2302</v>
      </c>
      <c r="B6" s="81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9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9"/>
      <c r="B8" s="47"/>
    </row>
    <row r="9" spans="1:6" x14ac:dyDescent="0.25">
      <c r="A9" s="79"/>
      <c r="B9" s="47"/>
    </row>
    <row r="10" spans="1:6" x14ac:dyDescent="0.25">
      <c r="A10" s="79"/>
      <c r="B10" s="47"/>
    </row>
    <row r="11" spans="1:6" x14ac:dyDescent="0.25">
      <c r="A11" s="79"/>
      <c r="B11" s="47"/>
    </row>
    <row r="12" spans="1:6" x14ac:dyDescent="0.25">
      <c r="A12" s="79"/>
      <c r="B12" s="47"/>
    </row>
    <row r="13" spans="1:6" x14ac:dyDescent="0.25">
      <c r="A13" s="79"/>
      <c r="B13" s="47"/>
    </row>
    <row r="14" spans="1:6" x14ac:dyDescent="0.25">
      <c r="A14" s="79"/>
      <c r="B14" s="47"/>
    </row>
    <row r="15" spans="1:6" x14ac:dyDescent="0.25">
      <c r="A15" s="79"/>
      <c r="B15" s="47"/>
    </row>
    <row r="16" spans="1:6" x14ac:dyDescent="0.25">
      <c r="A16" s="79"/>
      <c r="B16" s="47"/>
    </row>
    <row r="17" spans="1:2" x14ac:dyDescent="0.25">
      <c r="A17" s="79"/>
      <c r="B17" s="47"/>
    </row>
    <row r="18" spans="1:2" x14ac:dyDescent="0.25">
      <c r="A18" s="79"/>
      <c r="B18" s="47"/>
    </row>
    <row r="19" spans="1:2" x14ac:dyDescent="0.25">
      <c r="A19" s="79"/>
      <c r="B19" s="47"/>
    </row>
    <row r="20" spans="1:2" x14ac:dyDescent="0.25">
      <c r="A20" s="79"/>
      <c r="B20" s="47"/>
    </row>
    <row r="21" spans="1:2" x14ac:dyDescent="0.25">
      <c r="A21" s="79"/>
      <c r="B21" s="47"/>
    </row>
    <row r="22" spans="1:2" x14ac:dyDescent="0.25">
      <c r="A22" s="79"/>
      <c r="B22" s="47"/>
    </row>
    <row r="23" spans="1:2" x14ac:dyDescent="0.25">
      <c r="A23" s="79"/>
      <c r="B23" s="47"/>
    </row>
    <row r="24" spans="1:2" x14ac:dyDescent="0.25">
      <c r="A24" s="79"/>
      <c r="B24" s="47"/>
    </row>
    <row r="25" spans="1:2" x14ac:dyDescent="0.25">
      <c r="A25" s="79"/>
      <c r="B25" s="47"/>
    </row>
    <row r="26" spans="1:2" x14ac:dyDescent="0.25">
      <c r="A26" s="79"/>
      <c r="B26" s="47"/>
    </row>
    <row r="27" spans="1:2" x14ac:dyDescent="0.25">
      <c r="A27" s="79"/>
      <c r="B27" s="47"/>
    </row>
    <row r="28" spans="1:2" x14ac:dyDescent="0.25">
      <c r="A28" s="79"/>
      <c r="B28" s="47"/>
    </row>
    <row r="29" spans="1:2" x14ac:dyDescent="0.25">
      <c r="A29" s="79"/>
      <c r="B29" s="47"/>
    </row>
    <row r="30" spans="1:2" x14ac:dyDescent="0.25">
      <c r="A30" s="79"/>
      <c r="B30" s="47"/>
    </row>
    <row r="31" spans="1:2" x14ac:dyDescent="0.25">
      <c r="A31" s="79"/>
      <c r="B31" s="47"/>
    </row>
    <row r="32" spans="1:2" x14ac:dyDescent="0.25">
      <c r="A32" s="79"/>
      <c r="B32" s="47"/>
    </row>
    <row r="33" spans="1:2" x14ac:dyDescent="0.25">
      <c r="A33" s="79"/>
      <c r="B33" s="47"/>
    </row>
    <row r="34" spans="1:2" x14ac:dyDescent="0.25">
      <c r="A34" s="79"/>
      <c r="B34" s="47"/>
    </row>
    <row r="35" spans="1:2" x14ac:dyDescent="0.25">
      <c r="A35" s="79"/>
      <c r="B35" s="47"/>
    </row>
    <row r="36" spans="1:2" x14ac:dyDescent="0.25">
      <c r="A36" s="79"/>
      <c r="B36" s="47"/>
    </row>
    <row r="37" spans="1:2" x14ac:dyDescent="0.25">
      <c r="A37" s="79"/>
      <c r="B37" s="47"/>
    </row>
    <row r="38" spans="1:2" x14ac:dyDescent="0.25">
      <c r="A38" s="79"/>
      <c r="B38" s="47"/>
    </row>
    <row r="39" spans="1:2" x14ac:dyDescent="0.25">
      <c r="A39" s="79"/>
      <c r="B39" s="47"/>
    </row>
    <row r="40" spans="1:2" x14ac:dyDescent="0.25">
      <c r="A40" s="79"/>
      <c r="B40" s="47"/>
    </row>
    <row r="41" spans="1:2" x14ac:dyDescent="0.25">
      <c r="A41" s="79"/>
      <c r="B41" s="47"/>
    </row>
    <row r="42" spans="1:2" x14ac:dyDescent="0.25">
      <c r="A42" s="79"/>
      <c r="B42" s="47"/>
    </row>
    <row r="43" spans="1:2" x14ac:dyDescent="0.25">
      <c r="A43" s="79"/>
      <c r="B43" s="47"/>
    </row>
    <row r="44" spans="1:2" x14ac:dyDescent="0.25">
      <c r="A44" s="79"/>
      <c r="B44" s="47"/>
    </row>
    <row r="45" spans="1:2" x14ac:dyDescent="0.25">
      <c r="A45" s="79"/>
      <c r="B45" s="47"/>
    </row>
    <row r="46" spans="1:2" x14ac:dyDescent="0.25">
      <c r="A46" s="79"/>
      <c r="B46" s="47"/>
    </row>
    <row r="47" spans="1:2" x14ac:dyDescent="0.25">
      <c r="A47" s="79"/>
      <c r="B47" s="47"/>
    </row>
    <row r="48" spans="1:2" x14ac:dyDescent="0.25">
      <c r="A48" s="79"/>
      <c r="B48" s="47"/>
    </row>
    <row r="49" spans="1:2" x14ac:dyDescent="0.25">
      <c r="A49" s="79"/>
      <c r="B49" s="47"/>
    </row>
    <row r="50" spans="1:2" x14ac:dyDescent="0.25">
      <c r="A50" s="79"/>
      <c r="B50" s="47"/>
    </row>
    <row r="51" spans="1:2" x14ac:dyDescent="0.25">
      <c r="A51" s="79"/>
      <c r="B51" s="47"/>
    </row>
    <row r="52" spans="1:2" x14ac:dyDescent="0.25">
      <c r="A52" s="79"/>
      <c r="B52" s="47"/>
    </row>
    <row r="53" spans="1:2" x14ac:dyDescent="0.25">
      <c r="A53" s="79"/>
      <c r="B53" s="47"/>
    </row>
    <row r="54" spans="1:2" x14ac:dyDescent="0.25">
      <c r="A54" s="79"/>
      <c r="B54" s="47"/>
    </row>
    <row r="55" spans="1:2" x14ac:dyDescent="0.25">
      <c r="A55" s="79"/>
      <c r="B55" s="47"/>
    </row>
    <row r="56" spans="1:2" x14ac:dyDescent="0.25">
      <c r="A56" s="79"/>
      <c r="B56" s="47"/>
    </row>
    <row r="57" spans="1:2" x14ac:dyDescent="0.25">
      <c r="A57" s="79"/>
      <c r="B57" s="47"/>
    </row>
    <row r="58" spans="1:2" x14ac:dyDescent="0.25">
      <c r="A58" s="79"/>
      <c r="B58" s="47"/>
    </row>
    <row r="59" spans="1:2" x14ac:dyDescent="0.25">
      <c r="A59" s="79"/>
      <c r="B59" s="47"/>
    </row>
    <row r="60" spans="1:2" x14ac:dyDescent="0.25">
      <c r="A60" s="79"/>
      <c r="B60" s="47"/>
    </row>
    <row r="61" spans="1:2" x14ac:dyDescent="0.25">
      <c r="A61" s="79"/>
      <c r="B61" s="47"/>
    </row>
    <row r="62" spans="1:2" x14ac:dyDescent="0.25">
      <c r="A62" s="79"/>
      <c r="B62" s="47"/>
    </row>
    <row r="63" spans="1:2" x14ac:dyDescent="0.25">
      <c r="A63" s="79"/>
      <c r="B63" s="47"/>
    </row>
    <row r="64" spans="1:2" x14ac:dyDescent="0.25">
      <c r="A64" s="79"/>
      <c r="B64" s="47"/>
    </row>
    <row r="65" spans="1:2" x14ac:dyDescent="0.25">
      <c r="A65" s="79"/>
      <c r="B65" s="47"/>
    </row>
    <row r="66" spans="1:2" x14ac:dyDescent="0.25">
      <c r="A66" s="79"/>
      <c r="B66" s="47"/>
    </row>
    <row r="67" spans="1:2" x14ac:dyDescent="0.25">
      <c r="A67" s="79"/>
      <c r="B67" s="47"/>
    </row>
    <row r="68" spans="1:2" x14ac:dyDescent="0.25">
      <c r="A68" s="79"/>
      <c r="B68" s="47"/>
    </row>
    <row r="69" spans="1:2" x14ac:dyDescent="0.25">
      <c r="A69" s="79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539</v>
      </c>
      <c r="C1" s="23" t="s">
        <v>540</v>
      </c>
      <c r="D1" s="23" t="s">
        <v>541</v>
      </c>
      <c r="E1" s="23" t="s">
        <v>542</v>
      </c>
      <c r="F1" s="23" t="s">
        <v>543</v>
      </c>
      <c r="G1" s="23" t="s">
        <v>544</v>
      </c>
      <c r="H1" s="23" t="s">
        <v>545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6">
        <v>1</v>
      </c>
      <c r="E3" s="76">
        <v>1</v>
      </c>
      <c r="F3" s="76">
        <v>0</v>
      </c>
      <c r="G3" s="76">
        <v>1</v>
      </c>
      <c r="H3" s="76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6">
        <v>1</v>
      </c>
      <c r="E7" s="76">
        <v>1</v>
      </c>
      <c r="F7" s="76">
        <v>1</v>
      </c>
      <c r="G7" s="76">
        <v>0</v>
      </c>
      <c r="H7" s="76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6">
        <v>1</v>
      </c>
      <c r="E8" s="76">
        <v>1</v>
      </c>
      <c r="F8" s="76">
        <v>1</v>
      </c>
      <c r="G8" s="76">
        <v>0</v>
      </c>
      <c r="H8" s="76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6">
        <v>1</v>
      </c>
      <c r="E10" s="76">
        <v>1</v>
      </c>
      <c r="F10" s="76">
        <v>0</v>
      </c>
      <c r="G10" s="76">
        <v>1</v>
      </c>
      <c r="H10" s="76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6">
        <v>1</v>
      </c>
      <c r="E12" s="76">
        <v>1</v>
      </c>
      <c r="F12" s="76">
        <v>1</v>
      </c>
      <c r="G12" s="76">
        <v>1</v>
      </c>
      <c r="H12" s="76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6">
        <v>1</v>
      </c>
      <c r="E13" s="76">
        <v>1</v>
      </c>
      <c r="F13" s="76">
        <v>1</v>
      </c>
      <c r="G13" s="76">
        <v>1</v>
      </c>
      <c r="H13" s="76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6">
        <v>1</v>
      </c>
      <c r="E14" s="76">
        <v>1</v>
      </c>
      <c r="F14" s="76">
        <v>1</v>
      </c>
      <c r="G14" s="76">
        <v>1</v>
      </c>
      <c r="H14" s="76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537</v>
      </c>
      <c r="B5">
        <v>2.4</v>
      </c>
      <c r="D5" t="s">
        <v>536</v>
      </c>
      <c r="E5" s="62" t="s">
        <v>535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4" t="s">
        <v>309</v>
      </c>
      <c r="B49" s="74" t="s">
        <v>497</v>
      </c>
      <c r="C49" s="74" t="str">
        <f>VLOOKUP(D49,'PPA IDs'!$A$2:$B$95,2,0)   &amp;   "_"   &amp;   RIGHT(B49,2)   &amp;   "_"   &amp;   H49</f>
        <v>1003_01_RTFF</v>
      </c>
      <c r="D49" s="74" t="s">
        <v>263</v>
      </c>
      <c r="E49" s="74" t="s">
        <v>161</v>
      </c>
      <c r="F49" s="74" t="s">
        <v>91</v>
      </c>
      <c r="G49" s="74" t="s">
        <v>264</v>
      </c>
      <c r="H49" s="74" t="s">
        <v>137</v>
      </c>
      <c r="I49" s="74" t="str">
        <f t="shared" si="0"/>
        <v>2050_TM151_PPA_RT_01</v>
      </c>
      <c r="J49" s="74" t="s">
        <v>166</v>
      </c>
    </row>
    <row r="50" spans="1:10" x14ac:dyDescent="0.25">
      <c r="A50" s="74" t="s">
        <v>309</v>
      </c>
      <c r="B50" s="74" t="s">
        <v>498</v>
      </c>
      <c r="C50" s="74" t="str">
        <f>VLOOKUP(D50,'PPA IDs'!$A$2:$B$95,2,0)   &amp;   "_"   &amp;   RIGHT(B50,2)   &amp;   "_"   &amp;   H50</f>
        <v>1003_03_CAG</v>
      </c>
      <c r="D50" s="74" t="s">
        <v>263</v>
      </c>
      <c r="E50" s="74" t="s">
        <v>161</v>
      </c>
      <c r="F50" s="74" t="s">
        <v>91</v>
      </c>
      <c r="G50" s="74" t="s">
        <v>264</v>
      </c>
      <c r="H50" s="74" t="s">
        <v>138</v>
      </c>
      <c r="I50" s="74" t="str">
        <f t="shared" si="0"/>
        <v>2050_TM151_PPA_CG_01</v>
      </c>
      <c r="J50" s="74" t="s">
        <v>166</v>
      </c>
    </row>
    <row r="51" spans="1:10" x14ac:dyDescent="0.25">
      <c r="A51" s="75" t="s">
        <v>309</v>
      </c>
      <c r="B51" s="75" t="s">
        <v>499</v>
      </c>
      <c r="C51" s="75" t="str">
        <f>VLOOKUP(D51,'PPA IDs'!$A$2:$B$95,2,0)   &amp;   "_"   &amp;   RIGHT(B51,2)   &amp;   "_"   &amp;   H51</f>
        <v>1003_02_BTTF</v>
      </c>
      <c r="D51" s="75" t="s">
        <v>263</v>
      </c>
      <c r="E51" s="75" t="s">
        <v>161</v>
      </c>
      <c r="F51" s="75" t="s">
        <v>91</v>
      </c>
      <c r="G51" s="75" t="s">
        <v>264</v>
      </c>
      <c r="H51" s="75" t="s">
        <v>139</v>
      </c>
      <c r="I51" s="75" t="str">
        <f>LEFT(B51,20)</f>
        <v>2050_TM151_PPA_BF_01</v>
      </c>
      <c r="J51" s="75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4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4" t="s">
        <v>170</v>
      </c>
      <c r="H53" s="74" t="s">
        <v>138</v>
      </c>
      <c r="I53" s="74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4" t="s">
        <v>170</v>
      </c>
      <c r="H54" s="74" t="s">
        <v>139</v>
      </c>
      <c r="I54" s="74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9" bestFit="1" customWidth="1"/>
    <col min="2" max="2" width="10.7109375" style="68" customWidth="1"/>
    <col min="3" max="3" width="17.42578125" style="69" customWidth="1"/>
    <col min="4" max="4" width="14.140625" style="73" customWidth="1"/>
    <col min="5" max="5" width="12.42578125" style="69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1" t="s">
        <v>158</v>
      </c>
      <c r="B1" s="56" t="s">
        <v>342</v>
      </c>
      <c r="C1" s="61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2" t="s">
        <v>349</v>
      </c>
    </row>
    <row r="2" spans="1:14" x14ac:dyDescent="0.25">
      <c r="A2" s="64" t="s">
        <v>350</v>
      </c>
      <c r="B2" s="63">
        <v>2000</v>
      </c>
      <c r="C2" s="64" t="s">
        <v>229</v>
      </c>
      <c r="D2" s="65">
        <v>1</v>
      </c>
      <c r="E2" s="66">
        <v>1</v>
      </c>
      <c r="F2" s="67">
        <v>43580</v>
      </c>
      <c r="G2" s="21" t="str">
        <f t="shared" ref="G2:G65" si="0">TEXT(F2,"dddd")</f>
        <v>Thursday</v>
      </c>
      <c r="H2" s="21"/>
      <c r="I2" s="21"/>
      <c r="J2" s="68">
        <v>1000</v>
      </c>
      <c r="K2" s="68" t="s">
        <v>351</v>
      </c>
    </row>
    <row r="3" spans="1:14" x14ac:dyDescent="0.25">
      <c r="A3" s="64" t="s">
        <v>352</v>
      </c>
      <c r="B3" s="68">
        <v>2004</v>
      </c>
      <c r="C3" s="64" t="s">
        <v>353</v>
      </c>
      <c r="D3" s="65">
        <v>2</v>
      </c>
      <c r="E3" s="69">
        <v>2</v>
      </c>
      <c r="F3" s="70">
        <v>43580</v>
      </c>
      <c r="G3" t="str">
        <f t="shared" si="0"/>
        <v>Thursday</v>
      </c>
      <c r="H3" s="21"/>
      <c r="I3" s="21"/>
      <c r="J3" s="68"/>
      <c r="K3" s="68"/>
    </row>
    <row r="4" spans="1:14" x14ac:dyDescent="0.25">
      <c r="A4" s="64" t="s">
        <v>354</v>
      </c>
      <c r="B4" s="68">
        <v>2003</v>
      </c>
      <c r="C4" s="64" t="s">
        <v>355</v>
      </c>
      <c r="D4" s="65">
        <v>3</v>
      </c>
      <c r="E4" s="69">
        <v>3</v>
      </c>
      <c r="F4" s="70">
        <f>F3+1</f>
        <v>43581</v>
      </c>
      <c r="G4" t="str">
        <f t="shared" si="0"/>
        <v>Friday</v>
      </c>
      <c r="H4" s="21"/>
      <c r="I4" s="21"/>
      <c r="J4" s="68">
        <v>2000</v>
      </c>
      <c r="K4" s="68" t="s">
        <v>356</v>
      </c>
    </row>
    <row r="5" spans="1:14" x14ac:dyDescent="0.25">
      <c r="A5" s="64" t="s">
        <v>357</v>
      </c>
      <c r="B5" s="68">
        <v>2100</v>
      </c>
      <c r="C5" s="64" t="s">
        <v>229</v>
      </c>
      <c r="D5" s="65">
        <v>4</v>
      </c>
      <c r="E5" s="69">
        <v>4</v>
      </c>
      <c r="F5" s="70">
        <v>43563</v>
      </c>
      <c r="G5" t="str">
        <f t="shared" si="0"/>
        <v>Monday</v>
      </c>
      <c r="H5" s="21"/>
      <c r="I5" s="21"/>
      <c r="J5" s="68">
        <v>2100</v>
      </c>
      <c r="K5" s="68" t="s">
        <v>358</v>
      </c>
    </row>
    <row r="6" spans="1:14" x14ac:dyDescent="0.25">
      <c r="A6" s="64" t="s">
        <v>359</v>
      </c>
      <c r="B6" s="68">
        <v>2101</v>
      </c>
      <c r="C6" s="64" t="s">
        <v>355</v>
      </c>
      <c r="D6" s="65">
        <v>5</v>
      </c>
      <c r="E6" s="69">
        <v>5</v>
      </c>
      <c r="F6" s="70">
        <v>43564</v>
      </c>
      <c r="G6" t="str">
        <f t="shared" si="0"/>
        <v>Tuesday</v>
      </c>
      <c r="H6" s="21"/>
      <c r="I6" s="21"/>
      <c r="J6" s="68">
        <v>2200</v>
      </c>
      <c r="K6" s="68" t="s">
        <v>360</v>
      </c>
    </row>
    <row r="7" spans="1:14" x14ac:dyDescent="0.25">
      <c r="A7" s="64" t="s">
        <v>361</v>
      </c>
      <c r="B7" s="68">
        <v>2102</v>
      </c>
      <c r="C7" s="64" t="s">
        <v>362</v>
      </c>
      <c r="D7" s="65">
        <v>6</v>
      </c>
      <c r="E7" s="69">
        <v>6</v>
      </c>
      <c r="F7" s="70">
        <v>43565</v>
      </c>
      <c r="G7" t="str">
        <f t="shared" si="0"/>
        <v>Wednesday</v>
      </c>
      <c r="H7" s="21"/>
      <c r="I7" s="21"/>
      <c r="J7" s="68">
        <v>2300</v>
      </c>
      <c r="K7" s="68" t="s">
        <v>363</v>
      </c>
    </row>
    <row r="8" spans="1:14" x14ac:dyDescent="0.25">
      <c r="A8" s="64" t="s">
        <v>364</v>
      </c>
      <c r="B8" s="68">
        <v>2201</v>
      </c>
      <c r="C8" s="64" t="s">
        <v>360</v>
      </c>
      <c r="D8" s="65">
        <v>7</v>
      </c>
      <c r="E8" s="69">
        <v>7</v>
      </c>
      <c r="F8" s="70">
        <v>43566</v>
      </c>
      <c r="G8" t="str">
        <f t="shared" si="0"/>
        <v>Thursday</v>
      </c>
      <c r="H8" s="21"/>
      <c r="I8" s="21"/>
      <c r="J8" s="68">
        <v>2400</v>
      </c>
      <c r="K8" s="68" t="s">
        <v>365</v>
      </c>
    </row>
    <row r="9" spans="1:14" x14ac:dyDescent="0.25">
      <c r="A9" s="64" t="s">
        <v>366</v>
      </c>
      <c r="B9" s="68">
        <v>2202</v>
      </c>
      <c r="C9" s="64" t="s">
        <v>367</v>
      </c>
      <c r="D9" s="65">
        <v>8</v>
      </c>
      <c r="E9" s="69">
        <v>8</v>
      </c>
      <c r="F9" s="70">
        <v>43567</v>
      </c>
      <c r="G9" t="str">
        <f t="shared" si="0"/>
        <v>Friday</v>
      </c>
      <c r="H9" s="21"/>
      <c r="I9" s="21"/>
      <c r="J9" s="68">
        <v>2500</v>
      </c>
      <c r="K9" s="68" t="s">
        <v>368</v>
      </c>
    </row>
    <row r="10" spans="1:14" x14ac:dyDescent="0.25">
      <c r="A10" s="64" t="s">
        <v>369</v>
      </c>
      <c r="B10" s="68">
        <v>2205</v>
      </c>
      <c r="C10" s="64" t="s">
        <v>362</v>
      </c>
      <c r="D10" s="65">
        <v>9</v>
      </c>
      <c r="E10" s="69">
        <v>9</v>
      </c>
      <c r="F10" s="70">
        <v>43570</v>
      </c>
      <c r="G10" t="str">
        <f t="shared" si="0"/>
        <v>Monday</v>
      </c>
      <c r="J10" s="68">
        <v>2600</v>
      </c>
      <c r="K10" s="68" t="s">
        <v>370</v>
      </c>
    </row>
    <row r="11" spans="1:14" x14ac:dyDescent="0.25">
      <c r="A11" s="64" t="s">
        <v>371</v>
      </c>
      <c r="B11" s="68">
        <v>2300</v>
      </c>
      <c r="C11" s="64" t="s">
        <v>372</v>
      </c>
      <c r="D11" s="65">
        <v>10</v>
      </c>
      <c r="E11" s="69">
        <v>10</v>
      </c>
      <c r="F11" s="70">
        <v>43570</v>
      </c>
      <c r="G11" t="str">
        <f t="shared" si="0"/>
        <v>Monday</v>
      </c>
      <c r="J11" s="68">
        <v>2700</v>
      </c>
      <c r="K11" s="68" t="s">
        <v>373</v>
      </c>
    </row>
    <row r="12" spans="1:14" x14ac:dyDescent="0.25">
      <c r="A12" s="64" t="s">
        <v>374</v>
      </c>
      <c r="B12" s="68">
        <v>2301</v>
      </c>
      <c r="C12" s="64" t="s">
        <v>375</v>
      </c>
      <c r="D12" s="65">
        <v>11</v>
      </c>
      <c r="E12" s="69">
        <v>11</v>
      </c>
      <c r="F12" s="70">
        <f t="shared" ref="F12:F19" si="1">F10+1</f>
        <v>43571</v>
      </c>
      <c r="G12" t="str">
        <f t="shared" si="0"/>
        <v>Tuesday</v>
      </c>
      <c r="J12" s="68"/>
      <c r="K12" s="68"/>
    </row>
    <row r="13" spans="1:14" x14ac:dyDescent="0.25">
      <c r="A13" s="64" t="s">
        <v>376</v>
      </c>
      <c r="B13" s="68">
        <v>2304</v>
      </c>
      <c r="C13" s="64" t="s">
        <v>377</v>
      </c>
      <c r="D13" s="65">
        <v>12</v>
      </c>
      <c r="E13" s="69">
        <v>12</v>
      </c>
      <c r="F13" s="70">
        <f t="shared" si="1"/>
        <v>43571</v>
      </c>
      <c r="G13" t="str">
        <f t="shared" si="0"/>
        <v>Tuesday</v>
      </c>
      <c r="J13" s="68">
        <v>3000</v>
      </c>
      <c r="K13" s="68" t="s">
        <v>378</v>
      </c>
    </row>
    <row r="14" spans="1:14" x14ac:dyDescent="0.25">
      <c r="A14" s="64" t="s">
        <v>379</v>
      </c>
      <c r="B14" s="68">
        <v>2400</v>
      </c>
      <c r="C14" s="64" t="s">
        <v>362</v>
      </c>
      <c r="D14" s="65">
        <v>13</v>
      </c>
      <c r="E14" s="69">
        <v>13</v>
      </c>
      <c r="F14" s="70">
        <f t="shared" si="1"/>
        <v>43572</v>
      </c>
      <c r="G14" t="str">
        <f t="shared" si="0"/>
        <v>Wednesday</v>
      </c>
      <c r="J14" s="68">
        <v>3100</v>
      </c>
      <c r="K14" s="68" t="s">
        <v>380</v>
      </c>
    </row>
    <row r="15" spans="1:14" x14ac:dyDescent="0.25">
      <c r="A15" s="64" t="s">
        <v>381</v>
      </c>
      <c r="B15" s="68">
        <v>2402</v>
      </c>
      <c r="C15" s="64" t="s">
        <v>362</v>
      </c>
      <c r="D15" s="65">
        <v>14</v>
      </c>
      <c r="E15" s="69">
        <v>14</v>
      </c>
      <c r="F15" s="70">
        <f t="shared" si="1"/>
        <v>43572</v>
      </c>
      <c r="G15" t="str">
        <f t="shared" si="0"/>
        <v>Wednesday</v>
      </c>
      <c r="J15" s="68"/>
      <c r="K15" s="68"/>
    </row>
    <row r="16" spans="1:14" x14ac:dyDescent="0.25">
      <c r="A16" s="64" t="s">
        <v>382</v>
      </c>
      <c r="B16" s="68">
        <v>2403</v>
      </c>
      <c r="C16" s="64" t="s">
        <v>362</v>
      </c>
      <c r="D16" s="65">
        <v>15</v>
      </c>
      <c r="E16" s="69">
        <v>16</v>
      </c>
      <c r="F16" s="70">
        <f t="shared" si="1"/>
        <v>43573</v>
      </c>
      <c r="G16" t="str">
        <f t="shared" si="0"/>
        <v>Thursday</v>
      </c>
      <c r="J16" s="68">
        <v>4000</v>
      </c>
      <c r="K16" s="68" t="s">
        <v>383</v>
      </c>
    </row>
    <row r="17" spans="1:11" x14ac:dyDescent="0.25">
      <c r="A17" s="64" t="s">
        <v>384</v>
      </c>
      <c r="B17" s="68">
        <v>2404</v>
      </c>
      <c r="C17" s="64" t="s">
        <v>362</v>
      </c>
      <c r="D17" s="65">
        <v>16</v>
      </c>
      <c r="E17" s="69">
        <v>17</v>
      </c>
      <c r="F17" s="70">
        <f t="shared" si="1"/>
        <v>43573</v>
      </c>
      <c r="G17" t="str">
        <f t="shared" si="0"/>
        <v>Thursday</v>
      </c>
      <c r="J17" s="68">
        <v>5000</v>
      </c>
      <c r="K17" s="68" t="s">
        <v>385</v>
      </c>
    </row>
    <row r="18" spans="1:11" x14ac:dyDescent="0.25">
      <c r="A18" s="64" t="s">
        <v>386</v>
      </c>
      <c r="B18" s="68">
        <v>2600</v>
      </c>
      <c r="C18" s="64" t="s">
        <v>387</v>
      </c>
      <c r="D18" s="65">
        <v>17</v>
      </c>
      <c r="E18" s="69">
        <v>18</v>
      </c>
      <c r="F18" s="70">
        <f t="shared" si="1"/>
        <v>43574</v>
      </c>
      <c r="G18" t="str">
        <f t="shared" si="0"/>
        <v>Friday</v>
      </c>
      <c r="J18" s="68">
        <v>6000</v>
      </c>
      <c r="K18" s="68" t="s">
        <v>388</v>
      </c>
    </row>
    <row r="19" spans="1:11" x14ac:dyDescent="0.25">
      <c r="A19" s="64" t="s">
        <v>389</v>
      </c>
      <c r="B19" s="68">
        <v>2601</v>
      </c>
      <c r="C19" s="64" t="s">
        <v>387</v>
      </c>
      <c r="D19" s="65">
        <v>18</v>
      </c>
      <c r="E19" s="69">
        <v>19</v>
      </c>
      <c r="F19" s="70">
        <f t="shared" si="1"/>
        <v>43574</v>
      </c>
      <c r="G19" t="str">
        <f t="shared" si="0"/>
        <v>Friday</v>
      </c>
      <c r="J19" s="68">
        <v>6100</v>
      </c>
      <c r="K19" s="68" t="s">
        <v>390</v>
      </c>
    </row>
    <row r="20" spans="1:11" x14ac:dyDescent="0.25">
      <c r="A20" s="64" t="s">
        <v>391</v>
      </c>
      <c r="B20" s="68">
        <v>3000</v>
      </c>
      <c r="C20" s="64" t="s">
        <v>392</v>
      </c>
      <c r="D20" s="65">
        <v>19</v>
      </c>
      <c r="E20" s="69">
        <v>20</v>
      </c>
      <c r="F20" s="70">
        <f t="shared" ref="F20:F27" si="2">F10+7</f>
        <v>43577</v>
      </c>
      <c r="G20" t="str">
        <f t="shared" si="0"/>
        <v>Monday</v>
      </c>
      <c r="J20" s="68">
        <v>7000</v>
      </c>
      <c r="K20" s="68" t="s">
        <v>62</v>
      </c>
    </row>
    <row r="21" spans="1:11" x14ac:dyDescent="0.25">
      <c r="A21" s="64" t="s">
        <v>393</v>
      </c>
      <c r="B21" s="68">
        <v>3100</v>
      </c>
      <c r="C21" s="64" t="s">
        <v>367</v>
      </c>
      <c r="D21" s="65">
        <v>20</v>
      </c>
      <c r="E21" s="69">
        <v>21</v>
      </c>
      <c r="F21" s="70">
        <f t="shared" si="2"/>
        <v>43577</v>
      </c>
      <c r="G21" t="str">
        <f t="shared" si="0"/>
        <v>Monday</v>
      </c>
    </row>
    <row r="22" spans="1:11" x14ac:dyDescent="0.25">
      <c r="A22" s="64" t="s">
        <v>394</v>
      </c>
      <c r="B22" s="68">
        <v>3106</v>
      </c>
      <c r="C22" s="64" t="s">
        <v>362</v>
      </c>
      <c r="D22" s="65">
        <v>21</v>
      </c>
      <c r="E22" s="69">
        <v>22</v>
      </c>
      <c r="F22" s="70">
        <f t="shared" si="2"/>
        <v>43578</v>
      </c>
      <c r="G22" t="str">
        <f t="shared" si="0"/>
        <v>Tuesday</v>
      </c>
    </row>
    <row r="23" spans="1:11" x14ac:dyDescent="0.25">
      <c r="A23" s="64" t="s">
        <v>395</v>
      </c>
      <c r="B23" s="68">
        <v>3001</v>
      </c>
      <c r="C23" s="64" t="s">
        <v>355</v>
      </c>
      <c r="D23" s="65">
        <v>22</v>
      </c>
      <c r="E23" s="69">
        <v>23</v>
      </c>
      <c r="F23" s="70">
        <f t="shared" si="2"/>
        <v>43578</v>
      </c>
      <c r="G23" t="str">
        <f t="shared" si="0"/>
        <v>Tuesday</v>
      </c>
    </row>
    <row r="24" spans="1:11" x14ac:dyDescent="0.25">
      <c r="A24" s="64" t="s">
        <v>396</v>
      </c>
      <c r="B24" s="68">
        <v>3002</v>
      </c>
      <c r="C24" s="64" t="s">
        <v>355</v>
      </c>
      <c r="D24" s="65">
        <v>23</v>
      </c>
      <c r="E24" s="69">
        <v>24</v>
      </c>
      <c r="F24" s="70">
        <f t="shared" si="2"/>
        <v>43579</v>
      </c>
      <c r="G24" t="str">
        <f t="shared" si="0"/>
        <v>Wednesday</v>
      </c>
    </row>
    <row r="25" spans="1:11" x14ac:dyDescent="0.25">
      <c r="A25" s="64" t="s">
        <v>397</v>
      </c>
      <c r="B25" s="68">
        <v>3101</v>
      </c>
      <c r="C25" s="64" t="s">
        <v>367</v>
      </c>
      <c r="D25" s="65">
        <v>24</v>
      </c>
      <c r="E25" s="69">
        <v>25</v>
      </c>
      <c r="F25" s="70">
        <f t="shared" si="2"/>
        <v>43579</v>
      </c>
      <c r="G25" t="str">
        <f t="shared" si="0"/>
        <v>Wednesday</v>
      </c>
    </row>
    <row r="26" spans="1:11" x14ac:dyDescent="0.25">
      <c r="A26" s="64" t="s">
        <v>398</v>
      </c>
      <c r="B26" s="68">
        <v>3102</v>
      </c>
      <c r="C26" s="64" t="s">
        <v>367</v>
      </c>
      <c r="D26" s="65">
        <v>25</v>
      </c>
      <c r="E26" s="69">
        <v>26</v>
      </c>
      <c r="F26" s="70">
        <f t="shared" si="2"/>
        <v>43580</v>
      </c>
      <c r="G26" t="str">
        <f t="shared" si="0"/>
        <v>Thursday</v>
      </c>
    </row>
    <row r="27" spans="1:11" x14ac:dyDescent="0.25">
      <c r="A27" s="64" t="s">
        <v>399</v>
      </c>
      <c r="B27" s="68">
        <v>3103</v>
      </c>
      <c r="C27" s="64" t="s">
        <v>367</v>
      </c>
      <c r="D27" s="65">
        <v>26</v>
      </c>
      <c r="E27" s="69">
        <v>27</v>
      </c>
      <c r="F27" s="70">
        <f t="shared" si="2"/>
        <v>43580</v>
      </c>
      <c r="G27" t="str">
        <f t="shared" si="0"/>
        <v>Thursday</v>
      </c>
    </row>
    <row r="28" spans="1:11" x14ac:dyDescent="0.25">
      <c r="A28" s="64" t="s">
        <v>400</v>
      </c>
      <c r="B28" s="68">
        <v>3104</v>
      </c>
      <c r="C28" s="64" t="s">
        <v>401</v>
      </c>
      <c r="D28" s="65">
        <v>27</v>
      </c>
      <c r="E28" s="69">
        <v>28</v>
      </c>
      <c r="F28" s="70">
        <f>F20+7</f>
        <v>43584</v>
      </c>
      <c r="G28" t="str">
        <f t="shared" si="0"/>
        <v>Monday</v>
      </c>
    </row>
    <row r="29" spans="1:11" x14ac:dyDescent="0.25">
      <c r="A29" s="64" t="s">
        <v>402</v>
      </c>
      <c r="B29" s="68">
        <v>2700</v>
      </c>
      <c r="C29" s="64" t="s">
        <v>392</v>
      </c>
      <c r="D29" s="65">
        <v>28</v>
      </c>
      <c r="E29" s="69">
        <v>29</v>
      </c>
      <c r="F29" s="70">
        <f>F21+7</f>
        <v>43584</v>
      </c>
      <c r="G29" t="str">
        <f t="shared" si="0"/>
        <v>Monday</v>
      </c>
    </row>
    <row r="30" spans="1:11" x14ac:dyDescent="0.25">
      <c r="A30" s="64" t="s">
        <v>403</v>
      </c>
      <c r="B30" s="68">
        <v>5000</v>
      </c>
      <c r="C30" s="64" t="s">
        <v>392</v>
      </c>
      <c r="D30" s="65">
        <v>29</v>
      </c>
      <c r="E30" s="69">
        <v>30</v>
      </c>
      <c r="F30" s="70">
        <f>F22+7</f>
        <v>43585</v>
      </c>
      <c r="G30" t="str">
        <f t="shared" si="0"/>
        <v>Tuesday</v>
      </c>
    </row>
    <row r="31" spans="1:11" x14ac:dyDescent="0.25">
      <c r="A31" s="64" t="s">
        <v>404</v>
      </c>
      <c r="B31" s="68">
        <v>2701</v>
      </c>
      <c r="C31" s="64" t="s">
        <v>355</v>
      </c>
      <c r="D31" s="65">
        <v>30</v>
      </c>
      <c r="E31" s="69">
        <v>31</v>
      </c>
      <c r="F31" s="70">
        <f>F23+7</f>
        <v>43585</v>
      </c>
      <c r="G31" t="str">
        <f t="shared" si="0"/>
        <v>Tuesday</v>
      </c>
    </row>
    <row r="32" spans="1:11" x14ac:dyDescent="0.25">
      <c r="A32" s="64" t="s">
        <v>405</v>
      </c>
      <c r="B32" s="68">
        <v>2001</v>
      </c>
      <c r="C32" s="64" t="s">
        <v>229</v>
      </c>
      <c r="D32" s="65">
        <v>31</v>
      </c>
      <c r="E32" s="69">
        <v>32</v>
      </c>
      <c r="F32" s="70" t="e">
        <f>#REF!+7</f>
        <v>#REF!</v>
      </c>
      <c r="G32" t="e">
        <f t="shared" si="0"/>
        <v>#REF!</v>
      </c>
    </row>
    <row r="33" spans="1:7" x14ac:dyDescent="0.25">
      <c r="A33" s="64" t="s">
        <v>406</v>
      </c>
      <c r="B33" s="68">
        <v>2002</v>
      </c>
      <c r="C33" s="64" t="s">
        <v>229</v>
      </c>
      <c r="D33" s="65">
        <v>32</v>
      </c>
      <c r="E33" s="69">
        <v>33</v>
      </c>
      <c r="F33" s="70" t="e">
        <f>#REF!+7</f>
        <v>#REF!</v>
      </c>
      <c r="G33" t="e">
        <f t="shared" si="0"/>
        <v>#REF!</v>
      </c>
    </row>
    <row r="34" spans="1:7" x14ac:dyDescent="0.25">
      <c r="A34" s="64" t="s">
        <v>407</v>
      </c>
      <c r="B34" s="68">
        <v>2103</v>
      </c>
      <c r="C34" s="64" t="s">
        <v>408</v>
      </c>
      <c r="D34" s="65">
        <v>33</v>
      </c>
      <c r="E34" s="69">
        <v>65</v>
      </c>
      <c r="F34" s="70" t="e">
        <f>#REF!+7</f>
        <v>#REF!</v>
      </c>
      <c r="G34" t="e">
        <f t="shared" si="0"/>
        <v>#REF!</v>
      </c>
    </row>
    <row r="35" spans="1:7" x14ac:dyDescent="0.25">
      <c r="A35" s="64" t="s">
        <v>409</v>
      </c>
      <c r="B35" s="68">
        <v>2204</v>
      </c>
      <c r="C35" s="64" t="s">
        <v>410</v>
      </c>
      <c r="D35" s="65">
        <v>34</v>
      </c>
      <c r="E35" s="69">
        <v>34</v>
      </c>
      <c r="F35" s="70">
        <f>F27+7</f>
        <v>43587</v>
      </c>
      <c r="G35" t="str">
        <f t="shared" si="0"/>
        <v>Thursday</v>
      </c>
    </row>
    <row r="36" spans="1:7" x14ac:dyDescent="0.25">
      <c r="A36" s="64" t="s">
        <v>411</v>
      </c>
      <c r="B36" s="68">
        <v>2206</v>
      </c>
      <c r="C36" s="64" t="s">
        <v>362</v>
      </c>
      <c r="D36" s="65">
        <v>35</v>
      </c>
      <c r="E36" s="69">
        <v>36</v>
      </c>
      <c r="F36" s="70">
        <f>F28+7</f>
        <v>43591</v>
      </c>
      <c r="G36" t="str">
        <f t="shared" si="0"/>
        <v>Monday</v>
      </c>
    </row>
    <row r="37" spans="1:7" x14ac:dyDescent="0.25">
      <c r="A37" s="64" t="s">
        <v>412</v>
      </c>
      <c r="B37" s="68">
        <v>2207</v>
      </c>
      <c r="C37" s="64" t="s">
        <v>362</v>
      </c>
      <c r="D37" s="65">
        <v>36</v>
      </c>
      <c r="E37" s="69">
        <v>37</v>
      </c>
      <c r="F37" s="70">
        <f>F35+1</f>
        <v>43588</v>
      </c>
      <c r="G37" t="str">
        <f t="shared" si="0"/>
        <v>Friday</v>
      </c>
    </row>
    <row r="38" spans="1:7" x14ac:dyDescent="0.25">
      <c r="A38" s="64" t="s">
        <v>413</v>
      </c>
      <c r="B38" s="68">
        <v>2208</v>
      </c>
      <c r="C38" s="64" t="s">
        <v>362</v>
      </c>
      <c r="D38" s="65">
        <v>37</v>
      </c>
      <c r="E38" s="69">
        <v>38</v>
      </c>
      <c r="F38" s="70">
        <f>F36+1</f>
        <v>43592</v>
      </c>
      <c r="G38" t="str">
        <f t="shared" si="0"/>
        <v>Tuesday</v>
      </c>
    </row>
    <row r="39" spans="1:7" x14ac:dyDescent="0.25">
      <c r="A39" s="64" t="s">
        <v>414</v>
      </c>
      <c r="B39" s="68">
        <v>2302</v>
      </c>
      <c r="C39" s="64" t="s">
        <v>375</v>
      </c>
      <c r="D39" s="65">
        <v>38</v>
      </c>
      <c r="E39" s="69">
        <v>40</v>
      </c>
      <c r="F39" s="70">
        <f t="shared" ref="F39:F45" si="3">F29+7</f>
        <v>43591</v>
      </c>
      <c r="G39" t="str">
        <f t="shared" si="0"/>
        <v>Monday</v>
      </c>
    </row>
    <row r="40" spans="1:7" x14ac:dyDescent="0.25">
      <c r="A40" s="64" t="s">
        <v>415</v>
      </c>
      <c r="B40" s="68">
        <v>2303</v>
      </c>
      <c r="C40" s="64" t="s">
        <v>416</v>
      </c>
      <c r="D40" s="65">
        <v>39</v>
      </c>
      <c r="E40" s="69">
        <v>39</v>
      </c>
      <c r="F40" s="70">
        <f t="shared" si="3"/>
        <v>43592</v>
      </c>
      <c r="G40" t="str">
        <f t="shared" si="0"/>
        <v>Tuesday</v>
      </c>
    </row>
    <row r="41" spans="1:7" x14ac:dyDescent="0.25">
      <c r="A41" s="64" t="s">
        <v>417</v>
      </c>
      <c r="B41" s="68">
        <v>2305</v>
      </c>
      <c r="C41" s="64" t="s">
        <v>377</v>
      </c>
      <c r="D41" s="65">
        <v>40</v>
      </c>
      <c r="E41" s="69">
        <v>41</v>
      </c>
      <c r="F41" s="70">
        <f t="shared" si="3"/>
        <v>43592</v>
      </c>
      <c r="G41" t="str">
        <f t="shared" si="0"/>
        <v>Tuesday</v>
      </c>
    </row>
    <row r="42" spans="1:7" x14ac:dyDescent="0.25">
      <c r="A42" s="64" t="s">
        <v>418</v>
      </c>
      <c r="B42" s="68">
        <v>2306</v>
      </c>
      <c r="C42" s="64" t="s">
        <v>419</v>
      </c>
      <c r="D42" s="65">
        <v>41</v>
      </c>
      <c r="E42" s="69">
        <v>42</v>
      </c>
      <c r="F42" s="70" t="e">
        <f t="shared" si="3"/>
        <v>#REF!</v>
      </c>
      <c r="G42" t="e">
        <f t="shared" si="0"/>
        <v>#REF!</v>
      </c>
    </row>
    <row r="43" spans="1:7" x14ac:dyDescent="0.25">
      <c r="A43" s="64" t="s">
        <v>420</v>
      </c>
      <c r="B43" s="68">
        <v>2307</v>
      </c>
      <c r="C43" s="64" t="s">
        <v>421</v>
      </c>
      <c r="D43" s="65">
        <v>42</v>
      </c>
      <c r="E43" s="69">
        <v>43</v>
      </c>
      <c r="F43" s="70" t="e">
        <f t="shared" si="3"/>
        <v>#REF!</v>
      </c>
      <c r="G43" t="e">
        <f t="shared" si="0"/>
        <v>#REF!</v>
      </c>
    </row>
    <row r="44" spans="1:7" x14ac:dyDescent="0.25">
      <c r="A44" s="64" t="s">
        <v>422</v>
      </c>
      <c r="B44" s="68">
        <v>2308</v>
      </c>
      <c r="C44" s="64" t="s">
        <v>423</v>
      </c>
      <c r="D44" s="65">
        <v>43</v>
      </c>
      <c r="E44" s="69">
        <v>44</v>
      </c>
      <c r="F44" s="70" t="e">
        <f t="shared" si="3"/>
        <v>#REF!</v>
      </c>
      <c r="G44" t="e">
        <f t="shared" si="0"/>
        <v>#REF!</v>
      </c>
    </row>
    <row r="45" spans="1:7" x14ac:dyDescent="0.25">
      <c r="A45" s="64" t="s">
        <v>424</v>
      </c>
      <c r="B45" s="68">
        <v>2309</v>
      </c>
      <c r="C45" s="64" t="s">
        <v>425</v>
      </c>
      <c r="D45" s="65">
        <v>44</v>
      </c>
      <c r="E45" s="69">
        <v>61</v>
      </c>
      <c r="F45" s="70">
        <f t="shared" si="3"/>
        <v>43594</v>
      </c>
      <c r="G45" t="str">
        <f t="shared" si="0"/>
        <v>Thursday</v>
      </c>
    </row>
    <row r="46" spans="1:7" x14ac:dyDescent="0.25">
      <c r="A46" s="64" t="s">
        <v>426</v>
      </c>
      <c r="B46" s="68">
        <v>2407</v>
      </c>
      <c r="C46" s="64" t="s">
        <v>427</v>
      </c>
      <c r="D46" s="65">
        <v>45</v>
      </c>
      <c r="E46" s="69">
        <v>49</v>
      </c>
      <c r="F46" s="70">
        <f>F35+7</f>
        <v>43594</v>
      </c>
      <c r="G46" t="str">
        <f t="shared" si="0"/>
        <v>Thursday</v>
      </c>
    </row>
    <row r="47" spans="1:7" x14ac:dyDescent="0.25">
      <c r="A47" s="64" t="s">
        <v>428</v>
      </c>
      <c r="B47" s="68">
        <v>2408</v>
      </c>
      <c r="C47" s="64" t="s">
        <v>429</v>
      </c>
      <c r="D47" s="65">
        <v>46</v>
      </c>
      <c r="E47" s="69">
        <v>50</v>
      </c>
      <c r="F47" s="70">
        <f>F36+7</f>
        <v>43598</v>
      </c>
      <c r="G47" t="str">
        <f t="shared" si="0"/>
        <v>Monday</v>
      </c>
    </row>
    <row r="48" spans="1:7" x14ac:dyDescent="0.25">
      <c r="A48" s="64" t="s">
        <v>430</v>
      </c>
      <c r="B48" s="68">
        <v>2406</v>
      </c>
      <c r="C48" s="64" t="s">
        <v>431</v>
      </c>
      <c r="D48" s="65">
        <v>47</v>
      </c>
      <c r="E48" s="69">
        <v>51</v>
      </c>
      <c r="F48" s="70">
        <f>F37+7</f>
        <v>43595</v>
      </c>
      <c r="G48" t="str">
        <f t="shared" si="0"/>
        <v>Friday</v>
      </c>
    </row>
    <row r="49" spans="1:7" x14ac:dyDescent="0.25">
      <c r="A49" s="64" t="s">
        <v>432</v>
      </c>
      <c r="B49" s="68">
        <v>2405</v>
      </c>
      <c r="C49" s="64" t="s">
        <v>433</v>
      </c>
      <c r="D49" s="65">
        <v>48</v>
      </c>
      <c r="E49" s="69">
        <v>46</v>
      </c>
      <c r="F49" s="70">
        <f>F39+7</f>
        <v>43598</v>
      </c>
      <c r="G49" t="str">
        <f t="shared" si="0"/>
        <v>Monday</v>
      </c>
    </row>
    <row r="50" spans="1:7" x14ac:dyDescent="0.25">
      <c r="A50" s="64" t="s">
        <v>434</v>
      </c>
      <c r="B50" s="68">
        <v>2401</v>
      </c>
      <c r="C50" s="64" t="s">
        <v>362</v>
      </c>
      <c r="D50" s="65">
        <v>49</v>
      </c>
      <c r="E50" s="69">
        <v>47</v>
      </c>
      <c r="F50" s="70">
        <f>F40+7</f>
        <v>43599</v>
      </c>
      <c r="G50" t="str">
        <f t="shared" si="0"/>
        <v>Tuesday</v>
      </c>
    </row>
    <row r="51" spans="1:7" x14ac:dyDescent="0.25">
      <c r="A51" s="64" t="s">
        <v>435</v>
      </c>
      <c r="B51" s="68">
        <v>2500</v>
      </c>
      <c r="C51" s="64" t="s">
        <v>362</v>
      </c>
      <c r="D51" s="65">
        <v>50</v>
      </c>
      <c r="E51" s="69">
        <v>48</v>
      </c>
      <c r="F51" s="70">
        <f>F41+7</f>
        <v>43599</v>
      </c>
      <c r="G51" t="str">
        <f t="shared" si="0"/>
        <v>Tuesday</v>
      </c>
    </row>
    <row r="52" spans="1:7" x14ac:dyDescent="0.25">
      <c r="A52" s="64" t="s">
        <v>436</v>
      </c>
      <c r="B52" s="68">
        <v>2502</v>
      </c>
      <c r="C52" s="64" t="s">
        <v>437</v>
      </c>
      <c r="D52" s="65">
        <v>52</v>
      </c>
      <c r="E52" s="69">
        <v>62</v>
      </c>
      <c r="F52" s="70" t="e">
        <f>F42+7</f>
        <v>#REF!</v>
      </c>
      <c r="G52" t="e">
        <f t="shared" si="0"/>
        <v>#REF!</v>
      </c>
    </row>
    <row r="53" spans="1:7" x14ac:dyDescent="0.25">
      <c r="A53" s="64" t="s">
        <v>438</v>
      </c>
      <c r="B53" s="68">
        <v>5001</v>
      </c>
      <c r="C53" s="64" t="s">
        <v>392</v>
      </c>
      <c r="D53" s="65">
        <v>53</v>
      </c>
      <c r="E53" s="69">
        <v>52</v>
      </c>
      <c r="F53" s="70" t="e">
        <f>F42+7</f>
        <v>#REF!</v>
      </c>
      <c r="G53" t="e">
        <f t="shared" si="0"/>
        <v>#REF!</v>
      </c>
    </row>
    <row r="54" spans="1:7" x14ac:dyDescent="0.25">
      <c r="A54" s="64" t="s">
        <v>439</v>
      </c>
      <c r="B54" s="68">
        <v>3105</v>
      </c>
      <c r="C54" s="64" t="s">
        <v>401</v>
      </c>
      <c r="D54" s="65">
        <v>54</v>
      </c>
      <c r="E54" s="69">
        <v>53</v>
      </c>
      <c r="F54" s="70" t="e">
        <f>F43+7</f>
        <v>#REF!</v>
      </c>
      <c r="G54" t="e">
        <f t="shared" si="0"/>
        <v>#REF!</v>
      </c>
    </row>
    <row r="55" spans="1:7" x14ac:dyDescent="0.25">
      <c r="A55" s="64" t="s">
        <v>440</v>
      </c>
      <c r="B55" s="68">
        <v>2203</v>
      </c>
      <c r="C55" s="64" t="s">
        <v>367</v>
      </c>
      <c r="D55" s="65">
        <v>55</v>
      </c>
      <c r="E55" s="69">
        <v>63</v>
      </c>
      <c r="F55" s="70">
        <f>F45+7</f>
        <v>43601</v>
      </c>
      <c r="G55" t="str">
        <f t="shared" si="0"/>
        <v>Thursday</v>
      </c>
    </row>
    <row r="56" spans="1:7" x14ac:dyDescent="0.25">
      <c r="A56" s="64" t="s">
        <v>441</v>
      </c>
      <c r="B56" s="68">
        <v>5003</v>
      </c>
      <c r="C56" s="64" t="s">
        <v>367</v>
      </c>
      <c r="D56" s="65">
        <v>56</v>
      </c>
      <c r="E56" s="69">
        <v>66</v>
      </c>
      <c r="F56" s="70">
        <f>F46+7</f>
        <v>43601</v>
      </c>
      <c r="G56" t="str">
        <f t="shared" si="0"/>
        <v>Thursday</v>
      </c>
    </row>
    <row r="57" spans="1:7" x14ac:dyDescent="0.25">
      <c r="A57" s="64" t="s">
        <v>442</v>
      </c>
      <c r="B57" s="68">
        <v>5002</v>
      </c>
      <c r="C57" s="64" t="s">
        <v>408</v>
      </c>
      <c r="D57" s="65">
        <v>57</v>
      </c>
      <c r="E57" s="69">
        <v>55</v>
      </c>
      <c r="F57" s="70">
        <f>F46+7</f>
        <v>43601</v>
      </c>
      <c r="G57" t="str">
        <f t="shared" si="0"/>
        <v>Thursday</v>
      </c>
    </row>
    <row r="58" spans="1:7" x14ac:dyDescent="0.25">
      <c r="A58" s="64" t="s">
        <v>443</v>
      </c>
      <c r="B58" s="68">
        <v>3003</v>
      </c>
      <c r="C58" s="64" t="s">
        <v>355</v>
      </c>
      <c r="D58" s="65">
        <v>58</v>
      </c>
      <c r="E58" s="69">
        <v>56</v>
      </c>
      <c r="F58" s="70">
        <f>F47+7</f>
        <v>43605</v>
      </c>
      <c r="G58" t="str">
        <f t="shared" si="0"/>
        <v>Monday</v>
      </c>
    </row>
    <row r="59" spans="1:7" x14ac:dyDescent="0.25">
      <c r="A59" s="64" t="s">
        <v>444</v>
      </c>
      <c r="B59" s="68">
        <v>3109</v>
      </c>
      <c r="C59" s="64" t="s">
        <v>410</v>
      </c>
      <c r="D59" s="65">
        <v>59</v>
      </c>
      <c r="E59" s="69">
        <v>57</v>
      </c>
      <c r="F59" s="70">
        <f>F48+7</f>
        <v>43602</v>
      </c>
      <c r="G59" t="str">
        <f t="shared" si="0"/>
        <v>Friday</v>
      </c>
    </row>
    <row r="60" spans="1:7" x14ac:dyDescent="0.25">
      <c r="A60" s="64" t="s">
        <v>445</v>
      </c>
      <c r="B60" s="68">
        <v>3108</v>
      </c>
      <c r="C60" s="64" t="s">
        <v>410</v>
      </c>
      <c r="D60" s="65">
        <v>60</v>
      </c>
      <c r="E60" s="69">
        <v>58</v>
      </c>
      <c r="F60" s="70">
        <f>F49+7</f>
        <v>43605</v>
      </c>
      <c r="G60" t="str">
        <f t="shared" si="0"/>
        <v>Monday</v>
      </c>
    </row>
    <row r="61" spans="1:7" x14ac:dyDescent="0.25">
      <c r="A61" s="64" t="s">
        <v>446</v>
      </c>
      <c r="B61" s="68">
        <v>3107</v>
      </c>
      <c r="C61" s="64" t="s">
        <v>425</v>
      </c>
      <c r="D61" s="65">
        <v>61</v>
      </c>
      <c r="E61" s="69">
        <v>59</v>
      </c>
      <c r="F61" s="70">
        <f>F50+7</f>
        <v>43606</v>
      </c>
      <c r="G61" t="str">
        <f t="shared" si="0"/>
        <v>Tuesday</v>
      </c>
    </row>
    <row r="62" spans="1:7" x14ac:dyDescent="0.25">
      <c r="A62" s="64" t="s">
        <v>447</v>
      </c>
      <c r="B62" s="68">
        <v>4000</v>
      </c>
      <c r="C62" s="64" t="s">
        <v>448</v>
      </c>
      <c r="D62" s="65">
        <v>62</v>
      </c>
      <c r="E62" s="69">
        <v>64</v>
      </c>
      <c r="F62" s="70" t="e">
        <f t="shared" ref="F62:F70" si="4">F52+7</f>
        <v>#REF!</v>
      </c>
      <c r="G62" t="e">
        <f t="shared" si="0"/>
        <v>#REF!</v>
      </c>
    </row>
    <row r="63" spans="1:7" x14ac:dyDescent="0.25">
      <c r="A63" s="64" t="s">
        <v>449</v>
      </c>
      <c r="B63" s="68">
        <v>4002</v>
      </c>
      <c r="C63" s="64" t="s">
        <v>367</v>
      </c>
      <c r="D63" s="65">
        <v>63</v>
      </c>
      <c r="E63" s="69">
        <v>67</v>
      </c>
      <c r="F63" s="70" t="e">
        <f t="shared" si="4"/>
        <v>#REF!</v>
      </c>
      <c r="G63" t="e">
        <f t="shared" si="0"/>
        <v>#REF!</v>
      </c>
    </row>
    <row r="64" spans="1:7" x14ac:dyDescent="0.25">
      <c r="A64" s="64" t="s">
        <v>450</v>
      </c>
      <c r="B64" s="68">
        <v>4001</v>
      </c>
      <c r="C64" s="64" t="s">
        <v>451</v>
      </c>
      <c r="D64" s="65">
        <v>64</v>
      </c>
      <c r="E64" s="69">
        <v>68</v>
      </c>
      <c r="F64" s="70" t="e">
        <f t="shared" si="4"/>
        <v>#REF!</v>
      </c>
      <c r="G64" t="e">
        <f t="shared" si="0"/>
        <v>#REF!</v>
      </c>
    </row>
    <row r="65" spans="1:7" x14ac:dyDescent="0.25">
      <c r="A65" s="64" t="s">
        <v>452</v>
      </c>
      <c r="B65" s="68">
        <v>4003</v>
      </c>
      <c r="C65" s="64" t="s">
        <v>433</v>
      </c>
      <c r="D65" s="65">
        <v>65</v>
      </c>
      <c r="E65" s="69">
        <v>45</v>
      </c>
      <c r="F65" s="70">
        <f t="shared" si="4"/>
        <v>43608</v>
      </c>
      <c r="G65" t="str">
        <f t="shared" si="0"/>
        <v>Thursday</v>
      </c>
    </row>
    <row r="66" spans="1:7" x14ac:dyDescent="0.25">
      <c r="A66" s="64" t="s">
        <v>453</v>
      </c>
      <c r="B66" s="68">
        <v>6000</v>
      </c>
      <c r="C66" s="69" t="s">
        <v>454</v>
      </c>
      <c r="D66" s="65">
        <v>66</v>
      </c>
      <c r="E66" s="69">
        <v>69</v>
      </c>
      <c r="F66" s="70">
        <f t="shared" si="4"/>
        <v>43608</v>
      </c>
      <c r="G66" t="str">
        <f t="shared" ref="G66:G78" si="5">TEXT(F66,"dddd")</f>
        <v>Thursday</v>
      </c>
    </row>
    <row r="67" spans="1:7" x14ac:dyDescent="0.25">
      <c r="A67" s="64" t="s">
        <v>455</v>
      </c>
      <c r="B67" s="68">
        <v>6001</v>
      </c>
      <c r="C67" s="69" t="s">
        <v>454</v>
      </c>
      <c r="D67" s="65">
        <v>67</v>
      </c>
      <c r="E67" s="69">
        <v>70</v>
      </c>
      <c r="F67" s="70">
        <f t="shared" si="4"/>
        <v>43608</v>
      </c>
      <c r="G67" t="str">
        <f t="shared" si="5"/>
        <v>Thursday</v>
      </c>
    </row>
    <row r="68" spans="1:7" x14ac:dyDescent="0.25">
      <c r="A68" s="64" t="s">
        <v>456</v>
      </c>
      <c r="B68" s="68">
        <v>6002</v>
      </c>
      <c r="C68" s="69" t="s">
        <v>454</v>
      </c>
      <c r="D68" s="65">
        <v>68</v>
      </c>
      <c r="E68" s="69">
        <v>71</v>
      </c>
      <c r="F68" s="70">
        <f t="shared" si="4"/>
        <v>43612</v>
      </c>
      <c r="G68" t="str">
        <f t="shared" si="5"/>
        <v>Monday</v>
      </c>
    </row>
    <row r="69" spans="1:7" x14ac:dyDescent="0.25">
      <c r="A69" s="64" t="s">
        <v>457</v>
      </c>
      <c r="B69" s="68">
        <v>6003</v>
      </c>
      <c r="C69" s="69" t="s">
        <v>454</v>
      </c>
      <c r="D69" s="65">
        <v>69</v>
      </c>
      <c r="E69" s="69">
        <v>72</v>
      </c>
      <c r="F69" s="70">
        <f t="shared" si="4"/>
        <v>43609</v>
      </c>
      <c r="G69" t="str">
        <f t="shared" si="5"/>
        <v>Friday</v>
      </c>
    </row>
    <row r="70" spans="1:7" x14ac:dyDescent="0.25">
      <c r="A70" s="64" t="s">
        <v>458</v>
      </c>
      <c r="B70" s="68">
        <v>6004</v>
      </c>
      <c r="C70" s="69" t="s">
        <v>454</v>
      </c>
      <c r="D70" s="65">
        <v>70</v>
      </c>
      <c r="E70" s="69">
        <v>73</v>
      </c>
      <c r="F70" s="70">
        <f t="shared" si="4"/>
        <v>43612</v>
      </c>
      <c r="G70" t="str">
        <f t="shared" si="5"/>
        <v>Monday</v>
      </c>
    </row>
    <row r="71" spans="1:7" x14ac:dyDescent="0.25">
      <c r="A71" s="64" t="s">
        <v>459</v>
      </c>
      <c r="B71" s="68">
        <v>2501</v>
      </c>
      <c r="C71" s="64" t="s">
        <v>425</v>
      </c>
      <c r="D71" s="65">
        <v>51</v>
      </c>
      <c r="E71" s="69" t="s">
        <v>460</v>
      </c>
      <c r="F71" s="70">
        <f>F100+7</f>
        <v>7</v>
      </c>
      <c r="G71" t="str">
        <f t="shared" si="5"/>
        <v>Saturday</v>
      </c>
    </row>
    <row r="72" spans="1:7" x14ac:dyDescent="0.25">
      <c r="A72" s="64" t="s">
        <v>461</v>
      </c>
      <c r="B72" s="68">
        <v>6005</v>
      </c>
      <c r="C72" s="69" t="s">
        <v>454</v>
      </c>
      <c r="D72" s="65">
        <v>71</v>
      </c>
      <c r="E72" s="69">
        <v>74</v>
      </c>
      <c r="F72" s="70" t="e">
        <f t="shared" ref="F72:F78" si="6">F62+7</f>
        <v>#REF!</v>
      </c>
      <c r="G72" t="e">
        <f t="shared" si="5"/>
        <v>#REF!</v>
      </c>
    </row>
    <row r="73" spans="1:7" x14ac:dyDescent="0.25">
      <c r="A73" s="64" t="s">
        <v>462</v>
      </c>
      <c r="B73" s="68">
        <v>6100</v>
      </c>
      <c r="C73" s="69" t="s">
        <v>454</v>
      </c>
      <c r="D73" s="65">
        <v>72</v>
      </c>
      <c r="E73" s="69">
        <v>75</v>
      </c>
      <c r="F73" s="70" t="e">
        <f t="shared" si="6"/>
        <v>#REF!</v>
      </c>
      <c r="G73" t="e">
        <f t="shared" si="5"/>
        <v>#REF!</v>
      </c>
    </row>
    <row r="74" spans="1:7" x14ac:dyDescent="0.25">
      <c r="A74" s="64" t="s">
        <v>463</v>
      </c>
      <c r="B74" s="68">
        <v>6101</v>
      </c>
      <c r="C74" s="69" t="s">
        <v>454</v>
      </c>
      <c r="D74" s="65">
        <v>73</v>
      </c>
      <c r="E74" s="69">
        <v>76</v>
      </c>
      <c r="F74" s="70" t="e">
        <f t="shared" si="6"/>
        <v>#REF!</v>
      </c>
      <c r="G74" t="e">
        <f t="shared" si="5"/>
        <v>#REF!</v>
      </c>
    </row>
    <row r="75" spans="1:7" x14ac:dyDescent="0.25">
      <c r="A75" s="64" t="s">
        <v>464</v>
      </c>
      <c r="B75" s="68">
        <v>6102</v>
      </c>
      <c r="C75" s="69" t="s">
        <v>454</v>
      </c>
      <c r="D75" s="65">
        <v>74</v>
      </c>
      <c r="E75" s="69">
        <v>77</v>
      </c>
      <c r="F75" s="70">
        <f t="shared" si="6"/>
        <v>43615</v>
      </c>
      <c r="G75" t="str">
        <f t="shared" si="5"/>
        <v>Thursday</v>
      </c>
    </row>
    <row r="76" spans="1:7" x14ac:dyDescent="0.25">
      <c r="A76" s="64" t="s">
        <v>465</v>
      </c>
      <c r="B76" s="68">
        <v>6103</v>
      </c>
      <c r="C76" s="69" t="s">
        <v>454</v>
      </c>
      <c r="D76" s="65">
        <v>75</v>
      </c>
      <c r="E76" s="69">
        <v>78</v>
      </c>
      <c r="F76" s="70">
        <f t="shared" si="6"/>
        <v>43615</v>
      </c>
      <c r="G76" t="str">
        <f t="shared" si="5"/>
        <v>Thursday</v>
      </c>
    </row>
    <row r="77" spans="1:7" x14ac:dyDescent="0.25">
      <c r="A77" s="64" t="s">
        <v>466</v>
      </c>
      <c r="B77" s="68">
        <v>6104</v>
      </c>
      <c r="C77" s="69" t="s">
        <v>454</v>
      </c>
      <c r="D77" s="65">
        <v>76</v>
      </c>
      <c r="E77" s="69">
        <v>79</v>
      </c>
      <c r="F77" s="70">
        <f t="shared" si="6"/>
        <v>43615</v>
      </c>
      <c r="G77" t="str">
        <f t="shared" si="5"/>
        <v>Thursday</v>
      </c>
    </row>
    <row r="78" spans="1:7" x14ac:dyDescent="0.25">
      <c r="A78" s="64" t="s">
        <v>467</v>
      </c>
      <c r="B78" s="68">
        <v>6105</v>
      </c>
      <c r="C78" s="69" t="s">
        <v>454</v>
      </c>
      <c r="D78" s="65">
        <v>77</v>
      </c>
      <c r="E78" s="69">
        <v>80</v>
      </c>
      <c r="F78" s="70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3">
        <v>1001</v>
      </c>
      <c r="C79" s="71"/>
      <c r="D79" s="72">
        <v>78</v>
      </c>
      <c r="E79" s="66">
        <v>0</v>
      </c>
      <c r="F79" s="21"/>
      <c r="G79" s="21"/>
    </row>
    <row r="80" spans="1:7" x14ac:dyDescent="0.25">
      <c r="A80" t="s">
        <v>266</v>
      </c>
      <c r="B80" s="63">
        <v>1002</v>
      </c>
      <c r="C80" s="71"/>
      <c r="D80" s="72">
        <v>79</v>
      </c>
      <c r="E80" s="66">
        <v>0</v>
      </c>
      <c r="F80" s="67">
        <v>43561</v>
      </c>
      <c r="G80" s="21"/>
    </row>
    <row r="81" spans="1:7" x14ac:dyDescent="0.25">
      <c r="A81" t="s">
        <v>263</v>
      </c>
      <c r="B81" s="63">
        <v>1003</v>
      </c>
      <c r="C81" s="71"/>
      <c r="D81" s="72">
        <v>80</v>
      </c>
      <c r="E81" s="66">
        <v>0</v>
      </c>
      <c r="F81" s="67">
        <v>43561</v>
      </c>
      <c r="G81" s="21"/>
    </row>
    <row r="82" spans="1:7" x14ac:dyDescent="0.25">
      <c r="A82" t="s">
        <v>267</v>
      </c>
      <c r="B82" s="63">
        <v>1004</v>
      </c>
      <c r="C82" s="71"/>
      <c r="D82" s="72">
        <v>81</v>
      </c>
      <c r="E82" s="66">
        <v>0</v>
      </c>
      <c r="F82" s="67">
        <v>43561</v>
      </c>
      <c r="G82" s="21"/>
    </row>
    <row r="83" spans="1:7" x14ac:dyDescent="0.25">
      <c r="A83" t="s">
        <v>255</v>
      </c>
      <c r="B83" s="63">
        <v>1005</v>
      </c>
      <c r="C83" s="71"/>
      <c r="D83" s="72">
        <v>82</v>
      </c>
      <c r="E83" s="66">
        <v>0</v>
      </c>
      <c r="F83" s="67">
        <v>43561</v>
      </c>
      <c r="G83" s="21"/>
    </row>
    <row r="84" spans="1:7" x14ac:dyDescent="0.25">
      <c r="A84" t="s">
        <v>265</v>
      </c>
      <c r="B84" s="63">
        <v>1006</v>
      </c>
      <c r="C84" s="71"/>
      <c r="D84" s="72">
        <v>83</v>
      </c>
      <c r="E84" s="66">
        <v>0</v>
      </c>
      <c r="F84" s="67">
        <v>43561</v>
      </c>
      <c r="G84" s="21"/>
    </row>
    <row r="85" spans="1:7" x14ac:dyDescent="0.25">
      <c r="A85" t="s">
        <v>269</v>
      </c>
      <c r="B85" s="63">
        <v>1007</v>
      </c>
      <c r="C85" s="71"/>
      <c r="D85" s="72">
        <v>84</v>
      </c>
      <c r="E85" s="66">
        <v>0</v>
      </c>
      <c r="F85" s="67">
        <v>43561</v>
      </c>
      <c r="G85" s="21"/>
    </row>
    <row r="86" spans="1:7" x14ac:dyDescent="0.25">
      <c r="A86" t="s">
        <v>588</v>
      </c>
      <c r="B86" s="63">
        <v>1008</v>
      </c>
      <c r="C86" s="71"/>
      <c r="D86" s="72"/>
      <c r="E86" s="66"/>
      <c r="F86" s="67"/>
      <c r="G86" s="21"/>
    </row>
    <row r="87" spans="1:7" x14ac:dyDescent="0.25">
      <c r="A87" s="64" t="s">
        <v>468</v>
      </c>
      <c r="B87" s="68">
        <v>7000</v>
      </c>
      <c r="C87" s="69" t="s">
        <v>62</v>
      </c>
      <c r="D87" s="65">
        <v>85</v>
      </c>
      <c r="E87" s="69">
        <v>88</v>
      </c>
      <c r="F87" s="70">
        <f>F76+7</f>
        <v>43622</v>
      </c>
      <c r="G87" t="str">
        <f t="shared" ref="G87:G93" si="7">TEXT(F87,"dddd")</f>
        <v>Thursday</v>
      </c>
    </row>
    <row r="88" spans="1:7" x14ac:dyDescent="0.25">
      <c r="A88" s="64" t="s">
        <v>469</v>
      </c>
      <c r="B88" s="68">
        <v>7001</v>
      </c>
      <c r="C88" s="69" t="s">
        <v>62</v>
      </c>
      <c r="D88" s="65">
        <v>86</v>
      </c>
      <c r="E88" s="69">
        <v>89</v>
      </c>
      <c r="F88" s="70">
        <f>F77+7</f>
        <v>43622</v>
      </c>
      <c r="G88" t="str">
        <f t="shared" si="7"/>
        <v>Thursday</v>
      </c>
    </row>
    <row r="89" spans="1:7" x14ac:dyDescent="0.25">
      <c r="A89" s="64" t="s">
        <v>470</v>
      </c>
      <c r="B89" s="68">
        <v>7002</v>
      </c>
      <c r="C89" s="69" t="s">
        <v>62</v>
      </c>
      <c r="D89" s="65">
        <v>87</v>
      </c>
      <c r="E89" s="69">
        <v>90</v>
      </c>
      <c r="F89" s="70">
        <f>F78+7</f>
        <v>43626</v>
      </c>
      <c r="G89" t="str">
        <f t="shared" si="7"/>
        <v>Monday</v>
      </c>
    </row>
    <row r="90" spans="1:7" x14ac:dyDescent="0.25">
      <c r="A90" s="64" t="s">
        <v>471</v>
      </c>
      <c r="B90" s="68">
        <v>7003</v>
      </c>
      <c r="C90" s="69" t="s">
        <v>62</v>
      </c>
      <c r="D90" s="65">
        <v>88</v>
      </c>
      <c r="E90" s="69">
        <v>91</v>
      </c>
      <c r="F90" s="70">
        <f>F79+7</f>
        <v>7</v>
      </c>
      <c r="G90" t="str">
        <f t="shared" si="7"/>
        <v>Saturday</v>
      </c>
    </row>
    <row r="91" spans="1:7" x14ac:dyDescent="0.25">
      <c r="A91" s="64" t="s">
        <v>472</v>
      </c>
      <c r="B91" s="68">
        <v>7004</v>
      </c>
      <c r="C91" s="69" t="s">
        <v>62</v>
      </c>
      <c r="D91" s="65">
        <v>89</v>
      </c>
      <c r="E91" s="69">
        <v>92</v>
      </c>
      <c r="F91" s="70">
        <f>F80+7</f>
        <v>43568</v>
      </c>
      <c r="G91" t="str">
        <f t="shared" si="7"/>
        <v>Saturday</v>
      </c>
    </row>
    <row r="92" spans="1:7" x14ac:dyDescent="0.25">
      <c r="A92" s="64" t="s">
        <v>473</v>
      </c>
      <c r="B92" s="68">
        <v>7005</v>
      </c>
      <c r="C92" s="69" t="s">
        <v>62</v>
      </c>
      <c r="D92" s="65">
        <v>90</v>
      </c>
      <c r="E92" s="69">
        <v>93</v>
      </c>
      <c r="F92" s="70">
        <f>F81+7</f>
        <v>43568</v>
      </c>
      <c r="G92" t="str">
        <f t="shared" si="7"/>
        <v>Saturday</v>
      </c>
    </row>
    <row r="93" spans="1:7" x14ac:dyDescent="0.25">
      <c r="A93" s="64" t="s">
        <v>474</v>
      </c>
      <c r="B93" s="68">
        <v>7006</v>
      </c>
      <c r="C93" s="69" t="s">
        <v>62</v>
      </c>
      <c r="D93" s="65">
        <v>91</v>
      </c>
      <c r="E93" s="69">
        <v>94</v>
      </c>
      <c r="F93" s="70">
        <f>F82+7</f>
        <v>43568</v>
      </c>
      <c r="G93" t="str">
        <f t="shared" si="7"/>
        <v>Saturday</v>
      </c>
    </row>
    <row r="94" spans="1:7" x14ac:dyDescent="0.25">
      <c r="A94" s="71" t="s">
        <v>476</v>
      </c>
      <c r="B94" s="68" t="s">
        <v>475</v>
      </c>
    </row>
    <row r="95" spans="1:7" x14ac:dyDescent="0.25">
      <c r="A95" s="71" t="s">
        <v>477</v>
      </c>
      <c r="B95" s="68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533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tabSelected="1"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B203" sqref="B203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0"/>
  <sheetViews>
    <sheetView zoomScale="80" zoomScaleNormal="80" workbookViewId="0">
      <selection activeCell="B22" sqref="B22"/>
    </sheetView>
  </sheetViews>
  <sheetFormatPr defaultRowHeight="15" x14ac:dyDescent="0.25"/>
  <cols>
    <col min="1" max="1" width="27.5703125" bestFit="1" customWidth="1"/>
    <col min="2" max="2" width="24" bestFit="1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560</v>
      </c>
      <c r="B28" t="s">
        <v>564</v>
      </c>
      <c r="C28" t="s">
        <v>563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561</v>
      </c>
      <c r="B29" t="s">
        <v>565</v>
      </c>
      <c r="C29" t="s">
        <v>563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562</v>
      </c>
      <c r="B30" t="s">
        <v>566</v>
      </c>
      <c r="C30" t="s">
        <v>563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52"/>
  <sheetViews>
    <sheetView zoomScale="80" zoomScaleNormal="80" workbookViewId="0">
      <pane ySplit="1" topLeftCell="A2" activePane="bottomLeft" state="frozen"/>
      <selection activeCell="C39" sqref="C39"/>
      <selection pane="bottomLeft" activeCell="B35" sqref="B35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530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6" t="str">
        <f t="shared" ref="I2:I46" si="0">LEFT(B2,20)</f>
        <v>2050_TM151_PPA_RT_01</v>
      </c>
      <c r="J2" t="s">
        <v>166</v>
      </c>
    </row>
    <row r="3" spans="1:10" x14ac:dyDescent="0.25">
      <c r="A3" t="s">
        <v>306</v>
      </c>
      <c r="B3" t="s">
        <v>531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6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532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6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573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6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574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6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575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6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6" t="str">
        <f t="shared" si="0"/>
        <v>2050_TM151_PPA_RT_01</v>
      </c>
      <c r="J8" t="s">
        <v>166</v>
      </c>
    </row>
    <row r="9" spans="1:10" x14ac:dyDescent="0.25">
      <c r="A9" s="74" t="s">
        <v>311</v>
      </c>
      <c r="B9" s="74" t="s">
        <v>513</v>
      </c>
      <c r="C9" s="74" t="str">
        <f>VLOOKUP(D9,'PPA IDs'!$A$2:$B$95,2,0)   &amp;   "_"   &amp;   RIGHT(B9,2)   &amp;   "_"   &amp;   H9</f>
        <v>1006_00_CAG</v>
      </c>
      <c r="D9" s="74" t="s">
        <v>265</v>
      </c>
      <c r="E9" s="74" t="s">
        <v>161</v>
      </c>
      <c r="F9" s="74" t="s">
        <v>170</v>
      </c>
      <c r="G9" s="74" t="s">
        <v>170</v>
      </c>
      <c r="H9" s="74" t="s">
        <v>138</v>
      </c>
      <c r="I9" s="74" t="str">
        <f t="shared" si="0"/>
        <v>2050_TM151_PPA_CG_01</v>
      </c>
      <c r="J9" s="74" t="s">
        <v>166</v>
      </c>
    </row>
    <row r="10" spans="1:10" x14ac:dyDescent="0.25">
      <c r="A10" s="74" t="s">
        <v>311</v>
      </c>
      <c r="B10" s="74" t="s">
        <v>514</v>
      </c>
      <c r="C10" s="74" t="str">
        <f>VLOOKUP(D10,'PPA IDs'!$A$2:$B$95,2,0)   &amp;   "_"   &amp;   RIGHT(B10,2)   &amp;   "_"   &amp;   H10</f>
        <v>1006_01_BTTF</v>
      </c>
      <c r="D10" s="74" t="s">
        <v>265</v>
      </c>
      <c r="E10" s="74" t="s">
        <v>161</v>
      </c>
      <c r="F10" s="74" t="s">
        <v>170</v>
      </c>
      <c r="G10" s="74" t="s">
        <v>170</v>
      </c>
      <c r="H10" s="74" t="s">
        <v>139</v>
      </c>
      <c r="I10" s="77" t="str">
        <f t="shared" si="0"/>
        <v>2050_TM151_PPA_BF_01</v>
      </c>
      <c r="J10" s="74" t="s">
        <v>166</v>
      </c>
    </row>
    <row r="11" spans="1:10" x14ac:dyDescent="0.25">
      <c r="A11" s="74" t="s">
        <v>587</v>
      </c>
      <c r="B11" s="74" t="s">
        <v>589</v>
      </c>
      <c r="C11" s="74" t="str">
        <f>VLOOKUP(D11,'PPA IDs'!$A$2:$B$95,2,0)   &amp;   "_"   &amp;   RIGHT(B11,2)   &amp;   "_"   &amp;   H11</f>
        <v>1008_00_RTFF</v>
      </c>
      <c r="D11" t="s">
        <v>588</v>
      </c>
      <c r="E11" s="74" t="s">
        <v>161</v>
      </c>
      <c r="F11" s="74" t="s">
        <v>170</v>
      </c>
      <c r="G11" s="74" t="s">
        <v>170</v>
      </c>
      <c r="H11" s="74" t="s">
        <v>137</v>
      </c>
      <c r="I11" s="77" t="str">
        <f t="shared" ref="I11:I13" si="2">LEFT(B11,20)</f>
        <v>2050_TM151_PPA_RT_02</v>
      </c>
      <c r="J11" s="74" t="s">
        <v>166</v>
      </c>
    </row>
    <row r="12" spans="1:10" x14ac:dyDescent="0.25">
      <c r="A12" s="74" t="s">
        <v>587</v>
      </c>
      <c r="B12" s="74" t="s">
        <v>590</v>
      </c>
      <c r="C12" s="74" t="str">
        <f>VLOOKUP(D12,'PPA IDs'!$A$2:$B$95,2,0)   &amp;   "_"   &amp;   RIGHT(B12,2)   &amp;   "_"   &amp;   H12</f>
        <v>1008_00_CAG</v>
      </c>
      <c r="D12" s="74" t="s">
        <v>588</v>
      </c>
      <c r="E12" s="74" t="s">
        <v>161</v>
      </c>
      <c r="F12" s="74" t="s">
        <v>170</v>
      </c>
      <c r="G12" s="74" t="s">
        <v>170</v>
      </c>
      <c r="H12" s="74" t="s">
        <v>138</v>
      </c>
      <c r="I12" s="74" t="str">
        <f t="shared" si="2"/>
        <v>2050_TM151_PPA_CG_02</v>
      </c>
      <c r="J12" s="74" t="s">
        <v>166</v>
      </c>
    </row>
    <row r="13" spans="1:10" x14ac:dyDescent="0.25">
      <c r="A13" s="75" t="s">
        <v>587</v>
      </c>
      <c r="B13" s="75" t="s">
        <v>591</v>
      </c>
      <c r="C13" s="75" t="str">
        <f>VLOOKUP(D13,'PPA IDs'!$A$2:$B$95,2,0)   &amp;   "_"   &amp;   RIGHT(B13,2)   &amp;   "_"   &amp;   H13</f>
        <v>1008_00_BTTF</v>
      </c>
      <c r="D13" s="75" t="s">
        <v>588</v>
      </c>
      <c r="E13" s="75" t="s">
        <v>161</v>
      </c>
      <c r="F13" s="75" t="s">
        <v>170</v>
      </c>
      <c r="G13" s="75" t="s">
        <v>170</v>
      </c>
      <c r="H13" s="75" t="s">
        <v>139</v>
      </c>
      <c r="I13" s="78" t="str">
        <f t="shared" si="2"/>
        <v>2050_TM151_PPA_BF_02</v>
      </c>
      <c r="J13" s="75" t="s">
        <v>166</v>
      </c>
    </row>
    <row r="14" spans="1:10" x14ac:dyDescent="0.25">
      <c r="A14" t="s">
        <v>310</v>
      </c>
      <c r="B14" t="s">
        <v>518</v>
      </c>
      <c r="C14" t="str">
        <f>VLOOKUP(D14,'PPA IDs'!$A$2:$B$95,2,0)   &amp;   "_"   &amp;   RIGHT(B14,2)   &amp;   "_"   &amp;   H14</f>
        <v>1004_02_RTFF</v>
      </c>
      <c r="D14" t="s">
        <v>267</v>
      </c>
      <c r="E14" t="s">
        <v>161</v>
      </c>
      <c r="F14" t="s">
        <v>91</v>
      </c>
      <c r="G14" t="s">
        <v>163</v>
      </c>
      <c r="H14" t="s">
        <v>137</v>
      </c>
      <c r="I14" s="76" t="str">
        <f t="shared" si="0"/>
        <v>2050_TM151_PPA_RT_01</v>
      </c>
      <c r="J14" t="s">
        <v>166</v>
      </c>
    </row>
    <row r="15" spans="1:10" x14ac:dyDescent="0.25">
      <c r="A15" s="74" t="s">
        <v>310</v>
      </c>
      <c r="B15" s="74" t="s">
        <v>493</v>
      </c>
      <c r="C15" s="74" t="str">
        <f>VLOOKUP(D15,'PPA IDs'!$A$2:$B$95,2,0)   &amp;   "_"   &amp;   RIGHT(B15,2)   &amp;   "_"   &amp;   H15</f>
        <v>1004_01_CAG</v>
      </c>
      <c r="D15" s="74" t="s">
        <v>267</v>
      </c>
      <c r="E15" s="74" t="s">
        <v>161</v>
      </c>
      <c r="F15" s="74" t="s">
        <v>91</v>
      </c>
      <c r="G15" s="74" t="s">
        <v>163</v>
      </c>
      <c r="H15" s="74" t="s">
        <v>138</v>
      </c>
      <c r="I15" s="77" t="str">
        <f t="shared" si="0"/>
        <v>2050_TM151_PPA_CG_01</v>
      </c>
      <c r="J15" s="74" t="s">
        <v>166</v>
      </c>
    </row>
    <row r="16" spans="1:10" x14ac:dyDescent="0.25">
      <c r="A16" s="74" t="s">
        <v>310</v>
      </c>
      <c r="B16" s="74" t="s">
        <v>515</v>
      </c>
      <c r="C16" s="74" t="str">
        <f>VLOOKUP(D16,'PPA IDs'!$A$2:$B$95,2,0)   &amp;   "_"   &amp;   RIGHT(B16,2)   &amp;   "_"   &amp;   H16</f>
        <v>1004_02_BTTF</v>
      </c>
      <c r="D16" s="74" t="s">
        <v>267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7" t="str">
        <f t="shared" si="0"/>
        <v>2050_TM151_PPA_BF_01</v>
      </c>
      <c r="J16" s="74" t="s">
        <v>166</v>
      </c>
    </row>
    <row r="17" spans="1:10" x14ac:dyDescent="0.25">
      <c r="A17" s="74" t="s">
        <v>310</v>
      </c>
      <c r="B17" s="74" t="s">
        <v>516</v>
      </c>
      <c r="C17" s="74" t="s">
        <v>534</v>
      </c>
      <c r="D17" s="74" t="s">
        <v>495</v>
      </c>
      <c r="E17" s="74" t="s">
        <v>161</v>
      </c>
      <c r="F17" s="74" t="s">
        <v>91</v>
      </c>
      <c r="G17" s="74" t="s">
        <v>163</v>
      </c>
      <c r="H17" s="74" t="s">
        <v>137</v>
      </c>
      <c r="I17" s="76" t="str">
        <f t="shared" si="0"/>
        <v>2050_TM151_PPA_RT_01</v>
      </c>
      <c r="J17" s="74" t="s">
        <v>166</v>
      </c>
    </row>
    <row r="18" spans="1:10" x14ac:dyDescent="0.25">
      <c r="A18" s="74" t="s">
        <v>310</v>
      </c>
      <c r="B18" s="74" t="s">
        <v>492</v>
      </c>
      <c r="C18" s="74" t="s">
        <v>491</v>
      </c>
      <c r="D18" s="74" t="s">
        <v>495</v>
      </c>
      <c r="E18" s="74" t="s">
        <v>161</v>
      </c>
      <c r="F18" s="74" t="s">
        <v>91</v>
      </c>
      <c r="G18" s="74" t="s">
        <v>163</v>
      </c>
      <c r="H18" s="74" t="s">
        <v>138</v>
      </c>
      <c r="I18" s="77" t="str">
        <f t="shared" si="0"/>
        <v>2050_TM151_PPA_CG_01</v>
      </c>
      <c r="J18" s="74" t="s">
        <v>166</v>
      </c>
    </row>
    <row r="19" spans="1:10" x14ac:dyDescent="0.25">
      <c r="A19" s="75" t="s">
        <v>310</v>
      </c>
      <c r="B19" s="75" t="s">
        <v>500</v>
      </c>
      <c r="C19" s="75" t="s">
        <v>511</v>
      </c>
      <c r="D19" s="75" t="s">
        <v>495</v>
      </c>
      <c r="E19" s="75" t="s">
        <v>161</v>
      </c>
      <c r="F19" s="75" t="s">
        <v>91</v>
      </c>
      <c r="G19" s="75" t="s">
        <v>163</v>
      </c>
      <c r="H19" s="75" t="s">
        <v>139</v>
      </c>
      <c r="I19" s="75" t="str">
        <f t="shared" si="0"/>
        <v>2050_TM151_PPA_BF_01</v>
      </c>
      <c r="J19" s="75" t="s">
        <v>166</v>
      </c>
    </row>
    <row r="20" spans="1:10" x14ac:dyDescent="0.25">
      <c r="A20" t="s">
        <v>309</v>
      </c>
      <c r="B20" t="s">
        <v>519</v>
      </c>
      <c r="C20" t="str">
        <f>VLOOKUP(D20,'PPA IDs'!$A$2:$B$95,2,0)   &amp;   "_"   &amp;   RIGHT(B20,2)   &amp;   "_"   &amp;   H20</f>
        <v>1003_01_RTFF</v>
      </c>
      <c r="D20" t="s">
        <v>263</v>
      </c>
      <c r="E20" t="s">
        <v>161</v>
      </c>
      <c r="F20" t="s">
        <v>91</v>
      </c>
      <c r="G20" t="s">
        <v>264</v>
      </c>
      <c r="H20" t="s">
        <v>137</v>
      </c>
      <c r="I20" t="str">
        <f t="shared" si="0"/>
        <v>2050_TM151_PPA_RT_02</v>
      </c>
      <c r="J20" t="s">
        <v>166</v>
      </c>
    </row>
    <row r="21" spans="1:10" x14ac:dyDescent="0.25">
      <c r="A21" t="s">
        <v>309</v>
      </c>
      <c r="B21" t="s">
        <v>538</v>
      </c>
      <c r="C21" t="str">
        <f>VLOOKUP(D21,'PPA IDs'!$A$2:$B$95,2,0)   &amp;   "_"   &amp;   RIGHT(B21,2)   &amp;   "_"   &amp;   H21</f>
        <v>1003_03_CAG</v>
      </c>
      <c r="D21" t="s">
        <v>263</v>
      </c>
      <c r="E21" t="s">
        <v>161</v>
      </c>
      <c r="F21" t="s">
        <v>91</v>
      </c>
      <c r="G21" t="s">
        <v>264</v>
      </c>
      <c r="H21" t="s">
        <v>138</v>
      </c>
      <c r="I21" s="74" t="s">
        <v>506</v>
      </c>
      <c r="J21" t="s">
        <v>166</v>
      </c>
    </row>
    <row r="22" spans="1:10" x14ac:dyDescent="0.25">
      <c r="A22" t="s">
        <v>309</v>
      </c>
      <c r="B22" t="s">
        <v>520</v>
      </c>
      <c r="C22" t="str">
        <f>VLOOKUP(D22,'PPA IDs'!$A$2:$B$95,2,0)   &amp;   "_"   &amp;   RIGHT(B22,2)   &amp;   "_"   &amp;   H22</f>
        <v>1003_02_BTTF</v>
      </c>
      <c r="D22" t="s">
        <v>263</v>
      </c>
      <c r="E22" t="s">
        <v>161</v>
      </c>
      <c r="F22" t="s">
        <v>91</v>
      </c>
      <c r="G22" t="s">
        <v>264</v>
      </c>
      <c r="H22" t="s">
        <v>139</v>
      </c>
      <c r="I22" s="74" t="str">
        <f t="shared" si="0"/>
        <v>2050_TM151_PPA_BF_02</v>
      </c>
      <c r="J22" t="s">
        <v>166</v>
      </c>
    </row>
    <row r="23" spans="1:10" x14ac:dyDescent="0.25">
      <c r="A23" t="s">
        <v>308</v>
      </c>
      <c r="B23" t="s">
        <v>521</v>
      </c>
      <c r="C23" t="str">
        <f>VLOOKUP(D23,'PPA IDs'!$A$2:$B$95,2,0)   &amp;   "_"   &amp;   RIGHT(B23,2)   &amp;   "_"   &amp;   H23</f>
        <v>1002_01_RTFF</v>
      </c>
      <c r="D23" t="s">
        <v>266</v>
      </c>
      <c r="E23" t="s">
        <v>161</v>
      </c>
      <c r="F23" t="s">
        <v>91</v>
      </c>
      <c r="G23" t="s">
        <v>264</v>
      </c>
      <c r="H23" t="s">
        <v>137</v>
      </c>
      <c r="I23" s="76" t="str">
        <f t="shared" si="0"/>
        <v>2050_TM151_PPA_RT_02</v>
      </c>
      <c r="J23" t="s">
        <v>166</v>
      </c>
    </row>
    <row r="24" spans="1:10" x14ac:dyDescent="0.25">
      <c r="A24" t="s">
        <v>308</v>
      </c>
      <c r="B24" t="s">
        <v>522</v>
      </c>
      <c r="C24" t="str">
        <f>VLOOKUP(D24,'PPA IDs'!$A$2:$B$95,2,0)   &amp;   "_"   &amp;   RIGHT(B24,2)   &amp;   "_"   &amp;   H24</f>
        <v>1002_00_CAG</v>
      </c>
      <c r="D24" t="s">
        <v>266</v>
      </c>
      <c r="E24" t="s">
        <v>161</v>
      </c>
      <c r="F24" t="s">
        <v>91</v>
      </c>
      <c r="G24" t="s">
        <v>264</v>
      </c>
      <c r="H24" t="s">
        <v>138</v>
      </c>
      <c r="I24" s="74" t="str">
        <f t="shared" si="0"/>
        <v>2050_TM151_PPA_CG_02</v>
      </c>
      <c r="J24" t="s">
        <v>166</v>
      </c>
    </row>
    <row r="25" spans="1:10" x14ac:dyDescent="0.25">
      <c r="A25" t="s">
        <v>308</v>
      </c>
      <c r="B25" t="s">
        <v>523</v>
      </c>
      <c r="C25" t="str">
        <f>VLOOKUP(D25,'PPA IDs'!$A$2:$B$95,2,0)   &amp;   "_"   &amp;   RIGHT(B25,2)   &amp;   "_"   &amp;   H25</f>
        <v>1002_01_BTTF</v>
      </c>
      <c r="D25" t="s">
        <v>266</v>
      </c>
      <c r="E25" t="s">
        <v>161</v>
      </c>
      <c r="F25" t="s">
        <v>91</v>
      </c>
      <c r="G25" t="s">
        <v>264</v>
      </c>
      <c r="H25" t="s">
        <v>139</v>
      </c>
      <c r="I25" s="77" t="str">
        <f t="shared" si="0"/>
        <v>2050_TM151_PPA_BF_02</v>
      </c>
      <c r="J25" t="s">
        <v>166</v>
      </c>
    </row>
    <row r="26" spans="1:10" x14ac:dyDescent="0.25">
      <c r="A26" t="s">
        <v>307</v>
      </c>
      <c r="B26" t="s">
        <v>524</v>
      </c>
      <c r="C26" t="str">
        <f>VLOOKUP(D26,'PPA IDs'!$A$2:$B$95,2,0)   &amp;   "_"   &amp;   RIGHT(B26,2)   &amp;   "_"   &amp;   H26</f>
        <v>1001_03_RTFF</v>
      </c>
      <c r="D26" t="s">
        <v>268</v>
      </c>
      <c r="E26" t="s">
        <v>161</v>
      </c>
      <c r="F26" t="s">
        <v>91</v>
      </c>
      <c r="G26" t="s">
        <v>264</v>
      </c>
      <c r="H26" s="74" t="s">
        <v>137</v>
      </c>
      <c r="I26" s="76" t="str">
        <f t="shared" si="0"/>
        <v>2050_TM151_PPA_RT_02</v>
      </c>
      <c r="J26" t="s">
        <v>166</v>
      </c>
    </row>
    <row r="27" spans="1:10" x14ac:dyDescent="0.25">
      <c r="A27" t="s">
        <v>307</v>
      </c>
      <c r="B27" t="s">
        <v>525</v>
      </c>
      <c r="C27" t="str">
        <f>VLOOKUP(D27,'PPA IDs'!$A$2:$B$95,2,0)   &amp;   "_"   &amp;   RIGHT(B27,2)   &amp;   "_"   &amp;   H27</f>
        <v>1001_02_CAG</v>
      </c>
      <c r="D27" t="s">
        <v>268</v>
      </c>
      <c r="E27" t="s">
        <v>161</v>
      </c>
      <c r="F27" t="s">
        <v>91</v>
      </c>
      <c r="G27" t="s">
        <v>264</v>
      </c>
      <c r="H27" s="74" t="s">
        <v>138</v>
      </c>
      <c r="I27" s="74" t="str">
        <f t="shared" si="0"/>
        <v>2050_TM151_PPA_CG_02</v>
      </c>
      <c r="J27" t="s">
        <v>166</v>
      </c>
    </row>
    <row r="28" spans="1:10" x14ac:dyDescent="0.25">
      <c r="A28" s="74" t="s">
        <v>307</v>
      </c>
      <c r="B28" s="74" t="s">
        <v>526</v>
      </c>
      <c r="C28" s="74" t="str">
        <f>VLOOKUP(D28,'PPA IDs'!$A$2:$B$95,2,0)   &amp;   "_"   &amp;   RIGHT(B28,2)   &amp;   "_"   &amp;   H28</f>
        <v>1001_02_BTTF</v>
      </c>
      <c r="D28" s="74" t="s">
        <v>268</v>
      </c>
      <c r="E28" s="74" t="s">
        <v>161</v>
      </c>
      <c r="F28" s="74" t="s">
        <v>91</v>
      </c>
      <c r="G28" s="74" t="s">
        <v>264</v>
      </c>
      <c r="H28" s="74" t="s">
        <v>139</v>
      </c>
      <c r="I28" s="74" t="str">
        <f t="shared" si="0"/>
        <v>2050_TM151_PPA_BF_02</v>
      </c>
      <c r="J28" s="74" t="s">
        <v>166</v>
      </c>
    </row>
    <row r="29" spans="1:10" x14ac:dyDescent="0.25">
      <c r="A29" t="s">
        <v>307</v>
      </c>
      <c r="B29" t="s">
        <v>584</v>
      </c>
      <c r="C29" t="str">
        <f>VLOOKUP(D29,'PPA IDs'!$A$2:$B$95,2,0)   &amp;   "_"   &amp;   RIGHT(B29,2)   &amp;   "_"   &amp;   H29</f>
        <v>1001_04_RTFF</v>
      </c>
      <c r="D29" t="s">
        <v>268</v>
      </c>
      <c r="E29" t="s">
        <v>161</v>
      </c>
      <c r="F29" t="s">
        <v>91</v>
      </c>
      <c r="G29" t="s">
        <v>264</v>
      </c>
      <c r="H29" s="74" t="s">
        <v>137</v>
      </c>
      <c r="I29" s="76" t="str">
        <f t="shared" ref="I29:I31" si="3">LEFT(B29,20)</f>
        <v>2050_TM151_PPA_RT_02</v>
      </c>
      <c r="J29" t="s">
        <v>166</v>
      </c>
    </row>
    <row r="30" spans="1:10" x14ac:dyDescent="0.25">
      <c r="A30" t="s">
        <v>307</v>
      </c>
      <c r="B30" t="s">
        <v>585</v>
      </c>
      <c r="C30" t="str">
        <f>VLOOKUP(D30,'PPA IDs'!$A$2:$B$95,2,0)   &amp;   "_"   &amp;   RIGHT(B30,2)   &amp;   "_"   &amp;   H30</f>
        <v>1001_03_CAG</v>
      </c>
      <c r="D30" t="s">
        <v>268</v>
      </c>
      <c r="E30" t="s">
        <v>161</v>
      </c>
      <c r="F30" t="s">
        <v>91</v>
      </c>
      <c r="G30" t="s">
        <v>264</v>
      </c>
      <c r="H30" s="74" t="s">
        <v>138</v>
      </c>
      <c r="I30" s="74" t="str">
        <f t="shared" si="3"/>
        <v>2050_TM151_PPA_CG_02</v>
      </c>
      <c r="J30" t="s">
        <v>166</v>
      </c>
    </row>
    <row r="31" spans="1:10" x14ac:dyDescent="0.25">
      <c r="A31" s="74" t="s">
        <v>307</v>
      </c>
      <c r="B31" s="74" t="s">
        <v>586</v>
      </c>
      <c r="C31" s="74" t="str">
        <f>VLOOKUP(D31,'PPA IDs'!$A$2:$B$95,2,0)   &amp;   "_"   &amp;   RIGHT(B31,2)   &amp;   "_"   &amp;   H31</f>
        <v>1001_03_BTTF</v>
      </c>
      <c r="D31" s="74" t="s">
        <v>268</v>
      </c>
      <c r="E31" s="74" t="s">
        <v>161</v>
      </c>
      <c r="F31" s="74" t="s">
        <v>91</v>
      </c>
      <c r="G31" s="74" t="s">
        <v>264</v>
      </c>
      <c r="H31" s="74" t="s">
        <v>139</v>
      </c>
      <c r="I31" s="74" t="str">
        <f t="shared" si="3"/>
        <v>2050_TM151_PPA_BF_02</v>
      </c>
      <c r="J31" s="74" t="s">
        <v>166</v>
      </c>
    </row>
    <row r="32" spans="1:10" x14ac:dyDescent="0.25">
      <c r="A32" s="74" t="s">
        <v>312</v>
      </c>
      <c r="B32" s="74" t="s">
        <v>527</v>
      </c>
      <c r="C32" s="74" t="str">
        <f>VLOOKUP(D32,'PPA IDs'!$A$2:$B$95,2,0)   &amp;   "_"   &amp;   RIGHT(B32,2)   &amp;   "_"   &amp;   H32</f>
        <v>1007_01_RTFF</v>
      </c>
      <c r="D32" s="74" t="s">
        <v>269</v>
      </c>
      <c r="E32" s="74" t="s">
        <v>161</v>
      </c>
      <c r="F32" s="74" t="s">
        <v>91</v>
      </c>
      <c r="G32" s="74" t="s">
        <v>163</v>
      </c>
      <c r="H32" s="74" t="s">
        <v>137</v>
      </c>
      <c r="I32" s="74" t="str">
        <f t="shared" si="0"/>
        <v>2050_TM151_PPA_RT_02</v>
      </c>
      <c r="J32" s="74" t="s">
        <v>166</v>
      </c>
    </row>
    <row r="33" spans="1:10" x14ac:dyDescent="0.25">
      <c r="A33" s="74" t="s">
        <v>312</v>
      </c>
      <c r="B33" s="74" t="s">
        <v>528</v>
      </c>
      <c r="C33" s="74" t="str">
        <f>VLOOKUP(D33,'PPA IDs'!$A$2:$B$95,2,0)   &amp;   "_"   &amp;   RIGHT(B33,2)   &amp;   "_"   &amp;   H33</f>
        <v>1007_01_CAG</v>
      </c>
      <c r="D33" s="74" t="s">
        <v>269</v>
      </c>
      <c r="E33" s="74" t="s">
        <v>161</v>
      </c>
      <c r="F33" s="74" t="s">
        <v>91</v>
      </c>
      <c r="G33" s="74" t="s">
        <v>163</v>
      </c>
      <c r="H33" s="74" t="s">
        <v>138</v>
      </c>
      <c r="I33" s="74" t="str">
        <f t="shared" si="0"/>
        <v>2050_TM151_PPA_CG_02</v>
      </c>
      <c r="J33" s="74" t="s">
        <v>166</v>
      </c>
    </row>
    <row r="34" spans="1:10" x14ac:dyDescent="0.25">
      <c r="A34" s="75" t="s">
        <v>312</v>
      </c>
      <c r="B34" s="75" t="s">
        <v>529</v>
      </c>
      <c r="C34" s="75" t="str">
        <f>VLOOKUP(D34,'PPA IDs'!$A$2:$B$95,2,0)   &amp;   "_"   &amp;   RIGHT(B34,2)   &amp;   "_"   &amp;   H34</f>
        <v>1007_02_BTTF</v>
      </c>
      <c r="D34" s="75" t="s">
        <v>269</v>
      </c>
      <c r="E34" s="75" t="s">
        <v>161</v>
      </c>
      <c r="F34" s="75" t="s">
        <v>91</v>
      </c>
      <c r="G34" s="75" t="s">
        <v>163</v>
      </c>
      <c r="H34" s="75" t="s">
        <v>139</v>
      </c>
      <c r="I34" s="78" t="str">
        <f t="shared" si="0"/>
        <v>2050_TM151_PPA_BF_02</v>
      </c>
      <c r="J34" s="75" t="s">
        <v>166</v>
      </c>
    </row>
    <row r="35" spans="1:10" x14ac:dyDescent="0.25">
      <c r="A35" t="s">
        <v>547</v>
      </c>
      <c r="B35" s="77" t="s">
        <v>546</v>
      </c>
      <c r="C35" t="str">
        <f>MID(B35,22,4)&amp;"_"&amp;RIGHT(B35,2)&amp;"_"&amp;H35</f>
        <v>2102_00_RTFF</v>
      </c>
      <c r="D35" s="77" t="s">
        <v>361</v>
      </c>
      <c r="E35" s="74" t="s">
        <v>161</v>
      </c>
      <c r="F35" s="74" t="s">
        <v>91</v>
      </c>
      <c r="G35" s="74" t="s">
        <v>208</v>
      </c>
      <c r="H35" s="74" t="str">
        <f>IF(MID(B35,16,2)="RT","RTFF",IF(MID(B35,16,2)="CG","CAG","BTTF"))</f>
        <v>RTFF</v>
      </c>
      <c r="I35" s="76" t="str">
        <f t="shared" si="0"/>
        <v>2050_TM151_PPA_RT_02</v>
      </c>
      <c r="J35" s="74" t="s">
        <v>166</v>
      </c>
    </row>
    <row r="36" spans="1:10" x14ac:dyDescent="0.25">
      <c r="A36" t="s">
        <v>547</v>
      </c>
      <c r="B36" s="77" t="s">
        <v>548</v>
      </c>
      <c r="C36" t="str">
        <f t="shared" ref="C36:C42" si="4">MID(B36,22,4)&amp;"_"&amp;RIGHT(B36,2)&amp;"_"&amp;H36</f>
        <v>2102_00_CAG</v>
      </c>
      <c r="D36" s="77" t="s">
        <v>361</v>
      </c>
      <c r="E36" s="74" t="s">
        <v>161</v>
      </c>
      <c r="F36" s="74" t="s">
        <v>91</v>
      </c>
      <c r="G36" s="74" t="s">
        <v>208</v>
      </c>
      <c r="H36" s="74" t="str">
        <f t="shared" ref="H36:H37" si="5">IF(MID(B36,16,2)="RT","RTFF",IF(MID(B36,16,2)="CG","CAG","BTTF"))</f>
        <v>CAG</v>
      </c>
      <c r="I36" s="76" t="str">
        <f t="shared" si="0"/>
        <v>2050_TM151_PPA_CG_02</v>
      </c>
      <c r="J36" s="74" t="s">
        <v>166</v>
      </c>
    </row>
    <row r="37" spans="1:10" x14ac:dyDescent="0.25">
      <c r="A37" t="s">
        <v>547</v>
      </c>
      <c r="B37" s="77" t="s">
        <v>549</v>
      </c>
      <c r="C37" t="str">
        <f t="shared" si="4"/>
        <v>2102_00_BTTF</v>
      </c>
      <c r="D37" s="77" t="s">
        <v>361</v>
      </c>
      <c r="E37" s="74" t="s">
        <v>161</v>
      </c>
      <c r="F37" s="74" t="s">
        <v>91</v>
      </c>
      <c r="G37" s="74" t="s">
        <v>208</v>
      </c>
      <c r="H37" s="74" t="str">
        <f t="shared" si="5"/>
        <v>BTTF</v>
      </c>
      <c r="I37" s="76" t="str">
        <f t="shared" si="0"/>
        <v>2050_TM151_PPA_BF_02</v>
      </c>
      <c r="J37" s="74" t="s">
        <v>166</v>
      </c>
    </row>
    <row r="38" spans="1:10" x14ac:dyDescent="0.25">
      <c r="A38" t="s">
        <v>550</v>
      </c>
      <c r="B38" s="77" t="s">
        <v>554</v>
      </c>
      <c r="C38" t="str">
        <f t="shared" si="4"/>
        <v>2303_00_RTFF</v>
      </c>
      <c r="D38" s="77" t="s">
        <v>551</v>
      </c>
      <c r="E38" t="s">
        <v>161</v>
      </c>
      <c r="F38" t="s">
        <v>91</v>
      </c>
      <c r="G38" t="s">
        <v>163</v>
      </c>
      <c r="H38" t="s">
        <v>137</v>
      </c>
      <c r="I38" s="76" t="str">
        <f t="shared" si="0"/>
        <v>2050_TM151_PPA_RT_04</v>
      </c>
      <c r="J38" s="74" t="s">
        <v>166</v>
      </c>
    </row>
    <row r="39" spans="1:10" x14ac:dyDescent="0.25">
      <c r="A39" t="s">
        <v>550</v>
      </c>
      <c r="B39" s="77" t="s">
        <v>555</v>
      </c>
      <c r="C39" t="str">
        <f t="shared" si="4"/>
        <v>2303_00_CAG</v>
      </c>
      <c r="D39" s="77" t="s">
        <v>551</v>
      </c>
      <c r="E39" s="74" t="s">
        <v>161</v>
      </c>
      <c r="F39" s="74" t="s">
        <v>91</v>
      </c>
      <c r="G39" s="74" t="s">
        <v>163</v>
      </c>
      <c r="H39" s="74" t="s">
        <v>138</v>
      </c>
      <c r="I39" s="76" t="str">
        <f t="shared" si="0"/>
        <v>2050_TM151_PPA_CG_04</v>
      </c>
      <c r="J39" s="74" t="s">
        <v>166</v>
      </c>
    </row>
    <row r="40" spans="1:10" x14ac:dyDescent="0.25">
      <c r="A40" t="s">
        <v>550</v>
      </c>
      <c r="B40" s="77" t="s">
        <v>556</v>
      </c>
      <c r="C40" t="str">
        <f t="shared" si="4"/>
        <v>2303_00_BTTF</v>
      </c>
      <c r="D40" s="77" t="s">
        <v>551</v>
      </c>
      <c r="E40" s="74" t="s">
        <v>161</v>
      </c>
      <c r="F40" s="74" t="s">
        <v>91</v>
      </c>
      <c r="G40" s="74" t="s">
        <v>163</v>
      </c>
      <c r="H40" s="74" t="s">
        <v>139</v>
      </c>
      <c r="I40" s="76" t="str">
        <f t="shared" si="0"/>
        <v>2050_TM151_PPA_BF_04</v>
      </c>
      <c r="J40" s="74" t="s">
        <v>166</v>
      </c>
    </row>
    <row r="41" spans="1:10" x14ac:dyDescent="0.25">
      <c r="A41" t="s">
        <v>553</v>
      </c>
      <c r="B41" s="77" t="s">
        <v>557</v>
      </c>
      <c r="C41" t="str">
        <f t="shared" si="4"/>
        <v>2302_00_RTFF</v>
      </c>
      <c r="D41" s="77" t="s">
        <v>552</v>
      </c>
      <c r="E41" t="s">
        <v>161</v>
      </c>
      <c r="F41" t="s">
        <v>91</v>
      </c>
      <c r="G41" t="s">
        <v>163</v>
      </c>
      <c r="H41" t="s">
        <v>137</v>
      </c>
      <c r="I41" s="76" t="str">
        <f t="shared" si="0"/>
        <v>2050_TM151_PPA_RT_04</v>
      </c>
      <c r="J41" s="74" t="s">
        <v>166</v>
      </c>
    </row>
    <row r="42" spans="1:10" x14ac:dyDescent="0.25">
      <c r="A42" t="s">
        <v>553</v>
      </c>
      <c r="B42" s="77" t="s">
        <v>558</v>
      </c>
      <c r="C42" t="str">
        <f t="shared" si="4"/>
        <v>2302_00_CAG</v>
      </c>
      <c r="D42" s="77" t="s">
        <v>552</v>
      </c>
      <c r="E42" s="74" t="s">
        <v>161</v>
      </c>
      <c r="F42" s="74" t="s">
        <v>91</v>
      </c>
      <c r="G42" s="74" t="s">
        <v>163</v>
      </c>
      <c r="H42" s="74" t="s">
        <v>138</v>
      </c>
      <c r="I42" s="76" t="str">
        <f t="shared" si="0"/>
        <v>2050_TM151_PPA_CG_04</v>
      </c>
      <c r="J42" s="74" t="s">
        <v>166</v>
      </c>
    </row>
    <row r="43" spans="1:10" x14ac:dyDescent="0.25">
      <c r="A43" t="s">
        <v>553</v>
      </c>
      <c r="B43" s="77" t="s">
        <v>559</v>
      </c>
      <c r="C43" t="str">
        <f>MID(B43,22,4)&amp;"_"&amp;RIGHT(B43,2)&amp;"_"&amp;H43</f>
        <v>2302_00_BTTF</v>
      </c>
      <c r="D43" s="77" t="s">
        <v>552</v>
      </c>
      <c r="E43" s="74" t="s">
        <v>161</v>
      </c>
      <c r="F43" s="74" t="s">
        <v>91</v>
      </c>
      <c r="G43" s="74" t="s">
        <v>163</v>
      </c>
      <c r="H43" s="74" t="s">
        <v>139</v>
      </c>
      <c r="I43" s="76" t="str">
        <f t="shared" si="0"/>
        <v>2050_TM151_PPA_BF_04</v>
      </c>
      <c r="J43" s="74" t="s">
        <v>166</v>
      </c>
    </row>
    <row r="44" spans="1:10" x14ac:dyDescent="0.25">
      <c r="A44" t="s">
        <v>567</v>
      </c>
      <c r="B44" s="77" t="s">
        <v>572</v>
      </c>
      <c r="C44" t="str">
        <f t="shared" ref="C44:C49" si="6">MID(B44,22,4)&amp;"_"&amp;RIGHT(B44,2)&amp;"_"&amp;H44</f>
        <v>2601_00_RTFF</v>
      </c>
      <c r="D44" s="77" t="s">
        <v>568</v>
      </c>
      <c r="E44" s="74" t="s">
        <v>161</v>
      </c>
      <c r="F44" s="74" t="s">
        <v>91</v>
      </c>
      <c r="G44" s="77" t="s">
        <v>569</v>
      </c>
      <c r="H44" t="s">
        <v>137</v>
      </c>
      <c r="I44" s="76" t="str">
        <f t="shared" si="0"/>
        <v>2050_TM151_PPA_RT_04</v>
      </c>
      <c r="J44" s="74" t="s">
        <v>166</v>
      </c>
    </row>
    <row r="45" spans="1:10" x14ac:dyDescent="0.25">
      <c r="A45" t="s">
        <v>567</v>
      </c>
      <c r="B45" s="77" t="s">
        <v>571</v>
      </c>
      <c r="C45" t="str">
        <f t="shared" si="6"/>
        <v>2601_00_CAG</v>
      </c>
      <c r="D45" s="77" t="s">
        <v>568</v>
      </c>
      <c r="E45" s="74" t="s">
        <v>161</v>
      </c>
      <c r="F45" s="74" t="s">
        <v>91</v>
      </c>
      <c r="G45" s="77" t="s">
        <v>569</v>
      </c>
      <c r="H45" s="74" t="s">
        <v>138</v>
      </c>
      <c r="I45" s="76" t="str">
        <f t="shared" si="0"/>
        <v>2050_TM151_PPA_CG_04</v>
      </c>
      <c r="J45" s="74" t="s">
        <v>166</v>
      </c>
    </row>
    <row r="46" spans="1:10" x14ac:dyDescent="0.25">
      <c r="A46" t="s">
        <v>567</v>
      </c>
      <c r="B46" s="77" t="s">
        <v>570</v>
      </c>
      <c r="C46" t="str">
        <f t="shared" si="6"/>
        <v>2601_00_BTTF</v>
      </c>
      <c r="D46" s="77" t="s">
        <v>568</v>
      </c>
      <c r="E46" s="74" t="s">
        <v>161</v>
      </c>
      <c r="F46" s="74" t="s">
        <v>91</v>
      </c>
      <c r="G46" s="77" t="s">
        <v>569</v>
      </c>
      <c r="H46" s="74" t="s">
        <v>139</v>
      </c>
      <c r="I46" s="76" t="str">
        <f t="shared" si="0"/>
        <v>2050_TM151_PPA_BF_04</v>
      </c>
      <c r="J46" s="74" t="s">
        <v>166</v>
      </c>
    </row>
    <row r="47" spans="1:10" x14ac:dyDescent="0.25">
      <c r="A47" t="s">
        <v>550</v>
      </c>
      <c r="B47" s="77" t="s">
        <v>576</v>
      </c>
      <c r="C47" t="str">
        <f t="shared" si="6"/>
        <v>2303_00_RTFF</v>
      </c>
      <c r="D47" s="77" t="s">
        <v>551</v>
      </c>
      <c r="E47" t="s">
        <v>161</v>
      </c>
      <c r="F47" t="s">
        <v>91</v>
      </c>
      <c r="G47" t="s">
        <v>163</v>
      </c>
      <c r="H47" t="s">
        <v>137</v>
      </c>
      <c r="I47" s="76" t="str">
        <f t="shared" ref="I47:I49" si="7">LEFT(B47,20)</f>
        <v>2050_TM151_PPA_RT_01</v>
      </c>
      <c r="J47" s="74" t="s">
        <v>166</v>
      </c>
    </row>
    <row r="48" spans="1:10" x14ac:dyDescent="0.25">
      <c r="A48" t="s">
        <v>550</v>
      </c>
      <c r="B48" s="77" t="s">
        <v>577</v>
      </c>
      <c r="C48" t="str">
        <f t="shared" si="6"/>
        <v>2303_00_CAG</v>
      </c>
      <c r="D48" s="77" t="s">
        <v>551</v>
      </c>
      <c r="E48" s="74" t="s">
        <v>161</v>
      </c>
      <c r="F48" s="74" t="s">
        <v>91</v>
      </c>
      <c r="G48" s="74" t="s">
        <v>163</v>
      </c>
      <c r="H48" s="74" t="s">
        <v>138</v>
      </c>
      <c r="I48" s="76" t="str">
        <f t="shared" si="7"/>
        <v>2050_TM151_PPA_CG_01</v>
      </c>
      <c r="J48" s="74" t="s">
        <v>166</v>
      </c>
    </row>
    <row r="49" spans="1:10" x14ac:dyDescent="0.25">
      <c r="A49" t="s">
        <v>550</v>
      </c>
      <c r="B49" s="77" t="s">
        <v>578</v>
      </c>
      <c r="C49" t="str">
        <f t="shared" si="6"/>
        <v>2303_00_BTTF</v>
      </c>
      <c r="D49" s="77" t="s">
        <v>551</v>
      </c>
      <c r="E49" s="74" t="s">
        <v>161</v>
      </c>
      <c r="F49" s="74" t="s">
        <v>91</v>
      </c>
      <c r="G49" s="74" t="s">
        <v>163</v>
      </c>
      <c r="H49" s="74" t="s">
        <v>139</v>
      </c>
      <c r="I49" s="76" t="str">
        <f t="shared" si="7"/>
        <v>2050_TM151_PPA_BF_01</v>
      </c>
      <c r="J49" s="74" t="s">
        <v>166</v>
      </c>
    </row>
    <row r="50" spans="1:10" x14ac:dyDescent="0.25">
      <c r="A50" t="s">
        <v>579</v>
      </c>
      <c r="B50" s="77" t="s">
        <v>582</v>
      </c>
      <c r="C50" t="str">
        <f t="shared" ref="C50:C52" si="8">MID(B50,22,4)&amp;"_"&amp;RIGHT(B50,2)&amp;"_"&amp;H50</f>
        <v>2201_00_RTFF</v>
      </c>
      <c r="D50" s="77" t="s">
        <v>583</v>
      </c>
      <c r="E50" t="s">
        <v>161</v>
      </c>
      <c r="F50" t="s">
        <v>91</v>
      </c>
      <c r="G50" t="s">
        <v>264</v>
      </c>
      <c r="H50" t="s">
        <v>137</v>
      </c>
      <c r="I50" s="76" t="str">
        <f t="shared" ref="I50:I52" si="9">LEFT(B50,20)</f>
        <v>2050_TM151_PPA_RT_02</v>
      </c>
      <c r="J50" s="74" t="s">
        <v>166</v>
      </c>
    </row>
    <row r="51" spans="1:10" x14ac:dyDescent="0.25">
      <c r="A51" t="s">
        <v>579</v>
      </c>
      <c r="B51" s="77" t="s">
        <v>580</v>
      </c>
      <c r="C51" t="str">
        <f t="shared" si="8"/>
        <v>2201_00_CAG</v>
      </c>
      <c r="D51" s="77" t="s">
        <v>583</v>
      </c>
      <c r="E51" s="74" t="s">
        <v>161</v>
      </c>
      <c r="F51" s="74" t="s">
        <v>91</v>
      </c>
      <c r="G51" t="s">
        <v>264</v>
      </c>
      <c r="H51" s="74" t="s">
        <v>138</v>
      </c>
      <c r="I51" s="76" t="str">
        <f t="shared" si="9"/>
        <v>2050_TM151_PPA_CG_02</v>
      </c>
      <c r="J51" s="74" t="s">
        <v>166</v>
      </c>
    </row>
    <row r="52" spans="1:10" x14ac:dyDescent="0.25">
      <c r="A52" t="s">
        <v>579</v>
      </c>
      <c r="B52" s="77" t="s">
        <v>581</v>
      </c>
      <c r="C52" t="str">
        <f t="shared" si="8"/>
        <v>2201_00_BTTF</v>
      </c>
      <c r="D52" s="77" t="s">
        <v>583</v>
      </c>
      <c r="E52" s="74" t="s">
        <v>161</v>
      </c>
      <c r="F52" s="74" t="s">
        <v>91</v>
      </c>
      <c r="G52" t="s">
        <v>264</v>
      </c>
      <c r="H52" s="74" t="s">
        <v>139</v>
      </c>
      <c r="I52" s="76" t="str">
        <f t="shared" si="9"/>
        <v>2050_TM151_PPA_BF_02</v>
      </c>
      <c r="J52" s="74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1"/>
  <sheetViews>
    <sheetView workbookViewId="0">
      <pane xSplit="3" ySplit="1" topLeftCell="D2" activePane="bottomRight" state="frozen"/>
      <selection pane="topRight"/>
      <selection pane="bottomLeft"/>
      <selection pane="bottomRight" activeCell="D17" sqref="D17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52523644900</v>
      </c>
      <c r="D10" s="22">
        <v>201272100</v>
      </c>
      <c r="E10" s="22">
        <v>347471300</v>
      </c>
      <c r="F10" s="22">
        <v>7014010400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25688551000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5724000000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7" si="1">SUM(D11:W11)</f>
        <v>39631901200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21688385700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40973067700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22389786800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45951313500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9596954900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17333748400</v>
      </c>
      <c r="D14" s="22">
        <v>0</v>
      </c>
      <c r="E14" s="22">
        <v>15770149500</v>
      </c>
      <c r="F14" s="22">
        <v>0</v>
      </c>
      <c r="G14" s="22">
        <v>0</v>
      </c>
      <c r="H14" s="22">
        <v>0</v>
      </c>
      <c r="I14" s="22">
        <v>0</v>
      </c>
      <c r="J14" s="22">
        <v>8311100</v>
      </c>
      <c r="K14" s="22">
        <v>111972000</v>
      </c>
      <c r="L14" s="22">
        <v>1443315800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13391278300</v>
      </c>
      <c r="D15" s="22">
        <v>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82107203200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1980279000</v>
      </c>
      <c r="L16" s="22">
        <v>43695579400</v>
      </c>
      <c r="M16" s="22">
        <v>11676330800</v>
      </c>
      <c r="N16" s="22">
        <v>4642456000</v>
      </c>
      <c r="O16" s="22">
        <v>6975248000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v>347471300</v>
      </c>
      <c r="F17" s="22">
        <v>8022930200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2303</v>
      </c>
      <c r="B18" s="47">
        <v>8</v>
      </c>
      <c r="C18" s="49">
        <f t="shared" ref="C18:C21" si="2">SUM(D18:W18)</f>
        <v>25953447300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4692144000</v>
      </c>
      <c r="L18" s="22">
        <v>11123176100</v>
      </c>
      <c r="M18" s="22">
        <v>878300200</v>
      </c>
      <c r="N18" s="22">
        <v>4846286000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v>290076764.11657035</v>
      </c>
    </row>
    <row r="19" spans="1:24" x14ac:dyDescent="0.25">
      <c r="A19" s="50">
        <v>2201</v>
      </c>
      <c r="B19" s="47">
        <v>9</v>
      </c>
      <c r="C19" s="49">
        <f t="shared" si="2"/>
        <v>3510400000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1892000000</v>
      </c>
      <c r="Q19" s="22">
        <v>0</v>
      </c>
      <c r="R19" s="22">
        <v>0</v>
      </c>
      <c r="S19" s="22">
        <v>0</v>
      </c>
      <c r="T19" s="22">
        <v>0</v>
      </c>
      <c r="U19" s="22">
        <v>1618400000</v>
      </c>
      <c r="V19" s="22">
        <v>0</v>
      </c>
      <c r="W19" s="22">
        <v>0</v>
      </c>
      <c r="X19" s="49">
        <v>75000000</v>
      </c>
    </row>
    <row r="20" spans="1:24" x14ac:dyDescent="0.25">
      <c r="A20" s="50">
        <v>2102</v>
      </c>
      <c r="B20" s="47">
        <v>3</v>
      </c>
      <c r="C20" s="49">
        <f>SUM(D20:W20)</f>
        <v>233000000</v>
      </c>
      <c r="D20" s="22">
        <v>20000000</v>
      </c>
      <c r="E20" s="22">
        <v>0</v>
      </c>
      <c r="F20" s="22">
        <v>50000000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25000000</v>
      </c>
      <c r="N20" s="22">
        <v>25000000</v>
      </c>
      <c r="O20" s="22">
        <v>33000000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80000000</v>
      </c>
      <c r="W20" s="22">
        <v>0</v>
      </c>
      <c r="X20" s="49">
        <v>-8000000</v>
      </c>
    </row>
    <row r="21" spans="1:24" x14ac:dyDescent="0.25">
      <c r="A21" s="50">
        <v>2601</v>
      </c>
      <c r="B21" s="47">
        <v>9</v>
      </c>
      <c r="C21" s="49">
        <f t="shared" si="2"/>
        <v>217000000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87000000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130000000</v>
      </c>
      <c r="X21" s="49">
        <v>28000000</v>
      </c>
    </row>
    <row r="22" spans="1:24" x14ac:dyDescent="0.25">
      <c r="A22" s="50"/>
      <c r="B22" s="47"/>
      <c r="C22" s="60"/>
    </row>
    <row r="23" spans="1:24" x14ac:dyDescent="0.25">
      <c r="A23" s="50"/>
      <c r="B23" s="47"/>
    </row>
    <row r="24" spans="1:24" x14ac:dyDescent="0.25">
      <c r="A24" s="50"/>
      <c r="B24" s="47"/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  <c r="D28" s="19"/>
      <c r="E28" s="19"/>
      <c r="L28" s="19"/>
      <c r="M28" s="19"/>
      <c r="N28" s="19"/>
    </row>
    <row r="29" spans="1:24" x14ac:dyDescent="0.25">
      <c r="A29" s="50"/>
      <c r="B29" s="47"/>
    </row>
    <row r="30" spans="1:24" x14ac:dyDescent="0.25">
      <c r="A30" s="50"/>
      <c r="B30" s="47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2019-05-22T23:26:20Z</dcterms:modified>
</cp:coreProperties>
</file>