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calib1.5.2\utilities\calibration\workbook_templates\"/>
    </mc:Choice>
  </mc:AlternateContent>
  <xr:revisionPtr revIDLastSave="0" documentId="13_ncr:1_{4DC7C74A-C838-4016-A742-E3D23FFA51E4}" xr6:coauthVersionLast="43" xr6:coauthVersionMax="43" xr10:uidLastSave="{00000000-0000-0000-0000-000000000000}"/>
  <bookViews>
    <workbookView xWindow="2220" yWindow="3120" windowWidth="21570" windowHeight="12900" xr2:uid="{5C8C7C74-C97C-46D7-9136-B3815B73AB4F}"/>
  </bookViews>
  <sheets>
    <sheet name="modeldata" sheetId="3" r:id="rId1"/>
    <sheet name="TLFD TM1.0 v03" sheetId="2" r:id="rId2"/>
    <sheet name="CHTS TLFD" sheetId="1" r:id="rId3"/>
  </sheets>
  <definedNames>
    <definedName name="damp">#REF!</definedName>
    <definedName name="damp4">#REF!</definedName>
    <definedName name="damp5">#REF!</definedName>
    <definedName name="damp6">#REF!</definedName>
    <definedName name="damp7">#REF!</definedName>
    <definedName name="damp8">#REF!</definedName>
    <definedName name="damp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7" i="2" l="1"/>
  <c r="T56" i="1" s="1"/>
  <c r="T55" i="1"/>
  <c r="T54" i="1"/>
  <c r="T53" i="1"/>
  <c r="T52" i="1"/>
  <c r="T51" i="1"/>
  <c r="T50" i="1"/>
  <c r="R56" i="1"/>
  <c r="R53" i="1"/>
  <c r="R51" i="1"/>
  <c r="R50" i="1"/>
  <c r="N45" i="1"/>
  <c r="M45" i="1"/>
  <c r="L45" i="1"/>
  <c r="K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N32" i="1"/>
  <c r="N33" i="1"/>
  <c r="N4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" i="1"/>
  <c r="D45" i="1"/>
  <c r="E45" i="1"/>
  <c r="F45" i="1"/>
  <c r="G45" i="1"/>
  <c r="H45" i="1"/>
  <c r="N4" i="1" s="1"/>
  <c r="C45" i="1"/>
  <c r="K13" i="1" s="1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56" i="2"/>
  <c r="N42" i="1" l="1"/>
  <c r="N23" i="1"/>
  <c r="N22" i="1"/>
  <c r="N13" i="1"/>
  <c r="N12" i="1"/>
  <c r="N41" i="1"/>
  <c r="N31" i="1"/>
  <c r="N21" i="1"/>
  <c r="N11" i="1"/>
  <c r="N40" i="1"/>
  <c r="N30" i="1"/>
  <c r="N20" i="1"/>
  <c r="N10" i="1"/>
  <c r="N39" i="1"/>
  <c r="N29" i="1"/>
  <c r="N19" i="1"/>
  <c r="N9" i="1"/>
  <c r="N38" i="1"/>
  <c r="N28" i="1"/>
  <c r="N18" i="1"/>
  <c r="N8" i="1"/>
  <c r="N37" i="1"/>
  <c r="N27" i="1"/>
  <c r="N17" i="1"/>
  <c r="N7" i="1"/>
  <c r="N36" i="1"/>
  <c r="N26" i="1"/>
  <c r="N16" i="1"/>
  <c r="N6" i="1"/>
  <c r="N35" i="1"/>
  <c r="N25" i="1"/>
  <c r="N15" i="1"/>
  <c r="N5" i="1"/>
  <c r="N44" i="1"/>
  <c r="N34" i="1"/>
  <c r="N24" i="1"/>
  <c r="N14" i="1"/>
  <c r="K38" i="1"/>
  <c r="K14" i="1"/>
  <c r="K24" i="1"/>
  <c r="K11" i="1"/>
  <c r="K34" i="1"/>
  <c r="K31" i="1"/>
  <c r="K18" i="1"/>
  <c r="K28" i="1"/>
  <c r="K44" i="1"/>
  <c r="K21" i="1"/>
  <c r="K8" i="1"/>
  <c r="K41" i="1"/>
  <c r="K37" i="1"/>
  <c r="K27" i="1"/>
  <c r="K17" i="1"/>
  <c r="K7" i="1"/>
  <c r="K20" i="1"/>
  <c r="K10" i="1"/>
  <c r="K40" i="1"/>
  <c r="K36" i="1"/>
  <c r="K26" i="1"/>
  <c r="K16" i="1"/>
  <c r="K6" i="1"/>
  <c r="K4" i="1"/>
  <c r="K39" i="1"/>
  <c r="K29" i="1"/>
  <c r="K19" i="1"/>
  <c r="K9" i="1"/>
  <c r="K30" i="1"/>
  <c r="K33" i="1"/>
  <c r="K42" i="1"/>
  <c r="K32" i="1"/>
  <c r="K22" i="1"/>
  <c r="K12" i="1"/>
  <c r="K43" i="1"/>
  <c r="K23" i="1"/>
  <c r="K35" i="1"/>
  <c r="K25" i="1"/>
  <c r="K15" i="1"/>
  <c r="K5" i="1"/>
  <c r="AC55" i="2" l="1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6" i="2"/>
  <c r="A7" i="2" s="1"/>
  <c r="A8" i="2" s="1"/>
  <c r="A125" i="2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T34" i="2" l="1"/>
  <c r="T54" i="2"/>
  <c r="T15" i="2"/>
  <c r="J56" i="2"/>
  <c r="J8" i="2" s="1"/>
  <c r="T26" i="2"/>
  <c r="T46" i="2"/>
  <c r="T17" i="2"/>
  <c r="T27" i="2"/>
  <c r="T37" i="2"/>
  <c r="T47" i="2"/>
  <c r="O56" i="2"/>
  <c r="O43" i="2" s="1"/>
  <c r="T56" i="2"/>
  <c r="T8" i="2" s="1"/>
  <c r="E56" i="2"/>
  <c r="E44" i="2" s="1"/>
  <c r="T9" i="2"/>
  <c r="T29" i="2"/>
  <c r="T39" i="2"/>
  <c r="T49" i="2"/>
  <c r="Y56" i="2"/>
  <c r="Y45" i="2" s="1"/>
  <c r="E11" i="2"/>
  <c r="T10" i="2"/>
  <c r="T20" i="2"/>
  <c r="T30" i="2"/>
  <c r="T40" i="2"/>
  <c r="T50" i="2"/>
  <c r="AD56" i="2"/>
  <c r="AD19" i="2" s="1"/>
  <c r="J13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C116" i="2"/>
  <c r="AB116" i="2"/>
  <c r="X116" i="2"/>
  <c r="W116" i="2"/>
  <c r="S116" i="2"/>
  <c r="R116" i="2"/>
  <c r="N116" i="2"/>
  <c r="M116" i="2"/>
  <c r="I116" i="2"/>
  <c r="J74" i="2" s="1"/>
  <c r="H116" i="2"/>
  <c r="D116" i="2"/>
  <c r="E69" i="2" s="1"/>
  <c r="C116" i="2"/>
  <c r="J110" i="2"/>
  <c r="J26" i="2" l="1"/>
  <c r="J24" i="2"/>
  <c r="O46" i="2"/>
  <c r="O9" i="2"/>
  <c r="T19" i="2"/>
  <c r="T44" i="2"/>
  <c r="T24" i="2"/>
  <c r="T51" i="2"/>
  <c r="J40" i="2"/>
  <c r="T14" i="2"/>
  <c r="T11" i="2"/>
  <c r="T38" i="2"/>
  <c r="T53" i="2"/>
  <c r="T43" i="2"/>
  <c r="O52" i="2"/>
  <c r="J104" i="2"/>
  <c r="J23" i="2"/>
  <c r="O19" i="2"/>
  <c r="T33" i="2"/>
  <c r="O32" i="2"/>
  <c r="O45" i="2"/>
  <c r="O15" i="2"/>
  <c r="O35" i="2"/>
  <c r="O48" i="2"/>
  <c r="O28" i="2"/>
  <c r="O26" i="2"/>
  <c r="O20" i="2"/>
  <c r="O10" i="2"/>
  <c r="O13" i="2"/>
  <c r="T23" i="2"/>
  <c r="O42" i="2"/>
  <c r="O16" i="2"/>
  <c r="T48" i="2"/>
  <c r="T16" i="2"/>
  <c r="T13" i="2"/>
  <c r="O51" i="2"/>
  <c r="T52" i="2"/>
  <c r="O40" i="2"/>
  <c r="O41" i="2"/>
  <c r="O36" i="2"/>
  <c r="T42" i="2"/>
  <c r="O50" i="2"/>
  <c r="O30" i="2"/>
  <c r="T41" i="2"/>
  <c r="O31" i="2"/>
  <c r="O49" i="2"/>
  <c r="T45" i="2"/>
  <c r="T32" i="2"/>
  <c r="T31" i="2"/>
  <c r="O21" i="2"/>
  <c r="O39" i="2"/>
  <c r="T35" i="2"/>
  <c r="T22" i="2"/>
  <c r="O14" i="2"/>
  <c r="O38" i="2"/>
  <c r="T21" i="2"/>
  <c r="O29" i="2"/>
  <c r="T25" i="2"/>
  <c r="T12" i="2"/>
  <c r="AD54" i="2"/>
  <c r="AD7" i="2"/>
  <c r="AD6" i="2"/>
  <c r="AD55" i="2"/>
  <c r="AD5" i="2"/>
  <c r="E51" i="2"/>
  <c r="Y18" i="2"/>
  <c r="E8" i="2"/>
  <c r="AD35" i="2"/>
  <c r="J18" i="2"/>
  <c r="Y14" i="2"/>
  <c r="Y43" i="2"/>
  <c r="AD11" i="2"/>
  <c r="AD20" i="2"/>
  <c r="E46" i="2"/>
  <c r="E7" i="2"/>
  <c r="E5" i="2"/>
  <c r="E55" i="2"/>
  <c r="E6" i="2"/>
  <c r="AD25" i="2"/>
  <c r="E24" i="2"/>
  <c r="Y33" i="2"/>
  <c r="Y52" i="2"/>
  <c r="AD10" i="2"/>
  <c r="AD15" i="2"/>
  <c r="J55" i="2"/>
  <c r="J5" i="2"/>
  <c r="J7" i="2"/>
  <c r="J6" i="2"/>
  <c r="Y23" i="2"/>
  <c r="Y42" i="2"/>
  <c r="Y51" i="2"/>
  <c r="E47" i="2"/>
  <c r="Y36" i="2"/>
  <c r="AD44" i="2"/>
  <c r="E43" i="2"/>
  <c r="Y13" i="2"/>
  <c r="Y32" i="2"/>
  <c r="Y41" i="2"/>
  <c r="J37" i="2"/>
  <c r="Y26" i="2"/>
  <c r="AD34" i="2"/>
  <c r="E23" i="2"/>
  <c r="Y22" i="2"/>
  <c r="Y31" i="2"/>
  <c r="E50" i="2"/>
  <c r="E37" i="2"/>
  <c r="J50" i="2"/>
  <c r="Y16" i="2"/>
  <c r="AD24" i="2"/>
  <c r="J17" i="2"/>
  <c r="Y12" i="2"/>
  <c r="Y21" i="2"/>
  <c r="Y10" i="2"/>
  <c r="AD46" i="2"/>
  <c r="J30" i="2"/>
  <c r="AD14" i="2"/>
  <c r="J15" i="2"/>
  <c r="Y11" i="2"/>
  <c r="E53" i="2"/>
  <c r="E49" i="2"/>
  <c r="AD36" i="2"/>
  <c r="J20" i="2"/>
  <c r="E42" i="2"/>
  <c r="J47" i="2"/>
  <c r="Y46" i="2"/>
  <c r="Y55" i="2"/>
  <c r="Y7" i="2"/>
  <c r="Y5" i="2"/>
  <c r="Y6" i="2"/>
  <c r="E32" i="2"/>
  <c r="E9" i="2"/>
  <c r="AD26" i="2"/>
  <c r="J10" i="2"/>
  <c r="Y35" i="2"/>
  <c r="E22" i="2"/>
  <c r="J16" i="2"/>
  <c r="Y19" i="2"/>
  <c r="E12" i="2"/>
  <c r="E25" i="2"/>
  <c r="AD16" i="2"/>
  <c r="E27" i="2"/>
  <c r="Y25" i="2"/>
  <c r="J14" i="2"/>
  <c r="Y8" i="2"/>
  <c r="Y29" i="2"/>
  <c r="J22" i="2"/>
  <c r="J36" i="2"/>
  <c r="Y47" i="2"/>
  <c r="J27" i="2"/>
  <c r="Y15" i="2"/>
  <c r="J25" i="2"/>
  <c r="E40" i="2"/>
  <c r="Y39" i="2"/>
  <c r="Y30" i="2"/>
  <c r="E31" i="2"/>
  <c r="E17" i="2"/>
  <c r="Y37" i="2"/>
  <c r="AD53" i="2"/>
  <c r="E20" i="2"/>
  <c r="J46" i="2"/>
  <c r="O54" i="2"/>
  <c r="Y40" i="2"/>
  <c r="Y20" i="2"/>
  <c r="J9" i="2"/>
  <c r="J34" i="2"/>
  <c r="Y27" i="2"/>
  <c r="E26" i="2"/>
  <c r="AD43" i="2"/>
  <c r="O25" i="2"/>
  <c r="J54" i="2"/>
  <c r="O44" i="2"/>
  <c r="O53" i="2"/>
  <c r="E13" i="2"/>
  <c r="E52" i="2"/>
  <c r="AD47" i="2"/>
  <c r="J51" i="2"/>
  <c r="Y17" i="2"/>
  <c r="O8" i="2"/>
  <c r="O18" i="2"/>
  <c r="AD33" i="2"/>
  <c r="E35" i="2"/>
  <c r="E38" i="2"/>
  <c r="O34" i="2"/>
  <c r="AD9" i="2"/>
  <c r="E33" i="2"/>
  <c r="AD37" i="2"/>
  <c r="J41" i="2"/>
  <c r="O47" i="2"/>
  <c r="O6" i="2"/>
  <c r="O5" i="2"/>
  <c r="O7" i="2"/>
  <c r="O55" i="2"/>
  <c r="J49" i="2"/>
  <c r="O37" i="2"/>
  <c r="AD23" i="2"/>
  <c r="AD52" i="2"/>
  <c r="E18" i="2"/>
  <c r="O24" i="2"/>
  <c r="O33" i="2"/>
  <c r="O22" i="2"/>
  <c r="AD48" i="2"/>
  <c r="O11" i="2"/>
  <c r="AD27" i="2"/>
  <c r="J21" i="2"/>
  <c r="J29" i="2"/>
  <c r="J39" i="2"/>
  <c r="O27" i="2"/>
  <c r="AD13" i="2"/>
  <c r="AD42" i="2"/>
  <c r="J45" i="2"/>
  <c r="E36" i="2"/>
  <c r="O23" i="2"/>
  <c r="Y49" i="2"/>
  <c r="E30" i="2"/>
  <c r="J35" i="2"/>
  <c r="O12" i="2"/>
  <c r="AD38" i="2"/>
  <c r="J52" i="2"/>
  <c r="AD17" i="2"/>
  <c r="J11" i="2"/>
  <c r="T28" i="2"/>
  <c r="E21" i="2"/>
  <c r="J19" i="2"/>
  <c r="O17" i="2"/>
  <c r="Y54" i="2"/>
  <c r="AD32" i="2"/>
  <c r="AD51" i="2"/>
  <c r="E16" i="2"/>
  <c r="E15" i="2"/>
  <c r="Y50" i="2"/>
  <c r="Y9" i="2"/>
  <c r="E66" i="2"/>
  <c r="AD49" i="2"/>
  <c r="J53" i="2"/>
  <c r="AD28" i="2"/>
  <c r="J42" i="2"/>
  <c r="Y48" i="2"/>
  <c r="E29" i="2"/>
  <c r="T18" i="2"/>
  <c r="E39" i="2"/>
  <c r="E45" i="2"/>
  <c r="J48" i="2"/>
  <c r="Y44" i="2"/>
  <c r="AD22" i="2"/>
  <c r="AD41" i="2"/>
  <c r="AD50" i="2"/>
  <c r="E54" i="2"/>
  <c r="J31" i="2"/>
  <c r="AD39" i="2"/>
  <c r="J43" i="2"/>
  <c r="AD18" i="2"/>
  <c r="J32" i="2"/>
  <c r="Y38" i="2"/>
  <c r="E48" i="2"/>
  <c r="J44" i="2"/>
  <c r="E41" i="2"/>
  <c r="J38" i="2"/>
  <c r="Y34" i="2"/>
  <c r="AD12" i="2"/>
  <c r="AD31" i="2"/>
  <c r="AD40" i="2"/>
  <c r="E34" i="2"/>
  <c r="E10" i="2"/>
  <c r="AD29" i="2"/>
  <c r="J33" i="2"/>
  <c r="AD8" i="2"/>
  <c r="J12" i="2"/>
  <c r="Y28" i="2"/>
  <c r="E28" i="2"/>
  <c r="T36" i="2"/>
  <c r="T6" i="2"/>
  <c r="T55" i="2"/>
  <c r="T5" i="2"/>
  <c r="T7" i="2"/>
  <c r="AD45" i="2"/>
  <c r="E19" i="2"/>
  <c r="J28" i="2"/>
  <c r="Y24" i="2"/>
  <c r="Y53" i="2"/>
  <c r="AD21" i="2"/>
  <c r="AD30" i="2"/>
  <c r="E14" i="2"/>
  <c r="J114" i="2"/>
  <c r="E86" i="2"/>
  <c r="AD104" i="2"/>
  <c r="J97" i="2"/>
  <c r="O90" i="2"/>
  <c r="Y112" i="2"/>
  <c r="T106" i="2"/>
  <c r="T70" i="2"/>
  <c r="T86" i="2"/>
  <c r="T67" i="2"/>
  <c r="T87" i="2"/>
  <c r="T103" i="2"/>
  <c r="T110" i="2"/>
  <c r="T66" i="2"/>
  <c r="T107" i="2"/>
  <c r="Y103" i="2"/>
  <c r="Y66" i="2"/>
  <c r="Y109" i="2"/>
  <c r="AD98" i="2"/>
  <c r="Y70" i="2"/>
  <c r="T83" i="2"/>
  <c r="Y80" i="2"/>
  <c r="Y83" i="2"/>
  <c r="Y87" i="2"/>
  <c r="J84" i="2"/>
  <c r="Y84" i="2"/>
  <c r="J87" i="2"/>
  <c r="J90" i="2"/>
  <c r="Y93" i="2"/>
  <c r="Y89" i="2"/>
  <c r="T90" i="2"/>
  <c r="Y92" i="2"/>
  <c r="E93" i="2"/>
  <c r="Y71" i="2"/>
  <c r="T73" i="2"/>
  <c r="E74" i="2"/>
  <c r="T93" i="2"/>
  <c r="Y75" i="2"/>
  <c r="Y98" i="2"/>
  <c r="T76" i="2"/>
  <c r="Y79" i="2"/>
  <c r="Y99" i="2"/>
  <c r="T80" i="2"/>
  <c r="T100" i="2"/>
  <c r="T97" i="2"/>
  <c r="E80" i="2"/>
  <c r="J80" i="2"/>
  <c r="Y100" i="2"/>
  <c r="J103" i="2"/>
  <c r="AD110" i="2"/>
  <c r="AD72" i="2"/>
  <c r="AD80" i="2"/>
  <c r="Y90" i="2"/>
  <c r="AD100" i="2"/>
  <c r="AD112" i="2"/>
  <c r="E81" i="2"/>
  <c r="E91" i="2"/>
  <c r="AD102" i="2"/>
  <c r="Y113" i="2"/>
  <c r="AD71" i="2"/>
  <c r="AD73" i="2"/>
  <c r="Y81" i="2"/>
  <c r="Y91" i="2"/>
  <c r="E103" i="2"/>
  <c r="AD113" i="2"/>
  <c r="AD82" i="2"/>
  <c r="AD65" i="2"/>
  <c r="AD92" i="2"/>
  <c r="Y114" i="2"/>
  <c r="AD70" i="2"/>
  <c r="AD103" i="2"/>
  <c r="AD75" i="2"/>
  <c r="Y85" i="2"/>
  <c r="AD93" i="2"/>
  <c r="Y104" i="2"/>
  <c r="AD66" i="2"/>
  <c r="AD76" i="2"/>
  <c r="AD95" i="2"/>
  <c r="Y105" i="2"/>
  <c r="AD67" i="2"/>
  <c r="AD105" i="2"/>
  <c r="AD74" i="2"/>
  <c r="Y67" i="2"/>
  <c r="AD85" i="2"/>
  <c r="E77" i="2"/>
  <c r="E96" i="2"/>
  <c r="Y68" i="2"/>
  <c r="T77" i="2"/>
  <c r="Y86" i="2"/>
  <c r="T96" i="2"/>
  <c r="AD89" i="2"/>
  <c r="AD77" i="2"/>
  <c r="AD86" i="2"/>
  <c r="AD96" i="2"/>
  <c r="AD106" i="2"/>
  <c r="Y69" i="2"/>
  <c r="Y78" i="2"/>
  <c r="J107" i="2"/>
  <c r="AD69" i="2"/>
  <c r="E79" i="2"/>
  <c r="Y97" i="2"/>
  <c r="AD114" i="2"/>
  <c r="AD108" i="2"/>
  <c r="O80" i="2"/>
  <c r="AD68" i="2"/>
  <c r="Y74" i="2"/>
  <c r="E87" i="2"/>
  <c r="J93" i="2"/>
  <c r="AD99" i="2"/>
  <c r="Y106" i="2"/>
  <c r="E114" i="2"/>
  <c r="E70" i="2"/>
  <c r="Y94" i="2"/>
  <c r="Y115" i="2"/>
  <c r="J70" i="2"/>
  <c r="AD81" i="2"/>
  <c r="Y88" i="2"/>
  <c r="AD94" i="2"/>
  <c r="AD101" i="2"/>
  <c r="AD107" i="2"/>
  <c r="AD115" i="2"/>
  <c r="E76" i="2"/>
  <c r="AD87" i="2"/>
  <c r="E101" i="2"/>
  <c r="Y107" i="2"/>
  <c r="O70" i="2"/>
  <c r="Y76" i="2"/>
  <c r="Y82" i="2"/>
  <c r="AD88" i="2"/>
  <c r="Y95" i="2"/>
  <c r="Y102" i="2"/>
  <c r="Y108" i="2"/>
  <c r="AD109" i="2"/>
  <c r="Y65" i="2"/>
  <c r="E71" i="2"/>
  <c r="Y77" i="2"/>
  <c r="AD83" i="2"/>
  <c r="Y96" i="2"/>
  <c r="E110" i="2"/>
  <c r="E97" i="2"/>
  <c r="Y72" i="2"/>
  <c r="AD78" i="2"/>
  <c r="AD84" i="2"/>
  <c r="AD90" i="2"/>
  <c r="E104" i="2"/>
  <c r="Y110" i="2"/>
  <c r="AD111" i="2"/>
  <c r="Y73" i="2"/>
  <c r="AD79" i="2"/>
  <c r="AD91" i="2"/>
  <c r="AD97" i="2"/>
  <c r="E112" i="2"/>
  <c r="J145" i="2"/>
  <c r="J171" i="2"/>
  <c r="J170" i="2"/>
  <c r="J158" i="2"/>
  <c r="J150" i="2"/>
  <c r="J134" i="2"/>
  <c r="J137" i="2"/>
  <c r="J151" i="2"/>
  <c r="J166" i="2"/>
  <c r="J154" i="2"/>
  <c r="J138" i="2"/>
  <c r="J130" i="2"/>
  <c r="J133" i="2"/>
  <c r="J155" i="2"/>
  <c r="J135" i="2"/>
  <c r="J162" i="2"/>
  <c r="J142" i="2"/>
  <c r="J126" i="2"/>
  <c r="J129" i="2"/>
  <c r="J163" i="2"/>
  <c r="J174" i="2"/>
  <c r="J146" i="2"/>
  <c r="J149" i="2"/>
  <c r="J125" i="2"/>
  <c r="J167" i="2"/>
  <c r="J173" i="2"/>
  <c r="J169" i="2"/>
  <c r="J165" i="2"/>
  <c r="J161" i="2"/>
  <c r="J157" i="2"/>
  <c r="J153" i="2"/>
  <c r="J141" i="2"/>
  <c r="J147" i="2"/>
  <c r="J159" i="2"/>
  <c r="J127" i="2"/>
  <c r="J172" i="2"/>
  <c r="J168" i="2"/>
  <c r="J164" i="2"/>
  <c r="J160" i="2"/>
  <c r="J156" i="2"/>
  <c r="J152" i="2"/>
  <c r="J148" i="2"/>
  <c r="J144" i="2"/>
  <c r="J140" i="2"/>
  <c r="J136" i="2"/>
  <c r="J132" i="2"/>
  <c r="J128" i="2"/>
  <c r="J124" i="2"/>
  <c r="J139" i="2"/>
  <c r="J131" i="2"/>
  <c r="J143" i="2"/>
  <c r="J112" i="2"/>
  <c r="O130" i="2"/>
  <c r="O133" i="2"/>
  <c r="O135" i="2"/>
  <c r="O126" i="2"/>
  <c r="O137" i="2"/>
  <c r="O147" i="2"/>
  <c r="O174" i="2"/>
  <c r="O170" i="2"/>
  <c r="O166" i="2"/>
  <c r="O162" i="2"/>
  <c r="O158" i="2"/>
  <c r="O154" i="2"/>
  <c r="O150" i="2"/>
  <c r="O146" i="2"/>
  <c r="O142" i="2"/>
  <c r="O138" i="2"/>
  <c r="O134" i="2"/>
  <c r="O141" i="2"/>
  <c r="O131" i="2"/>
  <c r="O145" i="2"/>
  <c r="O167" i="2"/>
  <c r="O151" i="2"/>
  <c r="O153" i="2"/>
  <c r="O129" i="2"/>
  <c r="O159" i="2"/>
  <c r="O173" i="2"/>
  <c r="O169" i="2"/>
  <c r="O165" i="2"/>
  <c r="O161" i="2"/>
  <c r="O157" i="2"/>
  <c r="O149" i="2"/>
  <c r="O125" i="2"/>
  <c r="O171" i="2"/>
  <c r="O127" i="2"/>
  <c r="O172" i="2"/>
  <c r="O156" i="2"/>
  <c r="O148" i="2"/>
  <c r="O144" i="2"/>
  <c r="O136" i="2"/>
  <c r="O132" i="2"/>
  <c r="O128" i="2"/>
  <c r="O168" i="2"/>
  <c r="O160" i="2"/>
  <c r="O152" i="2"/>
  <c r="O140" i="2"/>
  <c r="O124" i="2"/>
  <c r="O155" i="2"/>
  <c r="O164" i="2"/>
  <c r="O163" i="2"/>
  <c r="O143" i="2"/>
  <c r="O139" i="2"/>
  <c r="E111" i="2"/>
  <c r="O115" i="2"/>
  <c r="T130" i="2"/>
  <c r="T126" i="2"/>
  <c r="T171" i="2"/>
  <c r="T135" i="2"/>
  <c r="T174" i="2"/>
  <c r="T170" i="2"/>
  <c r="T166" i="2"/>
  <c r="T162" i="2"/>
  <c r="T158" i="2"/>
  <c r="T154" i="2"/>
  <c r="T150" i="2"/>
  <c r="T146" i="2"/>
  <c r="T142" i="2"/>
  <c r="T138" i="2"/>
  <c r="T134" i="2"/>
  <c r="T167" i="2"/>
  <c r="T131" i="2"/>
  <c r="T159" i="2"/>
  <c r="T169" i="2"/>
  <c r="T165" i="2"/>
  <c r="T157" i="2"/>
  <c r="T153" i="2"/>
  <c r="T145" i="2"/>
  <c r="T141" i="2"/>
  <c r="T137" i="2"/>
  <c r="T129" i="2"/>
  <c r="T125" i="2"/>
  <c r="T163" i="2"/>
  <c r="T173" i="2"/>
  <c r="T161" i="2"/>
  <c r="T149" i="2"/>
  <c r="T133" i="2"/>
  <c r="T143" i="2"/>
  <c r="T148" i="2"/>
  <c r="T140" i="2"/>
  <c r="T132" i="2"/>
  <c r="T128" i="2"/>
  <c r="T172" i="2"/>
  <c r="T168" i="2"/>
  <c r="T164" i="2"/>
  <c r="T160" i="2"/>
  <c r="T156" i="2"/>
  <c r="T152" i="2"/>
  <c r="T144" i="2"/>
  <c r="T136" i="2"/>
  <c r="T124" i="2"/>
  <c r="T147" i="2"/>
  <c r="T139" i="2"/>
  <c r="T127" i="2"/>
  <c r="T151" i="2"/>
  <c r="T155" i="2"/>
  <c r="J83" i="2"/>
  <c r="E94" i="2"/>
  <c r="J100" i="2"/>
  <c r="E106" i="2"/>
  <c r="T115" i="2"/>
  <c r="Y174" i="2"/>
  <c r="Y170" i="2"/>
  <c r="Y166" i="2"/>
  <c r="Y162" i="2"/>
  <c r="Y158" i="2"/>
  <c r="Y154" i="2"/>
  <c r="Y150" i="2"/>
  <c r="Y146" i="2"/>
  <c r="Y142" i="2"/>
  <c r="Y138" i="2"/>
  <c r="Y134" i="2"/>
  <c r="Y130" i="2"/>
  <c r="Y126" i="2"/>
  <c r="Y173" i="2"/>
  <c r="Y169" i="2"/>
  <c r="Y165" i="2"/>
  <c r="Y161" i="2"/>
  <c r="Y157" i="2"/>
  <c r="Y153" i="2"/>
  <c r="Y149" i="2"/>
  <c r="Y145" i="2"/>
  <c r="Y141" i="2"/>
  <c r="Y137" i="2"/>
  <c r="Y133" i="2"/>
  <c r="Y129" i="2"/>
  <c r="Y125" i="2"/>
  <c r="Y172" i="2"/>
  <c r="Y168" i="2"/>
  <c r="Y164" i="2"/>
  <c r="Y160" i="2"/>
  <c r="Y156" i="2"/>
  <c r="Y152" i="2"/>
  <c r="Y148" i="2"/>
  <c r="Y144" i="2"/>
  <c r="Y140" i="2"/>
  <c r="Y136" i="2"/>
  <c r="Y132" i="2"/>
  <c r="Y128" i="2"/>
  <c r="Y124" i="2"/>
  <c r="Y151" i="2"/>
  <c r="Y139" i="2"/>
  <c r="Y127" i="2"/>
  <c r="Y143" i="2"/>
  <c r="Y171" i="2"/>
  <c r="Y167" i="2"/>
  <c r="Y163" i="2"/>
  <c r="Y159" i="2"/>
  <c r="Y155" i="2"/>
  <c r="Y147" i="2"/>
  <c r="Y135" i="2"/>
  <c r="Y131" i="2"/>
  <c r="J77" i="2"/>
  <c r="E89" i="2"/>
  <c r="J94" i="2"/>
  <c r="O100" i="2"/>
  <c r="E83" i="2"/>
  <c r="E100" i="2"/>
  <c r="E67" i="2"/>
  <c r="E113" i="2"/>
  <c r="Y111" i="2"/>
  <c r="AD174" i="2"/>
  <c r="AD170" i="2"/>
  <c r="AD166" i="2"/>
  <c r="AD162" i="2"/>
  <c r="AD158" i="2"/>
  <c r="AD154" i="2"/>
  <c r="AD150" i="2"/>
  <c r="AD146" i="2"/>
  <c r="AD142" i="2"/>
  <c r="AD138" i="2"/>
  <c r="AD134" i="2"/>
  <c r="AD130" i="2"/>
  <c r="AD126" i="2"/>
  <c r="AD161" i="2"/>
  <c r="AD129" i="2"/>
  <c r="AD157" i="2"/>
  <c r="AD145" i="2"/>
  <c r="AD133" i="2"/>
  <c r="AD149" i="2"/>
  <c r="AD137" i="2"/>
  <c r="AD125" i="2"/>
  <c r="AD173" i="2"/>
  <c r="AD169" i="2"/>
  <c r="AD165" i="2"/>
  <c r="AD153" i="2"/>
  <c r="AD141" i="2"/>
  <c r="AD128" i="2"/>
  <c r="AD172" i="2"/>
  <c r="AD168" i="2"/>
  <c r="AD164" i="2"/>
  <c r="AD160" i="2"/>
  <c r="AD156" i="2"/>
  <c r="AD152" i="2"/>
  <c r="AD148" i="2"/>
  <c r="AD144" i="2"/>
  <c r="AD140" i="2"/>
  <c r="AD136" i="2"/>
  <c r="AD132" i="2"/>
  <c r="AD124" i="2"/>
  <c r="AD171" i="2"/>
  <c r="AD167" i="2"/>
  <c r="AD163" i="2"/>
  <c r="AD159" i="2"/>
  <c r="AD155" i="2"/>
  <c r="AD151" i="2"/>
  <c r="AD147" i="2"/>
  <c r="AD143" i="2"/>
  <c r="AD139" i="2"/>
  <c r="AD135" i="2"/>
  <c r="AD131" i="2"/>
  <c r="AD127" i="2"/>
  <c r="J113" i="2"/>
  <c r="J67" i="2"/>
  <c r="E73" i="2"/>
  <c r="J73" i="2"/>
  <c r="E84" i="2"/>
  <c r="E90" i="2"/>
  <c r="E107" i="2"/>
  <c r="T113" i="2"/>
  <c r="O72" i="2"/>
  <c r="O82" i="2"/>
  <c r="O92" i="2"/>
  <c r="E99" i="2"/>
  <c r="O102" i="2"/>
  <c r="E109" i="2"/>
  <c r="O112" i="2"/>
  <c r="O77" i="2"/>
  <c r="O74" i="2"/>
  <c r="O84" i="2"/>
  <c r="O94" i="2"/>
  <c r="O104" i="2"/>
  <c r="J69" i="2"/>
  <c r="T72" i="2"/>
  <c r="J79" i="2"/>
  <c r="T82" i="2"/>
  <c r="J89" i="2"/>
  <c r="T92" i="2"/>
  <c r="J99" i="2"/>
  <c r="T102" i="2"/>
  <c r="J109" i="2"/>
  <c r="T112" i="2"/>
  <c r="O79" i="2"/>
  <c r="O89" i="2"/>
  <c r="O99" i="2"/>
  <c r="O109" i="2"/>
  <c r="O67" i="2"/>
  <c r="O97" i="2"/>
  <c r="J66" i="2"/>
  <c r="T69" i="2"/>
  <c r="J76" i="2"/>
  <c r="T79" i="2"/>
  <c r="J86" i="2"/>
  <c r="T89" i="2"/>
  <c r="J96" i="2"/>
  <c r="T99" i="2"/>
  <c r="J106" i="2"/>
  <c r="T109" i="2"/>
  <c r="O69" i="2"/>
  <c r="O66" i="2"/>
  <c r="O76" i="2"/>
  <c r="O86" i="2"/>
  <c r="O96" i="2"/>
  <c r="O106" i="2"/>
  <c r="O73" i="2"/>
  <c r="O83" i="2"/>
  <c r="O93" i="2"/>
  <c r="O103" i="2"/>
  <c r="O113" i="2"/>
  <c r="O110" i="2"/>
  <c r="T84" i="2"/>
  <c r="O91" i="2"/>
  <c r="J98" i="2"/>
  <c r="T101" i="2"/>
  <c r="J108" i="2"/>
  <c r="T111" i="2"/>
  <c r="O87" i="2"/>
  <c r="O107" i="2"/>
  <c r="J101" i="2"/>
  <c r="T114" i="2"/>
  <c r="O81" i="2"/>
  <c r="E88" i="2"/>
  <c r="E98" i="2"/>
  <c r="O111" i="2"/>
  <c r="J68" i="2"/>
  <c r="E65" i="2"/>
  <c r="O68" i="2"/>
  <c r="E75" i="2"/>
  <c r="O78" i="2"/>
  <c r="E85" i="2"/>
  <c r="O88" i="2"/>
  <c r="E95" i="2"/>
  <c r="O98" i="2"/>
  <c r="Y101" i="2"/>
  <c r="E105" i="2"/>
  <c r="O108" i="2"/>
  <c r="E115" i="2"/>
  <c r="O114" i="2"/>
  <c r="T94" i="2"/>
  <c r="T104" i="2"/>
  <c r="O71" i="2"/>
  <c r="E78" i="2"/>
  <c r="O101" i="2"/>
  <c r="E108" i="2"/>
  <c r="T81" i="2"/>
  <c r="T91" i="2"/>
  <c r="J65" i="2"/>
  <c r="T68" i="2"/>
  <c r="J75" i="2"/>
  <c r="T78" i="2"/>
  <c r="J85" i="2"/>
  <c r="T88" i="2"/>
  <c r="J95" i="2"/>
  <c r="T98" i="2"/>
  <c r="J105" i="2"/>
  <c r="T108" i="2"/>
  <c r="J115" i="2"/>
  <c r="J71" i="2"/>
  <c r="T74" i="2"/>
  <c r="J81" i="2"/>
  <c r="J91" i="2"/>
  <c r="J111" i="2"/>
  <c r="E68" i="2"/>
  <c r="T71" i="2"/>
  <c r="J78" i="2"/>
  <c r="J88" i="2"/>
  <c r="O65" i="2"/>
  <c r="E72" i="2"/>
  <c r="O75" i="2"/>
  <c r="E82" i="2"/>
  <c r="O85" i="2"/>
  <c r="E92" i="2"/>
  <c r="O95" i="2"/>
  <c r="E102" i="2"/>
  <c r="O105" i="2"/>
  <c r="T65" i="2"/>
  <c r="J72" i="2"/>
  <c r="T75" i="2"/>
  <c r="J82" i="2"/>
  <c r="T85" i="2"/>
  <c r="J92" i="2"/>
  <c r="T95" i="2"/>
  <c r="J102" i="2"/>
  <c r="T105" i="2"/>
  <c r="T57" i="2" l="1"/>
  <c r="J57" i="2"/>
  <c r="Y57" i="2"/>
  <c r="E57" i="2"/>
  <c r="O57" i="2"/>
  <c r="AD57" i="2"/>
  <c r="AD116" i="2"/>
  <c r="Y116" i="2"/>
  <c r="T116" i="2"/>
  <c r="O116" i="2"/>
  <c r="J116" i="2"/>
  <c r="E116" i="2"/>
</calcChain>
</file>

<file path=xl/sharedStrings.xml><?xml version="1.0" encoding="utf-8"?>
<sst xmlns="http://schemas.openxmlformats.org/spreadsheetml/2006/main" count="1086" uniqueCount="109">
  <si>
    <t>Individual Tour Length Frequency Distribution, by Primary Tour Purpose</t>
  </si>
  <si>
    <t>4: Escort</t>
  </si>
  <si>
    <t>5: Shop</t>
  </si>
  <si>
    <t>6: Maintenance</t>
  </si>
  <si>
    <t>7: Eating Out</t>
  </si>
  <si>
    <t>8: Visiting</t>
  </si>
  <si>
    <t>9: Discretionary</t>
  </si>
  <si>
    <t>Distance</t>
  </si>
  <si>
    <t>Unweighted Tours</t>
  </si>
  <si>
    <t>Weighted Tours</t>
  </si>
  <si>
    <t>Share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</si>
  <si>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</si>
  <si>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</si>
  <si>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</si>
  <si>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</si>
  <si>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</si>
  <si>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</si>
  <si>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</si>
  <si>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</si>
  <si>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</si>
  <si>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</si>
  <si>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</si>
  <si>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</si>
  <si>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</si>
  <si>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</si>
  <si>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</si>
  <si>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</si>
  <si>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</si>
  <si>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</si>
  <si>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</si>
  <si>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</si>
  <si>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</si>
  <si>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</si>
  <si>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</si>
  <si>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</si>
  <si>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</si>
  <si>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</si>
  <si>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</si>
  <si>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</si>
  <si>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</si>
  <si>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</si>
  <si>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30-31</t>
  </si>
  <si>
    <t>31-32</t>
  </si>
  <si>
    <t>32-33</t>
  </si>
  <si>
    <t>33-34</t>
  </si>
  <si>
    <t>34-35</t>
  </si>
  <si>
    <t>35-36</t>
  </si>
  <si>
    <t>36-37</t>
  </si>
  <si>
    <t>37-38</t>
  </si>
  <si>
    <t>38-39</t>
  </si>
  <si>
    <t>39-40</t>
  </si>
  <si>
    <t>40-41</t>
  </si>
  <si>
    <t>41-42</t>
  </si>
  <si>
    <t>42-43</t>
  </si>
  <si>
    <t>43-44</t>
  </si>
  <si>
    <t>44-45</t>
  </si>
  <si>
    <t>45-46</t>
  </si>
  <si>
    <t>46-47</t>
  </si>
  <si>
    <t>47-48</t>
  </si>
  <si>
    <t>48-49</t>
  </si>
  <si>
    <t>49-50</t>
  </si>
  <si>
    <t>50+</t>
  </si>
  <si>
    <r>
      <t xml:space="preserve">Source: M:\Development\Travel Model One\Calibration\Version 03\09 Non-Work Destination Choice\9destChoice_calib_mtccluster_1.xlsx, worksheet </t>
    </r>
    <r>
      <rPr>
        <b/>
        <sz val="10"/>
        <color rgb="FFFF0000"/>
        <rFont val="Calibri"/>
        <family val="2"/>
        <scheme val="minor"/>
      </rPr>
      <t>TLFD inmtf</t>
    </r>
  </si>
  <si>
    <t>Average</t>
  </si>
  <si>
    <t>Avg Dist</t>
  </si>
  <si>
    <r>
      <t xml:space="preserve">Source: M:\Development\Travel Model One\Calibration\Version 03\09 Non-Work Destination Choice\9destChoice_calib_mtccluster_1.xlsx, worksheet </t>
    </r>
    <r>
      <rPr>
        <b/>
        <sz val="10"/>
        <color rgb="FFFF0000"/>
        <rFont val="Calibri"/>
        <family val="2"/>
        <scheme val="minor"/>
      </rPr>
      <t>TLFD jtf</t>
    </r>
  </si>
  <si>
    <t>N Cases</t>
  </si>
  <si>
    <t>Tours</t>
  </si>
  <si>
    <t>Joint Tour Length Frequency Distribution, by Primary Tour Purpose</t>
  </si>
  <si>
    <t>Individual and Joint Tour Length Frequency Distribution, by Primary Tour Purpose</t>
  </si>
  <si>
    <t>Total</t>
  </si>
  <si>
    <t>Total Tours</t>
  </si>
  <si>
    <t>At Work Sub Tour Length Frequency Distribution, all trip purposes</t>
  </si>
  <si>
    <t>Subtour Length Frequency Distribution</t>
  </si>
  <si>
    <t xml:space="preserve">Distance (Miles) </t>
  </si>
  <si>
    <t>Unweighted Subtours</t>
  </si>
  <si>
    <t>Weighted Subtours</t>
  </si>
  <si>
    <r>
      <t xml:space="preserve">Source: M:\Development\Travel Model One\Calibration\Version 03\09 Non-Work Destination Choice\9destChoice_calib_mtccluster_1.xlsx, worksheet </t>
    </r>
    <r>
      <rPr>
        <b/>
        <sz val="10"/>
        <color rgb="FFFF0000"/>
        <rFont val="Calibri"/>
        <family val="2"/>
        <scheme val="minor"/>
      </rPr>
      <t>TLFD atstf</t>
    </r>
  </si>
  <si>
    <t>esco</t>
  </si>
  <si>
    <t>imain</t>
  </si>
  <si>
    <t>idisc</t>
  </si>
  <si>
    <t>jmain</t>
  </si>
  <si>
    <t>jdisc</t>
  </si>
  <si>
    <t>atwork</t>
  </si>
  <si>
    <t>Source: Box\Modeling and Surveys\Development\Travel Model Two Development\Observed Data\RSG_CHTS\CHTS_Summaries\nonMandTourDistProfile.csv</t>
  </si>
  <si>
    <t>Escort</t>
  </si>
  <si>
    <t>At Work</t>
  </si>
  <si>
    <t>purpose</t>
  </si>
  <si>
    <t>avgTripLength</t>
  </si>
  <si>
    <t>Source: Box\Modeling and Surveys\Development\Travel Model Two Development\Observed Data\RSG_CHTS\CHTS_Summaries\nonMandTripLengths.csv</t>
  </si>
  <si>
    <t>Maintenace</t>
  </si>
  <si>
    <t>Discretionary</t>
  </si>
  <si>
    <t>RSG CHTS</t>
  </si>
  <si>
    <t>Average Trip Length</t>
  </si>
  <si>
    <t>Maintenance</t>
  </si>
  <si>
    <t>Shop</t>
  </si>
  <si>
    <t>Eating Out</t>
  </si>
  <si>
    <t>Visiting</t>
  </si>
  <si>
    <t>TM1.0 v0.3 Calibration</t>
  </si>
  <si>
    <t>Source:</t>
  </si>
  <si>
    <t>distbin</t>
  </si>
  <si>
    <t>escort</t>
  </si>
  <si>
    <t>shop</t>
  </si>
  <si>
    <t>maintenance</t>
  </si>
  <si>
    <t>eatout</t>
  </si>
  <si>
    <t>visit</t>
  </si>
  <si>
    <t>discretionary</t>
  </si>
  <si>
    <t>trip_type</t>
  </si>
  <si>
    <t>mean_trip_length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</si>
</sst>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4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49" fontId="4" fillId="0" borderId="7" xfId="2" applyNumberFormat="1" applyFont="1" applyBorder="1" applyAlignment="1">
      <alignment horizontal="left"/>
    </xf>
    <xf numFmtId="49" fontId="4" fillId="0" borderId="0" xfId="2" applyNumberFormat="1" applyFont="1" applyAlignment="1">
      <alignment horizontal="right"/>
    </xf>
    <xf numFmtId="3" fontId="4" fillId="0" borderId="0" xfId="2" applyNumberFormat="1" applyFont="1"/>
    <xf numFmtId="10" fontId="4" fillId="0" borderId="8" xfId="2" applyNumberFormat="1" applyFont="1" applyBorder="1"/>
    <xf numFmtId="164" fontId="4" fillId="0" borderId="0" xfId="1" applyNumberFormat="1" applyFont="1"/>
    <xf numFmtId="49" fontId="4" fillId="0" borderId="9" xfId="2" applyNumberFormat="1" applyFont="1" applyBorder="1" applyAlignment="1">
      <alignment horizontal="left"/>
    </xf>
    <xf numFmtId="49" fontId="4" fillId="0" borderId="10" xfId="2" applyNumberFormat="1" applyFont="1" applyBorder="1" applyAlignment="1">
      <alignment horizontal="right"/>
    </xf>
    <xf numFmtId="3" fontId="4" fillId="0" borderId="10" xfId="2" applyNumberFormat="1" applyFont="1" applyBorder="1"/>
    <xf numFmtId="10" fontId="4" fillId="0" borderId="11" xfId="2" applyNumberFormat="1" applyFont="1" applyBorder="1"/>
    <xf numFmtId="0" fontId="4" fillId="0" borderId="0" xfId="2" applyFont="1"/>
    <xf numFmtId="10" fontId="4" fillId="0" borderId="0" xfId="2" applyNumberFormat="1" applyFont="1"/>
    <xf numFmtId="0" fontId="6" fillId="0" borderId="0" xfId="1" applyFont="1"/>
    <xf numFmtId="0" fontId="4" fillId="0" borderId="0" xfId="1" applyFont="1" applyAlignment="1">
      <alignment horizontal="center"/>
    </xf>
    <xf numFmtId="2" fontId="4" fillId="0" borderId="0" xfId="1" applyNumberFormat="1" applyFont="1"/>
    <xf numFmtId="0" fontId="8" fillId="0" borderId="0" xfId="0" applyFont="1"/>
    <xf numFmtId="0" fontId="8" fillId="0" borderId="4" xfId="0" applyFont="1" applyBorder="1"/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49" fontId="8" fillId="0" borderId="7" xfId="0" applyNumberFormat="1" applyFont="1" applyBorder="1" applyAlignment="1">
      <alignment horizontal="left"/>
    </xf>
    <xf numFmtId="49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10" fontId="8" fillId="0" borderId="8" xfId="0" applyNumberFormat="1" applyFont="1" applyBorder="1"/>
    <xf numFmtId="49" fontId="8" fillId="0" borderId="9" xfId="0" applyNumberFormat="1" applyFont="1" applyBorder="1" applyAlignment="1">
      <alignment horizontal="left"/>
    </xf>
    <xf numFmtId="49" fontId="8" fillId="0" borderId="10" xfId="0" applyNumberFormat="1" applyFont="1" applyBorder="1" applyAlignment="1">
      <alignment horizontal="right"/>
    </xf>
    <xf numFmtId="3" fontId="8" fillId="0" borderId="10" xfId="0" applyNumberFormat="1" applyFont="1" applyBorder="1" applyAlignment="1">
      <alignment horizontal="right"/>
    </xf>
    <xf numFmtId="10" fontId="8" fillId="0" borderId="11" xfId="0" applyNumberFormat="1" applyFont="1" applyBorder="1"/>
    <xf numFmtId="0" fontId="4" fillId="0" borderId="0" xfId="1" applyFont="1" applyBorder="1"/>
    <xf numFmtId="0" fontId="4" fillId="0" borderId="0" xfId="2" applyFont="1" applyBorder="1" applyAlignment="1">
      <alignment horizontal="center" vertical="center" wrapText="1"/>
    </xf>
    <xf numFmtId="49" fontId="4" fillId="0" borderId="0" xfId="2" applyNumberFormat="1" applyFont="1" applyBorder="1" applyAlignment="1">
      <alignment horizontal="left"/>
    </xf>
    <xf numFmtId="49" fontId="4" fillId="0" borderId="0" xfId="2" applyNumberFormat="1" applyFont="1" applyBorder="1" applyAlignment="1">
      <alignment horizontal="right"/>
    </xf>
    <xf numFmtId="3" fontId="4" fillId="0" borderId="0" xfId="2" applyNumberFormat="1" applyFont="1" applyBorder="1"/>
    <xf numFmtId="10" fontId="4" fillId="0" borderId="0" xfId="2" applyNumberFormat="1" applyFont="1" applyBorder="1"/>
    <xf numFmtId="0" fontId="4" fillId="0" borderId="0" xfId="2" applyNumberFormat="1" applyFont="1" applyAlignment="1">
      <alignment horizontal="right"/>
    </xf>
    <xf numFmtId="0" fontId="4" fillId="0" borderId="10" xfId="2" applyNumberFormat="1" applyFont="1" applyBorder="1" applyAlignment="1">
      <alignment horizontal="right"/>
    </xf>
    <xf numFmtId="3" fontId="4" fillId="0" borderId="0" xfId="2" applyNumberFormat="1" applyFont="1" applyAlignment="1">
      <alignment horizontal="right"/>
    </xf>
    <xf numFmtId="0" fontId="5" fillId="0" borderId="0" xfId="1" applyFont="1" applyAlignment="1">
      <alignment horizontal="right"/>
    </xf>
    <xf numFmtId="0" fontId="4" fillId="0" borderId="0" xfId="2" applyNumberFormat="1" applyFont="1" applyBorder="1" applyAlignment="1">
      <alignment horizontal="right"/>
    </xf>
    <xf numFmtId="3" fontId="5" fillId="0" borderId="0" xfId="2" applyNumberFormat="1" applyFont="1" applyBorder="1" applyAlignment="1">
      <alignment horizontal="right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/>
    <xf numFmtId="3" fontId="8" fillId="0" borderId="0" xfId="0" applyNumberFormat="1" applyFont="1"/>
    <xf numFmtId="3" fontId="8" fillId="0" borderId="12" xfId="0" applyNumberFormat="1" applyFont="1" applyBorder="1"/>
    <xf numFmtId="3" fontId="8" fillId="0" borderId="13" xfId="0" applyNumberFormat="1" applyFont="1" applyBorder="1"/>
    <xf numFmtId="3" fontId="8" fillId="0" borderId="14" xfId="0" applyNumberFormat="1" applyFont="1" applyBorder="1"/>
    <xf numFmtId="3" fontId="8" fillId="0" borderId="7" xfId="0" applyNumberFormat="1" applyFont="1" applyBorder="1"/>
    <xf numFmtId="3" fontId="8" fillId="0" borderId="0" xfId="0" applyNumberFormat="1" applyFont="1" applyBorder="1"/>
    <xf numFmtId="3" fontId="8" fillId="0" borderId="8" xfId="0" applyNumberFormat="1" applyFont="1" applyBorder="1"/>
    <xf numFmtId="3" fontId="8" fillId="0" borderId="9" xfId="0" applyNumberFormat="1" applyFont="1" applyBorder="1"/>
    <xf numFmtId="3" fontId="8" fillId="0" borderId="10" xfId="0" applyNumberFormat="1" applyFont="1" applyBorder="1"/>
    <xf numFmtId="3" fontId="8" fillId="0" borderId="11" xfId="0" applyNumberFormat="1" applyFont="1" applyBorder="1"/>
    <xf numFmtId="9" fontId="8" fillId="0" borderId="0" xfId="0" applyNumberFormat="1" applyFont="1"/>
    <xf numFmtId="9" fontId="8" fillId="0" borderId="12" xfId="0" applyNumberFormat="1" applyFont="1" applyBorder="1"/>
    <xf numFmtId="9" fontId="8" fillId="0" borderId="13" xfId="0" applyNumberFormat="1" applyFont="1" applyBorder="1"/>
    <xf numFmtId="9" fontId="8" fillId="0" borderId="14" xfId="0" applyNumberFormat="1" applyFont="1" applyBorder="1"/>
    <xf numFmtId="9" fontId="8" fillId="0" borderId="7" xfId="0" applyNumberFormat="1" applyFont="1" applyBorder="1"/>
    <xf numFmtId="9" fontId="8" fillId="0" borderId="0" xfId="0" applyNumberFormat="1" applyFont="1" applyBorder="1"/>
    <xf numFmtId="9" fontId="8" fillId="0" borderId="8" xfId="0" applyNumberFormat="1" applyFont="1" applyBorder="1"/>
    <xf numFmtId="9" fontId="8" fillId="0" borderId="9" xfId="0" applyNumberFormat="1" applyFont="1" applyBorder="1"/>
    <xf numFmtId="9" fontId="8" fillId="0" borderId="10" xfId="0" applyNumberFormat="1" applyFont="1" applyBorder="1"/>
    <xf numFmtId="9" fontId="8" fillId="0" borderId="11" xfId="0" applyNumberFormat="1" applyFont="1" applyBorder="1"/>
    <xf numFmtId="0" fontId="8" fillId="0" borderId="12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1" xfId="0" applyFont="1" applyBorder="1"/>
    <xf numFmtId="2" fontId="8" fillId="0" borderId="14" xfId="0" applyNumberFormat="1" applyFont="1" applyBorder="1"/>
    <xf numFmtId="2" fontId="8" fillId="0" borderId="8" xfId="0" applyNumberFormat="1" applyFont="1" applyBorder="1"/>
    <xf numFmtId="2" fontId="8" fillId="0" borderId="11" xfId="0" applyNumberFormat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0" fillId="0" borderId="0" xfId="0" applyFont="1" applyAlignment="1">
      <alignment horizontal="center"/>
    </xf>
    <xf numFmtId="4" fontId="8" fillId="0" borderId="15" xfId="0" applyNumberFormat="1" applyFont="1" applyFill="1" applyBorder="1"/>
    <xf numFmtId="4" fontId="8" fillId="0" borderId="16" xfId="0" applyNumberFormat="1" applyFont="1" applyFill="1" applyBorder="1"/>
    <xf numFmtId="4" fontId="8" fillId="0" borderId="17" xfId="0" applyNumberFormat="1" applyFont="1" applyFill="1" applyBorder="1"/>
  </cellXfs>
  <cellStyles count="3">
    <cellStyle name="Normal" xfId="0" builtinId="0"/>
    <cellStyle name="Normal 2" xfId="2" xr:uid="{473D8C0C-53E8-4C07-B0A3-5F26932D4840}"/>
    <cellStyle name="Normal_BATS2000_IndividualTours_CountySD" xfId="1" xr:uid="{163F048F-6748-43E3-99AC-8ECAAE09C3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Individual + Joint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v03'!$J$5:$J$55</c:f>
              <c:numCache>
                <c:formatCode>0.00%</c:formatCode>
                <c:ptCount val="51"/>
                <c:pt idx="0">
                  <c:v>0.1497566761049933</c:v>
                </c:pt>
                <c:pt idx="1">
                  <c:v>0.21414640192117551</c:v>
                </c:pt>
                <c:pt idx="2">
                  <c:v>0.1824873584962392</c:v>
                </c:pt>
                <c:pt idx="3">
                  <c:v>0.11404587923312635</c:v>
                </c:pt>
                <c:pt idx="4">
                  <c:v>9.22379027808619E-2</c:v>
                </c:pt>
                <c:pt idx="5">
                  <c:v>5.2411657940774195E-2</c:v>
                </c:pt>
                <c:pt idx="6">
                  <c:v>2.9046304712479525E-2</c:v>
                </c:pt>
                <c:pt idx="7">
                  <c:v>3.0602270515928023E-2</c:v>
                </c:pt>
                <c:pt idx="8">
                  <c:v>2.251532225183886E-2</c:v>
                </c:pt>
                <c:pt idx="9">
                  <c:v>1.6468018225623614E-2</c:v>
                </c:pt>
                <c:pt idx="10">
                  <c:v>1.518795257809063E-2</c:v>
                </c:pt>
                <c:pt idx="11">
                  <c:v>1.6657060376464607E-2</c:v>
                </c:pt>
                <c:pt idx="12">
                  <c:v>1.0524129940066063E-2</c:v>
                </c:pt>
                <c:pt idx="13">
                  <c:v>5.540902363935128E-3</c:v>
                </c:pt>
                <c:pt idx="14">
                  <c:v>5.3373486950877343E-3</c:v>
                </c:pt>
                <c:pt idx="15">
                  <c:v>3.9945539709143685E-3</c:v>
                </c:pt>
                <c:pt idx="16">
                  <c:v>2.9210176397469183E-3</c:v>
                </c:pt>
                <c:pt idx="17">
                  <c:v>2.1242028680383026E-3</c:v>
                </c:pt>
                <c:pt idx="18">
                  <c:v>1.9118393517108575E-3</c:v>
                </c:pt>
                <c:pt idx="19">
                  <c:v>3.1234252835115302E-3</c:v>
                </c:pt>
                <c:pt idx="20">
                  <c:v>2.3905647454568412E-3</c:v>
                </c:pt>
                <c:pt idx="21">
                  <c:v>2.5712430254499247E-3</c:v>
                </c:pt>
                <c:pt idx="22">
                  <c:v>8.3327416687580718E-4</c:v>
                </c:pt>
                <c:pt idx="23">
                  <c:v>1.2965100594098042E-3</c:v>
                </c:pt>
                <c:pt idx="24">
                  <c:v>1.4045589005903109E-3</c:v>
                </c:pt>
                <c:pt idx="25">
                  <c:v>1.1098286474993042E-3</c:v>
                </c:pt>
                <c:pt idx="26">
                  <c:v>1.126766338615474E-3</c:v>
                </c:pt>
                <c:pt idx="27">
                  <c:v>1.3108307886366638E-3</c:v>
                </c:pt>
                <c:pt idx="28">
                  <c:v>7.1948875382277873E-4</c:v>
                </c:pt>
                <c:pt idx="29">
                  <c:v>1.9701120830956727E-3</c:v>
                </c:pt>
                <c:pt idx="30">
                  <c:v>7.3464216781202933E-4</c:v>
                </c:pt>
                <c:pt idx="31">
                  <c:v>2.2706258561251847E-3</c:v>
                </c:pt>
                <c:pt idx="32">
                  <c:v>3.4278675158656749E-4</c:v>
                </c:pt>
                <c:pt idx="33">
                  <c:v>7.5017179268530802E-4</c:v>
                </c:pt>
                <c:pt idx="34">
                  <c:v>5.4180108799721646E-4</c:v>
                </c:pt>
                <c:pt idx="35">
                  <c:v>1.0836318648395917E-3</c:v>
                </c:pt>
                <c:pt idx="36">
                  <c:v>5.1666993999664366E-4</c:v>
                </c:pt>
                <c:pt idx="37">
                  <c:v>2.9909903062126636E-4</c:v>
                </c:pt>
                <c:pt idx="38">
                  <c:v>7.6580722203652639E-4</c:v>
                </c:pt>
                <c:pt idx="39">
                  <c:v>3.1628288690131311E-4</c:v>
                </c:pt>
                <c:pt idx="40">
                  <c:v>7.0848148117394667E-4</c:v>
                </c:pt>
                <c:pt idx="41">
                  <c:v>3.0260054177235027E-4</c:v>
                </c:pt>
                <c:pt idx="42">
                  <c:v>1.1897495117380866E-4</c:v>
                </c:pt>
                <c:pt idx="43">
                  <c:v>3.9071792119894455E-4</c:v>
                </c:pt>
                <c:pt idx="44">
                  <c:v>1.5128096932807294E-4</c:v>
                </c:pt>
                <c:pt idx="45">
                  <c:v>4.282137126786909E-4</c:v>
                </c:pt>
                <c:pt idx="46">
                  <c:v>1.589837586316696E-4</c:v>
                </c:pt>
                <c:pt idx="47">
                  <c:v>8.7207920548177287E-4</c:v>
                </c:pt>
                <c:pt idx="48">
                  <c:v>6.1449025007503678E-5</c:v>
                </c:pt>
                <c:pt idx="49">
                  <c:v>0</c:v>
                </c:pt>
                <c:pt idx="50">
                  <c:v>3.4122970728927538E-3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B-4F89-9F39-2F104EF86D1D}"/>
            </c:ext>
          </c:extLst>
        </c:ser>
        <c:ser>
          <c:idx val="1"/>
          <c:order val="1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v03'!$J$65:$J$115</c:f>
              <c:numCache>
                <c:formatCode>0.00%</c:formatCode>
                <c:ptCount val="51"/>
                <c:pt idx="0">
                  <c:v>0.15297484750266194</c:v>
                </c:pt>
                <c:pt idx="1">
                  <c:v>0.21423650262271438</c:v>
                </c:pt>
                <c:pt idx="2">
                  <c:v>0.18390694520658218</c:v>
                </c:pt>
                <c:pt idx="3">
                  <c:v>0.11313768414138355</c:v>
                </c:pt>
                <c:pt idx="4">
                  <c:v>9.3884109767248675E-2</c:v>
                </c:pt>
                <c:pt idx="5">
                  <c:v>5.2034311623399714E-2</c:v>
                </c:pt>
                <c:pt idx="6">
                  <c:v>2.7012353465676372E-2</c:v>
                </c:pt>
                <c:pt idx="7">
                  <c:v>2.9295412940791812E-2</c:v>
                </c:pt>
                <c:pt idx="8">
                  <c:v>2.286327451629349E-2</c:v>
                </c:pt>
                <c:pt idx="9">
                  <c:v>1.6075739764579426E-2</c:v>
                </c:pt>
                <c:pt idx="10">
                  <c:v>1.4338561794793139E-2</c:v>
                </c:pt>
                <c:pt idx="11">
                  <c:v>1.6616614798412924E-2</c:v>
                </c:pt>
                <c:pt idx="12">
                  <c:v>1.0823896733149346E-2</c:v>
                </c:pt>
                <c:pt idx="13">
                  <c:v>5.6293298718910071E-3</c:v>
                </c:pt>
                <c:pt idx="14">
                  <c:v>4.7255073138638476E-3</c:v>
                </c:pt>
                <c:pt idx="15">
                  <c:v>3.44483970273169E-3</c:v>
                </c:pt>
                <c:pt idx="16">
                  <c:v>2.2791848711149996E-3</c:v>
                </c:pt>
                <c:pt idx="17">
                  <c:v>1.9542162391237472E-3</c:v>
                </c:pt>
                <c:pt idx="18">
                  <c:v>1.8073332395766048E-3</c:v>
                </c:pt>
                <c:pt idx="19">
                  <c:v>3.3084776899604917E-3</c:v>
                </c:pt>
                <c:pt idx="20">
                  <c:v>2.5321976384394735E-3</c:v>
                </c:pt>
                <c:pt idx="21">
                  <c:v>2.7235804967307101E-3</c:v>
                </c:pt>
                <c:pt idx="22">
                  <c:v>8.8264284895254379E-4</c:v>
                </c:pt>
                <c:pt idx="23">
                  <c:v>1.3733239046922934E-3</c:v>
                </c:pt>
                <c:pt idx="24">
                  <c:v>1.3809088858961027E-3</c:v>
                </c:pt>
                <c:pt idx="25">
                  <c:v>1.1755822491781784E-3</c:v>
                </c:pt>
                <c:pt idx="26">
                  <c:v>1.1935234413280637E-3</c:v>
                </c:pt>
                <c:pt idx="27">
                  <c:v>1.3884930887932056E-3</c:v>
                </c:pt>
                <c:pt idx="28">
                  <c:v>5.0958178521756279E-4</c:v>
                </c:pt>
                <c:pt idx="29">
                  <c:v>2.0868345748663599E-3</c:v>
                </c:pt>
                <c:pt idx="30">
                  <c:v>3.7455440149288254E-4</c:v>
                </c:pt>
                <c:pt idx="31">
                  <c:v>2.4051527747101569E-3</c:v>
                </c:pt>
                <c:pt idx="32">
                  <c:v>3.6309570970853068E-4</c:v>
                </c:pt>
                <c:pt idx="33">
                  <c:v>7.9461693956280185E-4</c:v>
                </c:pt>
                <c:pt idx="34">
                  <c:v>5.7390097387565527E-4</c:v>
                </c:pt>
                <c:pt idx="35">
                  <c:v>1.1478333955603447E-3</c:v>
                </c:pt>
                <c:pt idx="36">
                  <c:v>5.472808901739849E-4</c:v>
                </c:pt>
                <c:pt idx="37">
                  <c:v>3.168196387226359E-4</c:v>
                </c:pt>
                <c:pt idx="38">
                  <c:v>8.1117871533331175E-4</c:v>
                </c:pt>
                <c:pt idx="39">
                  <c:v>3.3502158049154726E-4</c:v>
                </c:pt>
                <c:pt idx="40">
                  <c:v>7.5045661779971106E-4</c:v>
                </c:pt>
                <c:pt idx="41">
                  <c:v>3.2052860259177795E-4</c:v>
                </c:pt>
                <c:pt idx="42">
                  <c:v>1.2602381548892003E-4</c:v>
                </c:pt>
                <c:pt idx="43">
                  <c:v>4.1386663935214879E-4</c:v>
                </c:pt>
                <c:pt idx="44">
                  <c:v>1.6024385618561223E-4</c:v>
                </c:pt>
                <c:pt idx="45">
                  <c:v>4.5358392992830848E-4</c:v>
                </c:pt>
                <c:pt idx="46">
                  <c:v>1.6840300975843749E-4</c:v>
                </c:pt>
                <c:pt idx="47">
                  <c:v>9.2374695512842603E-4</c:v>
                </c:pt>
                <c:pt idx="48">
                  <c:v>6.5089672347976217E-5</c:v>
                </c:pt>
                <c:pt idx="49">
                  <c:v>0</c:v>
                </c:pt>
                <c:pt idx="50">
                  <c:v>3.3527891617433844E-3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B-4F89-9F39-2F104EF86D1D}"/>
            </c:ext>
          </c:extLst>
        </c:ser>
        <c:ser>
          <c:idx val="2"/>
          <c:order val="2"/>
          <c:tx>
            <c:v>Joint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v03'!$J$124:$J$174</c:f>
              <c:numCache>
                <c:formatCode>0.00%</c:formatCode>
                <c:ptCount val="51"/>
                <c:pt idx="0">
                  <c:v>6.4482772656904979E-3</c:v>
                </c:pt>
                <c:pt idx="1">
                  <c:v>1.4366001995050035E-2</c:v>
                </c:pt>
                <c:pt idx="2">
                  <c:v>1.0710821902553583E-2</c:v>
                </c:pt>
                <c:pt idx="3">
                  <c:v>8.7411882331641672E-3</c:v>
                </c:pt>
                <c:pt idx="4">
                  <c:v>4.3547005906773677E-3</c:v>
                </c:pt>
                <c:pt idx="5">
                  <c:v>3.9715069260045028E-3</c:v>
                </c:pt>
                <c:pt idx="6">
                  <c:v>4.2820222089405531E-3</c:v>
                </c:pt>
                <c:pt idx="7">
                  <c:v>3.5579740370286252E-3</c:v>
                </c:pt>
                <c:pt idx="8">
                  <c:v>1.1244383085563274E-3</c:v>
                </c:pt>
                <c:pt idx="9">
                  <c:v>1.5600117182370562E-3</c:v>
                </c:pt>
                <c:pt idx="10">
                  <c:v>1.9948146531494518E-3</c:v>
                </c:pt>
                <c:pt idx="11">
                  <c:v>1.1715545610941007E-3</c:v>
                </c:pt>
                <c:pt idx="12">
                  <c:v>3.6920678674975282E-4</c:v>
                </c:pt>
                <c:pt idx="13">
                  <c:v>2.7352719092119311E-4</c:v>
                </c:pt>
                <c:pt idx="14">
                  <c:v>1.0583598337918433E-3</c:v>
                </c:pt>
                <c:pt idx="15">
                  <c:v>8.9678453887006529E-4</c:v>
                </c:pt>
                <c:pt idx="16">
                  <c:v>9.293031160512202E-4</c:v>
                </c:pt>
                <c:pt idx="17">
                  <c:v>3.3737380454142108E-4</c:v>
                </c:pt>
                <c:pt idx="18">
                  <c:v>2.4835161876076627E-4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1.2186914615029054E-4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2.8798971811411841E-4</c:v>
                </c:pt>
                <c:pt idx="29">
                  <c:v>0</c:v>
                </c:pt>
                <c:pt idx="30">
                  <c:v>4.6027953492397443E-4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2.9841381392079966E-4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B-4F89-9F39-2F104EF8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2428297224499898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Escort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v03'!$E$65:$E$115</c:f>
              <c:numCache>
                <c:formatCode>0.00%</c:formatCode>
                <c:ptCount val="51"/>
                <c:pt idx="0">
                  <c:v>0.19468042417364059</c:v>
                </c:pt>
                <c:pt idx="1">
                  <c:v>0.21291794096309372</c:v>
                </c:pt>
                <c:pt idx="2">
                  <c:v>0.21254544073873405</c:v>
                </c:pt>
                <c:pt idx="3">
                  <c:v>0.10078692328205646</c:v>
                </c:pt>
                <c:pt idx="4">
                  <c:v>7.0303788927393362E-2</c:v>
                </c:pt>
                <c:pt idx="5">
                  <c:v>4.3048492469553105E-2</c:v>
                </c:pt>
                <c:pt idx="6">
                  <c:v>3.083649866625008E-2</c:v>
                </c:pt>
                <c:pt idx="7">
                  <c:v>3.2083512270511559E-2</c:v>
                </c:pt>
                <c:pt idx="8">
                  <c:v>1.2200388768755229E-2</c:v>
                </c:pt>
                <c:pt idx="9">
                  <c:v>1.9176980971501136E-2</c:v>
                </c:pt>
                <c:pt idx="10">
                  <c:v>8.3924006855479894E-3</c:v>
                </c:pt>
                <c:pt idx="11">
                  <c:v>1.479768880754523E-2</c:v>
                </c:pt>
                <c:pt idx="12">
                  <c:v>7.0527833108156709E-3</c:v>
                </c:pt>
                <c:pt idx="13">
                  <c:v>6.1880089590198228E-3</c:v>
                </c:pt>
                <c:pt idx="14">
                  <c:v>6.4565887859737688E-3</c:v>
                </c:pt>
                <c:pt idx="15">
                  <c:v>4.074548173945888E-3</c:v>
                </c:pt>
                <c:pt idx="16">
                  <c:v>9.0665948494463803E-4</c:v>
                </c:pt>
                <c:pt idx="17">
                  <c:v>1.5522733371711955E-3</c:v>
                </c:pt>
                <c:pt idx="18">
                  <c:v>2.2565613777995857E-3</c:v>
                </c:pt>
                <c:pt idx="19">
                  <c:v>2.9109203090496878E-3</c:v>
                </c:pt>
                <c:pt idx="20">
                  <c:v>1.4993686528804761E-3</c:v>
                </c:pt>
                <c:pt idx="21">
                  <c:v>1.8794447928529657E-3</c:v>
                </c:pt>
                <c:pt idx="22">
                  <c:v>1.1596101625355854E-3</c:v>
                </c:pt>
                <c:pt idx="23">
                  <c:v>2.6227046476906671E-4</c:v>
                </c:pt>
                <c:pt idx="24">
                  <c:v>5.1637125383665564E-4</c:v>
                </c:pt>
                <c:pt idx="25">
                  <c:v>2.2347059558357584E-4</c:v>
                </c:pt>
                <c:pt idx="26">
                  <c:v>9.4246306415748644E-4</c:v>
                </c:pt>
                <c:pt idx="27">
                  <c:v>4.8840629837639178E-4</c:v>
                </c:pt>
                <c:pt idx="28">
                  <c:v>2.4906933062685655E-4</c:v>
                </c:pt>
                <c:pt idx="29">
                  <c:v>2.1822034170939595E-4</c:v>
                </c:pt>
                <c:pt idx="30">
                  <c:v>8.928440505316565E-4</c:v>
                </c:pt>
                <c:pt idx="31">
                  <c:v>2.3954090677094091E-3</c:v>
                </c:pt>
                <c:pt idx="32">
                  <c:v>5.030560763813073E-4</c:v>
                </c:pt>
                <c:pt idx="33">
                  <c:v>0</c:v>
                </c:pt>
                <c:pt idx="34">
                  <c:v>9.7009801429937678E-5</c:v>
                </c:pt>
                <c:pt idx="35">
                  <c:v>3.8220492577766642E-4</c:v>
                </c:pt>
                <c:pt idx="36">
                  <c:v>2.1609134564708741E-4</c:v>
                </c:pt>
                <c:pt idx="37">
                  <c:v>2.5352899751305072E-4</c:v>
                </c:pt>
                <c:pt idx="38">
                  <c:v>2.5307044796698001E-4</c:v>
                </c:pt>
                <c:pt idx="39">
                  <c:v>0</c:v>
                </c:pt>
                <c:pt idx="40">
                  <c:v>0</c:v>
                </c:pt>
                <c:pt idx="41">
                  <c:v>1.1955065318672403E-4</c:v>
                </c:pt>
                <c:pt idx="42">
                  <c:v>0</c:v>
                </c:pt>
                <c:pt idx="43">
                  <c:v>5.3511829798361468E-4</c:v>
                </c:pt>
                <c:pt idx="44">
                  <c:v>0</c:v>
                </c:pt>
                <c:pt idx="45">
                  <c:v>6.3294963410998051E-4</c:v>
                </c:pt>
                <c:pt idx="46">
                  <c:v>0</c:v>
                </c:pt>
                <c:pt idx="47">
                  <c:v>4.3674178032117902E-4</c:v>
                </c:pt>
                <c:pt idx="48">
                  <c:v>0</c:v>
                </c:pt>
                <c:pt idx="49">
                  <c:v>0</c:v>
                </c:pt>
                <c:pt idx="50">
                  <c:v>2.6749055008101095E-3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3-490D-903A-E910E1D4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1192094420493433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Maintenance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Individual + Joint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v03'!$O$5:$O$55</c:f>
              <c:numCache>
                <c:formatCode>0.00%</c:formatCode>
                <c:ptCount val="51"/>
                <c:pt idx="0">
                  <c:v>0.12271755074780745</c:v>
                </c:pt>
                <c:pt idx="1">
                  <c:v>0.18674198683998583</c:v>
                </c:pt>
                <c:pt idx="2">
                  <c:v>0.17109323788794326</c:v>
                </c:pt>
                <c:pt idx="3">
                  <c:v>0.11039802502339285</c:v>
                </c:pt>
                <c:pt idx="4">
                  <c:v>7.1652531605473732E-2</c:v>
                </c:pt>
                <c:pt idx="5">
                  <c:v>5.2500258829275809E-2</c:v>
                </c:pt>
                <c:pt idx="6">
                  <c:v>3.993112975720399E-2</c:v>
                </c:pt>
                <c:pt idx="7">
                  <c:v>4.0873869066827578E-2</c:v>
                </c:pt>
                <c:pt idx="8">
                  <c:v>2.3237483393385324E-2</c:v>
                </c:pt>
                <c:pt idx="9">
                  <c:v>2.0624160986121829E-2</c:v>
                </c:pt>
                <c:pt idx="10">
                  <c:v>2.2137745025911697E-2</c:v>
                </c:pt>
                <c:pt idx="11">
                  <c:v>2.1609554877113909E-2</c:v>
                </c:pt>
                <c:pt idx="12">
                  <c:v>9.6030303101878548E-3</c:v>
                </c:pt>
                <c:pt idx="13">
                  <c:v>7.934661606664211E-3</c:v>
                </c:pt>
                <c:pt idx="14">
                  <c:v>1.1598515531985341E-2</c:v>
                </c:pt>
                <c:pt idx="15">
                  <c:v>7.4666558488154788E-3</c:v>
                </c:pt>
                <c:pt idx="16">
                  <c:v>5.5803465006568605E-3</c:v>
                </c:pt>
                <c:pt idx="17">
                  <c:v>6.1305125351314811E-3</c:v>
                </c:pt>
                <c:pt idx="18">
                  <c:v>4.5228617030731305E-3</c:v>
                </c:pt>
                <c:pt idx="19">
                  <c:v>5.8935521736373344E-3</c:v>
                </c:pt>
                <c:pt idx="20">
                  <c:v>7.7214272405046313E-3</c:v>
                </c:pt>
                <c:pt idx="21">
                  <c:v>6.5050879022791027E-3</c:v>
                </c:pt>
                <c:pt idx="22">
                  <c:v>2.4409659261604533E-3</c:v>
                </c:pt>
                <c:pt idx="23">
                  <c:v>2.845274547099061E-3</c:v>
                </c:pt>
                <c:pt idx="24">
                  <c:v>2.1519414859026403E-3</c:v>
                </c:pt>
                <c:pt idx="25">
                  <c:v>3.3023949464764421E-3</c:v>
                </c:pt>
                <c:pt idx="26">
                  <c:v>2.7473428216253756E-3</c:v>
                </c:pt>
                <c:pt idx="27">
                  <c:v>2.2252216118842484E-3</c:v>
                </c:pt>
                <c:pt idx="28">
                  <c:v>5.8277170717796532E-4</c:v>
                </c:pt>
                <c:pt idx="29">
                  <c:v>3.9236376169177207E-3</c:v>
                </c:pt>
                <c:pt idx="30">
                  <c:v>2.1428570581907371E-3</c:v>
                </c:pt>
                <c:pt idx="31">
                  <c:v>3.3669460035997269E-4</c:v>
                </c:pt>
                <c:pt idx="32">
                  <c:v>1.6405450701034235E-3</c:v>
                </c:pt>
                <c:pt idx="33">
                  <c:v>9.4448557590798396E-4</c:v>
                </c:pt>
                <c:pt idx="34">
                  <c:v>2.7599588206086404E-3</c:v>
                </c:pt>
                <c:pt idx="35">
                  <c:v>1.9956372657150336E-4</c:v>
                </c:pt>
                <c:pt idx="36">
                  <c:v>6.0542889861998114E-4</c:v>
                </c:pt>
                <c:pt idx="37">
                  <c:v>9.0147245364891114E-4</c:v>
                </c:pt>
                <c:pt idx="38">
                  <c:v>4.7112503012650689E-4</c:v>
                </c:pt>
                <c:pt idx="39">
                  <c:v>6.1094712398672576E-4</c:v>
                </c:pt>
                <c:pt idx="40">
                  <c:v>3.2987352271671876E-4</c:v>
                </c:pt>
                <c:pt idx="41">
                  <c:v>8.7349708622140121E-4</c:v>
                </c:pt>
                <c:pt idx="42">
                  <c:v>0</c:v>
                </c:pt>
                <c:pt idx="43">
                  <c:v>7.3188878897475823E-4</c:v>
                </c:pt>
                <c:pt idx="44">
                  <c:v>0</c:v>
                </c:pt>
                <c:pt idx="45">
                  <c:v>8.3272119639859945E-4</c:v>
                </c:pt>
                <c:pt idx="46">
                  <c:v>0</c:v>
                </c:pt>
                <c:pt idx="47">
                  <c:v>5.1536077166702387E-4</c:v>
                </c:pt>
                <c:pt idx="48">
                  <c:v>3.7005630288311568E-4</c:v>
                </c:pt>
                <c:pt idx="49">
                  <c:v>4.8399418269553076E-4</c:v>
                </c:pt>
                <c:pt idx="50">
                  <c:v>8.5557937336960769E-3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4-492A-9B3A-F6B99D642794}"/>
            </c:ext>
          </c:extLst>
        </c:ser>
        <c:ser>
          <c:idx val="1"/>
          <c:order val="1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v03'!$O$65:$O$115</c:f>
              <c:numCache>
                <c:formatCode>0.00%</c:formatCode>
                <c:ptCount val="51"/>
                <c:pt idx="0">
                  <c:v>0.128243143368718</c:v>
                </c:pt>
                <c:pt idx="1">
                  <c:v>0.1885312544596231</c:v>
                </c:pt>
                <c:pt idx="2">
                  <c:v>0.16663087290925879</c:v>
                </c:pt>
                <c:pt idx="3">
                  <c:v>0.11548740060270241</c:v>
                </c:pt>
                <c:pt idx="4">
                  <c:v>7.2373211624613271E-2</c:v>
                </c:pt>
                <c:pt idx="5">
                  <c:v>5.0115067873432687E-2</c:v>
                </c:pt>
                <c:pt idx="6">
                  <c:v>3.8608056337288248E-2</c:v>
                </c:pt>
                <c:pt idx="7">
                  <c:v>3.9858576104248297E-2</c:v>
                </c:pt>
                <c:pt idx="8">
                  <c:v>2.2132810840847606E-2</c:v>
                </c:pt>
                <c:pt idx="9">
                  <c:v>2.0226179722821046E-2</c:v>
                </c:pt>
                <c:pt idx="10">
                  <c:v>2.1722230635539994E-2</c:v>
                </c:pt>
                <c:pt idx="11">
                  <c:v>2.0229121998509254E-2</c:v>
                </c:pt>
                <c:pt idx="12">
                  <c:v>8.9581165582788645E-3</c:v>
                </c:pt>
                <c:pt idx="13">
                  <c:v>8.4355405704028587E-3</c:v>
                </c:pt>
                <c:pt idx="14">
                  <c:v>1.2330676867723737E-2</c:v>
                </c:pt>
                <c:pt idx="15">
                  <c:v>7.4419780067525951E-3</c:v>
                </c:pt>
                <c:pt idx="16">
                  <c:v>5.3300008815291774E-3</c:v>
                </c:pt>
                <c:pt idx="17">
                  <c:v>6.3053425307476327E-3</c:v>
                </c:pt>
                <c:pt idx="18">
                  <c:v>4.8083693145213368E-3</c:v>
                </c:pt>
                <c:pt idx="19">
                  <c:v>5.4795637340426893E-3</c:v>
                </c:pt>
                <c:pt idx="20">
                  <c:v>8.2088456921698E-3</c:v>
                </c:pt>
                <c:pt idx="21">
                  <c:v>5.1671538780023616E-3</c:v>
                </c:pt>
                <c:pt idx="22">
                  <c:v>2.5950529615281276E-3</c:v>
                </c:pt>
                <c:pt idx="23">
                  <c:v>2.7808218846044072E-3</c:v>
                </c:pt>
                <c:pt idx="24">
                  <c:v>2.1069136933357202E-3</c:v>
                </c:pt>
                <c:pt idx="25">
                  <c:v>3.5108600632821306E-3</c:v>
                </c:pt>
                <c:pt idx="26">
                  <c:v>2.9207700317252713E-3</c:v>
                </c:pt>
                <c:pt idx="27">
                  <c:v>2.3656896936123106E-3</c:v>
                </c:pt>
                <c:pt idx="28">
                  <c:v>6.1955942457001402E-4</c:v>
                </c:pt>
                <c:pt idx="29">
                  <c:v>4.1713189473977915E-3</c:v>
                </c:pt>
                <c:pt idx="30">
                  <c:v>1.2824826209452459E-3</c:v>
                </c:pt>
                <c:pt idx="31">
                  <c:v>3.5794859339517156E-4</c:v>
                </c:pt>
                <c:pt idx="32">
                  <c:v>1.744105190926951E-3</c:v>
                </c:pt>
                <c:pt idx="33">
                  <c:v>1.0041066385289234E-3</c:v>
                </c:pt>
                <c:pt idx="34">
                  <c:v>2.7350918055913951E-3</c:v>
                </c:pt>
                <c:pt idx="35">
                  <c:v>2.1216127357728931E-4</c:v>
                </c:pt>
                <c:pt idx="36">
                  <c:v>6.4364686107266022E-4</c:v>
                </c:pt>
                <c:pt idx="37">
                  <c:v>9.5837829422607836E-4</c:v>
                </c:pt>
                <c:pt idx="38">
                  <c:v>5.0086500248813987E-4</c:v>
                </c:pt>
                <c:pt idx="39">
                  <c:v>6.4951342681488476E-4</c:v>
                </c:pt>
                <c:pt idx="40">
                  <c:v>3.5069693226003133E-4</c:v>
                </c:pt>
                <c:pt idx="41">
                  <c:v>9.2863696956662668E-4</c:v>
                </c:pt>
                <c:pt idx="42">
                  <c:v>0</c:v>
                </c:pt>
                <c:pt idx="43">
                  <c:v>7.7808958698808741E-4</c:v>
                </c:pt>
                <c:pt idx="44">
                  <c:v>0</c:v>
                </c:pt>
                <c:pt idx="45">
                  <c:v>8.852870839702921E-4</c:v>
                </c:pt>
                <c:pt idx="46">
                  <c:v>0</c:v>
                </c:pt>
                <c:pt idx="47">
                  <c:v>2.210660031600963E-4</c:v>
                </c:pt>
                <c:pt idx="48">
                  <c:v>3.934162678950293E-4</c:v>
                </c:pt>
                <c:pt idx="49">
                  <c:v>5.1454652590831056E-4</c:v>
                </c:pt>
                <c:pt idx="50">
                  <c:v>8.1454597108555696E-3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4-492A-9B3A-F6B99D642794}"/>
            </c:ext>
          </c:extLst>
        </c:ser>
        <c:ser>
          <c:idx val="2"/>
          <c:order val="2"/>
          <c:tx>
            <c:v>Joint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v03'!$O$124:$O$174</c:f>
              <c:numCache>
                <c:formatCode>0.00%</c:formatCode>
                <c:ptCount val="51"/>
                <c:pt idx="0">
                  <c:v>1.1694838355524658E-3</c:v>
                </c:pt>
                <c:pt idx="1">
                  <c:v>5.2649803778401384E-3</c:v>
                </c:pt>
                <c:pt idx="2">
                  <c:v>8.0366644403185757E-3</c:v>
                </c:pt>
                <c:pt idx="3">
                  <c:v>9.8968691974286025E-4</c:v>
                </c:pt>
                <c:pt idx="4">
                  <c:v>2.0021851319584208E-3</c:v>
                </c:pt>
                <c:pt idx="5">
                  <c:v>3.0009960435238292E-3</c:v>
                </c:pt>
                <c:pt idx="6">
                  <c:v>2.0239456622095533E-3</c:v>
                </c:pt>
                <c:pt idx="7">
                  <c:v>1.8932178293747503E-3</c:v>
                </c:pt>
                <c:pt idx="8">
                  <c:v>1.3540641397455351E-3</c:v>
                </c:pt>
                <c:pt idx="9">
                  <c:v>8.9508728223652455E-4</c:v>
                </c:pt>
                <c:pt idx="10">
                  <c:v>9.54629577562259E-4</c:v>
                </c:pt>
                <c:pt idx="11">
                  <c:v>1.4451565329283056E-3</c:v>
                </c:pt>
                <c:pt idx="12">
                  <c:v>6.5877891443403452E-4</c:v>
                </c:pt>
                <c:pt idx="13">
                  <c:v>0</c:v>
                </c:pt>
                <c:pt idx="14">
                  <c:v>0</c:v>
                </c:pt>
                <c:pt idx="15">
                  <c:v>2.6117895096623164E-4</c:v>
                </c:pt>
                <c:pt idx="16">
                  <c:v>3.1730647963648992E-4</c:v>
                </c:pt>
                <c:pt idx="17">
                  <c:v>1.11714766199994E-4</c:v>
                </c:pt>
                <c:pt idx="18">
                  <c:v>0</c:v>
                </c:pt>
                <c:pt idx="19">
                  <c:v>4.1388423398214719E-4</c:v>
                </c:pt>
                <c:pt idx="20">
                  <c:v>0</c:v>
                </c:pt>
                <c:pt idx="21">
                  <c:v>9.2072009299766033E-4</c:v>
                </c:pt>
                <c:pt idx="22">
                  <c:v>0</c:v>
                </c:pt>
                <c:pt idx="23">
                  <c:v>1.2851220511796494E-4</c:v>
                </c:pt>
                <c:pt idx="24">
                  <c:v>9.5238180248561043E-5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5.2426179266809613E-4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1.0483233434848167E-4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1.7209275312575687E-4</c:v>
                </c:pt>
                <c:pt idx="48">
                  <c:v>0</c:v>
                </c:pt>
                <c:pt idx="49">
                  <c:v>0</c:v>
                </c:pt>
                <c:pt idx="50">
                  <c:v>5.0045040995850957E-4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4-492A-9B3A-F6B99D64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2428297224499898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Eating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Individual + Joint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v03'!$T$5:$T$55</c:f>
              <c:numCache>
                <c:formatCode>0.00%</c:formatCode>
                <c:ptCount val="51"/>
                <c:pt idx="0">
                  <c:v>0.21257196170776682</c:v>
                </c:pt>
                <c:pt idx="1">
                  <c:v>0.18255389370270622</c:v>
                </c:pt>
                <c:pt idx="2">
                  <c:v>0.11386297246981517</c:v>
                </c:pt>
                <c:pt idx="3">
                  <c:v>8.889919936290562E-2</c:v>
                </c:pt>
                <c:pt idx="4">
                  <c:v>7.3282744579656833E-2</c:v>
                </c:pt>
                <c:pt idx="5">
                  <c:v>4.1355051253854525E-2</c:v>
                </c:pt>
                <c:pt idx="6">
                  <c:v>3.3862213134081651E-2</c:v>
                </c:pt>
                <c:pt idx="7">
                  <c:v>3.0686807515066056E-2</c:v>
                </c:pt>
                <c:pt idx="8">
                  <c:v>1.8675762652934608E-2</c:v>
                </c:pt>
                <c:pt idx="9">
                  <c:v>2.0581912338927127E-2</c:v>
                </c:pt>
                <c:pt idx="10">
                  <c:v>1.5265563326338263E-2</c:v>
                </c:pt>
                <c:pt idx="11">
                  <c:v>1.212145838051364E-2</c:v>
                </c:pt>
                <c:pt idx="12">
                  <c:v>1.758406698121032E-2</c:v>
                </c:pt>
                <c:pt idx="13">
                  <c:v>1.12466375102747E-2</c:v>
                </c:pt>
                <c:pt idx="14">
                  <c:v>6.6925739835555342E-3</c:v>
                </c:pt>
                <c:pt idx="15">
                  <c:v>6.3521913648830215E-3</c:v>
                </c:pt>
                <c:pt idx="16">
                  <c:v>1.2632059467468586E-2</c:v>
                </c:pt>
                <c:pt idx="17">
                  <c:v>7.8434913381127836E-3</c:v>
                </c:pt>
                <c:pt idx="18">
                  <c:v>1.2161615188227625E-2</c:v>
                </c:pt>
                <c:pt idx="19">
                  <c:v>5.7759903074039122E-3</c:v>
                </c:pt>
                <c:pt idx="20">
                  <c:v>6.1215092109138669E-3</c:v>
                </c:pt>
                <c:pt idx="21">
                  <c:v>4.8846579057541771E-3</c:v>
                </c:pt>
                <c:pt idx="22">
                  <c:v>6.1709330197680509E-3</c:v>
                </c:pt>
                <c:pt idx="23">
                  <c:v>1.3749788535118098E-3</c:v>
                </c:pt>
                <c:pt idx="24">
                  <c:v>1.5230763703650684E-2</c:v>
                </c:pt>
                <c:pt idx="25">
                  <c:v>1.2417604535953088E-3</c:v>
                </c:pt>
                <c:pt idx="26">
                  <c:v>3.7012828503504933E-3</c:v>
                </c:pt>
                <c:pt idx="27">
                  <c:v>1.469019101085946E-3</c:v>
                </c:pt>
                <c:pt idx="28">
                  <c:v>1.1506475632945315E-3</c:v>
                </c:pt>
                <c:pt idx="29">
                  <c:v>3.0623268852593422E-3</c:v>
                </c:pt>
                <c:pt idx="30">
                  <c:v>1.6403445258052051E-3</c:v>
                </c:pt>
                <c:pt idx="31">
                  <c:v>4.3369657773493174E-4</c:v>
                </c:pt>
                <c:pt idx="32">
                  <c:v>3.023451710162862E-3</c:v>
                </c:pt>
                <c:pt idx="33">
                  <c:v>5.3859255807731906E-3</c:v>
                </c:pt>
                <c:pt idx="34">
                  <c:v>4.9915754250019794E-4</c:v>
                </c:pt>
                <c:pt idx="35">
                  <c:v>2.332615927621638E-3</c:v>
                </c:pt>
                <c:pt idx="36">
                  <c:v>6.8554563671534101E-4</c:v>
                </c:pt>
                <c:pt idx="37">
                  <c:v>1.1152924371485603E-3</c:v>
                </c:pt>
                <c:pt idx="38">
                  <c:v>5.7734856111208181E-4</c:v>
                </c:pt>
                <c:pt idx="39">
                  <c:v>3.6205499428509051E-4</c:v>
                </c:pt>
                <c:pt idx="40">
                  <c:v>2.9061277465180629E-4</c:v>
                </c:pt>
                <c:pt idx="41">
                  <c:v>8.2435886518578312E-4</c:v>
                </c:pt>
                <c:pt idx="42">
                  <c:v>0</c:v>
                </c:pt>
                <c:pt idx="43">
                  <c:v>1.1496355687273341E-3</c:v>
                </c:pt>
                <c:pt idx="44">
                  <c:v>6.1303580468538685E-4</c:v>
                </c:pt>
                <c:pt idx="45">
                  <c:v>2.2540296768417238E-4</c:v>
                </c:pt>
                <c:pt idx="46">
                  <c:v>5.5452439659732869E-4</c:v>
                </c:pt>
                <c:pt idx="47">
                  <c:v>8.3711786421889704E-4</c:v>
                </c:pt>
                <c:pt idx="48">
                  <c:v>1.3997412756956993E-3</c:v>
                </c:pt>
                <c:pt idx="49">
                  <c:v>3.8184068656617002E-3</c:v>
                </c:pt>
                <c:pt idx="50">
                  <c:v>5.8156840101451892E-3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9-4A48-9A1F-78D7E81E5185}"/>
            </c:ext>
          </c:extLst>
        </c:ser>
        <c:ser>
          <c:idx val="1"/>
          <c:order val="1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v03'!$T$65:$T$115</c:f>
              <c:numCache>
                <c:formatCode>0.00%</c:formatCode>
                <c:ptCount val="51"/>
                <c:pt idx="0">
                  <c:v>0.21772748571646713</c:v>
                </c:pt>
                <c:pt idx="1">
                  <c:v>0.18609828692939312</c:v>
                </c:pt>
                <c:pt idx="2">
                  <c:v>0.1130933090154886</c:v>
                </c:pt>
                <c:pt idx="3">
                  <c:v>8.8910229225862614E-2</c:v>
                </c:pt>
                <c:pt idx="4">
                  <c:v>7.3686356264621583E-2</c:v>
                </c:pt>
                <c:pt idx="5">
                  <c:v>4.2771226667480212E-2</c:v>
                </c:pt>
                <c:pt idx="6">
                  <c:v>3.3984980668872726E-2</c:v>
                </c:pt>
                <c:pt idx="7">
                  <c:v>2.7369680801378429E-2</c:v>
                </c:pt>
                <c:pt idx="8">
                  <c:v>1.9264023713212192E-2</c:v>
                </c:pt>
                <c:pt idx="9">
                  <c:v>1.9388222526327416E-2</c:v>
                </c:pt>
                <c:pt idx="10">
                  <c:v>1.5956834346145241E-2</c:v>
                </c:pt>
                <c:pt idx="11">
                  <c:v>1.0783474956383715E-2</c:v>
                </c:pt>
                <c:pt idx="12">
                  <c:v>1.8380326880344432E-2</c:v>
                </c:pt>
                <c:pt idx="13">
                  <c:v>1.1063765148835196E-2</c:v>
                </c:pt>
                <c:pt idx="14">
                  <c:v>6.9956340373410371E-3</c:v>
                </c:pt>
                <c:pt idx="15">
                  <c:v>6.0824197960319213E-3</c:v>
                </c:pt>
                <c:pt idx="16">
                  <c:v>1.2074706505703059E-2</c:v>
                </c:pt>
                <c:pt idx="17">
                  <c:v>8.1986684213449287E-3</c:v>
                </c:pt>
                <c:pt idx="18">
                  <c:v>1.2284736550279642E-2</c:v>
                </c:pt>
                <c:pt idx="19">
                  <c:v>3.8289589909494982E-3</c:v>
                </c:pt>
                <c:pt idx="20">
                  <c:v>6.1583644340758772E-3</c:v>
                </c:pt>
                <c:pt idx="21">
                  <c:v>5.1058500347136819E-3</c:v>
                </c:pt>
                <c:pt idx="22">
                  <c:v>5.2669928916962497E-3</c:v>
                </c:pt>
                <c:pt idx="23">
                  <c:v>1.4372420673848436E-3</c:v>
                </c:pt>
                <c:pt idx="24">
                  <c:v>1.2365725960438858E-2</c:v>
                </c:pt>
                <c:pt idx="25">
                  <c:v>1.297991134164547E-3</c:v>
                </c:pt>
                <c:pt idx="26">
                  <c:v>3.8688881666994438E-3</c:v>
                </c:pt>
                <c:pt idx="27">
                  <c:v>1.5355407426667416E-3</c:v>
                </c:pt>
                <c:pt idx="28">
                  <c:v>1.2027523757743091E-3</c:v>
                </c:pt>
                <c:pt idx="29">
                  <c:v>3.2009983370558958E-3</c:v>
                </c:pt>
                <c:pt idx="30">
                  <c:v>1.7146243023812688E-3</c:v>
                </c:pt>
                <c:pt idx="31">
                  <c:v>4.5333567451561607E-4</c:v>
                </c:pt>
                <c:pt idx="32">
                  <c:v>3.1603627760922424E-3</c:v>
                </c:pt>
                <c:pt idx="33">
                  <c:v>5.6298166307943787E-3</c:v>
                </c:pt>
                <c:pt idx="34">
                  <c:v>5.2176091035974648E-4</c:v>
                </c:pt>
                <c:pt idx="35">
                  <c:v>2.0601615128136908E-3</c:v>
                </c:pt>
                <c:pt idx="36">
                  <c:v>7.1658922294178602E-4</c:v>
                </c:pt>
                <c:pt idx="37">
                  <c:v>1.165796262256705E-3</c:v>
                </c:pt>
                <c:pt idx="38">
                  <c:v>6.0349265550887685E-4</c:v>
                </c:pt>
                <c:pt idx="39">
                  <c:v>3.7844994282222372E-4</c:v>
                </c:pt>
                <c:pt idx="40">
                  <c:v>3.0377260274382849E-4</c:v>
                </c:pt>
                <c:pt idx="41">
                  <c:v>6.1075844804494997E-4</c:v>
                </c:pt>
                <c:pt idx="42">
                  <c:v>0</c:v>
                </c:pt>
                <c:pt idx="43">
                  <c:v>7.0137368164872166E-4</c:v>
                </c:pt>
                <c:pt idx="44">
                  <c:v>6.4079592573849638E-4</c:v>
                </c:pt>
                <c:pt idx="45">
                  <c:v>2.3560989788436515E-4</c:v>
                </c:pt>
                <c:pt idx="46">
                  <c:v>5.7963494358135757E-4</c:v>
                </c:pt>
                <c:pt idx="47">
                  <c:v>8.7502510074379002E-4</c:v>
                </c:pt>
                <c:pt idx="48">
                  <c:v>1.2720521879938473E-3</c:v>
                </c:pt>
                <c:pt idx="49">
                  <c:v>3.9913159127526647E-3</c:v>
                </c:pt>
                <c:pt idx="50">
                  <c:v>5.0015981012478524E-3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B9-4A48-9A1F-78D7E81E5185}"/>
            </c:ext>
          </c:extLst>
        </c:ser>
        <c:ser>
          <c:idx val="2"/>
          <c:order val="2"/>
          <c:tx>
            <c:v>Joint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v03'!$T$124:$T$174</c:f>
              <c:numCache>
                <c:formatCode>0.00%</c:formatCode>
                <c:ptCount val="51"/>
                <c:pt idx="0">
                  <c:v>3.7797066672181218E-3</c:v>
                </c:pt>
                <c:pt idx="1">
                  <c:v>3.9926218792463979E-3</c:v>
                </c:pt>
                <c:pt idx="2">
                  <c:v>5.0102011498417681E-3</c:v>
                </c:pt>
                <c:pt idx="3">
                  <c:v>3.3943414264282147E-3</c:v>
                </c:pt>
                <c:pt idx="4">
                  <c:v>2.4645091004644763E-3</c:v>
                </c:pt>
                <c:pt idx="5">
                  <c:v>3.859765712065732E-4</c:v>
                </c:pt>
                <c:pt idx="6">
                  <c:v>1.1926763045313189E-3</c:v>
                </c:pt>
                <c:pt idx="7">
                  <c:v>3.9795314612226908E-3</c:v>
                </c:pt>
                <c:pt idx="8">
                  <c:v>2.1766061272815034E-4</c:v>
                </c:pt>
                <c:pt idx="9">
                  <c:v>1.7972808570973977E-3</c:v>
                </c:pt>
                <c:pt idx="10">
                  <c:v>0</c:v>
                </c:pt>
                <c:pt idx="11">
                  <c:v>1.5953573030791635E-3</c:v>
                </c:pt>
                <c:pt idx="12">
                  <c:v>0</c:v>
                </c:pt>
                <c:pt idx="13">
                  <c:v>5.8521654771911686E-4</c:v>
                </c:pt>
                <c:pt idx="14">
                  <c:v>0</c:v>
                </c:pt>
                <c:pt idx="15">
                  <c:v>4.7129709328709731E-4</c:v>
                </c:pt>
                <c:pt idx="16">
                  <c:v>9.5488336928584454E-4</c:v>
                </c:pt>
                <c:pt idx="17">
                  <c:v>0</c:v>
                </c:pt>
                <c:pt idx="18">
                  <c:v>3.6153036987009315E-4</c:v>
                </c:pt>
                <c:pt idx="19">
                  <c:v>1.8673596657545323E-3</c:v>
                </c:pt>
                <c:pt idx="20">
                  <c:v>2.0321199010994731E-4</c:v>
                </c:pt>
                <c:pt idx="21">
                  <c:v>0</c:v>
                </c:pt>
                <c:pt idx="22">
                  <c:v>1.0005469411700565E-3</c:v>
                </c:pt>
                <c:pt idx="23">
                  <c:v>0</c:v>
                </c:pt>
                <c:pt idx="24">
                  <c:v>3.0055274536550242E-3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3.1966869995571503E-4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2.1216127357728931E-4</c:v>
                </c:pt>
                <c:pt idx="42">
                  <c:v>0</c:v>
                </c:pt>
                <c:pt idx="43">
                  <c:v>4.2302140553188345E-4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1.6155278591202171E-4</c:v>
                </c:pt>
                <c:pt idx="49">
                  <c:v>0</c:v>
                </c:pt>
                <c:pt idx="50">
                  <c:v>9.1097382660119399E-4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B9-4A48-9A1F-78D7E81E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2428297224499898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Visiting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Individual + Joint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v03'!$Y$5:$Y$55</c:f>
              <c:numCache>
                <c:formatCode>0.00%</c:formatCode>
                <c:ptCount val="51"/>
                <c:pt idx="0">
                  <c:v>0.17205774770822724</c:v>
                </c:pt>
                <c:pt idx="1">
                  <c:v>0.16541183629868206</c:v>
                </c:pt>
                <c:pt idx="2">
                  <c:v>0.11170098169820304</c:v>
                </c:pt>
                <c:pt idx="3">
                  <c:v>8.2371426746248783E-2</c:v>
                </c:pt>
                <c:pt idx="4">
                  <c:v>8.3369930842260187E-2</c:v>
                </c:pt>
                <c:pt idx="5">
                  <c:v>4.322269656215072E-2</c:v>
                </c:pt>
                <c:pt idx="6">
                  <c:v>6.7898180234620978E-2</c:v>
                </c:pt>
                <c:pt idx="7">
                  <c:v>7.6933068215838452E-2</c:v>
                </c:pt>
                <c:pt idx="8">
                  <c:v>2.1613687610486262E-2</c:v>
                </c:pt>
                <c:pt idx="9">
                  <c:v>1.8083282042096315E-2</c:v>
                </c:pt>
                <c:pt idx="10">
                  <c:v>1.8935874707016707E-2</c:v>
                </c:pt>
                <c:pt idx="11">
                  <c:v>1.0363852041408448E-2</c:v>
                </c:pt>
                <c:pt idx="12">
                  <c:v>5.1289999652258467E-3</c:v>
                </c:pt>
                <c:pt idx="13">
                  <c:v>2.9611213340540853E-2</c:v>
                </c:pt>
                <c:pt idx="14">
                  <c:v>1.0262839172065929E-2</c:v>
                </c:pt>
                <c:pt idx="15">
                  <c:v>7.3687990592902018E-3</c:v>
                </c:pt>
                <c:pt idx="16">
                  <c:v>6.2393410864350742E-3</c:v>
                </c:pt>
                <c:pt idx="17">
                  <c:v>9.7740450580069797E-3</c:v>
                </c:pt>
                <c:pt idx="18">
                  <c:v>8.542576761005484E-3</c:v>
                </c:pt>
                <c:pt idx="19">
                  <c:v>3.0127398966817752E-3</c:v>
                </c:pt>
                <c:pt idx="20">
                  <c:v>3.6101312924624119E-3</c:v>
                </c:pt>
                <c:pt idx="21">
                  <c:v>4.943596221697287E-3</c:v>
                </c:pt>
                <c:pt idx="22">
                  <c:v>2.1216887721201565E-3</c:v>
                </c:pt>
                <c:pt idx="23">
                  <c:v>3.1016660115856815E-3</c:v>
                </c:pt>
                <c:pt idx="24">
                  <c:v>4.7995592584473123E-3</c:v>
                </c:pt>
                <c:pt idx="25">
                  <c:v>2.1942749549149322E-3</c:v>
                </c:pt>
                <c:pt idx="26">
                  <c:v>7.4467198152962139E-4</c:v>
                </c:pt>
                <c:pt idx="27">
                  <c:v>2.2122080770161775E-3</c:v>
                </c:pt>
                <c:pt idx="28">
                  <c:v>3.2944500326237058E-3</c:v>
                </c:pt>
                <c:pt idx="29">
                  <c:v>3.1531856677370585E-3</c:v>
                </c:pt>
                <c:pt idx="30">
                  <c:v>1.7818225972473915E-3</c:v>
                </c:pt>
                <c:pt idx="31">
                  <c:v>0</c:v>
                </c:pt>
                <c:pt idx="32">
                  <c:v>4.5375018911378431E-4</c:v>
                </c:pt>
                <c:pt idx="33">
                  <c:v>0</c:v>
                </c:pt>
                <c:pt idx="34">
                  <c:v>1.5309007092244044E-3</c:v>
                </c:pt>
                <c:pt idx="35">
                  <c:v>9.0024197767896782E-4</c:v>
                </c:pt>
                <c:pt idx="36">
                  <c:v>1.2614842871411084E-3</c:v>
                </c:pt>
                <c:pt idx="37">
                  <c:v>3.0747844396393129E-4</c:v>
                </c:pt>
                <c:pt idx="38">
                  <c:v>4.3988654518653091E-4</c:v>
                </c:pt>
                <c:pt idx="39">
                  <c:v>4.8675306768666501E-4</c:v>
                </c:pt>
                <c:pt idx="40">
                  <c:v>1.103523666163416E-3</c:v>
                </c:pt>
                <c:pt idx="41">
                  <c:v>3.5002340211704922E-4</c:v>
                </c:pt>
                <c:pt idx="42">
                  <c:v>5.9023127974659837E-4</c:v>
                </c:pt>
                <c:pt idx="43">
                  <c:v>2.2203068029738055E-3</c:v>
                </c:pt>
                <c:pt idx="44">
                  <c:v>0</c:v>
                </c:pt>
                <c:pt idx="45">
                  <c:v>3.6104809042150182E-4</c:v>
                </c:pt>
                <c:pt idx="46">
                  <c:v>0</c:v>
                </c:pt>
                <c:pt idx="47">
                  <c:v>7.4810007672306011E-4</c:v>
                </c:pt>
                <c:pt idx="48">
                  <c:v>0</c:v>
                </c:pt>
                <c:pt idx="49">
                  <c:v>0</c:v>
                </c:pt>
                <c:pt idx="50">
                  <c:v>5.3858975479865135E-3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C-4E06-B163-902EBFF94149}"/>
            </c:ext>
          </c:extLst>
        </c:ser>
        <c:ser>
          <c:idx val="1"/>
          <c:order val="1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v03'!$Y$65:$Y$115</c:f>
              <c:numCache>
                <c:formatCode>0.00%</c:formatCode>
                <c:ptCount val="51"/>
                <c:pt idx="0">
                  <c:v>0.17494520969178029</c:v>
                </c:pt>
                <c:pt idx="1">
                  <c:v>0.16519774035796955</c:v>
                </c:pt>
                <c:pt idx="2">
                  <c:v>0.11344415128630646</c:v>
                </c:pt>
                <c:pt idx="3">
                  <c:v>8.7940068991202991E-2</c:v>
                </c:pt>
                <c:pt idx="4">
                  <c:v>8.7675112748723971E-2</c:v>
                </c:pt>
                <c:pt idx="5">
                  <c:v>4.4281195984845444E-2</c:v>
                </c:pt>
                <c:pt idx="6">
                  <c:v>6.4997039508910198E-2</c:v>
                </c:pt>
                <c:pt idx="7">
                  <c:v>8.0312043348062634E-2</c:v>
                </c:pt>
                <c:pt idx="8">
                  <c:v>2.0850408705146144E-2</c:v>
                </c:pt>
                <c:pt idx="9">
                  <c:v>1.8820596594591746E-2</c:v>
                </c:pt>
                <c:pt idx="10">
                  <c:v>1.7709922721088549E-2</c:v>
                </c:pt>
                <c:pt idx="11">
                  <c:v>1.1064490437244784E-2</c:v>
                </c:pt>
                <c:pt idx="12">
                  <c:v>5.4757411473193825E-3</c:v>
                </c:pt>
                <c:pt idx="13">
                  <c:v>1.5967261069079846E-2</c:v>
                </c:pt>
                <c:pt idx="14">
                  <c:v>1.0219934869026056E-2</c:v>
                </c:pt>
                <c:pt idx="15">
                  <c:v>7.8669597365666945E-3</c:v>
                </c:pt>
                <c:pt idx="16">
                  <c:v>5.6604032416630694E-3</c:v>
                </c:pt>
                <c:pt idx="17">
                  <c:v>6.1962030637887373E-3</c:v>
                </c:pt>
                <c:pt idx="18">
                  <c:v>8.3021922311080128E-3</c:v>
                </c:pt>
                <c:pt idx="19">
                  <c:v>3.2164133223394793E-3</c:v>
                </c:pt>
                <c:pt idx="20">
                  <c:v>3.854190797307068E-3</c:v>
                </c:pt>
                <c:pt idx="21">
                  <c:v>5.2778033594095544E-3</c:v>
                </c:pt>
                <c:pt idx="22">
                  <c:v>2.2651235309166756E-3</c:v>
                </c:pt>
                <c:pt idx="23">
                  <c:v>3.311351202969613E-3</c:v>
                </c:pt>
                <c:pt idx="24">
                  <c:v>5.1240289137573433E-3</c:v>
                </c:pt>
                <c:pt idx="25">
                  <c:v>1.7225544044209913E-3</c:v>
                </c:pt>
                <c:pt idx="26">
                  <c:v>7.950148251439996E-4</c:v>
                </c:pt>
                <c:pt idx="27">
                  <c:v>2.3617623076385361E-3</c:v>
                </c:pt>
                <c:pt idx="28">
                  <c:v>3.5171682050559277E-3</c:v>
                </c:pt>
                <c:pt idx="29">
                  <c:v>3.3663537966519119E-3</c:v>
                </c:pt>
                <c:pt idx="30">
                  <c:v>1.3983460699680391E-3</c:v>
                </c:pt>
                <c:pt idx="31">
                  <c:v>0</c:v>
                </c:pt>
                <c:pt idx="32">
                  <c:v>4.8442554064725827E-4</c:v>
                </c:pt>
                <c:pt idx="33">
                  <c:v>0</c:v>
                </c:pt>
                <c:pt idx="34">
                  <c:v>1.6343958008959302E-3</c:v>
                </c:pt>
                <c:pt idx="35">
                  <c:v>9.61101983455334E-4</c:v>
                </c:pt>
                <c:pt idx="36">
                  <c:v>1.3467657369132509E-3</c:v>
                </c:pt>
                <c:pt idx="37">
                  <c:v>3.2826523278264397E-4</c:v>
                </c:pt>
                <c:pt idx="38">
                  <c:v>4.696246582103439E-4</c:v>
                </c:pt>
                <c:pt idx="39">
                  <c:v>5.1965954755050277E-4</c:v>
                </c:pt>
                <c:pt idx="40">
                  <c:v>8.1060965506559552E-4</c:v>
                </c:pt>
                <c:pt idx="41">
                  <c:v>3.736864025134866E-4</c:v>
                </c:pt>
                <c:pt idx="42">
                  <c:v>6.3013330607443506E-4</c:v>
                </c:pt>
                <c:pt idx="43">
                  <c:v>2.3704085402896789E-3</c:v>
                </c:pt>
                <c:pt idx="44">
                  <c:v>0</c:v>
                </c:pt>
                <c:pt idx="45">
                  <c:v>3.8545640442308953E-4</c:v>
                </c:pt>
                <c:pt idx="46">
                  <c:v>0</c:v>
                </c:pt>
                <c:pt idx="47">
                  <c:v>7.9867467346431717E-4</c:v>
                </c:pt>
                <c:pt idx="48">
                  <c:v>0</c:v>
                </c:pt>
                <c:pt idx="49">
                  <c:v>0</c:v>
                </c:pt>
                <c:pt idx="50">
                  <c:v>5.7500060477106464E-3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FC-4E06-B163-902EBFF94149}"/>
            </c:ext>
          </c:extLst>
        </c:ser>
        <c:ser>
          <c:idx val="2"/>
          <c:order val="2"/>
          <c:tx>
            <c:v>Joint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v03'!$Y$124:$Y$174</c:f>
              <c:numCache>
                <c:formatCode>0.00%</c:formatCode>
                <c:ptCount val="51"/>
                <c:pt idx="0">
                  <c:v>5.0898247293341995E-3</c:v>
                </c:pt>
                <c:pt idx="1">
                  <c:v>6.6336322270306456E-3</c:v>
                </c:pt>
                <c:pt idx="2">
                  <c:v>3.3808242522375743E-3</c:v>
                </c:pt>
                <c:pt idx="3">
                  <c:v>0</c:v>
                </c:pt>
                <c:pt idx="4">
                  <c:v>7.7471490123491658E-4</c:v>
                </c:pt>
                <c:pt idx="5">
                  <c:v>1.0847064794054261E-3</c:v>
                </c:pt>
                <c:pt idx="6">
                  <c:v>4.3604863942032987E-3</c:v>
                </c:pt>
                <c:pt idx="7">
                  <c:v>1.0605400740465374E-3</c:v>
                </c:pt>
                <c:pt idx="8">
                  <c:v>1.2947885083517052E-3</c:v>
                </c:pt>
                <c:pt idx="9">
                  <c:v>2.8241413105560185E-4</c:v>
                </c:pt>
                <c:pt idx="10">
                  <c:v>1.4587241481111958E-3</c:v>
                </c:pt>
                <c:pt idx="11">
                  <c:v>0</c:v>
                </c:pt>
                <c:pt idx="12">
                  <c:v>0</c:v>
                </c:pt>
                <c:pt idx="13">
                  <c:v>9.1069582661294952E-3</c:v>
                </c:pt>
                <c:pt idx="14">
                  <c:v>4.2881963042020523E-4</c:v>
                </c:pt>
                <c:pt idx="15">
                  <c:v>0</c:v>
                </c:pt>
                <c:pt idx="16">
                  <c:v>5.825030758666907E-4</c:v>
                </c:pt>
                <c:pt idx="17">
                  <c:v>2.4671695568682195E-3</c:v>
                </c:pt>
                <c:pt idx="18">
                  <c:v>4.7607418807724925E-4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3.6092025796945296E-4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2.9332584185431189E-4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2.1392074357413075E-4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FC-4E06-B163-902EBFF9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2428297224499898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Discretionary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Individual + Joint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v03'!$AD$5:$AD$55</c:f>
              <c:numCache>
                <c:formatCode>0.00%</c:formatCode>
                <c:ptCount val="51"/>
                <c:pt idx="0">
                  <c:v>0.12300426490003835</c:v>
                </c:pt>
                <c:pt idx="1">
                  <c:v>0.18773516211868144</c:v>
                </c:pt>
                <c:pt idx="2">
                  <c:v>0.15093978854065102</c:v>
                </c:pt>
                <c:pt idx="3">
                  <c:v>0.1276009658725249</c:v>
                </c:pt>
                <c:pt idx="4">
                  <c:v>8.4920787721641092E-2</c:v>
                </c:pt>
                <c:pt idx="5">
                  <c:v>5.4415151236387412E-2</c:v>
                </c:pt>
                <c:pt idx="6">
                  <c:v>4.1117919341651918E-2</c:v>
                </c:pt>
                <c:pt idx="7">
                  <c:v>4.4585678730787386E-2</c:v>
                </c:pt>
                <c:pt idx="8">
                  <c:v>2.0808160509434015E-2</c:v>
                </c:pt>
                <c:pt idx="9">
                  <c:v>2.1000006559850789E-2</c:v>
                </c:pt>
                <c:pt idx="10">
                  <c:v>1.568922801691262E-2</c:v>
                </c:pt>
                <c:pt idx="11">
                  <c:v>1.0706463658062852E-2</c:v>
                </c:pt>
                <c:pt idx="12">
                  <c:v>7.9949352590713025E-3</c:v>
                </c:pt>
                <c:pt idx="13">
                  <c:v>1.4385021964752375E-2</c:v>
                </c:pt>
                <c:pt idx="14">
                  <c:v>7.4364047999770158E-3</c:v>
                </c:pt>
                <c:pt idx="15">
                  <c:v>8.6103212223664679E-3</c:v>
                </c:pt>
                <c:pt idx="16">
                  <c:v>8.5857889888863691E-3</c:v>
                </c:pt>
                <c:pt idx="17">
                  <c:v>8.3606706853216629E-3</c:v>
                </c:pt>
                <c:pt idx="18">
                  <c:v>3.9275646261076576E-3</c:v>
                </c:pt>
                <c:pt idx="19">
                  <c:v>4.1921615940281589E-3</c:v>
                </c:pt>
                <c:pt idx="20">
                  <c:v>2.5476983851463581E-3</c:v>
                </c:pt>
                <c:pt idx="21">
                  <c:v>2.6627438382693922E-3</c:v>
                </c:pt>
                <c:pt idx="22">
                  <c:v>3.7464707808525124E-3</c:v>
                </c:pt>
                <c:pt idx="23">
                  <c:v>2.0960800020854557E-3</c:v>
                </c:pt>
                <c:pt idx="24">
                  <c:v>8.7725619177951748E-4</c:v>
                </c:pt>
                <c:pt idx="25">
                  <c:v>2.9515403669635458E-3</c:v>
                </c:pt>
                <c:pt idx="26">
                  <c:v>2.1767624584814985E-3</c:v>
                </c:pt>
                <c:pt idx="27">
                  <c:v>2.0183278119443038E-3</c:v>
                </c:pt>
                <c:pt idx="28">
                  <c:v>1.3897300611963332E-3</c:v>
                </c:pt>
                <c:pt idx="29">
                  <c:v>4.1746712953936527E-3</c:v>
                </c:pt>
                <c:pt idx="30">
                  <c:v>4.5061228832786416E-4</c:v>
                </c:pt>
                <c:pt idx="31">
                  <c:v>1.9773954542288319E-3</c:v>
                </c:pt>
                <c:pt idx="32">
                  <c:v>3.4134096020350295E-3</c:v>
                </c:pt>
                <c:pt idx="33">
                  <c:v>7.4933520959790637E-4</c:v>
                </c:pt>
                <c:pt idx="34">
                  <c:v>3.7889326406524194E-4</c:v>
                </c:pt>
                <c:pt idx="35">
                  <c:v>6.8657743145428458E-4</c:v>
                </c:pt>
                <c:pt idx="36">
                  <c:v>1.1564161562619181E-3</c:v>
                </c:pt>
                <c:pt idx="37">
                  <c:v>1.0458855076362311E-3</c:v>
                </c:pt>
                <c:pt idx="38">
                  <c:v>6.2026632536425275E-4</c:v>
                </c:pt>
                <c:pt idx="39">
                  <c:v>2.7087772699512609E-4</c:v>
                </c:pt>
                <c:pt idx="40">
                  <c:v>1.4552071405143905E-3</c:v>
                </c:pt>
                <c:pt idx="41">
                  <c:v>4.2072015589094212E-3</c:v>
                </c:pt>
                <c:pt idx="42">
                  <c:v>4.8242328724224399E-4</c:v>
                </c:pt>
                <c:pt idx="43">
                  <c:v>7.3338605564507171E-4</c:v>
                </c:pt>
                <c:pt idx="44">
                  <c:v>1.2283419133920302E-3</c:v>
                </c:pt>
                <c:pt idx="45">
                  <c:v>1.3190255493683157E-3</c:v>
                </c:pt>
                <c:pt idx="46">
                  <c:v>6.4350666587369002E-4</c:v>
                </c:pt>
                <c:pt idx="47">
                  <c:v>1.4141447093111165E-4</c:v>
                </c:pt>
                <c:pt idx="48">
                  <c:v>1.3710753466045762E-3</c:v>
                </c:pt>
                <c:pt idx="49">
                  <c:v>3.257431494703993E-4</c:v>
                </c:pt>
                <c:pt idx="50">
                  <c:v>6.6852783568344095E-3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1-40DA-8D56-1295BB530E12}"/>
            </c:ext>
          </c:extLst>
        </c:ser>
        <c:ser>
          <c:idx val="1"/>
          <c:order val="1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v03'!$AD$65:$AD$115</c:f>
              <c:numCache>
                <c:formatCode>0.00%</c:formatCode>
                <c:ptCount val="51"/>
                <c:pt idx="0">
                  <c:v>0.1234970559595417</c:v>
                </c:pt>
                <c:pt idx="1">
                  <c:v>0.18853792098442673</c:v>
                </c:pt>
                <c:pt idx="2">
                  <c:v>0.15272517609583861</c:v>
                </c:pt>
                <c:pt idx="3">
                  <c:v>0.12641177001343884</c:v>
                </c:pt>
                <c:pt idx="4">
                  <c:v>8.2856091865567291E-2</c:v>
                </c:pt>
                <c:pt idx="5">
                  <c:v>5.2152447406877731E-2</c:v>
                </c:pt>
                <c:pt idx="6">
                  <c:v>4.1684862676804713E-2</c:v>
                </c:pt>
                <c:pt idx="7">
                  <c:v>4.5895288971274296E-2</c:v>
                </c:pt>
                <c:pt idx="8">
                  <c:v>2.1143538688101527E-2</c:v>
                </c:pt>
                <c:pt idx="9">
                  <c:v>1.9617212105784907E-2</c:v>
                </c:pt>
                <c:pt idx="10">
                  <c:v>1.6216934187597273E-2</c:v>
                </c:pt>
                <c:pt idx="11">
                  <c:v>1.1057058993837401E-2</c:v>
                </c:pt>
                <c:pt idx="12">
                  <c:v>8.0370988898618122E-3</c:v>
                </c:pt>
                <c:pt idx="13">
                  <c:v>1.5098310524768845E-2</c:v>
                </c:pt>
                <c:pt idx="14">
                  <c:v>7.8764542515770367E-3</c:v>
                </c:pt>
                <c:pt idx="15">
                  <c:v>7.1203355990818477E-3</c:v>
                </c:pt>
                <c:pt idx="16">
                  <c:v>8.7659009441687294E-3</c:v>
                </c:pt>
                <c:pt idx="17">
                  <c:v>8.1391872120734812E-3</c:v>
                </c:pt>
                <c:pt idx="18">
                  <c:v>4.1599783672003508E-3</c:v>
                </c:pt>
                <c:pt idx="19">
                  <c:v>4.3022873708154757E-3</c:v>
                </c:pt>
                <c:pt idx="20">
                  <c:v>2.6984585047715535E-3</c:v>
                </c:pt>
                <c:pt idx="21">
                  <c:v>2.8203117756395316E-3</c:v>
                </c:pt>
                <c:pt idx="22">
                  <c:v>3.9681682888411509E-3</c:v>
                </c:pt>
                <c:pt idx="23">
                  <c:v>1.5088768526853595E-3</c:v>
                </c:pt>
                <c:pt idx="24">
                  <c:v>7.3952217693327548E-4</c:v>
                </c:pt>
                <c:pt idx="25">
                  <c:v>3.1261978465915571E-3</c:v>
                </c:pt>
                <c:pt idx="26">
                  <c:v>2.0487213075254512E-3</c:v>
                </c:pt>
                <c:pt idx="27">
                  <c:v>1.980794482218105E-3</c:v>
                </c:pt>
                <c:pt idx="28">
                  <c:v>1.4719673744882885E-3</c:v>
                </c:pt>
                <c:pt idx="29">
                  <c:v>4.1702700929070443E-3</c:v>
                </c:pt>
                <c:pt idx="30">
                  <c:v>4.0029032817548281E-4</c:v>
                </c:pt>
                <c:pt idx="31">
                  <c:v>1.6937906376349792E-3</c:v>
                </c:pt>
                <c:pt idx="32">
                  <c:v>3.6153982059187774E-3</c:v>
                </c:pt>
                <c:pt idx="33">
                  <c:v>7.9367714053329129E-4</c:v>
                </c:pt>
                <c:pt idx="34">
                  <c:v>2.3620661213441554E-4</c:v>
                </c:pt>
                <c:pt idx="35">
                  <c:v>7.2720566920074807E-4</c:v>
                </c:pt>
                <c:pt idx="36">
                  <c:v>1.2248471130309787E-3</c:v>
                </c:pt>
                <c:pt idx="37">
                  <c:v>1.1077758103364224E-3</c:v>
                </c:pt>
                <c:pt idx="38">
                  <c:v>6.5697060164616572E-4</c:v>
                </c:pt>
                <c:pt idx="39">
                  <c:v>2.8690692368641351E-4</c:v>
                </c:pt>
                <c:pt idx="40">
                  <c:v>1.5413190617145076E-3</c:v>
                </c:pt>
                <c:pt idx="41">
                  <c:v>4.4561628229297136E-3</c:v>
                </c:pt>
                <c:pt idx="42">
                  <c:v>5.1097069808124041E-4</c:v>
                </c:pt>
                <c:pt idx="43">
                  <c:v>7.7678419497157988E-4</c:v>
                </c:pt>
                <c:pt idx="44">
                  <c:v>1.3010290787501013E-3</c:v>
                </c:pt>
                <c:pt idx="45">
                  <c:v>1.1329887672220866E-3</c:v>
                </c:pt>
                <c:pt idx="46">
                  <c:v>6.8158618992267001E-4</c:v>
                </c:pt>
                <c:pt idx="47">
                  <c:v>1.497826760053883E-4</c:v>
                </c:pt>
                <c:pt idx="48">
                  <c:v>1.4522087666649685E-3</c:v>
                </c:pt>
                <c:pt idx="49">
                  <c:v>3.4501900899425896E-4</c:v>
                </c:pt>
                <c:pt idx="50">
                  <c:v>7.0808798812064507E-3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1-40DA-8D56-1295BB530E12}"/>
            </c:ext>
          </c:extLst>
        </c:ser>
        <c:ser>
          <c:idx val="2"/>
          <c:order val="2"/>
          <c:tx>
            <c:v>Joint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v03'!$AD$124:$AD$174</c:f>
              <c:numCache>
                <c:formatCode>0.00%</c:formatCode>
                <c:ptCount val="51"/>
                <c:pt idx="0">
                  <c:v>2.3543472254862297E-2</c:v>
                </c:pt>
                <c:pt idx="1">
                  <c:v>3.5757525070852399E-2</c:v>
                </c:pt>
                <c:pt idx="2">
                  <c:v>2.4794160797706528E-2</c:v>
                </c:pt>
                <c:pt idx="3">
                  <c:v>3.0322714894061742E-2</c:v>
                </c:pt>
                <c:pt idx="4">
                  <c:v>2.4597816694129627E-2</c:v>
                </c:pt>
                <c:pt idx="5">
                  <c:v>1.9021884450671708E-2</c:v>
                </c:pt>
                <c:pt idx="6">
                  <c:v>6.4746751740424203E-3</c:v>
                </c:pt>
                <c:pt idx="7">
                  <c:v>4.6099913144183012E-3</c:v>
                </c:pt>
                <c:pt idx="8">
                  <c:v>3.1084136513122281E-3</c:v>
                </c:pt>
                <c:pt idx="9">
                  <c:v>9.1088689068349708E-3</c:v>
                </c:pt>
                <c:pt idx="10">
                  <c:v>1.390212994472798E-3</c:v>
                </c:pt>
                <c:pt idx="11">
                  <c:v>9.8170787199648268E-4</c:v>
                </c:pt>
                <c:pt idx="12">
                  <c:v>1.4951025562579955E-3</c:v>
                </c:pt>
                <c:pt idx="13">
                  <c:v>4.7859135931790415E-4</c:v>
                </c:pt>
                <c:pt idx="14">
                  <c:v>0</c:v>
                </c:pt>
                <c:pt idx="15">
                  <c:v>6.9371180291390592E-3</c:v>
                </c:pt>
                <c:pt idx="16">
                  <c:v>1.1378055674357516E-3</c:v>
                </c:pt>
                <c:pt idx="17">
                  <c:v>2.4848927001915435E-3</c:v>
                </c:pt>
                <c:pt idx="18">
                  <c:v>0</c:v>
                </c:pt>
                <c:pt idx="19">
                  <c:v>4.7859135931790415E-4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2.4675884506480694E-3</c:v>
                </c:pt>
                <c:pt idx="24">
                  <c:v>6.5796117021432417E-4</c:v>
                </c:pt>
                <c:pt idx="25">
                  <c:v>0</c:v>
                </c:pt>
                <c:pt idx="26">
                  <c:v>8.9112535670164629E-4</c:v>
                </c:pt>
                <c:pt idx="27">
                  <c:v>5.4458824278094317E-4</c:v>
                </c:pt>
                <c:pt idx="28">
                  <c:v>0</c:v>
                </c:pt>
                <c:pt idx="29">
                  <c:v>8.7234314656256127E-4</c:v>
                </c:pt>
                <c:pt idx="30">
                  <c:v>2.6710035431505244E-4</c:v>
                </c:pt>
                <c:pt idx="31">
                  <c:v>1.3899109155865042E-3</c:v>
                </c:pt>
                <c:pt idx="32">
                  <c:v>0</c:v>
                </c:pt>
                <c:pt idx="33">
                  <c:v>0</c:v>
                </c:pt>
                <c:pt idx="34">
                  <c:v>5.7282844614696697E-4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9.1624060697682679E-4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61-40DA-8D56-1295BB53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2428297224499898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At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v03'!$AI$5:$AI$55</c:f>
              <c:numCache>
                <c:formatCode>0.00%</c:formatCode>
                <c:ptCount val="51"/>
                <c:pt idx="0">
                  <c:v>0.30066465643150381</c:v>
                </c:pt>
                <c:pt idx="1">
                  <c:v>0.18312016785050478</c:v>
                </c:pt>
                <c:pt idx="2">
                  <c:v>0.14030916851643313</c:v>
                </c:pt>
                <c:pt idx="3">
                  <c:v>9.670104293409823E-2</c:v>
                </c:pt>
                <c:pt idx="4">
                  <c:v>7.8577606815896664E-2</c:v>
                </c:pt>
                <c:pt idx="5">
                  <c:v>4.2803311195831611E-2</c:v>
                </c:pt>
                <c:pt idx="6">
                  <c:v>2.2307781984663464E-2</c:v>
                </c:pt>
                <c:pt idx="7">
                  <c:v>2.298531515776538E-2</c:v>
                </c:pt>
                <c:pt idx="8">
                  <c:v>2.4877204862410005E-2</c:v>
                </c:pt>
                <c:pt idx="9">
                  <c:v>1.2428041363423627E-2</c:v>
                </c:pt>
                <c:pt idx="10">
                  <c:v>9.9907279177151535E-3</c:v>
                </c:pt>
                <c:pt idx="11">
                  <c:v>1.0969897315339304E-2</c:v>
                </c:pt>
                <c:pt idx="12">
                  <c:v>5.9142842778257291E-3</c:v>
                </c:pt>
                <c:pt idx="13">
                  <c:v>5.1555041921063161E-3</c:v>
                </c:pt>
                <c:pt idx="14">
                  <c:v>3.9849200107889135E-3</c:v>
                </c:pt>
                <c:pt idx="15">
                  <c:v>3.9295568306358143E-3</c:v>
                </c:pt>
                <c:pt idx="16">
                  <c:v>1.932165080009985E-3</c:v>
                </c:pt>
                <c:pt idx="17">
                  <c:v>6.6045375522099173E-3</c:v>
                </c:pt>
                <c:pt idx="18">
                  <c:v>1.2724645277385096E-3</c:v>
                </c:pt>
                <c:pt idx="19">
                  <c:v>2.2866659129234276E-3</c:v>
                </c:pt>
                <c:pt idx="20">
                  <c:v>1.6839505472031026E-4</c:v>
                </c:pt>
                <c:pt idx="21">
                  <c:v>1.8208039661827E-3</c:v>
                </c:pt>
                <c:pt idx="22">
                  <c:v>3.2783626537730196E-3</c:v>
                </c:pt>
                <c:pt idx="23">
                  <c:v>2.9929064203033104E-4</c:v>
                </c:pt>
                <c:pt idx="24">
                  <c:v>1.4236061217872225E-3</c:v>
                </c:pt>
                <c:pt idx="25">
                  <c:v>1.2510355560664461E-3</c:v>
                </c:pt>
                <c:pt idx="26">
                  <c:v>5.7340549768568751E-4</c:v>
                </c:pt>
                <c:pt idx="27">
                  <c:v>7.0292629265227328E-4</c:v>
                </c:pt>
                <c:pt idx="28">
                  <c:v>0</c:v>
                </c:pt>
                <c:pt idx="29">
                  <c:v>1.3602072282576827E-3</c:v>
                </c:pt>
                <c:pt idx="30">
                  <c:v>0</c:v>
                </c:pt>
                <c:pt idx="31">
                  <c:v>1.309717397903463E-3</c:v>
                </c:pt>
                <c:pt idx="32">
                  <c:v>1.7639407953622592E-3</c:v>
                </c:pt>
                <c:pt idx="33">
                  <c:v>0</c:v>
                </c:pt>
                <c:pt idx="34">
                  <c:v>1.221316477394494E-3</c:v>
                </c:pt>
                <c:pt idx="35">
                  <c:v>1.0292807015859318E-3</c:v>
                </c:pt>
                <c:pt idx="36">
                  <c:v>4.982390341156975E-4</c:v>
                </c:pt>
                <c:pt idx="37">
                  <c:v>2.5737572451744995E-4</c:v>
                </c:pt>
                <c:pt idx="38">
                  <c:v>6.8842062366238283E-4</c:v>
                </c:pt>
                <c:pt idx="39">
                  <c:v>0</c:v>
                </c:pt>
                <c:pt idx="40">
                  <c:v>2.4298119798777895E-4</c:v>
                </c:pt>
                <c:pt idx="41">
                  <c:v>0</c:v>
                </c:pt>
                <c:pt idx="42">
                  <c:v>0</c:v>
                </c:pt>
                <c:pt idx="43">
                  <c:v>2.8546489032081011E-4</c:v>
                </c:pt>
                <c:pt idx="44">
                  <c:v>2.8546489032081011E-4</c:v>
                </c:pt>
                <c:pt idx="45">
                  <c:v>1.7947032078964602E-3</c:v>
                </c:pt>
                <c:pt idx="46">
                  <c:v>1.1967457810345502E-4</c:v>
                </c:pt>
                <c:pt idx="47">
                  <c:v>0</c:v>
                </c:pt>
                <c:pt idx="48">
                  <c:v>0</c:v>
                </c:pt>
                <c:pt idx="49">
                  <c:v>2.1607568695194927E-4</c:v>
                </c:pt>
                <c:pt idx="50">
                  <c:v>2.5942910508976779E-3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7-465B-9578-3646E031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1368694821065785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RSG_CHTS Observed TLFD</a:t>
            </a:r>
            <a:r>
              <a:rPr lang="en-US" sz="1200" baseline="0"/>
              <a:t> Summary</a:t>
            </a:r>
            <a:r>
              <a:rPr lang="en-US" sz="1200"/>
              <a:t> for TM2.0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'CHTS TLFD'!$K$3</c:f>
              <c:strCache>
                <c:ptCount val="1"/>
                <c:pt idx="0">
                  <c:v>Escort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'CHTS TLFD'!$J$4:$J$44</c:f>
              <c:numCache>
                <c:formatCode>General</c:formatCode>
                <c:ptCount val="4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</c:numCache>
            </c:numRef>
          </c:xVal>
          <c:yVal>
            <c:numRef>
              <c:f>'CHTS TLFD'!$K$4:$K$44</c:f>
              <c:numCache>
                <c:formatCode>0%</c:formatCode>
                <c:ptCount val="41"/>
                <c:pt idx="0">
                  <c:v>0.34567023375645889</c:v>
                </c:pt>
                <c:pt idx="1">
                  <c:v>0.19917599330000094</c:v>
                </c:pt>
                <c:pt idx="2">
                  <c:v>0.12562385814340266</c:v>
                </c:pt>
                <c:pt idx="3">
                  <c:v>7.8475300850504401E-2</c:v>
                </c:pt>
                <c:pt idx="4">
                  <c:v>5.2196687904067431E-2</c:v>
                </c:pt>
                <c:pt idx="5">
                  <c:v>3.8583822453710101E-2</c:v>
                </c:pt>
                <c:pt idx="6">
                  <c:v>3.7090355929515269E-2</c:v>
                </c:pt>
                <c:pt idx="7">
                  <c:v>1.6224765377835189E-2</c:v>
                </c:pt>
                <c:pt idx="8">
                  <c:v>2.7316413755243529E-2</c:v>
                </c:pt>
                <c:pt idx="9">
                  <c:v>9.5024283187840151E-3</c:v>
                </c:pt>
                <c:pt idx="10">
                  <c:v>4.4775621064871811E-3</c:v>
                </c:pt>
                <c:pt idx="11">
                  <c:v>1.585202478783428E-2</c:v>
                </c:pt>
                <c:pt idx="12">
                  <c:v>9.0763880708882808E-3</c:v>
                </c:pt>
                <c:pt idx="13">
                  <c:v>2.45335110916287E-3</c:v>
                </c:pt>
                <c:pt idx="14">
                  <c:v>3.7651717920103803E-3</c:v>
                </c:pt>
                <c:pt idx="15">
                  <c:v>1.3085455535971409E-3</c:v>
                </c:pt>
                <c:pt idx="16">
                  <c:v>9.8099682813461882E-3</c:v>
                </c:pt>
                <c:pt idx="17">
                  <c:v>2.9467691628518667E-3</c:v>
                </c:pt>
                <c:pt idx="18">
                  <c:v>5.8172922639270512E-3</c:v>
                </c:pt>
                <c:pt idx="19">
                  <c:v>1.9421106584489839E-3</c:v>
                </c:pt>
                <c:pt idx="20">
                  <c:v>1.2198151849384233E-3</c:v>
                </c:pt>
                <c:pt idx="21">
                  <c:v>0</c:v>
                </c:pt>
                <c:pt idx="22">
                  <c:v>1.3146318619583425E-3</c:v>
                </c:pt>
                <c:pt idx="23">
                  <c:v>2.6577488599122562E-4</c:v>
                </c:pt>
                <c:pt idx="24">
                  <c:v>2.6523956763863923E-3</c:v>
                </c:pt>
                <c:pt idx="25">
                  <c:v>4.9383840946316273E-4</c:v>
                </c:pt>
                <c:pt idx="26">
                  <c:v>8.5220915480017576E-4</c:v>
                </c:pt>
                <c:pt idx="27">
                  <c:v>1.1302875979497266E-3</c:v>
                </c:pt>
                <c:pt idx="28">
                  <c:v>5.0064605341266035E-4</c:v>
                </c:pt>
                <c:pt idx="29">
                  <c:v>2.9319741635496643E-4</c:v>
                </c:pt>
                <c:pt idx="30">
                  <c:v>0</c:v>
                </c:pt>
                <c:pt idx="31">
                  <c:v>1.5996212314027796E-4</c:v>
                </c:pt>
                <c:pt idx="32">
                  <c:v>4.0020841175223348E-4</c:v>
                </c:pt>
                <c:pt idx="33">
                  <c:v>0</c:v>
                </c:pt>
                <c:pt idx="34">
                  <c:v>4.0540759332174622E-4</c:v>
                </c:pt>
                <c:pt idx="35">
                  <c:v>0</c:v>
                </c:pt>
                <c:pt idx="36">
                  <c:v>1.6202029640717676E-3</c:v>
                </c:pt>
                <c:pt idx="37">
                  <c:v>2.2623261631912482E-4</c:v>
                </c:pt>
                <c:pt idx="38">
                  <c:v>0</c:v>
                </c:pt>
                <c:pt idx="39">
                  <c:v>3.3055616912598755E-4</c:v>
                </c:pt>
                <c:pt idx="40">
                  <c:v>8.2559030493709962E-4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7-4B16-8633-F55630E6B067}"/>
            </c:ext>
          </c:extLst>
        </c:ser>
        <c:ser>
          <c:idx val="1"/>
          <c:order val="1"/>
          <c:tx>
            <c:strRef>
              <c:f>'CHTS TLFD'!$L$3</c:f>
              <c:strCache>
                <c:ptCount val="1"/>
                <c:pt idx="0">
                  <c:v>Maintenace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'CHTS TLFD'!$J$4:$J$44</c:f>
              <c:numCache>
                <c:formatCode>General</c:formatCode>
                <c:ptCount val="4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</c:numCache>
            </c:numRef>
          </c:xVal>
          <c:yVal>
            <c:numRef>
              <c:f>'CHTS TLFD'!$L$4:$L$44</c:f>
              <c:numCache>
                <c:formatCode>0%</c:formatCode>
                <c:ptCount val="41"/>
                <c:pt idx="0">
                  <c:v>0.29830143838219003</c:v>
                </c:pt>
                <c:pt idx="1">
                  <c:v>0.17246429324766416</c:v>
                </c:pt>
                <c:pt idx="2">
                  <c:v>0.13247823281277094</c:v>
                </c:pt>
                <c:pt idx="3">
                  <c:v>8.47280244585909E-2</c:v>
                </c:pt>
                <c:pt idx="4">
                  <c:v>7.5075354231217986E-2</c:v>
                </c:pt>
                <c:pt idx="5">
                  <c:v>3.8716254815265923E-2</c:v>
                </c:pt>
                <c:pt idx="6">
                  <c:v>2.6728553664391363E-2</c:v>
                </c:pt>
                <c:pt idx="7">
                  <c:v>3.0950270676301104E-2</c:v>
                </c:pt>
                <c:pt idx="8">
                  <c:v>1.9070228585786896E-2</c:v>
                </c:pt>
                <c:pt idx="9">
                  <c:v>1.6699483632710271E-2</c:v>
                </c:pt>
                <c:pt idx="10">
                  <c:v>1.7954160657359487E-2</c:v>
                </c:pt>
                <c:pt idx="11">
                  <c:v>7.0647692682189499E-3</c:v>
                </c:pt>
                <c:pt idx="12">
                  <c:v>1.3338403525032034E-2</c:v>
                </c:pt>
                <c:pt idx="13">
                  <c:v>8.6096967626006181E-3</c:v>
                </c:pt>
                <c:pt idx="14">
                  <c:v>6.7980375619279667E-3</c:v>
                </c:pt>
                <c:pt idx="15">
                  <c:v>8.1090384170296841E-3</c:v>
                </c:pt>
                <c:pt idx="16">
                  <c:v>2.8329887684821306E-3</c:v>
                </c:pt>
                <c:pt idx="17">
                  <c:v>3.0326406009358801E-3</c:v>
                </c:pt>
                <c:pt idx="18">
                  <c:v>2.277344636691435E-3</c:v>
                </c:pt>
                <c:pt idx="19">
                  <c:v>3.0008755744962983E-3</c:v>
                </c:pt>
                <c:pt idx="20">
                  <c:v>1.2877362451853369E-3</c:v>
                </c:pt>
                <c:pt idx="21">
                  <c:v>1.5009937074929162E-3</c:v>
                </c:pt>
                <c:pt idx="22">
                  <c:v>2.2738268838674706E-3</c:v>
                </c:pt>
                <c:pt idx="23">
                  <c:v>6.6440897354352044E-4</c:v>
                </c:pt>
                <c:pt idx="24">
                  <c:v>4.3914272470237572E-3</c:v>
                </c:pt>
                <c:pt idx="25">
                  <c:v>2.7581880310048002E-3</c:v>
                </c:pt>
                <c:pt idx="26">
                  <c:v>8.6063613251800202E-4</c:v>
                </c:pt>
                <c:pt idx="27">
                  <c:v>1.4458895434790854E-3</c:v>
                </c:pt>
                <c:pt idx="28">
                  <c:v>2.3230952510913203E-4</c:v>
                </c:pt>
                <c:pt idx="29">
                  <c:v>3.5219697415752866E-4</c:v>
                </c:pt>
                <c:pt idx="30">
                  <c:v>2.5738720329862136E-3</c:v>
                </c:pt>
                <c:pt idx="31">
                  <c:v>1.0075205799882289E-3</c:v>
                </c:pt>
                <c:pt idx="32">
                  <c:v>9.1327577981603516E-4</c:v>
                </c:pt>
                <c:pt idx="33">
                  <c:v>0</c:v>
                </c:pt>
                <c:pt idx="34">
                  <c:v>1.2368649296998003E-3</c:v>
                </c:pt>
                <c:pt idx="35">
                  <c:v>5.198436321004593E-4</c:v>
                </c:pt>
                <c:pt idx="36">
                  <c:v>3.8398064397266921E-4</c:v>
                </c:pt>
                <c:pt idx="37">
                  <c:v>1.8964824029101113E-4</c:v>
                </c:pt>
                <c:pt idx="38">
                  <c:v>1.8287687459926039E-4</c:v>
                </c:pt>
                <c:pt idx="39">
                  <c:v>5.7159779546671796E-4</c:v>
                </c:pt>
                <c:pt idx="40">
                  <c:v>8.4228159480338721E-3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07-4B16-8633-F55630E6B067}"/>
            </c:ext>
          </c:extLst>
        </c:ser>
        <c:ser>
          <c:idx val="2"/>
          <c:order val="2"/>
          <c:tx>
            <c:strRef>
              <c:f>'CHTS TLFD'!$M$3</c:f>
              <c:strCache>
                <c:ptCount val="1"/>
                <c:pt idx="0">
                  <c:v>Discretionary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'CHTS TLFD'!$J$4:$J$44</c:f>
              <c:numCache>
                <c:formatCode>General</c:formatCode>
                <c:ptCount val="4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</c:numCache>
            </c:numRef>
          </c:xVal>
          <c:yVal>
            <c:numRef>
              <c:f>'CHTS TLFD'!$M$4:$M$44</c:f>
              <c:numCache>
                <c:formatCode>0%</c:formatCode>
                <c:ptCount val="41"/>
                <c:pt idx="0">
                  <c:v>0.32884036895309088</c:v>
                </c:pt>
                <c:pt idx="1">
                  <c:v>0.17053037619214026</c:v>
                </c:pt>
                <c:pt idx="2">
                  <c:v>0.10532635111861641</c:v>
                </c:pt>
                <c:pt idx="3">
                  <c:v>7.5216791676318492E-2</c:v>
                </c:pt>
                <c:pt idx="4">
                  <c:v>4.7736300475406598E-2</c:v>
                </c:pt>
                <c:pt idx="5">
                  <c:v>4.1899479786522711E-2</c:v>
                </c:pt>
                <c:pt idx="6">
                  <c:v>3.2090590261225932E-2</c:v>
                </c:pt>
                <c:pt idx="7">
                  <c:v>2.0291631664563558E-2</c:v>
                </c:pt>
                <c:pt idx="8">
                  <c:v>1.6652694601227664E-2</c:v>
                </c:pt>
                <c:pt idx="9">
                  <c:v>1.1148850832951741E-2</c:v>
                </c:pt>
                <c:pt idx="10">
                  <c:v>1.4956045002174402E-2</c:v>
                </c:pt>
                <c:pt idx="11">
                  <c:v>1.098379370927176E-2</c:v>
                </c:pt>
                <c:pt idx="12">
                  <c:v>9.542143529722517E-3</c:v>
                </c:pt>
                <c:pt idx="13">
                  <c:v>9.4270560883054164E-3</c:v>
                </c:pt>
                <c:pt idx="14">
                  <c:v>1.0065767652483917E-2</c:v>
                </c:pt>
                <c:pt idx="15">
                  <c:v>5.9542256307563565E-3</c:v>
                </c:pt>
                <c:pt idx="16">
                  <c:v>1.1515683330686619E-2</c:v>
                </c:pt>
                <c:pt idx="17">
                  <c:v>6.3975232177391908E-3</c:v>
                </c:pt>
                <c:pt idx="18">
                  <c:v>4.835989676066371E-3</c:v>
                </c:pt>
                <c:pt idx="19">
                  <c:v>4.1874687796396009E-3</c:v>
                </c:pt>
                <c:pt idx="20">
                  <c:v>2.6086410874112224E-3</c:v>
                </c:pt>
                <c:pt idx="21">
                  <c:v>3.2881294340573472E-3</c:v>
                </c:pt>
                <c:pt idx="22">
                  <c:v>4.7461668873905001E-3</c:v>
                </c:pt>
                <c:pt idx="23">
                  <c:v>2.6100198394343999E-3</c:v>
                </c:pt>
                <c:pt idx="24">
                  <c:v>4.4633695375269934E-3</c:v>
                </c:pt>
                <c:pt idx="25">
                  <c:v>3.1408080392499268E-3</c:v>
                </c:pt>
                <c:pt idx="26">
                  <c:v>2.247243498470209E-3</c:v>
                </c:pt>
                <c:pt idx="27">
                  <c:v>1.1772423808293954E-3</c:v>
                </c:pt>
                <c:pt idx="28">
                  <c:v>6.231524725494663E-3</c:v>
                </c:pt>
                <c:pt idx="29">
                  <c:v>3.5593512045695441E-3</c:v>
                </c:pt>
                <c:pt idx="30">
                  <c:v>5.6439688901603797E-4</c:v>
                </c:pt>
                <c:pt idx="31">
                  <c:v>1.136767714179099E-3</c:v>
                </c:pt>
                <c:pt idx="32">
                  <c:v>3.1945605839221185E-3</c:v>
                </c:pt>
                <c:pt idx="33">
                  <c:v>2.89783304232667E-4</c:v>
                </c:pt>
                <c:pt idx="34">
                  <c:v>1.0115089123264179E-3</c:v>
                </c:pt>
                <c:pt idx="35">
                  <c:v>6.8969704396782501E-4</c:v>
                </c:pt>
                <c:pt idx="36">
                  <c:v>1.0059807638729352E-3</c:v>
                </c:pt>
                <c:pt idx="37">
                  <c:v>1.2513693261549089E-3</c:v>
                </c:pt>
                <c:pt idx="38">
                  <c:v>1.4047425187474229E-3</c:v>
                </c:pt>
                <c:pt idx="39">
                  <c:v>7.6234517600331565E-4</c:v>
                </c:pt>
                <c:pt idx="40">
                  <c:v>1.7017218954232315E-2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07-4B16-8633-F55630E6B067}"/>
            </c:ext>
          </c:extLst>
        </c:ser>
        <c:ser>
          <c:idx val="5"/>
          <c:order val="3"/>
          <c:tx>
            <c:strRef>
              <c:f>'CHTS TLFD'!$N$3</c:f>
              <c:strCache>
                <c:ptCount val="1"/>
                <c:pt idx="0">
                  <c:v>At Work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'CHTS TLFD'!$J$4:$J$44</c:f>
              <c:numCache>
                <c:formatCode>General</c:formatCode>
                <c:ptCount val="4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</c:numCache>
            </c:numRef>
          </c:xVal>
          <c:yVal>
            <c:numRef>
              <c:f>'CHTS TLFD'!$N$4:$N$44</c:f>
              <c:numCache>
                <c:formatCode>0%</c:formatCode>
                <c:ptCount val="41"/>
                <c:pt idx="0">
                  <c:v>0.48380026707622553</c:v>
                </c:pt>
                <c:pt idx="1">
                  <c:v>0.14058740869532227</c:v>
                </c:pt>
                <c:pt idx="2">
                  <c:v>0.10603622404947731</c:v>
                </c:pt>
                <c:pt idx="3">
                  <c:v>6.4737813679682399E-2</c:v>
                </c:pt>
                <c:pt idx="4">
                  <c:v>5.2553363726332611E-2</c:v>
                </c:pt>
                <c:pt idx="5">
                  <c:v>2.4611846938221216E-2</c:v>
                </c:pt>
                <c:pt idx="6">
                  <c:v>9.8322461856897754E-3</c:v>
                </c:pt>
                <c:pt idx="7">
                  <c:v>4.6666684809166447E-3</c:v>
                </c:pt>
                <c:pt idx="8">
                  <c:v>1.0878628425136174E-2</c:v>
                </c:pt>
                <c:pt idx="9">
                  <c:v>2.5614691781766043E-2</c:v>
                </c:pt>
                <c:pt idx="10">
                  <c:v>1.0347106390817401E-2</c:v>
                </c:pt>
                <c:pt idx="11">
                  <c:v>1.2113124547071724E-2</c:v>
                </c:pt>
                <c:pt idx="12">
                  <c:v>4.0471111419068785E-3</c:v>
                </c:pt>
                <c:pt idx="13">
                  <c:v>5.2875898148223657E-4</c:v>
                </c:pt>
                <c:pt idx="14">
                  <c:v>1.7023090287703369E-4</c:v>
                </c:pt>
                <c:pt idx="15">
                  <c:v>1.457127594114931E-3</c:v>
                </c:pt>
                <c:pt idx="16">
                  <c:v>9.7870645587038486E-3</c:v>
                </c:pt>
                <c:pt idx="17">
                  <c:v>2.5279568207232424E-3</c:v>
                </c:pt>
                <c:pt idx="18">
                  <c:v>2.2267973358866817E-3</c:v>
                </c:pt>
                <c:pt idx="19">
                  <c:v>4.6613108074726002E-3</c:v>
                </c:pt>
                <c:pt idx="20">
                  <c:v>2.3673488352419676E-3</c:v>
                </c:pt>
                <c:pt idx="21">
                  <c:v>0</c:v>
                </c:pt>
                <c:pt idx="22">
                  <c:v>0</c:v>
                </c:pt>
                <c:pt idx="23">
                  <c:v>9.1199984702804854E-3</c:v>
                </c:pt>
                <c:pt idx="24">
                  <c:v>1.0571997362242148E-3</c:v>
                </c:pt>
                <c:pt idx="25">
                  <c:v>5.9651810292059347E-4</c:v>
                </c:pt>
                <c:pt idx="26">
                  <c:v>1.4597894133044596E-3</c:v>
                </c:pt>
                <c:pt idx="27">
                  <c:v>5.0990806965096024E-4</c:v>
                </c:pt>
                <c:pt idx="28">
                  <c:v>2.7414250388369454E-4</c:v>
                </c:pt>
                <c:pt idx="29">
                  <c:v>8.6870022728633388E-4</c:v>
                </c:pt>
                <c:pt idx="30">
                  <c:v>6.149595436450052E-4</c:v>
                </c:pt>
                <c:pt idx="31">
                  <c:v>0</c:v>
                </c:pt>
                <c:pt idx="32">
                  <c:v>0</c:v>
                </c:pt>
                <c:pt idx="33">
                  <c:v>8.880409937627265E-4</c:v>
                </c:pt>
                <c:pt idx="34">
                  <c:v>2.1414713162276537E-3</c:v>
                </c:pt>
                <c:pt idx="35">
                  <c:v>0</c:v>
                </c:pt>
                <c:pt idx="36">
                  <c:v>4.5733316841035862E-3</c:v>
                </c:pt>
                <c:pt idx="37">
                  <c:v>1.0553756310505088E-3</c:v>
                </c:pt>
                <c:pt idx="38">
                  <c:v>0</c:v>
                </c:pt>
                <c:pt idx="39">
                  <c:v>0</c:v>
                </c:pt>
                <c:pt idx="40">
                  <c:v>3.2874673525913186E-3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07-4B16-8633-F55630E6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63104"/>
        <c:axId val="1619244288"/>
      </c:scatterChart>
      <c:valAx>
        <c:axId val="202086310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44288"/>
        <c:crosses val="autoZero"/>
        <c:crossBetween val="midCat"/>
      </c:valAx>
      <c:valAx>
        <c:axId val="161924428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6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47464432114526"/>
          <c:y val="0.3404946850605815"/>
          <c:w val="0.15883894058697207"/>
          <c:h val="0.2790716752614824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TM1.0 v0.3</a:t>
            </a:r>
            <a:r>
              <a:rPr lang="en-US" sz="1200" baseline="0"/>
              <a:t> Calibration Observed TLFD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Escort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v03'!$E$5:$E$55</c:f>
              <c:numCache>
                <c:formatCode>0.00%</c:formatCode>
                <c:ptCount val="51"/>
                <c:pt idx="0">
                  <c:v>0.19468042417364059</c:v>
                </c:pt>
                <c:pt idx="1">
                  <c:v>0.21291794096309372</c:v>
                </c:pt>
                <c:pt idx="2">
                  <c:v>0.21254544073873405</c:v>
                </c:pt>
                <c:pt idx="3">
                  <c:v>0.10078692328205646</c:v>
                </c:pt>
                <c:pt idx="4">
                  <c:v>7.0303788927393362E-2</c:v>
                </c:pt>
                <c:pt idx="5">
                  <c:v>4.3048492469553105E-2</c:v>
                </c:pt>
                <c:pt idx="6">
                  <c:v>3.083649866625008E-2</c:v>
                </c:pt>
                <c:pt idx="7">
                  <c:v>3.2083512270511559E-2</c:v>
                </c:pt>
                <c:pt idx="8">
                  <c:v>1.2200388768755229E-2</c:v>
                </c:pt>
                <c:pt idx="9">
                  <c:v>1.9176980971501136E-2</c:v>
                </c:pt>
                <c:pt idx="10">
                  <c:v>8.3924006855479894E-3</c:v>
                </c:pt>
                <c:pt idx="11">
                  <c:v>1.479768880754523E-2</c:v>
                </c:pt>
                <c:pt idx="12">
                  <c:v>7.0527833108156709E-3</c:v>
                </c:pt>
                <c:pt idx="13">
                  <c:v>6.1880089590198228E-3</c:v>
                </c:pt>
                <c:pt idx="14">
                  <c:v>6.4565887859737688E-3</c:v>
                </c:pt>
                <c:pt idx="15">
                  <c:v>4.074548173945888E-3</c:v>
                </c:pt>
                <c:pt idx="16">
                  <c:v>9.0665948494463803E-4</c:v>
                </c:pt>
                <c:pt idx="17">
                  <c:v>1.5522733371711955E-3</c:v>
                </c:pt>
                <c:pt idx="18">
                  <c:v>2.2565613777995857E-3</c:v>
                </c:pt>
                <c:pt idx="19">
                  <c:v>2.9109203090496878E-3</c:v>
                </c:pt>
                <c:pt idx="20">
                  <c:v>1.4993686528804761E-3</c:v>
                </c:pt>
                <c:pt idx="21">
                  <c:v>1.8794447928529657E-3</c:v>
                </c:pt>
                <c:pt idx="22">
                  <c:v>1.1596101625355854E-3</c:v>
                </c:pt>
                <c:pt idx="23">
                  <c:v>2.6227046476906671E-4</c:v>
                </c:pt>
                <c:pt idx="24">
                  <c:v>5.1637125383665564E-4</c:v>
                </c:pt>
                <c:pt idx="25">
                  <c:v>2.2347059558357584E-4</c:v>
                </c:pt>
                <c:pt idx="26">
                  <c:v>9.4246306415748644E-4</c:v>
                </c:pt>
                <c:pt idx="27">
                  <c:v>4.8840629837639178E-4</c:v>
                </c:pt>
                <c:pt idx="28">
                  <c:v>2.4906933062685655E-4</c:v>
                </c:pt>
                <c:pt idx="29">
                  <c:v>2.1822034170939595E-4</c:v>
                </c:pt>
                <c:pt idx="30">
                  <c:v>8.928440505316565E-4</c:v>
                </c:pt>
                <c:pt idx="31">
                  <c:v>2.3954090677094091E-3</c:v>
                </c:pt>
                <c:pt idx="32">
                  <c:v>5.030560763813073E-4</c:v>
                </c:pt>
                <c:pt idx="33">
                  <c:v>0</c:v>
                </c:pt>
                <c:pt idx="34">
                  <c:v>9.7009801429937678E-5</c:v>
                </c:pt>
                <c:pt idx="35">
                  <c:v>3.8220492577766642E-4</c:v>
                </c:pt>
                <c:pt idx="36">
                  <c:v>2.1609134564708741E-4</c:v>
                </c:pt>
                <c:pt idx="37">
                  <c:v>2.5352899751305072E-4</c:v>
                </c:pt>
                <c:pt idx="38">
                  <c:v>2.5307044796698001E-4</c:v>
                </c:pt>
                <c:pt idx="39">
                  <c:v>0</c:v>
                </c:pt>
                <c:pt idx="40">
                  <c:v>0</c:v>
                </c:pt>
                <c:pt idx="41">
                  <c:v>1.1955065318672403E-4</c:v>
                </c:pt>
                <c:pt idx="42">
                  <c:v>0</c:v>
                </c:pt>
                <c:pt idx="43">
                  <c:v>5.3511829798361468E-4</c:v>
                </c:pt>
                <c:pt idx="44">
                  <c:v>0</c:v>
                </c:pt>
                <c:pt idx="45">
                  <c:v>6.3294963410998051E-4</c:v>
                </c:pt>
                <c:pt idx="46">
                  <c:v>0</c:v>
                </c:pt>
                <c:pt idx="47">
                  <c:v>4.3674178032117902E-4</c:v>
                </c:pt>
                <c:pt idx="48">
                  <c:v>0</c:v>
                </c:pt>
                <c:pt idx="49">
                  <c:v>0</c:v>
                </c:pt>
                <c:pt idx="50">
                  <c:v>2.6749055008101095E-3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D-448A-8913-6FC975F7A917}"/>
            </c:ext>
          </c:extLst>
        </c:ser>
        <c:ser>
          <c:idx val="0"/>
          <c:order val="1"/>
          <c:tx>
            <c:v>Shop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v03'!$J$5:$J$55</c:f>
              <c:numCache>
                <c:formatCode>0.00%</c:formatCode>
                <c:ptCount val="51"/>
                <c:pt idx="0">
                  <c:v>0.1497566761049933</c:v>
                </c:pt>
                <c:pt idx="1">
                  <c:v>0.21414640192117551</c:v>
                </c:pt>
                <c:pt idx="2">
                  <c:v>0.1824873584962392</c:v>
                </c:pt>
                <c:pt idx="3">
                  <c:v>0.11404587923312635</c:v>
                </c:pt>
                <c:pt idx="4">
                  <c:v>9.22379027808619E-2</c:v>
                </c:pt>
                <c:pt idx="5">
                  <c:v>5.2411657940774195E-2</c:v>
                </c:pt>
                <c:pt idx="6">
                  <c:v>2.9046304712479525E-2</c:v>
                </c:pt>
                <c:pt idx="7">
                  <c:v>3.0602270515928023E-2</c:v>
                </c:pt>
                <c:pt idx="8">
                  <c:v>2.251532225183886E-2</c:v>
                </c:pt>
                <c:pt idx="9">
                  <c:v>1.6468018225623614E-2</c:v>
                </c:pt>
                <c:pt idx="10">
                  <c:v>1.518795257809063E-2</c:v>
                </c:pt>
                <c:pt idx="11">
                  <c:v>1.6657060376464607E-2</c:v>
                </c:pt>
                <c:pt idx="12">
                  <c:v>1.0524129940066063E-2</c:v>
                </c:pt>
                <c:pt idx="13">
                  <c:v>5.540902363935128E-3</c:v>
                </c:pt>
                <c:pt idx="14">
                  <c:v>5.3373486950877343E-3</c:v>
                </c:pt>
                <c:pt idx="15">
                  <c:v>3.9945539709143685E-3</c:v>
                </c:pt>
                <c:pt idx="16">
                  <c:v>2.9210176397469183E-3</c:v>
                </c:pt>
                <c:pt idx="17">
                  <c:v>2.1242028680383026E-3</c:v>
                </c:pt>
                <c:pt idx="18">
                  <c:v>1.9118393517108575E-3</c:v>
                </c:pt>
                <c:pt idx="19">
                  <c:v>3.1234252835115302E-3</c:v>
                </c:pt>
                <c:pt idx="20">
                  <c:v>2.3905647454568412E-3</c:v>
                </c:pt>
                <c:pt idx="21">
                  <c:v>2.5712430254499247E-3</c:v>
                </c:pt>
                <c:pt idx="22">
                  <c:v>8.3327416687580718E-4</c:v>
                </c:pt>
                <c:pt idx="23">
                  <c:v>1.2965100594098042E-3</c:v>
                </c:pt>
                <c:pt idx="24">
                  <c:v>1.4045589005903109E-3</c:v>
                </c:pt>
                <c:pt idx="25">
                  <c:v>1.1098286474993042E-3</c:v>
                </c:pt>
                <c:pt idx="26">
                  <c:v>1.126766338615474E-3</c:v>
                </c:pt>
                <c:pt idx="27">
                  <c:v>1.3108307886366638E-3</c:v>
                </c:pt>
                <c:pt idx="28">
                  <c:v>7.1948875382277873E-4</c:v>
                </c:pt>
                <c:pt idx="29">
                  <c:v>1.9701120830956727E-3</c:v>
                </c:pt>
                <c:pt idx="30">
                  <c:v>7.3464216781202933E-4</c:v>
                </c:pt>
                <c:pt idx="31">
                  <c:v>2.2706258561251847E-3</c:v>
                </c:pt>
                <c:pt idx="32">
                  <c:v>3.4278675158656749E-4</c:v>
                </c:pt>
                <c:pt idx="33">
                  <c:v>7.5017179268530802E-4</c:v>
                </c:pt>
                <c:pt idx="34">
                  <c:v>5.4180108799721646E-4</c:v>
                </c:pt>
                <c:pt idx="35">
                  <c:v>1.0836318648395917E-3</c:v>
                </c:pt>
                <c:pt idx="36">
                  <c:v>5.1666993999664366E-4</c:v>
                </c:pt>
                <c:pt idx="37">
                  <c:v>2.9909903062126636E-4</c:v>
                </c:pt>
                <c:pt idx="38">
                  <c:v>7.6580722203652639E-4</c:v>
                </c:pt>
                <c:pt idx="39">
                  <c:v>3.1628288690131311E-4</c:v>
                </c:pt>
                <c:pt idx="40">
                  <c:v>7.0848148117394667E-4</c:v>
                </c:pt>
                <c:pt idx="41">
                  <c:v>3.0260054177235027E-4</c:v>
                </c:pt>
                <c:pt idx="42">
                  <c:v>1.1897495117380866E-4</c:v>
                </c:pt>
                <c:pt idx="43">
                  <c:v>3.9071792119894455E-4</c:v>
                </c:pt>
                <c:pt idx="44">
                  <c:v>1.5128096932807294E-4</c:v>
                </c:pt>
                <c:pt idx="45">
                  <c:v>4.282137126786909E-4</c:v>
                </c:pt>
                <c:pt idx="46">
                  <c:v>1.589837586316696E-4</c:v>
                </c:pt>
                <c:pt idx="47">
                  <c:v>8.7207920548177287E-4</c:v>
                </c:pt>
                <c:pt idx="48">
                  <c:v>6.1449025007503678E-5</c:v>
                </c:pt>
                <c:pt idx="49">
                  <c:v>0</c:v>
                </c:pt>
                <c:pt idx="50">
                  <c:v>3.4122970728927538E-3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3D-448A-8913-6FC975F7A917}"/>
            </c:ext>
          </c:extLst>
        </c:ser>
        <c:ser>
          <c:idx val="2"/>
          <c:order val="2"/>
          <c:tx>
            <c:v>Maintenance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v03'!$O$5:$O$55</c:f>
              <c:numCache>
                <c:formatCode>0.00%</c:formatCode>
                <c:ptCount val="51"/>
                <c:pt idx="0">
                  <c:v>0.12271755074780745</c:v>
                </c:pt>
                <c:pt idx="1">
                  <c:v>0.18674198683998583</c:v>
                </c:pt>
                <c:pt idx="2">
                  <c:v>0.17109323788794326</c:v>
                </c:pt>
                <c:pt idx="3">
                  <c:v>0.11039802502339285</c:v>
                </c:pt>
                <c:pt idx="4">
                  <c:v>7.1652531605473732E-2</c:v>
                </c:pt>
                <c:pt idx="5">
                  <c:v>5.2500258829275809E-2</c:v>
                </c:pt>
                <c:pt idx="6">
                  <c:v>3.993112975720399E-2</c:v>
                </c:pt>
                <c:pt idx="7">
                  <c:v>4.0873869066827578E-2</c:v>
                </c:pt>
                <c:pt idx="8">
                  <c:v>2.3237483393385324E-2</c:v>
                </c:pt>
                <c:pt idx="9">
                  <c:v>2.0624160986121829E-2</c:v>
                </c:pt>
                <c:pt idx="10">
                  <c:v>2.2137745025911697E-2</c:v>
                </c:pt>
                <c:pt idx="11">
                  <c:v>2.1609554877113909E-2</c:v>
                </c:pt>
                <c:pt idx="12">
                  <c:v>9.6030303101878548E-3</c:v>
                </c:pt>
                <c:pt idx="13">
                  <c:v>7.934661606664211E-3</c:v>
                </c:pt>
                <c:pt idx="14">
                  <c:v>1.1598515531985341E-2</c:v>
                </c:pt>
                <c:pt idx="15">
                  <c:v>7.4666558488154788E-3</c:v>
                </c:pt>
                <c:pt idx="16">
                  <c:v>5.5803465006568605E-3</c:v>
                </c:pt>
                <c:pt idx="17">
                  <c:v>6.1305125351314811E-3</c:v>
                </c:pt>
                <c:pt idx="18">
                  <c:v>4.5228617030731305E-3</c:v>
                </c:pt>
                <c:pt idx="19">
                  <c:v>5.8935521736373344E-3</c:v>
                </c:pt>
                <c:pt idx="20">
                  <c:v>7.7214272405046313E-3</c:v>
                </c:pt>
                <c:pt idx="21">
                  <c:v>6.5050879022791027E-3</c:v>
                </c:pt>
                <c:pt idx="22">
                  <c:v>2.4409659261604533E-3</c:v>
                </c:pt>
                <c:pt idx="23">
                  <c:v>2.845274547099061E-3</c:v>
                </c:pt>
                <c:pt idx="24">
                  <c:v>2.1519414859026403E-3</c:v>
                </c:pt>
                <c:pt idx="25">
                  <c:v>3.3023949464764421E-3</c:v>
                </c:pt>
                <c:pt idx="26">
                  <c:v>2.7473428216253756E-3</c:v>
                </c:pt>
                <c:pt idx="27">
                  <c:v>2.2252216118842484E-3</c:v>
                </c:pt>
                <c:pt idx="28">
                  <c:v>5.8277170717796532E-4</c:v>
                </c:pt>
                <c:pt idx="29">
                  <c:v>3.9236376169177207E-3</c:v>
                </c:pt>
                <c:pt idx="30">
                  <c:v>2.1428570581907371E-3</c:v>
                </c:pt>
                <c:pt idx="31">
                  <c:v>3.3669460035997269E-4</c:v>
                </c:pt>
                <c:pt idx="32">
                  <c:v>1.6405450701034235E-3</c:v>
                </c:pt>
                <c:pt idx="33">
                  <c:v>9.4448557590798396E-4</c:v>
                </c:pt>
                <c:pt idx="34">
                  <c:v>2.7599588206086404E-3</c:v>
                </c:pt>
                <c:pt idx="35">
                  <c:v>1.9956372657150336E-4</c:v>
                </c:pt>
                <c:pt idx="36">
                  <c:v>6.0542889861998114E-4</c:v>
                </c:pt>
                <c:pt idx="37">
                  <c:v>9.0147245364891114E-4</c:v>
                </c:pt>
                <c:pt idx="38">
                  <c:v>4.7112503012650689E-4</c:v>
                </c:pt>
                <c:pt idx="39">
                  <c:v>6.1094712398672576E-4</c:v>
                </c:pt>
                <c:pt idx="40">
                  <c:v>3.2987352271671876E-4</c:v>
                </c:pt>
                <c:pt idx="41">
                  <c:v>8.7349708622140121E-4</c:v>
                </c:pt>
                <c:pt idx="42">
                  <c:v>0</c:v>
                </c:pt>
                <c:pt idx="43">
                  <c:v>7.3188878897475823E-4</c:v>
                </c:pt>
                <c:pt idx="44">
                  <c:v>0</c:v>
                </c:pt>
                <c:pt idx="45">
                  <c:v>8.3272119639859945E-4</c:v>
                </c:pt>
                <c:pt idx="46">
                  <c:v>0</c:v>
                </c:pt>
                <c:pt idx="47">
                  <c:v>5.1536077166702387E-4</c:v>
                </c:pt>
                <c:pt idx="48">
                  <c:v>3.7005630288311568E-4</c:v>
                </c:pt>
                <c:pt idx="49">
                  <c:v>4.8399418269553076E-4</c:v>
                </c:pt>
                <c:pt idx="50">
                  <c:v>8.5557937336960769E-3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3D-448A-8913-6FC975F7A917}"/>
            </c:ext>
          </c:extLst>
        </c:ser>
        <c:ser>
          <c:idx val="3"/>
          <c:order val="3"/>
          <c:tx>
            <c:v>Eating Out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v03'!$T$5:$T$55</c:f>
              <c:numCache>
                <c:formatCode>0.00%</c:formatCode>
                <c:ptCount val="51"/>
                <c:pt idx="0">
                  <c:v>0.21257196170776682</c:v>
                </c:pt>
                <c:pt idx="1">
                  <c:v>0.18255389370270622</c:v>
                </c:pt>
                <c:pt idx="2">
                  <c:v>0.11386297246981517</c:v>
                </c:pt>
                <c:pt idx="3">
                  <c:v>8.889919936290562E-2</c:v>
                </c:pt>
                <c:pt idx="4">
                  <c:v>7.3282744579656833E-2</c:v>
                </c:pt>
                <c:pt idx="5">
                  <c:v>4.1355051253854525E-2</c:v>
                </c:pt>
                <c:pt idx="6">
                  <c:v>3.3862213134081651E-2</c:v>
                </c:pt>
                <c:pt idx="7">
                  <c:v>3.0686807515066056E-2</c:v>
                </c:pt>
                <c:pt idx="8">
                  <c:v>1.8675762652934608E-2</c:v>
                </c:pt>
                <c:pt idx="9">
                  <c:v>2.0581912338927127E-2</c:v>
                </c:pt>
                <c:pt idx="10">
                  <c:v>1.5265563326338263E-2</c:v>
                </c:pt>
                <c:pt idx="11">
                  <c:v>1.212145838051364E-2</c:v>
                </c:pt>
                <c:pt idx="12">
                  <c:v>1.758406698121032E-2</c:v>
                </c:pt>
                <c:pt idx="13">
                  <c:v>1.12466375102747E-2</c:v>
                </c:pt>
                <c:pt idx="14">
                  <c:v>6.6925739835555342E-3</c:v>
                </c:pt>
                <c:pt idx="15">
                  <c:v>6.3521913648830215E-3</c:v>
                </c:pt>
                <c:pt idx="16">
                  <c:v>1.2632059467468586E-2</c:v>
                </c:pt>
                <c:pt idx="17">
                  <c:v>7.8434913381127836E-3</c:v>
                </c:pt>
                <c:pt idx="18">
                  <c:v>1.2161615188227625E-2</c:v>
                </c:pt>
                <c:pt idx="19">
                  <c:v>5.7759903074039122E-3</c:v>
                </c:pt>
                <c:pt idx="20">
                  <c:v>6.1215092109138669E-3</c:v>
                </c:pt>
                <c:pt idx="21">
                  <c:v>4.8846579057541771E-3</c:v>
                </c:pt>
                <c:pt idx="22">
                  <c:v>6.1709330197680509E-3</c:v>
                </c:pt>
                <c:pt idx="23">
                  <c:v>1.3749788535118098E-3</c:v>
                </c:pt>
                <c:pt idx="24">
                  <c:v>1.5230763703650684E-2</c:v>
                </c:pt>
                <c:pt idx="25">
                  <c:v>1.2417604535953088E-3</c:v>
                </c:pt>
                <c:pt idx="26">
                  <c:v>3.7012828503504933E-3</c:v>
                </c:pt>
                <c:pt idx="27">
                  <c:v>1.469019101085946E-3</c:v>
                </c:pt>
                <c:pt idx="28">
                  <c:v>1.1506475632945315E-3</c:v>
                </c:pt>
                <c:pt idx="29">
                  <c:v>3.0623268852593422E-3</c:v>
                </c:pt>
                <c:pt idx="30">
                  <c:v>1.6403445258052051E-3</c:v>
                </c:pt>
                <c:pt idx="31">
                  <c:v>4.3369657773493174E-4</c:v>
                </c:pt>
                <c:pt idx="32">
                  <c:v>3.023451710162862E-3</c:v>
                </c:pt>
                <c:pt idx="33">
                  <c:v>5.3859255807731906E-3</c:v>
                </c:pt>
                <c:pt idx="34">
                  <c:v>4.9915754250019794E-4</c:v>
                </c:pt>
                <c:pt idx="35">
                  <c:v>2.332615927621638E-3</c:v>
                </c:pt>
                <c:pt idx="36">
                  <c:v>6.8554563671534101E-4</c:v>
                </c:pt>
                <c:pt idx="37">
                  <c:v>1.1152924371485603E-3</c:v>
                </c:pt>
                <c:pt idx="38">
                  <c:v>5.7734856111208181E-4</c:v>
                </c:pt>
                <c:pt idx="39">
                  <c:v>3.6205499428509051E-4</c:v>
                </c:pt>
                <c:pt idx="40">
                  <c:v>2.9061277465180629E-4</c:v>
                </c:pt>
                <c:pt idx="41">
                  <c:v>8.2435886518578312E-4</c:v>
                </c:pt>
                <c:pt idx="42">
                  <c:v>0</c:v>
                </c:pt>
                <c:pt idx="43">
                  <c:v>1.1496355687273341E-3</c:v>
                </c:pt>
                <c:pt idx="44">
                  <c:v>6.1303580468538685E-4</c:v>
                </c:pt>
                <c:pt idx="45">
                  <c:v>2.2540296768417238E-4</c:v>
                </c:pt>
                <c:pt idx="46">
                  <c:v>5.5452439659732869E-4</c:v>
                </c:pt>
                <c:pt idx="47">
                  <c:v>8.3711786421889704E-4</c:v>
                </c:pt>
                <c:pt idx="48">
                  <c:v>1.3997412756956993E-3</c:v>
                </c:pt>
                <c:pt idx="49">
                  <c:v>3.8184068656617002E-3</c:v>
                </c:pt>
                <c:pt idx="50">
                  <c:v>5.8156840101451892E-3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3D-448A-8913-6FC975F7A917}"/>
            </c:ext>
          </c:extLst>
        </c:ser>
        <c:ser>
          <c:idx val="4"/>
          <c:order val="4"/>
          <c:tx>
            <c:v>Visiting</c:v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v03'!$Y$5:$Y$55</c:f>
              <c:numCache>
                <c:formatCode>0.00%</c:formatCode>
                <c:ptCount val="51"/>
                <c:pt idx="0">
                  <c:v>0.17205774770822724</c:v>
                </c:pt>
                <c:pt idx="1">
                  <c:v>0.16541183629868206</c:v>
                </c:pt>
                <c:pt idx="2">
                  <c:v>0.11170098169820304</c:v>
                </c:pt>
                <c:pt idx="3">
                  <c:v>8.2371426746248783E-2</c:v>
                </c:pt>
                <c:pt idx="4">
                  <c:v>8.3369930842260187E-2</c:v>
                </c:pt>
                <c:pt idx="5">
                  <c:v>4.322269656215072E-2</c:v>
                </c:pt>
                <c:pt idx="6">
                  <c:v>6.7898180234620978E-2</c:v>
                </c:pt>
                <c:pt idx="7">
                  <c:v>7.6933068215838452E-2</c:v>
                </c:pt>
                <c:pt idx="8">
                  <c:v>2.1613687610486262E-2</c:v>
                </c:pt>
                <c:pt idx="9">
                  <c:v>1.8083282042096315E-2</c:v>
                </c:pt>
                <c:pt idx="10">
                  <c:v>1.8935874707016707E-2</c:v>
                </c:pt>
                <c:pt idx="11">
                  <c:v>1.0363852041408448E-2</c:v>
                </c:pt>
                <c:pt idx="12">
                  <c:v>5.1289999652258467E-3</c:v>
                </c:pt>
                <c:pt idx="13">
                  <c:v>2.9611213340540853E-2</c:v>
                </c:pt>
                <c:pt idx="14">
                  <c:v>1.0262839172065929E-2</c:v>
                </c:pt>
                <c:pt idx="15">
                  <c:v>7.3687990592902018E-3</c:v>
                </c:pt>
                <c:pt idx="16">
                  <c:v>6.2393410864350742E-3</c:v>
                </c:pt>
                <c:pt idx="17">
                  <c:v>9.7740450580069797E-3</c:v>
                </c:pt>
                <c:pt idx="18">
                  <c:v>8.542576761005484E-3</c:v>
                </c:pt>
                <c:pt idx="19">
                  <c:v>3.0127398966817752E-3</c:v>
                </c:pt>
                <c:pt idx="20">
                  <c:v>3.6101312924624119E-3</c:v>
                </c:pt>
                <c:pt idx="21">
                  <c:v>4.943596221697287E-3</c:v>
                </c:pt>
                <c:pt idx="22">
                  <c:v>2.1216887721201565E-3</c:v>
                </c:pt>
                <c:pt idx="23">
                  <c:v>3.1016660115856815E-3</c:v>
                </c:pt>
                <c:pt idx="24">
                  <c:v>4.7995592584473123E-3</c:v>
                </c:pt>
                <c:pt idx="25">
                  <c:v>2.1942749549149322E-3</c:v>
                </c:pt>
                <c:pt idx="26">
                  <c:v>7.4467198152962139E-4</c:v>
                </c:pt>
                <c:pt idx="27">
                  <c:v>2.2122080770161775E-3</c:v>
                </c:pt>
                <c:pt idx="28">
                  <c:v>3.2944500326237058E-3</c:v>
                </c:pt>
                <c:pt idx="29">
                  <c:v>3.1531856677370585E-3</c:v>
                </c:pt>
                <c:pt idx="30">
                  <c:v>1.7818225972473915E-3</c:v>
                </c:pt>
                <c:pt idx="31">
                  <c:v>0</c:v>
                </c:pt>
                <c:pt idx="32">
                  <c:v>4.5375018911378431E-4</c:v>
                </c:pt>
                <c:pt idx="33">
                  <c:v>0</c:v>
                </c:pt>
                <c:pt idx="34">
                  <c:v>1.5309007092244044E-3</c:v>
                </c:pt>
                <c:pt idx="35">
                  <c:v>9.0024197767896782E-4</c:v>
                </c:pt>
                <c:pt idx="36">
                  <c:v>1.2614842871411084E-3</c:v>
                </c:pt>
                <c:pt idx="37">
                  <c:v>3.0747844396393129E-4</c:v>
                </c:pt>
                <c:pt idx="38">
                  <c:v>4.3988654518653091E-4</c:v>
                </c:pt>
                <c:pt idx="39">
                  <c:v>4.8675306768666501E-4</c:v>
                </c:pt>
                <c:pt idx="40">
                  <c:v>1.103523666163416E-3</c:v>
                </c:pt>
                <c:pt idx="41">
                  <c:v>3.5002340211704922E-4</c:v>
                </c:pt>
                <c:pt idx="42">
                  <c:v>5.9023127974659837E-4</c:v>
                </c:pt>
                <c:pt idx="43">
                  <c:v>2.2203068029738055E-3</c:v>
                </c:pt>
                <c:pt idx="44">
                  <c:v>0</c:v>
                </c:pt>
                <c:pt idx="45">
                  <c:v>3.6104809042150182E-4</c:v>
                </c:pt>
                <c:pt idx="46">
                  <c:v>0</c:v>
                </c:pt>
                <c:pt idx="47">
                  <c:v>7.4810007672306011E-4</c:v>
                </c:pt>
                <c:pt idx="48">
                  <c:v>0</c:v>
                </c:pt>
                <c:pt idx="49">
                  <c:v>0</c:v>
                </c:pt>
                <c:pt idx="50">
                  <c:v>5.3858975479865135E-3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3D-448A-8913-6FC975F7A917}"/>
            </c:ext>
          </c:extLst>
        </c:ser>
        <c:ser>
          <c:idx val="5"/>
          <c:order val="5"/>
          <c:tx>
            <c:v>Discretionary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v03'!$AD$5:$AD$55</c:f>
              <c:numCache>
                <c:formatCode>0.00%</c:formatCode>
                <c:ptCount val="51"/>
                <c:pt idx="0">
                  <c:v>0.12300426490003835</c:v>
                </c:pt>
                <c:pt idx="1">
                  <c:v>0.18773516211868144</c:v>
                </c:pt>
                <c:pt idx="2">
                  <c:v>0.15093978854065102</c:v>
                </c:pt>
                <c:pt idx="3">
                  <c:v>0.1276009658725249</c:v>
                </c:pt>
                <c:pt idx="4">
                  <c:v>8.4920787721641092E-2</c:v>
                </c:pt>
                <c:pt idx="5">
                  <c:v>5.4415151236387412E-2</c:v>
                </c:pt>
                <c:pt idx="6">
                  <c:v>4.1117919341651918E-2</c:v>
                </c:pt>
                <c:pt idx="7">
                  <c:v>4.4585678730787386E-2</c:v>
                </c:pt>
                <c:pt idx="8">
                  <c:v>2.0808160509434015E-2</c:v>
                </c:pt>
                <c:pt idx="9">
                  <c:v>2.1000006559850789E-2</c:v>
                </c:pt>
                <c:pt idx="10">
                  <c:v>1.568922801691262E-2</c:v>
                </c:pt>
                <c:pt idx="11">
                  <c:v>1.0706463658062852E-2</c:v>
                </c:pt>
                <c:pt idx="12">
                  <c:v>7.9949352590713025E-3</c:v>
                </c:pt>
                <c:pt idx="13">
                  <c:v>1.4385021964752375E-2</c:v>
                </c:pt>
                <c:pt idx="14">
                  <c:v>7.4364047999770158E-3</c:v>
                </c:pt>
                <c:pt idx="15">
                  <c:v>8.6103212223664679E-3</c:v>
                </c:pt>
                <c:pt idx="16">
                  <c:v>8.5857889888863691E-3</c:v>
                </c:pt>
                <c:pt idx="17">
                  <c:v>8.3606706853216629E-3</c:v>
                </c:pt>
                <c:pt idx="18">
                  <c:v>3.9275646261076576E-3</c:v>
                </c:pt>
                <c:pt idx="19">
                  <c:v>4.1921615940281589E-3</c:v>
                </c:pt>
                <c:pt idx="20">
                  <c:v>2.5476983851463581E-3</c:v>
                </c:pt>
                <c:pt idx="21">
                  <c:v>2.6627438382693922E-3</c:v>
                </c:pt>
                <c:pt idx="22">
                  <c:v>3.7464707808525124E-3</c:v>
                </c:pt>
                <c:pt idx="23">
                  <c:v>2.0960800020854557E-3</c:v>
                </c:pt>
                <c:pt idx="24">
                  <c:v>8.7725619177951748E-4</c:v>
                </c:pt>
                <c:pt idx="25">
                  <c:v>2.9515403669635458E-3</c:v>
                </c:pt>
                <c:pt idx="26">
                  <c:v>2.1767624584814985E-3</c:v>
                </c:pt>
                <c:pt idx="27">
                  <c:v>2.0183278119443038E-3</c:v>
                </c:pt>
                <c:pt idx="28">
                  <c:v>1.3897300611963332E-3</c:v>
                </c:pt>
                <c:pt idx="29">
                  <c:v>4.1746712953936527E-3</c:v>
                </c:pt>
                <c:pt idx="30">
                  <c:v>4.5061228832786416E-4</c:v>
                </c:pt>
                <c:pt idx="31">
                  <c:v>1.9773954542288319E-3</c:v>
                </c:pt>
                <c:pt idx="32">
                  <c:v>3.4134096020350295E-3</c:v>
                </c:pt>
                <c:pt idx="33">
                  <c:v>7.4933520959790637E-4</c:v>
                </c:pt>
                <c:pt idx="34">
                  <c:v>3.7889326406524194E-4</c:v>
                </c:pt>
                <c:pt idx="35">
                  <c:v>6.8657743145428458E-4</c:v>
                </c:pt>
                <c:pt idx="36">
                  <c:v>1.1564161562619181E-3</c:v>
                </c:pt>
                <c:pt idx="37">
                  <c:v>1.0458855076362311E-3</c:v>
                </c:pt>
                <c:pt idx="38">
                  <c:v>6.2026632536425275E-4</c:v>
                </c:pt>
                <c:pt idx="39">
                  <c:v>2.7087772699512609E-4</c:v>
                </c:pt>
                <c:pt idx="40">
                  <c:v>1.4552071405143905E-3</c:v>
                </c:pt>
                <c:pt idx="41">
                  <c:v>4.2072015589094212E-3</c:v>
                </c:pt>
                <c:pt idx="42">
                  <c:v>4.8242328724224399E-4</c:v>
                </c:pt>
                <c:pt idx="43">
                  <c:v>7.3338605564507171E-4</c:v>
                </c:pt>
                <c:pt idx="44">
                  <c:v>1.2283419133920302E-3</c:v>
                </c:pt>
                <c:pt idx="45">
                  <c:v>1.3190255493683157E-3</c:v>
                </c:pt>
                <c:pt idx="46">
                  <c:v>6.4350666587369002E-4</c:v>
                </c:pt>
                <c:pt idx="47">
                  <c:v>1.4141447093111165E-4</c:v>
                </c:pt>
                <c:pt idx="48">
                  <c:v>1.3710753466045762E-3</c:v>
                </c:pt>
                <c:pt idx="49">
                  <c:v>3.257431494703993E-4</c:v>
                </c:pt>
                <c:pt idx="50">
                  <c:v>6.6852783568344095E-3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3D-448A-8913-6FC975F7A917}"/>
            </c:ext>
          </c:extLst>
        </c:ser>
        <c:ser>
          <c:idx val="6"/>
          <c:order val="6"/>
          <c:tx>
            <c:v>At Work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v03'!$AI$5:$AI$55</c:f>
              <c:numCache>
                <c:formatCode>0.00%</c:formatCode>
                <c:ptCount val="51"/>
                <c:pt idx="0">
                  <c:v>0.30066465643150381</c:v>
                </c:pt>
                <c:pt idx="1">
                  <c:v>0.18312016785050478</c:v>
                </c:pt>
                <c:pt idx="2">
                  <c:v>0.14030916851643313</c:v>
                </c:pt>
                <c:pt idx="3">
                  <c:v>9.670104293409823E-2</c:v>
                </c:pt>
                <c:pt idx="4">
                  <c:v>7.8577606815896664E-2</c:v>
                </c:pt>
                <c:pt idx="5">
                  <c:v>4.2803311195831611E-2</c:v>
                </c:pt>
                <c:pt idx="6">
                  <c:v>2.2307781984663464E-2</c:v>
                </c:pt>
                <c:pt idx="7">
                  <c:v>2.298531515776538E-2</c:v>
                </c:pt>
                <c:pt idx="8">
                  <c:v>2.4877204862410005E-2</c:v>
                </c:pt>
                <c:pt idx="9">
                  <c:v>1.2428041363423627E-2</c:v>
                </c:pt>
                <c:pt idx="10">
                  <c:v>9.9907279177151535E-3</c:v>
                </c:pt>
                <c:pt idx="11">
                  <c:v>1.0969897315339304E-2</c:v>
                </c:pt>
                <c:pt idx="12">
                  <c:v>5.9142842778257291E-3</c:v>
                </c:pt>
                <c:pt idx="13">
                  <c:v>5.1555041921063161E-3</c:v>
                </c:pt>
                <c:pt idx="14">
                  <c:v>3.9849200107889135E-3</c:v>
                </c:pt>
                <c:pt idx="15">
                  <c:v>3.9295568306358143E-3</c:v>
                </c:pt>
                <c:pt idx="16">
                  <c:v>1.932165080009985E-3</c:v>
                </c:pt>
                <c:pt idx="17">
                  <c:v>6.6045375522099173E-3</c:v>
                </c:pt>
                <c:pt idx="18">
                  <c:v>1.2724645277385096E-3</c:v>
                </c:pt>
                <c:pt idx="19">
                  <c:v>2.2866659129234276E-3</c:v>
                </c:pt>
                <c:pt idx="20">
                  <c:v>1.6839505472031026E-4</c:v>
                </c:pt>
                <c:pt idx="21">
                  <c:v>1.8208039661827E-3</c:v>
                </c:pt>
                <c:pt idx="22">
                  <c:v>3.2783626537730196E-3</c:v>
                </c:pt>
                <c:pt idx="23">
                  <c:v>2.9929064203033104E-4</c:v>
                </c:pt>
                <c:pt idx="24">
                  <c:v>1.4236061217872225E-3</c:v>
                </c:pt>
                <c:pt idx="25">
                  <c:v>1.2510355560664461E-3</c:v>
                </c:pt>
                <c:pt idx="26">
                  <c:v>5.7340549768568751E-4</c:v>
                </c:pt>
                <c:pt idx="27">
                  <c:v>7.0292629265227328E-4</c:v>
                </c:pt>
                <c:pt idx="28">
                  <c:v>0</c:v>
                </c:pt>
                <c:pt idx="29">
                  <c:v>1.3602072282576827E-3</c:v>
                </c:pt>
                <c:pt idx="30">
                  <c:v>0</c:v>
                </c:pt>
                <c:pt idx="31">
                  <c:v>1.309717397903463E-3</c:v>
                </c:pt>
                <c:pt idx="32">
                  <c:v>1.7639407953622592E-3</c:v>
                </c:pt>
                <c:pt idx="33">
                  <c:v>0</c:v>
                </c:pt>
                <c:pt idx="34">
                  <c:v>1.221316477394494E-3</c:v>
                </c:pt>
                <c:pt idx="35">
                  <c:v>1.0292807015859318E-3</c:v>
                </c:pt>
                <c:pt idx="36">
                  <c:v>4.982390341156975E-4</c:v>
                </c:pt>
                <c:pt idx="37">
                  <c:v>2.5737572451744995E-4</c:v>
                </c:pt>
                <c:pt idx="38">
                  <c:v>6.8842062366238283E-4</c:v>
                </c:pt>
                <c:pt idx="39">
                  <c:v>0</c:v>
                </c:pt>
                <c:pt idx="40">
                  <c:v>2.4298119798777895E-4</c:v>
                </c:pt>
                <c:pt idx="41">
                  <c:v>0</c:v>
                </c:pt>
                <c:pt idx="42">
                  <c:v>0</c:v>
                </c:pt>
                <c:pt idx="43">
                  <c:v>2.8546489032081011E-4</c:v>
                </c:pt>
                <c:pt idx="44">
                  <c:v>2.8546489032081011E-4</c:v>
                </c:pt>
                <c:pt idx="45">
                  <c:v>1.7947032078964602E-3</c:v>
                </c:pt>
                <c:pt idx="46">
                  <c:v>1.1967457810345502E-4</c:v>
                </c:pt>
                <c:pt idx="47">
                  <c:v>0</c:v>
                </c:pt>
                <c:pt idx="48">
                  <c:v>0</c:v>
                </c:pt>
                <c:pt idx="49">
                  <c:v>2.1607568695194927E-4</c:v>
                </c:pt>
                <c:pt idx="50">
                  <c:v>2.5942910508976779E-3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3D-448A-8913-6FC975F7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96569117785358"/>
          <c:y val="0.20822123649638136"/>
          <c:w val="0.22782443769284158"/>
          <c:h val="0.3325010788745745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34</xdr:row>
      <xdr:rowOff>152400</xdr:rowOff>
    </xdr:from>
    <xdr:to>
      <xdr:col>12</xdr:col>
      <xdr:colOff>257175</xdr:colOff>
      <xdr:row>48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B96A7-7D1D-406C-BD0E-805C02248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7</xdr:col>
      <xdr:colOff>247650</xdr:colOff>
      <xdr:row>34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64A70-2995-4478-9BFA-54572336E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17</xdr:col>
      <xdr:colOff>285750</xdr:colOff>
      <xdr:row>34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10BC6-EBD1-4522-91D1-466533A4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22</xdr:col>
      <xdr:colOff>266700</xdr:colOff>
      <xdr:row>48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19DFB1-1C50-4776-A160-39877830B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27</xdr:col>
      <xdr:colOff>266700</xdr:colOff>
      <xdr:row>34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B81BB-8A8A-4431-87B7-1339369A2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32</xdr:col>
      <xdr:colOff>161925</xdr:colOff>
      <xdr:row>48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7E3F19-6F95-4BA3-9E56-4CD84E9A5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36</xdr:col>
      <xdr:colOff>209550</xdr:colOff>
      <xdr:row>34</xdr:row>
      <xdr:rowOff>52388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B1A6E6-2D5B-4E53-A33C-EC8296C37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3</xdr:row>
      <xdr:rowOff>100012</xdr:rowOff>
    </xdr:from>
    <xdr:to>
      <xdr:col>24</xdr:col>
      <xdr:colOff>409575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87F10-5827-472F-81E3-7AD53BF02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571502</xdr:colOff>
      <xdr:row>23</xdr:row>
      <xdr:rowOff>28576</xdr:rowOff>
    </xdr:from>
    <xdr:to>
      <xdr:col>24</xdr:col>
      <xdr:colOff>409575</xdr:colOff>
      <xdr:row>43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25F2A-420F-419E-BE91-4E442E03E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CD01-D468-42E6-92EA-4C7A1985A38F}">
  <sheetPr>
    <tabColor theme="9"/>
  </sheetPr>
  <dimension ref="A2:K53"/>
  <sheetViews>
    <sheetView tabSelected="1" workbookViewId="0">
      <selection activeCell="C4" sqref="C4"/>
    </sheetView>
  </sheetViews>
  <sheetFormatPr defaultRowHeight="15" x14ac:dyDescent="0.25"/>
  <cols>
    <col min="2" max="8" width="12.7109375" customWidth="1"/>
    <col min="10" max="10" width="14.7109375" customWidth="1"/>
    <col min="11" max="11" width="11.85546875" customWidth="1"/>
  </cols>
  <sheetData>
    <row r="2" spans="1:11" s="23" customFormat="1" ht="12.75" x14ac:dyDescent="0.2">
      <c r="A2" s="51" t="s">
        <v>99</v>
      </c>
      <c r="J2" s="51" t="s">
        <v>99</v>
      </c>
    </row>
    <row r="3" spans="1:11" s="23" customFormat="1" ht="12.75" x14ac:dyDescent="0.2">
      <c r="A3" s="23" t="s">
        <v>100</v>
      </c>
      <c r="B3" s="23" t="s">
        <v>101</v>
      </c>
      <c r="C3" s="23" t="s">
        <v>102</v>
      </c>
      <c r="D3" s="23" t="s">
        <v>103</v>
      </c>
      <c r="E3" s="23" t="s">
        <v>104</v>
      </c>
      <c r="F3" s="23" t="s">
        <v>105</v>
      </c>
      <c r="G3" s="23" t="s">
        <v>106</v>
      </c>
      <c r="H3" s="23" t="s">
        <v>83</v>
      </c>
      <c r="J3" s="23" t="s">
        <v>107</v>
      </c>
      <c r="K3" s="23" t="s">
        <v>108</v>
      </c>
    </row>
    <row r="4" spans="1:11" x14ac:dyDescent="0.25">
      <c r="A4" s="23">
        <v>1</v>
      </c>
      <c r="B4" s="53">
        <v>1</v>
      </c>
      <c r="C4" s="54">
        <v>1</v>
      </c>
      <c r="D4" s="54">
        <v>1</v>
      </c>
      <c r="E4" s="54">
        <v>1</v>
      </c>
      <c r="F4" s="54">
        <v>1</v>
      </c>
      <c r="G4" s="54">
        <v>1</v>
      </c>
      <c r="H4" s="55">
        <v>1</v>
      </c>
      <c r="J4" s="23" t="s">
        <v>101</v>
      </c>
      <c r="K4" s="91">
        <v>1</v>
      </c>
    </row>
    <row r="5" spans="1:11" x14ac:dyDescent="0.25">
      <c r="A5" s="23">
        <v>2</v>
      </c>
      <c r="B5" s="56">
        <v>1</v>
      </c>
      <c r="C5" s="57">
        <v>1</v>
      </c>
      <c r="D5" s="57">
        <v>1</v>
      </c>
      <c r="E5" s="57">
        <v>1</v>
      </c>
      <c r="F5" s="57">
        <v>1</v>
      </c>
      <c r="G5" s="57">
        <v>1</v>
      </c>
      <c r="H5" s="58">
        <v>1</v>
      </c>
      <c r="J5" s="23" t="s">
        <v>102</v>
      </c>
      <c r="K5" s="92">
        <v>1</v>
      </c>
    </row>
    <row r="6" spans="1:11" x14ac:dyDescent="0.25">
      <c r="A6" s="23">
        <v>3</v>
      </c>
      <c r="B6" s="56">
        <v>1</v>
      </c>
      <c r="C6" s="57">
        <v>1</v>
      </c>
      <c r="D6" s="57">
        <v>1</v>
      </c>
      <c r="E6" s="57">
        <v>1</v>
      </c>
      <c r="F6" s="57">
        <v>1</v>
      </c>
      <c r="G6" s="57">
        <v>1</v>
      </c>
      <c r="H6" s="58">
        <v>1</v>
      </c>
      <c r="J6" s="23" t="s">
        <v>103</v>
      </c>
      <c r="K6" s="92">
        <v>1</v>
      </c>
    </row>
    <row r="7" spans="1:11" x14ac:dyDescent="0.25">
      <c r="A7" s="23">
        <v>4</v>
      </c>
      <c r="B7" s="56">
        <v>1</v>
      </c>
      <c r="C7" s="57">
        <v>1</v>
      </c>
      <c r="D7" s="57">
        <v>1</v>
      </c>
      <c r="E7" s="57">
        <v>1</v>
      </c>
      <c r="F7" s="57">
        <v>1</v>
      </c>
      <c r="G7" s="57">
        <v>1</v>
      </c>
      <c r="H7" s="58">
        <v>1</v>
      </c>
      <c r="J7" s="23" t="s">
        <v>104</v>
      </c>
      <c r="K7" s="92">
        <v>1</v>
      </c>
    </row>
    <row r="8" spans="1:11" x14ac:dyDescent="0.25">
      <c r="A8" s="23">
        <v>5</v>
      </c>
      <c r="B8" s="56">
        <v>1</v>
      </c>
      <c r="C8" s="57">
        <v>1</v>
      </c>
      <c r="D8" s="57">
        <v>1</v>
      </c>
      <c r="E8" s="57">
        <v>1</v>
      </c>
      <c r="F8" s="57">
        <v>1</v>
      </c>
      <c r="G8" s="57">
        <v>1</v>
      </c>
      <c r="H8" s="58">
        <v>1</v>
      </c>
      <c r="J8" s="23" t="s">
        <v>105</v>
      </c>
      <c r="K8" s="92">
        <v>1</v>
      </c>
    </row>
    <row r="9" spans="1:11" x14ac:dyDescent="0.25">
      <c r="A9" s="23">
        <v>6</v>
      </c>
      <c r="B9" s="56">
        <v>1</v>
      </c>
      <c r="C9" s="57">
        <v>1</v>
      </c>
      <c r="D9" s="57">
        <v>1</v>
      </c>
      <c r="E9" s="57">
        <v>1</v>
      </c>
      <c r="F9" s="57">
        <v>1</v>
      </c>
      <c r="G9" s="57">
        <v>1</v>
      </c>
      <c r="H9" s="58">
        <v>1</v>
      </c>
      <c r="J9" s="23" t="s">
        <v>106</v>
      </c>
      <c r="K9" s="92">
        <v>1</v>
      </c>
    </row>
    <row r="10" spans="1:11" x14ac:dyDescent="0.25">
      <c r="A10" s="23">
        <v>7</v>
      </c>
      <c r="B10" s="56">
        <v>1</v>
      </c>
      <c r="C10" s="57">
        <v>1</v>
      </c>
      <c r="D10" s="57">
        <v>1</v>
      </c>
      <c r="E10" s="57">
        <v>1</v>
      </c>
      <c r="F10" s="57">
        <v>1</v>
      </c>
      <c r="G10" s="57">
        <v>1</v>
      </c>
      <c r="H10" s="58">
        <v>1</v>
      </c>
      <c r="J10" s="23" t="s">
        <v>83</v>
      </c>
      <c r="K10" s="93">
        <v>1</v>
      </c>
    </row>
    <row r="11" spans="1:11" x14ac:dyDescent="0.25">
      <c r="A11" s="23">
        <v>8</v>
      </c>
      <c r="B11" s="56">
        <v>1</v>
      </c>
      <c r="C11" s="57">
        <v>1</v>
      </c>
      <c r="D11" s="57">
        <v>1</v>
      </c>
      <c r="E11" s="57">
        <v>1</v>
      </c>
      <c r="F11" s="57">
        <v>1</v>
      </c>
      <c r="G11" s="57">
        <v>1</v>
      </c>
      <c r="H11" s="58">
        <v>1</v>
      </c>
    </row>
    <row r="12" spans="1:11" x14ac:dyDescent="0.25">
      <c r="A12" s="23">
        <v>9</v>
      </c>
      <c r="B12" s="56">
        <v>1</v>
      </c>
      <c r="C12" s="57">
        <v>1</v>
      </c>
      <c r="D12" s="57">
        <v>1</v>
      </c>
      <c r="E12" s="57">
        <v>1</v>
      </c>
      <c r="F12" s="57">
        <v>1</v>
      </c>
      <c r="G12" s="57">
        <v>1</v>
      </c>
      <c r="H12" s="58">
        <v>1</v>
      </c>
    </row>
    <row r="13" spans="1:11" x14ac:dyDescent="0.25">
      <c r="A13" s="23">
        <v>10</v>
      </c>
      <c r="B13" s="56">
        <v>1</v>
      </c>
      <c r="C13" s="57">
        <v>1</v>
      </c>
      <c r="D13" s="57">
        <v>1</v>
      </c>
      <c r="E13" s="57">
        <v>1</v>
      </c>
      <c r="F13" s="57">
        <v>1</v>
      </c>
      <c r="G13" s="57">
        <v>1</v>
      </c>
      <c r="H13" s="58">
        <v>1</v>
      </c>
    </row>
    <row r="14" spans="1:11" x14ac:dyDescent="0.25">
      <c r="A14" s="23">
        <v>11</v>
      </c>
      <c r="B14" s="56">
        <v>1</v>
      </c>
      <c r="C14" s="57">
        <v>1</v>
      </c>
      <c r="D14" s="57">
        <v>1</v>
      </c>
      <c r="E14" s="57">
        <v>1</v>
      </c>
      <c r="F14" s="57">
        <v>1</v>
      </c>
      <c r="G14" s="57">
        <v>1</v>
      </c>
      <c r="H14" s="58">
        <v>1</v>
      </c>
    </row>
    <row r="15" spans="1:11" x14ac:dyDescent="0.25">
      <c r="A15" s="23">
        <v>12</v>
      </c>
      <c r="B15" s="56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8">
        <v>1</v>
      </c>
    </row>
    <row r="16" spans="1:11" x14ac:dyDescent="0.25">
      <c r="A16" s="23">
        <v>13</v>
      </c>
      <c r="B16" s="56">
        <v>1</v>
      </c>
      <c r="C16" s="57">
        <v>1</v>
      </c>
      <c r="D16" s="57">
        <v>1</v>
      </c>
      <c r="E16" s="57">
        <v>1</v>
      </c>
      <c r="F16" s="57">
        <v>1</v>
      </c>
      <c r="G16" s="57">
        <v>1</v>
      </c>
      <c r="H16" s="58">
        <v>1</v>
      </c>
    </row>
    <row r="17" spans="1:8" x14ac:dyDescent="0.25">
      <c r="A17" s="23">
        <v>14</v>
      </c>
      <c r="B17" s="56">
        <v>1</v>
      </c>
      <c r="C17" s="57">
        <v>1</v>
      </c>
      <c r="D17" s="57">
        <v>1</v>
      </c>
      <c r="E17" s="57">
        <v>1</v>
      </c>
      <c r="F17" s="57">
        <v>1</v>
      </c>
      <c r="G17" s="57">
        <v>1</v>
      </c>
      <c r="H17" s="58">
        <v>1</v>
      </c>
    </row>
    <row r="18" spans="1:8" x14ac:dyDescent="0.25">
      <c r="A18" s="23">
        <v>15</v>
      </c>
      <c r="B18" s="56">
        <v>1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8">
        <v>1</v>
      </c>
    </row>
    <row r="19" spans="1:8" x14ac:dyDescent="0.25">
      <c r="A19" s="23">
        <v>16</v>
      </c>
      <c r="B19" s="56">
        <v>1</v>
      </c>
      <c r="C19" s="57">
        <v>1</v>
      </c>
      <c r="D19" s="57">
        <v>1</v>
      </c>
      <c r="E19" s="57">
        <v>1</v>
      </c>
      <c r="F19" s="57">
        <v>1</v>
      </c>
      <c r="G19" s="57">
        <v>1</v>
      </c>
      <c r="H19" s="58">
        <v>1</v>
      </c>
    </row>
    <row r="20" spans="1:8" x14ac:dyDescent="0.25">
      <c r="A20" s="23">
        <v>17</v>
      </c>
      <c r="B20" s="56">
        <v>1</v>
      </c>
      <c r="C20" s="57">
        <v>1</v>
      </c>
      <c r="D20" s="57">
        <v>1</v>
      </c>
      <c r="E20" s="57">
        <v>1</v>
      </c>
      <c r="F20" s="57">
        <v>1</v>
      </c>
      <c r="G20" s="57">
        <v>1</v>
      </c>
      <c r="H20" s="58">
        <v>1</v>
      </c>
    </row>
    <row r="21" spans="1:8" x14ac:dyDescent="0.25">
      <c r="A21" s="23">
        <v>18</v>
      </c>
      <c r="B21" s="56">
        <v>1</v>
      </c>
      <c r="C21" s="57">
        <v>1</v>
      </c>
      <c r="D21" s="57">
        <v>1</v>
      </c>
      <c r="E21" s="57">
        <v>1</v>
      </c>
      <c r="F21" s="57">
        <v>1</v>
      </c>
      <c r="G21" s="57">
        <v>1</v>
      </c>
      <c r="H21" s="58">
        <v>1</v>
      </c>
    </row>
    <row r="22" spans="1:8" x14ac:dyDescent="0.25">
      <c r="A22" s="23">
        <v>19</v>
      </c>
      <c r="B22" s="56">
        <v>1</v>
      </c>
      <c r="C22" s="57">
        <v>1</v>
      </c>
      <c r="D22" s="57">
        <v>1</v>
      </c>
      <c r="E22" s="57">
        <v>1</v>
      </c>
      <c r="F22" s="57">
        <v>1</v>
      </c>
      <c r="G22" s="57">
        <v>1</v>
      </c>
      <c r="H22" s="58">
        <v>1</v>
      </c>
    </row>
    <row r="23" spans="1:8" x14ac:dyDescent="0.25">
      <c r="A23" s="23">
        <v>20</v>
      </c>
      <c r="B23" s="56">
        <v>1</v>
      </c>
      <c r="C23" s="57">
        <v>1</v>
      </c>
      <c r="D23" s="57">
        <v>1</v>
      </c>
      <c r="E23" s="57">
        <v>1</v>
      </c>
      <c r="F23" s="57">
        <v>1</v>
      </c>
      <c r="G23" s="57">
        <v>1</v>
      </c>
      <c r="H23" s="58">
        <v>1</v>
      </c>
    </row>
    <row r="24" spans="1:8" x14ac:dyDescent="0.25">
      <c r="A24" s="23">
        <v>21</v>
      </c>
      <c r="B24" s="56">
        <v>1</v>
      </c>
      <c r="C24" s="57">
        <v>1</v>
      </c>
      <c r="D24" s="57">
        <v>1</v>
      </c>
      <c r="E24" s="57">
        <v>1</v>
      </c>
      <c r="F24" s="57">
        <v>1</v>
      </c>
      <c r="G24" s="57">
        <v>1</v>
      </c>
      <c r="H24" s="58">
        <v>1</v>
      </c>
    </row>
    <row r="25" spans="1:8" x14ac:dyDescent="0.25">
      <c r="A25" s="23">
        <v>22</v>
      </c>
      <c r="B25" s="56">
        <v>1</v>
      </c>
      <c r="C25" s="57">
        <v>1</v>
      </c>
      <c r="D25" s="57">
        <v>1</v>
      </c>
      <c r="E25" s="57">
        <v>1</v>
      </c>
      <c r="F25" s="57">
        <v>1</v>
      </c>
      <c r="G25" s="57">
        <v>1</v>
      </c>
      <c r="H25" s="58">
        <v>1</v>
      </c>
    </row>
    <row r="26" spans="1:8" x14ac:dyDescent="0.25">
      <c r="A26" s="23">
        <v>23</v>
      </c>
      <c r="B26" s="56">
        <v>1</v>
      </c>
      <c r="C26" s="57">
        <v>1</v>
      </c>
      <c r="D26" s="57">
        <v>1</v>
      </c>
      <c r="E26" s="57">
        <v>1</v>
      </c>
      <c r="F26" s="57">
        <v>1</v>
      </c>
      <c r="G26" s="57">
        <v>1</v>
      </c>
      <c r="H26" s="58">
        <v>1</v>
      </c>
    </row>
    <row r="27" spans="1:8" x14ac:dyDescent="0.25">
      <c r="A27" s="23">
        <v>24</v>
      </c>
      <c r="B27" s="56">
        <v>1</v>
      </c>
      <c r="C27" s="57">
        <v>1</v>
      </c>
      <c r="D27" s="57">
        <v>1</v>
      </c>
      <c r="E27" s="57">
        <v>1</v>
      </c>
      <c r="F27" s="57">
        <v>1</v>
      </c>
      <c r="G27" s="57">
        <v>1</v>
      </c>
      <c r="H27" s="58">
        <v>1</v>
      </c>
    </row>
    <row r="28" spans="1:8" x14ac:dyDescent="0.25">
      <c r="A28" s="23">
        <v>25</v>
      </c>
      <c r="B28" s="56">
        <v>1</v>
      </c>
      <c r="C28" s="57">
        <v>1</v>
      </c>
      <c r="D28" s="57">
        <v>1</v>
      </c>
      <c r="E28" s="57">
        <v>1</v>
      </c>
      <c r="F28" s="57">
        <v>1</v>
      </c>
      <c r="G28" s="57">
        <v>1</v>
      </c>
      <c r="H28" s="58">
        <v>1</v>
      </c>
    </row>
    <row r="29" spans="1:8" x14ac:dyDescent="0.25">
      <c r="A29" s="23">
        <v>26</v>
      </c>
      <c r="B29" s="56">
        <v>1</v>
      </c>
      <c r="C29" s="57">
        <v>1</v>
      </c>
      <c r="D29" s="57">
        <v>1</v>
      </c>
      <c r="E29" s="57">
        <v>1</v>
      </c>
      <c r="F29" s="57">
        <v>1</v>
      </c>
      <c r="G29" s="57">
        <v>1</v>
      </c>
      <c r="H29" s="58">
        <v>1</v>
      </c>
    </row>
    <row r="30" spans="1:8" x14ac:dyDescent="0.25">
      <c r="A30" s="23">
        <v>27</v>
      </c>
      <c r="B30" s="56">
        <v>1</v>
      </c>
      <c r="C30" s="57">
        <v>1</v>
      </c>
      <c r="D30" s="57">
        <v>1</v>
      </c>
      <c r="E30" s="57">
        <v>1</v>
      </c>
      <c r="F30" s="57">
        <v>1</v>
      </c>
      <c r="G30" s="57">
        <v>1</v>
      </c>
      <c r="H30" s="58">
        <v>1</v>
      </c>
    </row>
    <row r="31" spans="1:8" x14ac:dyDescent="0.25">
      <c r="A31" s="23">
        <v>28</v>
      </c>
      <c r="B31" s="56">
        <v>1</v>
      </c>
      <c r="C31" s="57">
        <v>1</v>
      </c>
      <c r="D31" s="57">
        <v>1</v>
      </c>
      <c r="E31" s="57">
        <v>1</v>
      </c>
      <c r="F31" s="57">
        <v>1</v>
      </c>
      <c r="G31" s="57">
        <v>1</v>
      </c>
      <c r="H31" s="58">
        <v>1</v>
      </c>
    </row>
    <row r="32" spans="1:8" x14ac:dyDescent="0.25">
      <c r="A32" s="23">
        <v>29</v>
      </c>
      <c r="B32" s="56">
        <v>1</v>
      </c>
      <c r="C32" s="57">
        <v>1</v>
      </c>
      <c r="D32" s="57">
        <v>1</v>
      </c>
      <c r="E32" s="57">
        <v>1</v>
      </c>
      <c r="F32" s="57">
        <v>1</v>
      </c>
      <c r="G32" s="57">
        <v>1</v>
      </c>
      <c r="H32" s="58">
        <v>1</v>
      </c>
    </row>
    <row r="33" spans="1:8" x14ac:dyDescent="0.25">
      <c r="A33" s="23">
        <v>30</v>
      </c>
      <c r="B33" s="56">
        <v>1</v>
      </c>
      <c r="C33" s="57">
        <v>1</v>
      </c>
      <c r="D33" s="57">
        <v>1</v>
      </c>
      <c r="E33" s="57">
        <v>1</v>
      </c>
      <c r="F33" s="57">
        <v>1</v>
      </c>
      <c r="G33" s="57">
        <v>1</v>
      </c>
      <c r="H33" s="58">
        <v>1</v>
      </c>
    </row>
    <row r="34" spans="1:8" x14ac:dyDescent="0.25">
      <c r="A34" s="23">
        <v>31</v>
      </c>
      <c r="B34" s="56">
        <v>1</v>
      </c>
      <c r="C34" s="57">
        <v>1</v>
      </c>
      <c r="D34" s="57">
        <v>1</v>
      </c>
      <c r="E34" s="57">
        <v>1</v>
      </c>
      <c r="F34" s="57">
        <v>1</v>
      </c>
      <c r="G34" s="57">
        <v>1</v>
      </c>
      <c r="H34" s="58">
        <v>1</v>
      </c>
    </row>
    <row r="35" spans="1:8" x14ac:dyDescent="0.25">
      <c r="A35" s="23">
        <v>32</v>
      </c>
      <c r="B35" s="56">
        <v>1</v>
      </c>
      <c r="C35" s="57">
        <v>1</v>
      </c>
      <c r="D35" s="57">
        <v>1</v>
      </c>
      <c r="E35" s="57">
        <v>1</v>
      </c>
      <c r="F35" s="57">
        <v>1</v>
      </c>
      <c r="G35" s="57">
        <v>1</v>
      </c>
      <c r="H35" s="58">
        <v>1</v>
      </c>
    </row>
    <row r="36" spans="1:8" x14ac:dyDescent="0.25">
      <c r="A36" s="23">
        <v>33</v>
      </c>
      <c r="B36" s="56">
        <v>1</v>
      </c>
      <c r="C36" s="57">
        <v>1</v>
      </c>
      <c r="D36" s="57">
        <v>1</v>
      </c>
      <c r="E36" s="57">
        <v>1</v>
      </c>
      <c r="F36" s="57">
        <v>1</v>
      </c>
      <c r="G36" s="57">
        <v>1</v>
      </c>
      <c r="H36" s="58">
        <v>1</v>
      </c>
    </row>
    <row r="37" spans="1:8" x14ac:dyDescent="0.25">
      <c r="A37" s="23">
        <v>34</v>
      </c>
      <c r="B37" s="56">
        <v>1</v>
      </c>
      <c r="C37" s="57">
        <v>1</v>
      </c>
      <c r="D37" s="57">
        <v>1</v>
      </c>
      <c r="E37" s="57">
        <v>1</v>
      </c>
      <c r="F37" s="57">
        <v>1</v>
      </c>
      <c r="G37" s="57">
        <v>1</v>
      </c>
      <c r="H37" s="58">
        <v>1</v>
      </c>
    </row>
    <row r="38" spans="1:8" x14ac:dyDescent="0.25">
      <c r="A38" s="23">
        <v>35</v>
      </c>
      <c r="B38" s="56">
        <v>1</v>
      </c>
      <c r="C38" s="57">
        <v>1</v>
      </c>
      <c r="D38" s="57">
        <v>1</v>
      </c>
      <c r="E38" s="57">
        <v>1</v>
      </c>
      <c r="F38" s="57">
        <v>1</v>
      </c>
      <c r="G38" s="57">
        <v>1</v>
      </c>
      <c r="H38" s="58">
        <v>1</v>
      </c>
    </row>
    <row r="39" spans="1:8" x14ac:dyDescent="0.25">
      <c r="A39" s="23">
        <v>36</v>
      </c>
      <c r="B39" s="56">
        <v>1</v>
      </c>
      <c r="C39" s="57">
        <v>1</v>
      </c>
      <c r="D39" s="57">
        <v>1</v>
      </c>
      <c r="E39" s="57">
        <v>1</v>
      </c>
      <c r="F39" s="57">
        <v>1</v>
      </c>
      <c r="G39" s="57">
        <v>1</v>
      </c>
      <c r="H39" s="58">
        <v>1</v>
      </c>
    </row>
    <row r="40" spans="1:8" x14ac:dyDescent="0.25">
      <c r="A40" s="23">
        <v>37</v>
      </c>
      <c r="B40" s="56">
        <v>1</v>
      </c>
      <c r="C40" s="57">
        <v>1</v>
      </c>
      <c r="D40" s="57">
        <v>1</v>
      </c>
      <c r="E40" s="57">
        <v>1</v>
      </c>
      <c r="F40" s="57">
        <v>1</v>
      </c>
      <c r="G40" s="57">
        <v>1</v>
      </c>
      <c r="H40" s="58">
        <v>1</v>
      </c>
    </row>
    <row r="41" spans="1:8" x14ac:dyDescent="0.25">
      <c r="A41" s="23">
        <v>38</v>
      </c>
      <c r="B41" s="56">
        <v>1</v>
      </c>
      <c r="C41" s="57">
        <v>1</v>
      </c>
      <c r="D41" s="57">
        <v>1</v>
      </c>
      <c r="E41" s="57">
        <v>1</v>
      </c>
      <c r="F41" s="57">
        <v>1</v>
      </c>
      <c r="G41" s="57">
        <v>1</v>
      </c>
      <c r="H41" s="58">
        <v>1</v>
      </c>
    </row>
    <row r="42" spans="1:8" x14ac:dyDescent="0.25">
      <c r="A42" s="23">
        <v>39</v>
      </c>
      <c r="B42" s="56">
        <v>1</v>
      </c>
      <c r="C42" s="57">
        <v>1</v>
      </c>
      <c r="D42" s="57">
        <v>1</v>
      </c>
      <c r="E42" s="57">
        <v>1</v>
      </c>
      <c r="F42" s="57">
        <v>1</v>
      </c>
      <c r="G42" s="57">
        <v>1</v>
      </c>
      <c r="H42" s="58">
        <v>1</v>
      </c>
    </row>
    <row r="43" spans="1:8" x14ac:dyDescent="0.25">
      <c r="A43" s="23">
        <v>40</v>
      </c>
      <c r="B43" s="56">
        <v>1</v>
      </c>
      <c r="C43" s="57">
        <v>1</v>
      </c>
      <c r="D43" s="57">
        <v>1</v>
      </c>
      <c r="E43" s="57">
        <v>1</v>
      </c>
      <c r="F43" s="57">
        <v>1</v>
      </c>
      <c r="G43" s="57">
        <v>1</v>
      </c>
      <c r="H43" s="58">
        <v>1</v>
      </c>
    </row>
    <row r="44" spans="1:8" x14ac:dyDescent="0.25">
      <c r="A44" s="23">
        <v>41</v>
      </c>
      <c r="B44" s="56">
        <v>1</v>
      </c>
      <c r="C44" s="57">
        <v>1</v>
      </c>
      <c r="D44" s="57">
        <v>1</v>
      </c>
      <c r="E44" s="57">
        <v>1</v>
      </c>
      <c r="F44" s="57">
        <v>1</v>
      </c>
      <c r="G44" s="57">
        <v>1</v>
      </c>
      <c r="H44" s="58">
        <v>1</v>
      </c>
    </row>
    <row r="45" spans="1:8" x14ac:dyDescent="0.25">
      <c r="A45" s="23">
        <v>42</v>
      </c>
      <c r="B45" s="56">
        <v>1</v>
      </c>
      <c r="C45" s="57">
        <v>1</v>
      </c>
      <c r="D45" s="57">
        <v>1</v>
      </c>
      <c r="E45" s="57">
        <v>1</v>
      </c>
      <c r="F45" s="57">
        <v>1</v>
      </c>
      <c r="G45" s="57">
        <v>1</v>
      </c>
      <c r="H45" s="58">
        <v>1</v>
      </c>
    </row>
    <row r="46" spans="1:8" x14ac:dyDescent="0.25">
      <c r="A46" s="23">
        <v>43</v>
      </c>
      <c r="B46" s="56">
        <v>1</v>
      </c>
      <c r="C46" s="57">
        <v>1</v>
      </c>
      <c r="D46" s="57">
        <v>1</v>
      </c>
      <c r="E46" s="57">
        <v>1</v>
      </c>
      <c r="F46" s="57">
        <v>1</v>
      </c>
      <c r="G46" s="57">
        <v>1</v>
      </c>
      <c r="H46" s="58">
        <v>1</v>
      </c>
    </row>
    <row r="47" spans="1:8" x14ac:dyDescent="0.25">
      <c r="A47" s="23">
        <v>44</v>
      </c>
      <c r="B47" s="56">
        <v>1</v>
      </c>
      <c r="C47" s="57">
        <v>1</v>
      </c>
      <c r="D47" s="57">
        <v>1</v>
      </c>
      <c r="E47" s="57">
        <v>1</v>
      </c>
      <c r="F47" s="57">
        <v>1</v>
      </c>
      <c r="G47" s="57">
        <v>1</v>
      </c>
      <c r="H47" s="58">
        <v>1</v>
      </c>
    </row>
    <row r="48" spans="1:8" x14ac:dyDescent="0.25">
      <c r="A48" s="23">
        <v>45</v>
      </c>
      <c r="B48" s="56">
        <v>1</v>
      </c>
      <c r="C48" s="57">
        <v>1</v>
      </c>
      <c r="D48" s="57">
        <v>1</v>
      </c>
      <c r="E48" s="57">
        <v>1</v>
      </c>
      <c r="F48" s="57">
        <v>1</v>
      </c>
      <c r="G48" s="57">
        <v>1</v>
      </c>
      <c r="H48" s="58">
        <v>1</v>
      </c>
    </row>
    <row r="49" spans="1:8" x14ac:dyDescent="0.25">
      <c r="A49" s="23">
        <v>46</v>
      </c>
      <c r="B49" s="56">
        <v>1</v>
      </c>
      <c r="C49" s="57">
        <v>1</v>
      </c>
      <c r="D49" s="57">
        <v>1</v>
      </c>
      <c r="E49" s="57">
        <v>1</v>
      </c>
      <c r="F49" s="57">
        <v>1</v>
      </c>
      <c r="G49" s="57">
        <v>1</v>
      </c>
      <c r="H49" s="58">
        <v>1</v>
      </c>
    </row>
    <row r="50" spans="1:8" x14ac:dyDescent="0.25">
      <c r="A50" s="23">
        <v>47</v>
      </c>
      <c r="B50" s="56">
        <v>1</v>
      </c>
      <c r="C50" s="57">
        <v>1</v>
      </c>
      <c r="D50" s="57">
        <v>1</v>
      </c>
      <c r="E50" s="57">
        <v>1</v>
      </c>
      <c r="F50" s="57">
        <v>1</v>
      </c>
      <c r="G50" s="57">
        <v>1</v>
      </c>
      <c r="H50" s="58">
        <v>1</v>
      </c>
    </row>
    <row r="51" spans="1:8" x14ac:dyDescent="0.25">
      <c r="A51" s="23">
        <v>48</v>
      </c>
      <c r="B51" s="56">
        <v>1</v>
      </c>
      <c r="C51" s="57">
        <v>1</v>
      </c>
      <c r="D51" s="57">
        <v>1</v>
      </c>
      <c r="E51" s="57">
        <v>1</v>
      </c>
      <c r="F51" s="57">
        <v>1</v>
      </c>
      <c r="G51" s="57">
        <v>1</v>
      </c>
      <c r="H51" s="58">
        <v>1</v>
      </c>
    </row>
    <row r="52" spans="1:8" x14ac:dyDescent="0.25">
      <c r="A52" s="23">
        <v>49</v>
      </c>
      <c r="B52" s="56">
        <v>1</v>
      </c>
      <c r="C52" s="57">
        <v>1</v>
      </c>
      <c r="D52" s="57">
        <v>1</v>
      </c>
      <c r="E52" s="57">
        <v>1</v>
      </c>
      <c r="F52" s="57">
        <v>1</v>
      </c>
      <c r="G52" s="57">
        <v>1</v>
      </c>
      <c r="H52" s="58">
        <v>1</v>
      </c>
    </row>
    <row r="53" spans="1:8" x14ac:dyDescent="0.25">
      <c r="A53" s="23">
        <v>50</v>
      </c>
      <c r="B53" s="59">
        <v>1</v>
      </c>
      <c r="C53" s="60">
        <v>1</v>
      </c>
      <c r="D53" s="60">
        <v>1</v>
      </c>
      <c r="E53" s="60">
        <v>1</v>
      </c>
      <c r="F53" s="60">
        <v>1</v>
      </c>
      <c r="G53" s="60">
        <v>1</v>
      </c>
      <c r="H53" s="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431B-3A90-4EB7-AF56-9BE708DBF7F4}">
  <sheetPr>
    <tabColor theme="4"/>
  </sheetPr>
  <dimension ref="A1:AK175"/>
  <sheetViews>
    <sheetView topLeftCell="K1" zoomScaleNormal="100" workbookViewId="0">
      <selection activeCell="Z3" sqref="Z3"/>
    </sheetView>
  </sheetViews>
  <sheetFormatPr defaultRowHeight="12.75" outlineLevelRow="1" x14ac:dyDescent="0.2"/>
  <cols>
    <col min="1" max="1" width="10.28515625" style="3" customWidth="1"/>
    <col min="2" max="2" width="8.140625" style="3" customWidth="1"/>
    <col min="3" max="3" width="8.5703125" style="3" bestFit="1" customWidth="1"/>
    <col min="4" max="4" width="8.85546875" style="3" bestFit="1" customWidth="1"/>
    <col min="5" max="5" width="9.140625" style="3" customWidth="1"/>
    <col min="6" max="6" width="2.7109375" style="3" customWidth="1"/>
    <col min="7" max="7" width="8.28515625" style="3" bestFit="1" customWidth="1"/>
    <col min="8" max="8" width="8.5703125" style="3" bestFit="1" customWidth="1"/>
    <col min="9" max="9" width="9.42578125" style="3" bestFit="1" customWidth="1"/>
    <col min="10" max="10" width="8.28515625" style="3" bestFit="1" customWidth="1"/>
    <col min="11" max="11" width="2.7109375" style="3" customWidth="1"/>
    <col min="12" max="12" width="8.28515625" style="3" bestFit="1" customWidth="1"/>
    <col min="13" max="13" width="8.5703125" style="3" bestFit="1" customWidth="1"/>
    <col min="14" max="14" width="8.85546875" style="3" bestFit="1" customWidth="1"/>
    <col min="15" max="15" width="8.28515625" style="3" bestFit="1" customWidth="1"/>
    <col min="16" max="16" width="2.85546875" style="3" customWidth="1"/>
    <col min="17" max="17" width="8.28515625" style="3" bestFit="1" customWidth="1"/>
    <col min="18" max="18" width="8.5703125" style="3" bestFit="1" customWidth="1"/>
    <col min="19" max="19" width="8.85546875" style="3" bestFit="1" customWidth="1"/>
    <col min="20" max="20" width="8.28515625" style="3" bestFit="1" customWidth="1"/>
    <col min="21" max="21" width="3.140625" style="3" customWidth="1"/>
    <col min="22" max="22" width="8.28515625" style="3" bestFit="1" customWidth="1"/>
    <col min="23" max="23" width="8.5703125" style="3" bestFit="1" customWidth="1"/>
    <col min="24" max="24" width="8.85546875" style="3" bestFit="1" customWidth="1"/>
    <col min="25" max="25" width="8.28515625" style="3" bestFit="1" customWidth="1"/>
    <col min="26" max="26" width="3.140625" style="3" customWidth="1"/>
    <col min="27" max="27" width="8.28515625" style="3" bestFit="1" customWidth="1"/>
    <col min="28" max="28" width="8.5703125" style="3" bestFit="1" customWidth="1"/>
    <col min="29" max="29" width="8.85546875" style="3" bestFit="1" customWidth="1"/>
    <col min="30" max="30" width="8.28515625" style="3" bestFit="1" customWidth="1"/>
    <col min="31" max="31" width="3.28515625" style="3" customWidth="1"/>
    <col min="32" max="32" width="9.7109375" style="3" bestFit="1" customWidth="1"/>
    <col min="33" max="33" width="9.140625" style="3" customWidth="1"/>
    <col min="34" max="16384" width="9.140625" style="3"/>
  </cols>
  <sheetData>
    <row r="1" spans="1:35" ht="15" x14ac:dyDescent="0.25">
      <c r="AF1" s="20" t="s">
        <v>77</v>
      </c>
      <c r="AG1" s="1"/>
      <c r="AH1" s="1"/>
      <c r="AI1" s="1"/>
    </row>
    <row r="2" spans="1:35" x14ac:dyDescent="0.2">
      <c r="B2" s="4" t="s">
        <v>69</v>
      </c>
      <c r="AF2" s="4" t="s">
        <v>72</v>
      </c>
      <c r="AG2" s="2"/>
      <c r="AH2" s="2"/>
      <c r="AI2" s="2"/>
    </row>
    <row r="3" spans="1:35" x14ac:dyDescent="0.2">
      <c r="B3" s="80" t="s">
        <v>1</v>
      </c>
      <c r="C3" s="81"/>
      <c r="D3" s="81"/>
      <c r="E3" s="82"/>
      <c r="G3" s="80" t="s">
        <v>2</v>
      </c>
      <c r="H3" s="81"/>
      <c r="I3" s="81"/>
      <c r="J3" s="82"/>
      <c r="L3" s="80" t="s">
        <v>3</v>
      </c>
      <c r="M3" s="81"/>
      <c r="N3" s="81"/>
      <c r="O3" s="82"/>
      <c r="Q3" s="80" t="s">
        <v>4</v>
      </c>
      <c r="R3" s="81"/>
      <c r="S3" s="81"/>
      <c r="T3" s="82"/>
      <c r="V3" s="80" t="s">
        <v>5</v>
      </c>
      <c r="W3" s="81"/>
      <c r="X3" s="81"/>
      <c r="Y3" s="82"/>
      <c r="AA3" s="80" t="s">
        <v>6</v>
      </c>
      <c r="AB3" s="81"/>
      <c r="AC3" s="81"/>
      <c r="AD3" s="82"/>
      <c r="AF3" s="83" t="s">
        <v>73</v>
      </c>
      <c r="AG3" s="84"/>
      <c r="AH3" s="84"/>
      <c r="AI3" s="85"/>
    </row>
    <row r="4" spans="1:35" s="8" customFormat="1" ht="39" thickBot="1" x14ac:dyDescent="0.3">
      <c r="A4" s="8" t="s">
        <v>64</v>
      </c>
      <c r="B4" s="5" t="s">
        <v>7</v>
      </c>
      <c r="C4" s="6" t="s">
        <v>8</v>
      </c>
      <c r="D4" s="6" t="s">
        <v>9</v>
      </c>
      <c r="E4" s="7" t="s">
        <v>10</v>
      </c>
      <c r="G4" s="5" t="s">
        <v>7</v>
      </c>
      <c r="H4" s="6" t="s">
        <v>8</v>
      </c>
      <c r="I4" s="6" t="s">
        <v>9</v>
      </c>
      <c r="J4" s="7" t="s">
        <v>10</v>
      </c>
      <c r="L4" s="5" t="s">
        <v>7</v>
      </c>
      <c r="M4" s="6" t="s">
        <v>8</v>
      </c>
      <c r="N4" s="6" t="s">
        <v>9</v>
      </c>
      <c r="O4" s="7" t="s">
        <v>10</v>
      </c>
      <c r="Q4" s="5" t="s">
        <v>7</v>
      </c>
      <c r="R4" s="6" t="s">
        <v>8</v>
      </c>
      <c r="S4" s="6" t="s">
        <v>9</v>
      </c>
      <c r="T4" s="7" t="s">
        <v>10</v>
      </c>
      <c r="V4" s="5" t="s">
        <v>7</v>
      </c>
      <c r="W4" s="6" t="s">
        <v>8</v>
      </c>
      <c r="X4" s="6" t="s">
        <v>9</v>
      </c>
      <c r="Y4" s="7" t="s">
        <v>10</v>
      </c>
      <c r="AA4" s="5" t="s">
        <v>7</v>
      </c>
      <c r="AB4" s="6" t="s">
        <v>8</v>
      </c>
      <c r="AC4" s="6" t="s">
        <v>9</v>
      </c>
      <c r="AD4" s="7" t="s">
        <v>10</v>
      </c>
      <c r="AF4" s="47" t="s">
        <v>74</v>
      </c>
      <c r="AG4" s="48" t="s">
        <v>75</v>
      </c>
      <c r="AH4" s="48" t="s">
        <v>76</v>
      </c>
      <c r="AI4" s="49" t="s">
        <v>10</v>
      </c>
    </row>
    <row r="5" spans="1:35" ht="13.5" thickTop="1" x14ac:dyDescent="0.2">
      <c r="A5" s="21">
        <v>0.5</v>
      </c>
      <c r="B5" s="9" t="s">
        <v>11</v>
      </c>
      <c r="C5" s="10">
        <f>C65</f>
        <v>572</v>
      </c>
      <c r="D5" s="11">
        <f>D65</f>
        <v>125461.60619999999</v>
      </c>
      <c r="E5" s="12">
        <f>D5/E$56</f>
        <v>0.19468042417364059</v>
      </c>
      <c r="G5" s="9" t="s">
        <v>11</v>
      </c>
      <c r="H5" s="10">
        <f>H65+H124</f>
        <v>678</v>
      </c>
      <c r="I5" s="43">
        <f>I65+I124</f>
        <v>116581.20428600001</v>
      </c>
      <c r="J5" s="12">
        <f>I5/J$56</f>
        <v>0.1497566761049933</v>
      </c>
      <c r="L5" s="9" t="s">
        <v>11</v>
      </c>
      <c r="M5" s="10">
        <f>M65+M124</f>
        <v>280</v>
      </c>
      <c r="N5" s="43">
        <f>N65+N124</f>
        <v>50487.156431199997</v>
      </c>
      <c r="O5" s="12">
        <f>N5/O$56</f>
        <v>0.12271755074780745</v>
      </c>
      <c r="Q5" s="9" t="s">
        <v>11</v>
      </c>
      <c r="R5" s="10">
        <f>R65+R124</f>
        <v>300</v>
      </c>
      <c r="S5" s="43">
        <f>S65+S124</f>
        <v>72701.492557999998</v>
      </c>
      <c r="T5" s="12">
        <f>S5/T$56</f>
        <v>0.21257196170776682</v>
      </c>
      <c r="V5" s="9" t="s">
        <v>11</v>
      </c>
      <c r="W5" s="10">
        <f>W65+W124</f>
        <v>165</v>
      </c>
      <c r="X5" s="43">
        <f>X65+X124</f>
        <v>34983.538400999998</v>
      </c>
      <c r="Y5" s="12">
        <f>X5/Y$56</f>
        <v>0.17205774770822724</v>
      </c>
      <c r="AA5" s="9" t="s">
        <v>11</v>
      </c>
      <c r="AB5" s="10">
        <f>AB65+AB124</f>
        <v>546</v>
      </c>
      <c r="AC5" s="43">
        <f>AC65+AC124</f>
        <v>86084.411441000004</v>
      </c>
      <c r="AD5" s="12">
        <f>AC5/AD$56</f>
        <v>0.12300426490003835</v>
      </c>
      <c r="AF5" s="27" t="s">
        <v>11</v>
      </c>
      <c r="AG5" s="28">
        <v>590</v>
      </c>
      <c r="AH5" s="29">
        <v>91535.607042000003</v>
      </c>
      <c r="AI5" s="30">
        <f>AH5/AI$56</f>
        <v>0.30066465643150381</v>
      </c>
    </row>
    <row r="6" spans="1:35" x14ac:dyDescent="0.2">
      <c r="A6" s="21">
        <f>A5+1</f>
        <v>1.5</v>
      </c>
      <c r="B6" s="9" t="s">
        <v>12</v>
      </c>
      <c r="C6" s="41">
        <f t="shared" ref="C6:D55" si="0">C66</f>
        <v>635</v>
      </c>
      <c r="D6" s="11">
        <f t="shared" si="0"/>
        <v>137214.75580000001</v>
      </c>
      <c r="E6" s="12">
        <f t="shared" ref="E6:E55" si="1">D6/E$56</f>
        <v>0.21291794096309372</v>
      </c>
      <c r="G6" s="9" t="s">
        <v>12</v>
      </c>
      <c r="H6" s="41">
        <f t="shared" ref="H6:I6" si="2">H66+H125</f>
        <v>966</v>
      </c>
      <c r="I6" s="11">
        <f t="shared" si="2"/>
        <v>166706.727732</v>
      </c>
      <c r="J6" s="12">
        <f t="shared" ref="J6:J55" si="3">I6/J$56</f>
        <v>0.21414640192117551</v>
      </c>
      <c r="L6" s="9" t="s">
        <v>12</v>
      </c>
      <c r="M6" s="41">
        <f t="shared" ref="M6:N6" si="4">M66+M125</f>
        <v>480</v>
      </c>
      <c r="N6" s="11">
        <f t="shared" si="4"/>
        <v>76827.412578000003</v>
      </c>
      <c r="O6" s="12">
        <f t="shared" ref="O6:O55" si="5">N6/O$56</f>
        <v>0.18674198683998583</v>
      </c>
      <c r="Q6" s="9" t="s">
        <v>12</v>
      </c>
      <c r="R6" s="41">
        <f t="shared" ref="R6:S6" si="6">R66+R125</f>
        <v>384</v>
      </c>
      <c r="S6" s="11">
        <f t="shared" si="6"/>
        <v>62435.047585</v>
      </c>
      <c r="T6" s="12">
        <f t="shared" ref="T6:T55" si="7">S6/T$56</f>
        <v>0.18255389370270622</v>
      </c>
      <c r="V6" s="9" t="s">
        <v>12</v>
      </c>
      <c r="W6" s="41">
        <f t="shared" ref="W6:X6" si="8">W66+W125</f>
        <v>163</v>
      </c>
      <c r="X6" s="11">
        <f t="shared" si="8"/>
        <v>33632.262448000001</v>
      </c>
      <c r="Y6" s="12">
        <f t="shared" ref="Y6:Y55" si="9">X6/Y$56</f>
        <v>0.16541183629868206</v>
      </c>
      <c r="AA6" s="9" t="s">
        <v>12</v>
      </c>
      <c r="AB6" s="41">
        <f t="shared" ref="AB6:AC6" si="10">AB66+AB125</f>
        <v>803</v>
      </c>
      <c r="AC6" s="11">
        <f t="shared" si="10"/>
        <v>131386.26494699999</v>
      </c>
      <c r="AD6" s="12">
        <f t="shared" ref="AD6:AD55" si="11">AC6/AD$56</f>
        <v>0.18773516211868144</v>
      </c>
      <c r="AF6" s="27" t="s">
        <v>12</v>
      </c>
      <c r="AG6" s="28">
        <v>366</v>
      </c>
      <c r="AH6" s="29">
        <v>55749.870718999999</v>
      </c>
      <c r="AI6" s="30">
        <f t="shared" ref="AI6:AI55" si="12">AH6/AI$56</f>
        <v>0.18312016785050478</v>
      </c>
    </row>
    <row r="7" spans="1:35" x14ac:dyDescent="0.2">
      <c r="A7" s="21">
        <f>A6+1</f>
        <v>2.5</v>
      </c>
      <c r="B7" s="9" t="s">
        <v>13</v>
      </c>
      <c r="C7" s="41">
        <f t="shared" si="0"/>
        <v>601</v>
      </c>
      <c r="D7" s="11">
        <f t="shared" si="0"/>
        <v>136974.69839999999</v>
      </c>
      <c r="E7" s="12">
        <f t="shared" si="1"/>
        <v>0.21254544073873405</v>
      </c>
      <c r="G7" s="9" t="s">
        <v>13</v>
      </c>
      <c r="H7" s="41">
        <f t="shared" ref="H7:I7" si="13">H67+H126</f>
        <v>880</v>
      </c>
      <c r="I7" s="11">
        <f t="shared" si="13"/>
        <v>142061.08584799999</v>
      </c>
      <c r="J7" s="12">
        <f t="shared" si="3"/>
        <v>0.1824873584962392</v>
      </c>
      <c r="L7" s="9" t="s">
        <v>13</v>
      </c>
      <c r="M7" s="41">
        <f t="shared" ref="M7:N7" si="14">M67+M126</f>
        <v>429</v>
      </c>
      <c r="N7" s="11">
        <f t="shared" si="14"/>
        <v>70389.369841000007</v>
      </c>
      <c r="O7" s="12">
        <f t="shared" si="5"/>
        <v>0.17109323788794326</v>
      </c>
      <c r="Q7" s="9" t="s">
        <v>13</v>
      </c>
      <c r="R7" s="41">
        <f t="shared" ref="R7:S7" si="15">R67+R126</f>
        <v>296</v>
      </c>
      <c r="S7" s="11">
        <f t="shared" si="15"/>
        <v>38942.144481999996</v>
      </c>
      <c r="T7" s="12">
        <f t="shared" si="7"/>
        <v>0.11386297246981517</v>
      </c>
      <c r="V7" s="9" t="s">
        <v>13</v>
      </c>
      <c r="W7" s="41">
        <f t="shared" ref="W7:X7" si="16">W67+W126</f>
        <v>159</v>
      </c>
      <c r="X7" s="11">
        <f t="shared" si="16"/>
        <v>22711.535136999999</v>
      </c>
      <c r="Y7" s="12">
        <f t="shared" si="9"/>
        <v>0.11170098169820304</v>
      </c>
      <c r="AA7" s="9" t="s">
        <v>13</v>
      </c>
      <c r="AB7" s="41">
        <f t="shared" ref="AB7:AC7" si="17">AB67+AB126</f>
        <v>709</v>
      </c>
      <c r="AC7" s="11">
        <f t="shared" si="17"/>
        <v>105635.059647</v>
      </c>
      <c r="AD7" s="12">
        <f t="shared" si="11"/>
        <v>0.15093978854065102</v>
      </c>
      <c r="AF7" s="27" t="s">
        <v>13</v>
      </c>
      <c r="AG7" s="28">
        <v>314</v>
      </c>
      <c r="AH7" s="29">
        <v>42716.310810000003</v>
      </c>
      <c r="AI7" s="30">
        <f t="shared" si="12"/>
        <v>0.14030916851643313</v>
      </c>
    </row>
    <row r="8" spans="1:35" outlineLevel="1" x14ac:dyDescent="0.2">
      <c r="A8" s="21">
        <f t="shared" ref="A8:A55" si="18">A7+1</f>
        <v>3.5</v>
      </c>
      <c r="B8" s="9" t="s">
        <v>14</v>
      </c>
      <c r="C8" s="41">
        <f t="shared" si="0"/>
        <v>354</v>
      </c>
      <c r="D8" s="11">
        <f t="shared" si="0"/>
        <v>64952.032709999999</v>
      </c>
      <c r="E8" s="12">
        <f t="shared" si="1"/>
        <v>0.10078692328205646</v>
      </c>
      <c r="G8" s="9" t="s">
        <v>14</v>
      </c>
      <c r="H8" s="41">
        <f t="shared" ref="H8:I8" si="19">H68+H127</f>
        <v>549</v>
      </c>
      <c r="I8" s="11">
        <f t="shared" si="19"/>
        <v>88781.390524000002</v>
      </c>
      <c r="J8" s="12">
        <f t="shared" si="3"/>
        <v>0.11404587923312635</v>
      </c>
      <c r="L8" s="9" t="s">
        <v>14</v>
      </c>
      <c r="M8" s="41">
        <f t="shared" ref="M8:N8" si="20">M68+M127</f>
        <v>316</v>
      </c>
      <c r="N8" s="11">
        <f t="shared" si="20"/>
        <v>45418.787492800002</v>
      </c>
      <c r="O8" s="12">
        <f t="shared" si="5"/>
        <v>0.11039802502339285</v>
      </c>
      <c r="Q8" s="9" t="s">
        <v>14</v>
      </c>
      <c r="R8" s="41">
        <f t="shared" ref="R8:S8" si="21">R68+R127</f>
        <v>207</v>
      </c>
      <c r="S8" s="11">
        <f t="shared" si="21"/>
        <v>30404.313104000001</v>
      </c>
      <c r="T8" s="12">
        <f t="shared" si="7"/>
        <v>8.889919936290562E-2</v>
      </c>
      <c r="V8" s="9" t="s">
        <v>14</v>
      </c>
      <c r="W8" s="41">
        <f t="shared" ref="W8:X8" si="22">W68+W127</f>
        <v>116</v>
      </c>
      <c r="X8" s="11">
        <f t="shared" si="22"/>
        <v>16748.12096</v>
      </c>
      <c r="Y8" s="12">
        <f t="shared" si="9"/>
        <v>8.2371426746248783E-2</v>
      </c>
      <c r="AA8" s="9" t="s">
        <v>14</v>
      </c>
      <c r="AB8" s="41">
        <f t="shared" ref="AB8:AC8" si="23">AB68+AB127</f>
        <v>569</v>
      </c>
      <c r="AC8" s="11">
        <f t="shared" si="23"/>
        <v>89301.408006999991</v>
      </c>
      <c r="AD8" s="12">
        <f t="shared" si="11"/>
        <v>0.1276009658725249</v>
      </c>
      <c r="AF8" s="27" t="s">
        <v>14</v>
      </c>
      <c r="AG8" s="28">
        <v>204</v>
      </c>
      <c r="AH8" s="29">
        <v>29440.070447999999</v>
      </c>
      <c r="AI8" s="30">
        <f t="shared" si="12"/>
        <v>9.670104293409823E-2</v>
      </c>
    </row>
    <row r="9" spans="1:35" outlineLevel="1" x14ac:dyDescent="0.2">
      <c r="A9" s="21">
        <f t="shared" si="18"/>
        <v>4.5</v>
      </c>
      <c r="B9" s="9" t="s">
        <v>15</v>
      </c>
      <c r="C9" s="41">
        <f t="shared" si="0"/>
        <v>256</v>
      </c>
      <c r="D9" s="11">
        <f t="shared" si="0"/>
        <v>45307.207020000002</v>
      </c>
      <c r="E9" s="12">
        <f t="shared" si="1"/>
        <v>7.0303788927393362E-2</v>
      </c>
      <c r="G9" s="9" t="s">
        <v>15</v>
      </c>
      <c r="H9" s="41">
        <f t="shared" ref="H9:I9" si="24">H69+H128</f>
        <v>400</v>
      </c>
      <c r="I9" s="11">
        <f t="shared" si="24"/>
        <v>71804.51694500001</v>
      </c>
      <c r="J9" s="12">
        <f t="shared" si="3"/>
        <v>9.22379027808619E-2</v>
      </c>
      <c r="L9" s="9" t="s">
        <v>15</v>
      </c>
      <c r="M9" s="41">
        <f t="shared" ref="M9:N9" si="25">M69+M128</f>
        <v>214</v>
      </c>
      <c r="N9" s="11">
        <f t="shared" si="25"/>
        <v>29478.526501</v>
      </c>
      <c r="O9" s="12">
        <f t="shared" si="5"/>
        <v>7.1652531605473732E-2</v>
      </c>
      <c r="Q9" s="9" t="s">
        <v>15</v>
      </c>
      <c r="R9" s="41">
        <f t="shared" ref="R9:S9" si="26">R69+R128</f>
        <v>176</v>
      </c>
      <c r="S9" s="11">
        <f t="shared" si="26"/>
        <v>25063.3473337</v>
      </c>
      <c r="T9" s="12">
        <f t="shared" si="7"/>
        <v>7.3282744579656833E-2</v>
      </c>
      <c r="V9" s="9" t="s">
        <v>15</v>
      </c>
      <c r="W9" s="41">
        <f t="shared" ref="W9:X9" si="27">W69+W128</f>
        <v>92</v>
      </c>
      <c r="X9" s="11">
        <f t="shared" si="27"/>
        <v>16951.141206700002</v>
      </c>
      <c r="Y9" s="12">
        <f t="shared" si="9"/>
        <v>8.3369930842260187E-2</v>
      </c>
      <c r="AA9" s="9" t="s">
        <v>15</v>
      </c>
      <c r="AB9" s="41">
        <f t="shared" ref="AB9:AC9" si="28">AB69+AB128</f>
        <v>344</v>
      </c>
      <c r="AC9" s="11">
        <f t="shared" si="28"/>
        <v>59431.728128000002</v>
      </c>
      <c r="AD9" s="12">
        <f t="shared" si="11"/>
        <v>8.4920787721641092E-2</v>
      </c>
      <c r="AF9" s="27" t="s">
        <v>15</v>
      </c>
      <c r="AG9" s="28">
        <v>158</v>
      </c>
      <c r="AH9" s="29">
        <v>23922.495663999998</v>
      </c>
      <c r="AI9" s="30">
        <f t="shared" si="12"/>
        <v>7.8577606815896664E-2</v>
      </c>
    </row>
    <row r="10" spans="1:35" outlineLevel="1" x14ac:dyDescent="0.2">
      <c r="A10" s="21">
        <f t="shared" si="18"/>
        <v>5.5</v>
      </c>
      <c r="B10" s="9" t="s">
        <v>16</v>
      </c>
      <c r="C10" s="41">
        <f t="shared" si="0"/>
        <v>155</v>
      </c>
      <c r="D10" s="11">
        <f t="shared" si="0"/>
        <v>27742.558260000002</v>
      </c>
      <c r="E10" s="12">
        <f t="shared" si="1"/>
        <v>4.3048492469553105E-2</v>
      </c>
      <c r="G10" s="9" t="s">
        <v>16</v>
      </c>
      <c r="H10" s="41">
        <f t="shared" ref="H10:I10" si="29">H70+H129</f>
        <v>254</v>
      </c>
      <c r="I10" s="11">
        <f t="shared" si="29"/>
        <v>40800.946978</v>
      </c>
      <c r="J10" s="12">
        <f t="shared" si="3"/>
        <v>5.2411657940774195E-2</v>
      </c>
      <c r="L10" s="9" t="s">
        <v>16</v>
      </c>
      <c r="M10" s="41">
        <f t="shared" ref="M10:N10" si="30">M70+M129</f>
        <v>152</v>
      </c>
      <c r="N10" s="11">
        <f t="shared" si="30"/>
        <v>21599.101058</v>
      </c>
      <c r="O10" s="12">
        <f t="shared" si="5"/>
        <v>5.2500258829275809E-2</v>
      </c>
      <c r="Q10" s="9" t="s">
        <v>16</v>
      </c>
      <c r="R10" s="41">
        <f t="shared" ref="R10:S10" si="31">R70+R129</f>
        <v>110</v>
      </c>
      <c r="S10" s="11">
        <f t="shared" si="31"/>
        <v>14143.7935973</v>
      </c>
      <c r="T10" s="12">
        <f t="shared" si="7"/>
        <v>4.1355051253854525E-2</v>
      </c>
      <c r="V10" s="9" t="s">
        <v>16</v>
      </c>
      <c r="W10" s="41">
        <f t="shared" ref="W10:X10" si="32">W70+W129</f>
        <v>62</v>
      </c>
      <c r="X10" s="11">
        <f t="shared" si="32"/>
        <v>8788.228865699999</v>
      </c>
      <c r="Y10" s="12">
        <f t="shared" si="9"/>
        <v>4.322269656215072E-2</v>
      </c>
      <c r="AA10" s="9" t="s">
        <v>16</v>
      </c>
      <c r="AB10" s="41">
        <f t="shared" ref="AB10:AC10" si="33">AB70+AB129</f>
        <v>231</v>
      </c>
      <c r="AC10" s="11">
        <f t="shared" si="33"/>
        <v>38082.389025000004</v>
      </c>
      <c r="AD10" s="12">
        <f t="shared" si="11"/>
        <v>5.4415151236387412E-2</v>
      </c>
      <c r="AF10" s="27" t="s">
        <v>16</v>
      </c>
      <c r="AG10" s="28">
        <v>95</v>
      </c>
      <c r="AH10" s="29">
        <v>13031.219300000001</v>
      </c>
      <c r="AI10" s="30">
        <f t="shared" si="12"/>
        <v>4.2803311195831611E-2</v>
      </c>
    </row>
    <row r="11" spans="1:35" outlineLevel="1" x14ac:dyDescent="0.2">
      <c r="A11" s="21">
        <f t="shared" si="18"/>
        <v>6.5</v>
      </c>
      <c r="B11" s="9" t="s">
        <v>17</v>
      </c>
      <c r="C11" s="41">
        <f t="shared" si="0"/>
        <v>114</v>
      </c>
      <c r="D11" s="11">
        <f t="shared" si="0"/>
        <v>19872.55097</v>
      </c>
      <c r="E11" s="12">
        <f t="shared" si="1"/>
        <v>3.083649866625008E-2</v>
      </c>
      <c r="G11" s="9" t="s">
        <v>17</v>
      </c>
      <c r="H11" s="41">
        <f t="shared" ref="H11:I11" si="34">H71+H130</f>
        <v>164</v>
      </c>
      <c r="I11" s="11">
        <f t="shared" si="34"/>
        <v>22611.701004000002</v>
      </c>
      <c r="J11" s="12">
        <f t="shared" si="3"/>
        <v>2.9046304712479525E-2</v>
      </c>
      <c r="L11" s="9" t="s">
        <v>17</v>
      </c>
      <c r="M11" s="41">
        <f t="shared" ref="M11:N11" si="35">M71+M130</f>
        <v>125</v>
      </c>
      <c r="N11" s="11">
        <f t="shared" si="35"/>
        <v>16428.042950999999</v>
      </c>
      <c r="O11" s="12">
        <f t="shared" si="5"/>
        <v>3.993112975720399E-2</v>
      </c>
      <c r="Q11" s="9" t="s">
        <v>17</v>
      </c>
      <c r="R11" s="41">
        <f t="shared" ref="R11:S11" si="36">R71+R130</f>
        <v>87</v>
      </c>
      <c r="S11" s="11">
        <f t="shared" si="36"/>
        <v>11581.176634900001</v>
      </c>
      <c r="T11" s="12">
        <f t="shared" si="7"/>
        <v>3.3862213134081651E-2</v>
      </c>
      <c r="V11" s="9" t="s">
        <v>17</v>
      </c>
      <c r="W11" s="41">
        <f t="shared" ref="W11:X11" si="37">W71+W130</f>
        <v>66</v>
      </c>
      <c r="X11" s="11">
        <f t="shared" si="37"/>
        <v>13805.356790000002</v>
      </c>
      <c r="Y11" s="12">
        <f t="shared" si="9"/>
        <v>6.7898180234620978E-2</v>
      </c>
      <c r="AA11" s="9" t="s">
        <v>17</v>
      </c>
      <c r="AB11" s="41">
        <f t="shared" ref="AB11:AC11" si="38">AB71+AB130</f>
        <v>204</v>
      </c>
      <c r="AC11" s="11">
        <f t="shared" si="38"/>
        <v>28776.334617999997</v>
      </c>
      <c r="AD11" s="12">
        <f t="shared" si="11"/>
        <v>4.1117919341651918E-2</v>
      </c>
      <c r="AF11" s="27" t="s">
        <v>17</v>
      </c>
      <c r="AG11" s="28">
        <v>59</v>
      </c>
      <c r="AH11" s="29">
        <v>6791.4745616</v>
      </c>
      <c r="AI11" s="30">
        <f t="shared" si="12"/>
        <v>2.2307781984663464E-2</v>
      </c>
    </row>
    <row r="12" spans="1:35" outlineLevel="1" x14ac:dyDescent="0.2">
      <c r="A12" s="21">
        <f t="shared" si="18"/>
        <v>7.5</v>
      </c>
      <c r="B12" s="9" t="s">
        <v>18</v>
      </c>
      <c r="C12" s="41">
        <f t="shared" si="0"/>
        <v>85</v>
      </c>
      <c r="D12" s="11">
        <f t="shared" si="0"/>
        <v>20676.18765</v>
      </c>
      <c r="E12" s="12">
        <f t="shared" si="1"/>
        <v>3.2083512270511559E-2</v>
      </c>
      <c r="G12" s="9" t="s">
        <v>18</v>
      </c>
      <c r="H12" s="41">
        <f t="shared" ref="H12:I12" si="39">H72+H131</f>
        <v>141</v>
      </c>
      <c r="I12" s="11">
        <f t="shared" si="39"/>
        <v>23822.974998000002</v>
      </c>
      <c r="J12" s="12">
        <f t="shared" si="3"/>
        <v>3.0602270515928023E-2</v>
      </c>
      <c r="L12" s="9" t="s">
        <v>18</v>
      </c>
      <c r="M12" s="41">
        <f t="shared" ref="M12:N12" si="40">M72+M131</f>
        <v>118</v>
      </c>
      <c r="N12" s="11">
        <f t="shared" si="40"/>
        <v>16815.894784</v>
      </c>
      <c r="O12" s="12">
        <f t="shared" si="5"/>
        <v>4.0873869066827578E-2</v>
      </c>
      <c r="Q12" s="9" t="s">
        <v>18</v>
      </c>
      <c r="R12" s="41">
        <f t="shared" ref="R12:S12" si="41">R72+R131</f>
        <v>61</v>
      </c>
      <c r="S12" s="11">
        <f t="shared" si="41"/>
        <v>10495.159804999999</v>
      </c>
      <c r="T12" s="12">
        <f t="shared" si="7"/>
        <v>3.0686807515066056E-2</v>
      </c>
      <c r="V12" s="9" t="s">
        <v>18</v>
      </c>
      <c r="W12" s="41">
        <f t="shared" ref="W12:X12" si="42">W72+W131</f>
        <v>49</v>
      </c>
      <c r="X12" s="11">
        <f t="shared" si="42"/>
        <v>15642.369972199998</v>
      </c>
      <c r="Y12" s="12">
        <f t="shared" si="9"/>
        <v>7.6933068215838452E-2</v>
      </c>
      <c r="AA12" s="9" t="s">
        <v>18</v>
      </c>
      <c r="AB12" s="41">
        <f t="shared" ref="AB12:AC12" si="43">AB72+AB131</f>
        <v>176</v>
      </c>
      <c r="AC12" s="11">
        <f t="shared" si="43"/>
        <v>31203.242549000002</v>
      </c>
      <c r="AD12" s="12">
        <f t="shared" si="11"/>
        <v>4.4585678730787386E-2</v>
      </c>
      <c r="AF12" s="27" t="s">
        <v>18</v>
      </c>
      <c r="AG12" s="28">
        <v>43</v>
      </c>
      <c r="AH12" s="29">
        <v>6997.7455980000004</v>
      </c>
      <c r="AI12" s="30">
        <f t="shared" si="12"/>
        <v>2.298531515776538E-2</v>
      </c>
    </row>
    <row r="13" spans="1:35" outlineLevel="1" x14ac:dyDescent="0.2">
      <c r="A13" s="21">
        <f t="shared" si="18"/>
        <v>8.5</v>
      </c>
      <c r="B13" s="9" t="s">
        <v>19</v>
      </c>
      <c r="C13" s="41">
        <f t="shared" si="0"/>
        <v>39</v>
      </c>
      <c r="D13" s="11">
        <f t="shared" si="0"/>
        <v>7862.5284369999999</v>
      </c>
      <c r="E13" s="12">
        <f t="shared" si="1"/>
        <v>1.2200388768755229E-2</v>
      </c>
      <c r="G13" s="9" t="s">
        <v>19</v>
      </c>
      <c r="H13" s="41">
        <f t="shared" ref="H13:I13" si="44">H73+H132</f>
        <v>108</v>
      </c>
      <c r="I13" s="11">
        <f t="shared" si="44"/>
        <v>17527.521652299998</v>
      </c>
      <c r="J13" s="12">
        <f t="shared" si="3"/>
        <v>2.251532225183886E-2</v>
      </c>
      <c r="L13" s="9" t="s">
        <v>19</v>
      </c>
      <c r="M13" s="41">
        <f t="shared" ref="M13:N13" si="45">M73+M132</f>
        <v>73</v>
      </c>
      <c r="N13" s="11">
        <f t="shared" si="45"/>
        <v>9560.1195754</v>
      </c>
      <c r="O13" s="12">
        <f t="shared" si="5"/>
        <v>2.3237483393385324E-2</v>
      </c>
      <c r="Q13" s="9" t="s">
        <v>19</v>
      </c>
      <c r="R13" s="41">
        <f t="shared" ref="R13:S13" si="46">R73+R132</f>
        <v>45</v>
      </c>
      <c r="S13" s="11">
        <f t="shared" si="46"/>
        <v>6387.2761422500007</v>
      </c>
      <c r="T13" s="12">
        <f t="shared" si="7"/>
        <v>1.8675762652934608E-2</v>
      </c>
      <c r="V13" s="9" t="s">
        <v>19</v>
      </c>
      <c r="W13" s="41">
        <f t="shared" ref="W13:X13" si="47">W73+W132</f>
        <v>38</v>
      </c>
      <c r="X13" s="11">
        <f t="shared" si="47"/>
        <v>4394.5900756000001</v>
      </c>
      <c r="Y13" s="12">
        <f t="shared" si="9"/>
        <v>2.1613687610486262E-2</v>
      </c>
      <c r="AA13" s="9" t="s">
        <v>19</v>
      </c>
      <c r="AB13" s="41">
        <f t="shared" ref="AB13:AC13" si="48">AB73+AB132</f>
        <v>90</v>
      </c>
      <c r="AC13" s="11">
        <f t="shared" si="48"/>
        <v>14562.570265999999</v>
      </c>
      <c r="AD13" s="12">
        <f t="shared" si="11"/>
        <v>2.0808160509434015E-2</v>
      </c>
      <c r="AF13" s="27" t="s">
        <v>19</v>
      </c>
      <c r="AG13" s="28">
        <v>43</v>
      </c>
      <c r="AH13" s="29">
        <v>7573.7204220000003</v>
      </c>
      <c r="AI13" s="30">
        <f t="shared" si="12"/>
        <v>2.4877204862410005E-2</v>
      </c>
    </row>
    <row r="14" spans="1:35" outlineLevel="1" x14ac:dyDescent="0.2">
      <c r="A14" s="21">
        <f t="shared" si="18"/>
        <v>9.5</v>
      </c>
      <c r="B14" s="9" t="s">
        <v>20</v>
      </c>
      <c r="C14" s="41">
        <f t="shared" si="0"/>
        <v>49</v>
      </c>
      <c r="D14" s="11">
        <f t="shared" si="0"/>
        <v>12358.586359999999</v>
      </c>
      <c r="E14" s="12">
        <f t="shared" si="1"/>
        <v>1.9176980971501136E-2</v>
      </c>
      <c r="G14" s="9" t="s">
        <v>20</v>
      </c>
      <c r="H14" s="41">
        <f t="shared" ref="H14:I14" si="49">H74+H133</f>
        <v>86</v>
      </c>
      <c r="I14" s="11">
        <f t="shared" si="49"/>
        <v>12819.871853999999</v>
      </c>
      <c r="J14" s="12">
        <f t="shared" si="3"/>
        <v>1.6468018225623614E-2</v>
      </c>
      <c r="L14" s="9" t="s">
        <v>20</v>
      </c>
      <c r="M14" s="41">
        <f t="shared" ref="M14:N14" si="50">M74+M133</f>
        <v>62</v>
      </c>
      <c r="N14" s="11">
        <f t="shared" si="50"/>
        <v>8484.9741183999995</v>
      </c>
      <c r="O14" s="12">
        <f t="shared" si="5"/>
        <v>2.0624160986121829E-2</v>
      </c>
      <c r="Q14" s="9" t="s">
        <v>20</v>
      </c>
      <c r="R14" s="41">
        <f t="shared" ref="R14:S14" si="51">R74+R133</f>
        <v>43</v>
      </c>
      <c r="S14" s="11">
        <f t="shared" si="51"/>
        <v>7039.1962077999997</v>
      </c>
      <c r="T14" s="12">
        <f t="shared" si="7"/>
        <v>2.0581912338927127E-2</v>
      </c>
      <c r="V14" s="9" t="s">
        <v>20</v>
      </c>
      <c r="W14" s="41">
        <f t="shared" ref="W14:X14" si="52">W74+W133</f>
        <v>16</v>
      </c>
      <c r="X14" s="11">
        <f t="shared" si="52"/>
        <v>3676.7724799500002</v>
      </c>
      <c r="Y14" s="12">
        <f t="shared" si="9"/>
        <v>1.8083282042096315E-2</v>
      </c>
      <c r="AA14" s="9" t="s">
        <v>20</v>
      </c>
      <c r="AB14" s="41">
        <f t="shared" ref="AB14:AC14" si="53">AB74+AB133</f>
        <v>93</v>
      </c>
      <c r="AC14" s="11">
        <f t="shared" si="53"/>
        <v>14696.833532000001</v>
      </c>
      <c r="AD14" s="12">
        <f t="shared" si="11"/>
        <v>2.1000006559850789E-2</v>
      </c>
      <c r="AF14" s="27" t="s">
        <v>20</v>
      </c>
      <c r="AG14" s="28">
        <v>29</v>
      </c>
      <c r="AH14" s="29">
        <v>3783.6449553000002</v>
      </c>
      <c r="AI14" s="30">
        <f t="shared" si="12"/>
        <v>1.2428041363423627E-2</v>
      </c>
    </row>
    <row r="15" spans="1:35" outlineLevel="1" x14ac:dyDescent="0.2">
      <c r="A15" s="21">
        <f t="shared" si="18"/>
        <v>10.5</v>
      </c>
      <c r="B15" s="9" t="s">
        <v>21</v>
      </c>
      <c r="C15" s="41">
        <f t="shared" si="0"/>
        <v>30</v>
      </c>
      <c r="D15" s="11">
        <f t="shared" si="0"/>
        <v>5408.474295</v>
      </c>
      <c r="E15" s="12">
        <f t="shared" si="1"/>
        <v>8.3924006855479894E-3</v>
      </c>
      <c r="G15" s="9" t="s">
        <v>21</v>
      </c>
      <c r="H15" s="41">
        <f t="shared" ref="H15:I15" si="54">H75+H134</f>
        <v>74</v>
      </c>
      <c r="I15" s="11">
        <f t="shared" si="54"/>
        <v>11823.378084</v>
      </c>
      <c r="J15" s="12">
        <f t="shared" si="3"/>
        <v>1.518795257809063E-2</v>
      </c>
      <c r="L15" s="9" t="s">
        <v>21</v>
      </c>
      <c r="M15" s="41">
        <f t="shared" ref="M15:N15" si="55">M75+M134</f>
        <v>63</v>
      </c>
      <c r="N15" s="11">
        <f t="shared" si="55"/>
        <v>9107.6768509999984</v>
      </c>
      <c r="O15" s="12">
        <f t="shared" si="5"/>
        <v>2.2137745025911697E-2</v>
      </c>
      <c r="Q15" s="9" t="s">
        <v>21</v>
      </c>
      <c r="R15" s="41">
        <f t="shared" ref="R15:S15" si="56">R75+R134</f>
        <v>40</v>
      </c>
      <c r="S15" s="11">
        <f t="shared" si="56"/>
        <v>5220.9577859999999</v>
      </c>
      <c r="T15" s="12">
        <f t="shared" si="7"/>
        <v>1.5265563326338263E-2</v>
      </c>
      <c r="V15" s="9" t="s">
        <v>21</v>
      </c>
      <c r="W15" s="41">
        <f t="shared" ref="W15:X15" si="57">W75+W134</f>
        <v>26</v>
      </c>
      <c r="X15" s="11">
        <f t="shared" si="57"/>
        <v>3850.1253723999998</v>
      </c>
      <c r="Y15" s="12">
        <f t="shared" si="9"/>
        <v>1.8935874707016707E-2</v>
      </c>
      <c r="AA15" s="9" t="s">
        <v>21</v>
      </c>
      <c r="AB15" s="41">
        <f t="shared" ref="AB15:AC15" si="58">AB75+AB134</f>
        <v>67</v>
      </c>
      <c r="AC15" s="11">
        <f t="shared" si="58"/>
        <v>10980.090494399999</v>
      </c>
      <c r="AD15" s="12">
        <f t="shared" si="11"/>
        <v>1.568922801691262E-2</v>
      </c>
      <c r="AF15" s="27" t="s">
        <v>21</v>
      </c>
      <c r="AG15" s="28">
        <v>17</v>
      </c>
      <c r="AH15" s="29">
        <v>3041.6190436000002</v>
      </c>
      <c r="AI15" s="30">
        <f t="shared" si="12"/>
        <v>9.9907279177151535E-3</v>
      </c>
    </row>
    <row r="16" spans="1:35" outlineLevel="1" x14ac:dyDescent="0.2">
      <c r="A16" s="21">
        <f t="shared" si="18"/>
        <v>11.5</v>
      </c>
      <c r="B16" s="9" t="s">
        <v>22</v>
      </c>
      <c r="C16" s="41">
        <f t="shared" si="0"/>
        <v>35</v>
      </c>
      <c r="D16" s="11">
        <f t="shared" si="0"/>
        <v>9536.3558699999994</v>
      </c>
      <c r="E16" s="12">
        <f t="shared" si="1"/>
        <v>1.479768880754523E-2</v>
      </c>
      <c r="G16" s="9" t="s">
        <v>22</v>
      </c>
      <c r="H16" s="41">
        <f t="shared" ref="H16:I16" si="59">H76+H135</f>
        <v>57</v>
      </c>
      <c r="I16" s="11">
        <f t="shared" si="59"/>
        <v>12967.035654500001</v>
      </c>
      <c r="J16" s="12">
        <f t="shared" si="3"/>
        <v>1.6657060376464607E-2</v>
      </c>
      <c r="L16" s="9" t="s">
        <v>22</v>
      </c>
      <c r="M16" s="41">
        <f t="shared" ref="M16:N16" si="60">M76+M135</f>
        <v>45</v>
      </c>
      <c r="N16" s="11">
        <f t="shared" si="60"/>
        <v>8890.3744480000005</v>
      </c>
      <c r="O16" s="12">
        <f t="shared" si="5"/>
        <v>2.1609554877113909E-2</v>
      </c>
      <c r="Q16" s="9" t="s">
        <v>22</v>
      </c>
      <c r="R16" s="41">
        <f t="shared" ref="R16:S16" si="61">R76+R135</f>
        <v>25</v>
      </c>
      <c r="S16" s="11">
        <f t="shared" si="61"/>
        <v>4145.6460634000005</v>
      </c>
      <c r="T16" s="12">
        <f t="shared" si="7"/>
        <v>1.212145838051364E-2</v>
      </c>
      <c r="V16" s="9" t="s">
        <v>22</v>
      </c>
      <c r="W16" s="41">
        <f t="shared" ref="W16:X16" si="62">W76+W135</f>
        <v>15</v>
      </c>
      <c r="X16" s="11">
        <f t="shared" si="62"/>
        <v>2107.2240029999998</v>
      </c>
      <c r="Y16" s="12">
        <f t="shared" si="9"/>
        <v>1.0363852041408448E-2</v>
      </c>
      <c r="AA16" s="9" t="s">
        <v>22</v>
      </c>
      <c r="AB16" s="41">
        <f t="shared" ref="AB16:AC16" si="63">AB76+AB135</f>
        <v>63</v>
      </c>
      <c r="AC16" s="11">
        <f t="shared" si="63"/>
        <v>7492.9078546000001</v>
      </c>
      <c r="AD16" s="12">
        <f t="shared" si="11"/>
        <v>1.0706463658062852E-2</v>
      </c>
      <c r="AF16" s="27" t="s">
        <v>22</v>
      </c>
      <c r="AG16" s="28">
        <v>20</v>
      </c>
      <c r="AH16" s="29">
        <v>3339.7214752999998</v>
      </c>
      <c r="AI16" s="30">
        <f t="shared" si="12"/>
        <v>1.0969897315339304E-2</v>
      </c>
    </row>
    <row r="17" spans="1:35" outlineLevel="1" x14ac:dyDescent="0.2">
      <c r="A17" s="21">
        <f t="shared" si="18"/>
        <v>12.5</v>
      </c>
      <c r="B17" s="9" t="s">
        <v>23</v>
      </c>
      <c r="C17" s="41">
        <f t="shared" si="0"/>
        <v>31</v>
      </c>
      <c r="D17" s="11">
        <f t="shared" si="0"/>
        <v>4545.1592069999997</v>
      </c>
      <c r="E17" s="12">
        <f t="shared" si="1"/>
        <v>7.0527833108156709E-3</v>
      </c>
      <c r="G17" s="9" t="s">
        <v>23</v>
      </c>
      <c r="H17" s="41">
        <f t="shared" ref="H17:I17" si="64">H77+H136</f>
        <v>43</v>
      </c>
      <c r="I17" s="11">
        <f t="shared" si="64"/>
        <v>8192.7281934000002</v>
      </c>
      <c r="J17" s="12">
        <f t="shared" si="3"/>
        <v>1.0524129940066063E-2</v>
      </c>
      <c r="L17" s="9" t="s">
        <v>23</v>
      </c>
      <c r="M17" s="41">
        <f t="shared" ref="M17:N17" si="65">M77+M136</f>
        <v>36</v>
      </c>
      <c r="N17" s="11">
        <f t="shared" si="65"/>
        <v>3950.7771343999998</v>
      </c>
      <c r="O17" s="12">
        <f t="shared" si="5"/>
        <v>9.6030303101878548E-3</v>
      </c>
      <c r="Q17" s="9" t="s">
        <v>23</v>
      </c>
      <c r="R17" s="41">
        <f t="shared" ref="R17:S17" si="66">R77+R136</f>
        <v>41</v>
      </c>
      <c r="S17" s="11">
        <f t="shared" si="66"/>
        <v>6013.906559</v>
      </c>
      <c r="T17" s="12">
        <f t="shared" si="7"/>
        <v>1.758406698121032E-2</v>
      </c>
      <c r="V17" s="9" t="s">
        <v>23</v>
      </c>
      <c r="W17" s="41">
        <f t="shared" ref="W17:X17" si="67">W77+W136</f>
        <v>9</v>
      </c>
      <c r="X17" s="11">
        <f t="shared" si="67"/>
        <v>1042.8508429999999</v>
      </c>
      <c r="Y17" s="12">
        <f t="shared" si="9"/>
        <v>5.1289999652258467E-3</v>
      </c>
      <c r="AA17" s="9" t="s">
        <v>23</v>
      </c>
      <c r="AB17" s="41">
        <f t="shared" ref="AB17:AC17" si="68">AB77+AB136</f>
        <v>43</v>
      </c>
      <c r="AC17" s="11">
        <f t="shared" si="68"/>
        <v>5595.2474237000006</v>
      </c>
      <c r="AD17" s="12">
        <f t="shared" si="11"/>
        <v>7.9949352590713025E-3</v>
      </c>
      <c r="AF17" s="27" t="s">
        <v>23</v>
      </c>
      <c r="AG17" s="28">
        <v>11</v>
      </c>
      <c r="AH17" s="29">
        <v>1800.5694716999999</v>
      </c>
      <c r="AI17" s="30">
        <f t="shared" si="12"/>
        <v>5.9142842778257291E-3</v>
      </c>
    </row>
    <row r="18" spans="1:35" outlineLevel="1" x14ac:dyDescent="0.2">
      <c r="A18" s="21">
        <f t="shared" si="18"/>
        <v>13.5</v>
      </c>
      <c r="B18" s="9" t="s">
        <v>24</v>
      </c>
      <c r="C18" s="41">
        <f t="shared" si="0"/>
        <v>22</v>
      </c>
      <c r="D18" s="11">
        <f t="shared" si="0"/>
        <v>3987.8562339999999</v>
      </c>
      <c r="E18" s="12">
        <f t="shared" si="1"/>
        <v>6.1880089590198228E-3</v>
      </c>
      <c r="G18" s="9" t="s">
        <v>24</v>
      </c>
      <c r="H18" s="41">
        <f t="shared" ref="H18:I18" si="69">H78+H137</f>
        <v>38</v>
      </c>
      <c r="I18" s="11">
        <f t="shared" si="69"/>
        <v>4313.4308748000003</v>
      </c>
      <c r="J18" s="12">
        <f t="shared" si="3"/>
        <v>5.540902363935128E-3</v>
      </c>
      <c r="L18" s="9" t="s">
        <v>24</v>
      </c>
      <c r="M18" s="41">
        <f t="shared" ref="M18:N18" si="70">M78+M137</f>
        <v>26</v>
      </c>
      <c r="N18" s="11">
        <f t="shared" si="70"/>
        <v>3264.3945330000001</v>
      </c>
      <c r="O18" s="12">
        <f t="shared" si="5"/>
        <v>7.934661606664211E-3</v>
      </c>
      <c r="Q18" s="9" t="s">
        <v>24</v>
      </c>
      <c r="R18" s="41">
        <f t="shared" ref="R18:S18" si="71">R78+R137</f>
        <v>27</v>
      </c>
      <c r="S18" s="11">
        <f t="shared" si="71"/>
        <v>3846.4495820000002</v>
      </c>
      <c r="T18" s="12">
        <f t="shared" si="7"/>
        <v>1.12466375102747E-2</v>
      </c>
      <c r="V18" s="9" t="s">
        <v>24</v>
      </c>
      <c r="W18" s="41">
        <f t="shared" ref="W18:X18" si="72">W78+W137</f>
        <v>18</v>
      </c>
      <c r="X18" s="11">
        <f t="shared" si="72"/>
        <v>6020.6821999999993</v>
      </c>
      <c r="Y18" s="12">
        <f t="shared" si="9"/>
        <v>2.9611213340540853E-2</v>
      </c>
      <c r="AA18" s="9" t="s">
        <v>24</v>
      </c>
      <c r="AB18" s="41">
        <f t="shared" ref="AB18:AC18" si="73">AB78+AB137</f>
        <v>42</v>
      </c>
      <c r="AC18" s="11">
        <f t="shared" si="73"/>
        <v>10067.34319666</v>
      </c>
      <c r="AD18" s="12">
        <f t="shared" si="11"/>
        <v>1.4385021964752375E-2</v>
      </c>
      <c r="AF18" s="27" t="s">
        <v>24</v>
      </c>
      <c r="AG18" s="28">
        <v>15</v>
      </c>
      <c r="AH18" s="29">
        <v>1569.563285</v>
      </c>
      <c r="AI18" s="30">
        <f t="shared" si="12"/>
        <v>5.1555041921063161E-3</v>
      </c>
    </row>
    <row r="19" spans="1:35" outlineLevel="1" x14ac:dyDescent="0.2">
      <c r="A19" s="21">
        <f t="shared" si="18"/>
        <v>14.5</v>
      </c>
      <c r="B19" s="9" t="s">
        <v>25</v>
      </c>
      <c r="C19" s="41">
        <f t="shared" si="0"/>
        <v>16</v>
      </c>
      <c r="D19" s="11">
        <f t="shared" si="0"/>
        <v>4160.9422370000002</v>
      </c>
      <c r="E19" s="12">
        <f t="shared" si="1"/>
        <v>6.4565887859737688E-3</v>
      </c>
      <c r="G19" s="9" t="s">
        <v>25</v>
      </c>
      <c r="H19" s="41">
        <f t="shared" ref="H19:I19" si="74">H79+H138</f>
        <v>32</v>
      </c>
      <c r="I19" s="11">
        <f t="shared" si="74"/>
        <v>4154.9702808000002</v>
      </c>
      <c r="J19" s="12">
        <f t="shared" si="3"/>
        <v>5.3373486950877343E-3</v>
      </c>
      <c r="L19" s="9" t="s">
        <v>25</v>
      </c>
      <c r="M19" s="41">
        <f t="shared" ref="M19:N19" si="75">M79+M138</f>
        <v>31</v>
      </c>
      <c r="N19" s="11">
        <f t="shared" si="75"/>
        <v>4771.7385530000001</v>
      </c>
      <c r="O19" s="12">
        <f t="shared" si="5"/>
        <v>1.1598515531985341E-2</v>
      </c>
      <c r="Q19" s="9" t="s">
        <v>25</v>
      </c>
      <c r="R19" s="41">
        <f t="shared" ref="R19:S19" si="76">R79+R138</f>
        <v>16</v>
      </c>
      <c r="S19" s="11">
        <f t="shared" si="76"/>
        <v>2288.9195439999999</v>
      </c>
      <c r="T19" s="12">
        <f t="shared" si="7"/>
        <v>6.6925739835555342E-3</v>
      </c>
      <c r="V19" s="9" t="s">
        <v>25</v>
      </c>
      <c r="W19" s="41">
        <f t="shared" ref="W19:X19" si="77">W79+W138</f>
        <v>13</v>
      </c>
      <c r="X19" s="11">
        <f t="shared" si="77"/>
        <v>2086.6856219000001</v>
      </c>
      <c r="Y19" s="12">
        <f t="shared" si="9"/>
        <v>1.0262839172065929E-2</v>
      </c>
      <c r="AA19" s="9" t="s">
        <v>25</v>
      </c>
      <c r="AB19" s="41">
        <f t="shared" ref="AB19:AC19" si="78">AB79+AB138</f>
        <v>39</v>
      </c>
      <c r="AC19" s="11">
        <f t="shared" si="78"/>
        <v>5204.3604420000001</v>
      </c>
      <c r="AD19" s="12">
        <f t="shared" si="11"/>
        <v>7.4364047999770158E-3</v>
      </c>
      <c r="AF19" s="27" t="s">
        <v>25</v>
      </c>
      <c r="AG19" s="28">
        <v>9</v>
      </c>
      <c r="AH19" s="29">
        <v>1213.185735</v>
      </c>
      <c r="AI19" s="30">
        <f t="shared" si="12"/>
        <v>3.9849200107889135E-3</v>
      </c>
    </row>
    <row r="20" spans="1:35" outlineLevel="1" x14ac:dyDescent="0.2">
      <c r="A20" s="21">
        <f t="shared" si="18"/>
        <v>15.5</v>
      </c>
      <c r="B20" s="9" t="s">
        <v>26</v>
      </c>
      <c r="C20" s="41">
        <f t="shared" si="0"/>
        <v>16</v>
      </c>
      <c r="D20" s="11">
        <f t="shared" si="0"/>
        <v>2625.8385280000002</v>
      </c>
      <c r="E20" s="12">
        <f t="shared" si="1"/>
        <v>4.074548173945888E-3</v>
      </c>
      <c r="G20" s="9" t="s">
        <v>26</v>
      </c>
      <c r="H20" s="41">
        <f t="shared" ref="H20:I20" si="79">H80+H139</f>
        <v>24</v>
      </c>
      <c r="I20" s="11">
        <f t="shared" si="79"/>
        <v>3109.6437543000002</v>
      </c>
      <c r="J20" s="12">
        <f t="shared" si="3"/>
        <v>3.9945539709143685E-3</v>
      </c>
      <c r="L20" s="9" t="s">
        <v>26</v>
      </c>
      <c r="M20" s="41">
        <f t="shared" ref="M20:N20" si="80">M80+M139</f>
        <v>14</v>
      </c>
      <c r="N20" s="11">
        <f t="shared" si="80"/>
        <v>3071.8525553999998</v>
      </c>
      <c r="O20" s="12">
        <f t="shared" si="5"/>
        <v>7.4666558488154788E-3</v>
      </c>
      <c r="Q20" s="9" t="s">
        <v>26</v>
      </c>
      <c r="R20" s="41">
        <f t="shared" ref="R20:S20" si="81">R80+R139</f>
        <v>11</v>
      </c>
      <c r="S20" s="11">
        <f t="shared" si="81"/>
        <v>2172.5056753999997</v>
      </c>
      <c r="T20" s="12">
        <f t="shared" si="7"/>
        <v>6.3521913648830215E-3</v>
      </c>
      <c r="V20" s="9" t="s">
        <v>26</v>
      </c>
      <c r="W20" s="41">
        <f t="shared" ref="W20:X20" si="82">W80+W139</f>
        <v>10</v>
      </c>
      <c r="X20" s="11">
        <f t="shared" si="82"/>
        <v>1498.2566509999999</v>
      </c>
      <c r="Y20" s="12">
        <f t="shared" si="9"/>
        <v>7.3687990592902018E-3</v>
      </c>
      <c r="AA20" s="9" t="s">
        <v>26</v>
      </c>
      <c r="AB20" s="41">
        <f t="shared" ref="AB20:AC20" si="83">AB80+AB139</f>
        <v>36</v>
      </c>
      <c r="AC20" s="11">
        <f t="shared" si="83"/>
        <v>6025.9246730000004</v>
      </c>
      <c r="AD20" s="12">
        <f t="shared" si="11"/>
        <v>8.6103212223664679E-3</v>
      </c>
      <c r="AF20" s="27" t="s">
        <v>26</v>
      </c>
      <c r="AG20" s="28">
        <v>10</v>
      </c>
      <c r="AH20" s="29">
        <v>1196.3307365999999</v>
      </c>
      <c r="AI20" s="30">
        <f t="shared" si="12"/>
        <v>3.9295568306358143E-3</v>
      </c>
    </row>
    <row r="21" spans="1:35" outlineLevel="1" x14ac:dyDescent="0.2">
      <c r="A21" s="21">
        <f t="shared" si="18"/>
        <v>16.5</v>
      </c>
      <c r="B21" s="9" t="s">
        <v>27</v>
      </c>
      <c r="C21" s="41">
        <f t="shared" si="0"/>
        <v>6</v>
      </c>
      <c r="D21" s="11">
        <f t="shared" si="0"/>
        <v>584.29580550000003</v>
      </c>
      <c r="E21" s="12">
        <f t="shared" si="1"/>
        <v>9.0665948494463803E-4</v>
      </c>
      <c r="G21" s="9" t="s">
        <v>27</v>
      </c>
      <c r="H21" s="41">
        <f t="shared" ref="H21:I21" si="84">H81+H140</f>
        <v>13</v>
      </c>
      <c r="I21" s="11">
        <f t="shared" si="84"/>
        <v>2273.9270330999998</v>
      </c>
      <c r="J21" s="12">
        <f t="shared" si="3"/>
        <v>2.9210176397469183E-3</v>
      </c>
      <c r="L21" s="9" t="s">
        <v>27</v>
      </c>
      <c r="M21" s="41">
        <f t="shared" ref="M21:N21" si="85">M81+M140</f>
        <v>14</v>
      </c>
      <c r="N21" s="11">
        <f t="shared" si="85"/>
        <v>2295.8071196999999</v>
      </c>
      <c r="O21" s="12">
        <f t="shared" si="5"/>
        <v>5.5803465006568605E-3</v>
      </c>
      <c r="Q21" s="9" t="s">
        <v>27</v>
      </c>
      <c r="R21" s="41">
        <f t="shared" ref="R21:S21" si="86">R81+R140</f>
        <v>27</v>
      </c>
      <c r="S21" s="11">
        <f t="shared" si="86"/>
        <v>4320.2761548999997</v>
      </c>
      <c r="T21" s="12">
        <f t="shared" si="7"/>
        <v>1.2632059467468586E-2</v>
      </c>
      <c r="V21" s="9" t="s">
        <v>27</v>
      </c>
      <c r="W21" s="41">
        <f t="shared" ref="W21:X21" si="87">W81+W140</f>
        <v>11</v>
      </c>
      <c r="X21" s="11">
        <f t="shared" si="87"/>
        <v>1268.6102858000002</v>
      </c>
      <c r="Y21" s="12">
        <f t="shared" si="9"/>
        <v>6.2393410864350742E-3</v>
      </c>
      <c r="AA21" s="9" t="s">
        <v>27</v>
      </c>
      <c r="AB21" s="41">
        <f t="shared" ref="AB21:AC21" si="88">AB81+AB140</f>
        <v>41</v>
      </c>
      <c r="AC21" s="11">
        <f t="shared" si="88"/>
        <v>6008.7558140000001</v>
      </c>
      <c r="AD21" s="12">
        <f t="shared" si="11"/>
        <v>8.5857889888863691E-3</v>
      </c>
      <c r="AF21" s="27" t="s">
        <v>27</v>
      </c>
      <c r="AG21" s="28">
        <v>5</v>
      </c>
      <c r="AH21" s="29">
        <v>588.23642792999999</v>
      </c>
      <c r="AI21" s="30">
        <f t="shared" si="12"/>
        <v>1.932165080009985E-3</v>
      </c>
    </row>
    <row r="22" spans="1:35" outlineLevel="1" x14ac:dyDescent="0.2">
      <c r="A22" s="21">
        <f t="shared" si="18"/>
        <v>17.5</v>
      </c>
      <c r="B22" s="9" t="s">
        <v>28</v>
      </c>
      <c r="C22" s="41">
        <f t="shared" si="0"/>
        <v>9</v>
      </c>
      <c r="D22" s="11">
        <f t="shared" si="0"/>
        <v>1000.361012</v>
      </c>
      <c r="E22" s="12">
        <f t="shared" si="1"/>
        <v>1.5522733371711955E-3</v>
      </c>
      <c r="G22" s="9" t="s">
        <v>28</v>
      </c>
      <c r="H22" s="41">
        <f t="shared" ref="H22:I22" si="89">H82+H141</f>
        <v>12</v>
      </c>
      <c r="I22" s="11">
        <f t="shared" si="89"/>
        <v>1653.6299746</v>
      </c>
      <c r="J22" s="12">
        <f t="shared" si="3"/>
        <v>2.1242028680383026E-3</v>
      </c>
      <c r="L22" s="9" t="s">
        <v>28</v>
      </c>
      <c r="M22" s="41">
        <f t="shared" ref="M22:N22" si="90">M82+M141</f>
        <v>20</v>
      </c>
      <c r="N22" s="11">
        <f t="shared" si="90"/>
        <v>2522.1506090900002</v>
      </c>
      <c r="O22" s="12">
        <f t="shared" si="5"/>
        <v>6.1305125351314811E-3</v>
      </c>
      <c r="Q22" s="9" t="s">
        <v>28</v>
      </c>
      <c r="R22" s="41">
        <f t="shared" ref="R22:S22" si="91">R82+R141</f>
        <v>18</v>
      </c>
      <c r="S22" s="11">
        <f t="shared" si="91"/>
        <v>2682.543467</v>
      </c>
      <c r="T22" s="12">
        <f t="shared" si="7"/>
        <v>7.8434913381127836E-3</v>
      </c>
      <c r="V22" s="9" t="s">
        <v>28</v>
      </c>
      <c r="W22" s="41">
        <f t="shared" ref="W22:X22" si="92">W82+W141</f>
        <v>14</v>
      </c>
      <c r="X22" s="11">
        <f t="shared" si="92"/>
        <v>1987.3018517</v>
      </c>
      <c r="Y22" s="12">
        <f t="shared" si="9"/>
        <v>9.7740450580069797E-3</v>
      </c>
      <c r="AA22" s="9" t="s">
        <v>28</v>
      </c>
      <c r="AB22" s="41">
        <f t="shared" ref="AB22:AC22" si="93">AB82+AB141</f>
        <v>33</v>
      </c>
      <c r="AC22" s="11">
        <f t="shared" si="93"/>
        <v>5851.2069950000005</v>
      </c>
      <c r="AD22" s="12">
        <f t="shared" si="11"/>
        <v>8.3606706853216629E-3</v>
      </c>
      <c r="AF22" s="27" t="s">
        <v>28</v>
      </c>
      <c r="AG22" s="28">
        <v>5</v>
      </c>
      <c r="AH22" s="29">
        <v>2010.7130689999999</v>
      </c>
      <c r="AI22" s="30">
        <f t="shared" si="12"/>
        <v>6.6045375522099173E-3</v>
      </c>
    </row>
    <row r="23" spans="1:35" outlineLevel="1" x14ac:dyDescent="0.2">
      <c r="A23" s="21">
        <f t="shared" si="18"/>
        <v>18.5</v>
      </c>
      <c r="B23" s="9" t="s">
        <v>29</v>
      </c>
      <c r="C23" s="41">
        <f t="shared" si="0"/>
        <v>9</v>
      </c>
      <c r="D23" s="11">
        <f t="shared" si="0"/>
        <v>1454.2387409999999</v>
      </c>
      <c r="E23" s="12">
        <f t="shared" si="1"/>
        <v>2.2565613777995857E-3</v>
      </c>
      <c r="G23" s="9" t="s">
        <v>29</v>
      </c>
      <c r="H23" s="41">
        <f t="shared" ref="H23:I23" si="94">H83+H142</f>
        <v>15</v>
      </c>
      <c r="I23" s="11">
        <f t="shared" si="94"/>
        <v>1488.3111713000001</v>
      </c>
      <c r="J23" s="12">
        <f t="shared" si="3"/>
        <v>1.9118393517108575E-3</v>
      </c>
      <c r="L23" s="9" t="s">
        <v>29</v>
      </c>
      <c r="M23" s="41">
        <f t="shared" ref="M23:N23" si="95">M83+M142</f>
        <v>12</v>
      </c>
      <c r="N23" s="11">
        <f t="shared" si="95"/>
        <v>1860.747912</v>
      </c>
      <c r="O23" s="12">
        <f t="shared" si="5"/>
        <v>4.5228617030731305E-3</v>
      </c>
      <c r="Q23" s="9" t="s">
        <v>29</v>
      </c>
      <c r="R23" s="41">
        <f t="shared" ref="R23:S23" si="96">R83+R142</f>
        <v>19</v>
      </c>
      <c r="S23" s="11">
        <f t="shared" si="96"/>
        <v>4159.3800470999995</v>
      </c>
      <c r="T23" s="12">
        <f t="shared" si="7"/>
        <v>1.2161615188227625E-2</v>
      </c>
      <c r="V23" s="9" t="s">
        <v>29</v>
      </c>
      <c r="W23" s="41">
        <f t="shared" ref="W23:X23" si="97">W83+W142</f>
        <v>15</v>
      </c>
      <c r="X23" s="11">
        <f t="shared" si="97"/>
        <v>1736.9142985000001</v>
      </c>
      <c r="Y23" s="12">
        <f t="shared" si="9"/>
        <v>8.542576761005484E-3</v>
      </c>
      <c r="AA23" s="9" t="s">
        <v>29</v>
      </c>
      <c r="AB23" s="41">
        <f t="shared" ref="AB23:AC23" si="98">AB83+AB142</f>
        <v>16</v>
      </c>
      <c r="AC23" s="11">
        <f t="shared" si="98"/>
        <v>2748.7021650000002</v>
      </c>
      <c r="AD23" s="12">
        <f t="shared" si="11"/>
        <v>3.9275646261076576E-3</v>
      </c>
      <c r="AF23" s="27" t="s">
        <v>29</v>
      </c>
      <c r="AG23" s="28">
        <v>4</v>
      </c>
      <c r="AH23" s="29">
        <v>387.39442929000001</v>
      </c>
      <c r="AI23" s="30">
        <f t="shared" si="12"/>
        <v>1.2724645277385096E-3</v>
      </c>
    </row>
    <row r="24" spans="1:35" outlineLevel="1" x14ac:dyDescent="0.2">
      <c r="A24" s="21">
        <f t="shared" si="18"/>
        <v>19.5</v>
      </c>
      <c r="B24" s="9" t="s">
        <v>30</v>
      </c>
      <c r="C24" s="41">
        <f t="shared" si="0"/>
        <v>11</v>
      </c>
      <c r="D24" s="11">
        <f t="shared" si="0"/>
        <v>1875.939705</v>
      </c>
      <c r="E24" s="12">
        <f t="shared" si="1"/>
        <v>2.9109203090496878E-3</v>
      </c>
      <c r="G24" s="9" t="s">
        <v>30</v>
      </c>
      <c r="H24" s="41">
        <f t="shared" ref="H24:I24" si="99">H84+H143</f>
        <v>20</v>
      </c>
      <c r="I24" s="11">
        <f t="shared" si="99"/>
        <v>2431.49548</v>
      </c>
      <c r="J24" s="12">
        <f t="shared" si="3"/>
        <v>3.1234252835115302E-3</v>
      </c>
      <c r="L24" s="9" t="s">
        <v>30</v>
      </c>
      <c r="M24" s="41">
        <f t="shared" ref="M24:N24" si="100">M84+M143</f>
        <v>15</v>
      </c>
      <c r="N24" s="11">
        <f t="shared" si="100"/>
        <v>2424.6628840999997</v>
      </c>
      <c r="O24" s="12">
        <f t="shared" si="5"/>
        <v>5.8935521736373344E-3</v>
      </c>
      <c r="Q24" s="9" t="s">
        <v>30</v>
      </c>
      <c r="R24" s="41">
        <f t="shared" ref="R24:S24" si="101">R84+R143</f>
        <v>15</v>
      </c>
      <c r="S24" s="11">
        <f t="shared" si="101"/>
        <v>1975.4398133</v>
      </c>
      <c r="T24" s="12">
        <f t="shared" si="7"/>
        <v>5.7759903074039122E-3</v>
      </c>
      <c r="V24" s="9" t="s">
        <v>30</v>
      </c>
      <c r="W24" s="41">
        <f t="shared" ref="W24:X24" si="102">W84+W143</f>
        <v>5</v>
      </c>
      <c r="X24" s="11">
        <f t="shared" si="102"/>
        <v>612.56353330000002</v>
      </c>
      <c r="Y24" s="12">
        <f t="shared" si="9"/>
        <v>3.0127398966817752E-3</v>
      </c>
      <c r="AA24" s="9" t="s">
        <v>30</v>
      </c>
      <c r="AB24" s="41">
        <f t="shared" ref="AB24:AC24" si="103">AB84+AB143</f>
        <v>25</v>
      </c>
      <c r="AC24" s="11">
        <f t="shared" si="103"/>
        <v>2933.8800876600003</v>
      </c>
      <c r="AD24" s="12">
        <f t="shared" si="11"/>
        <v>4.1921615940281589E-3</v>
      </c>
      <c r="AF24" s="27" t="s">
        <v>30</v>
      </c>
      <c r="AG24" s="28">
        <v>6</v>
      </c>
      <c r="AH24" s="29">
        <v>696.16214597999999</v>
      </c>
      <c r="AI24" s="30">
        <f t="shared" si="12"/>
        <v>2.2866659129234276E-3</v>
      </c>
    </row>
    <row r="25" spans="1:35" outlineLevel="1" x14ac:dyDescent="0.2">
      <c r="A25" s="21">
        <f t="shared" si="18"/>
        <v>20.5</v>
      </c>
      <c r="B25" s="9" t="s">
        <v>31</v>
      </c>
      <c r="C25" s="41">
        <f t="shared" si="0"/>
        <v>9</v>
      </c>
      <c r="D25" s="11">
        <f t="shared" si="0"/>
        <v>966.26664070000004</v>
      </c>
      <c r="E25" s="12">
        <f t="shared" si="1"/>
        <v>1.4993686528804761E-3</v>
      </c>
      <c r="G25" s="9" t="s">
        <v>31</v>
      </c>
      <c r="H25" s="41">
        <f t="shared" ref="H25:I25" si="104">H85+H144</f>
        <v>17</v>
      </c>
      <c r="I25" s="11">
        <f t="shared" si="104"/>
        <v>1860.984927</v>
      </c>
      <c r="J25" s="12">
        <f t="shared" si="3"/>
        <v>2.3905647454568412E-3</v>
      </c>
      <c r="L25" s="9" t="s">
        <v>31</v>
      </c>
      <c r="M25" s="41">
        <f t="shared" ref="M25:N25" si="105">M85+M144</f>
        <v>24</v>
      </c>
      <c r="N25" s="11">
        <f t="shared" si="105"/>
        <v>3176.6679060000001</v>
      </c>
      <c r="O25" s="12">
        <f t="shared" si="5"/>
        <v>7.7214272405046313E-3</v>
      </c>
      <c r="Q25" s="9" t="s">
        <v>31</v>
      </c>
      <c r="R25" s="41">
        <f t="shared" ref="R25:S25" si="106">R85+R144</f>
        <v>13</v>
      </c>
      <c r="S25" s="11">
        <f t="shared" si="106"/>
        <v>2093.6103367800001</v>
      </c>
      <c r="T25" s="12">
        <f t="shared" si="7"/>
        <v>6.1215092109138669E-3</v>
      </c>
      <c r="V25" s="9" t="s">
        <v>31</v>
      </c>
      <c r="W25" s="41">
        <f t="shared" ref="W25:X25" si="107">W85+W144</f>
        <v>8</v>
      </c>
      <c r="X25" s="11">
        <f t="shared" si="107"/>
        <v>734.02778069999999</v>
      </c>
      <c r="Y25" s="12">
        <f t="shared" si="9"/>
        <v>3.6101312924624119E-3</v>
      </c>
      <c r="AA25" s="9" t="s">
        <v>31</v>
      </c>
      <c r="AB25" s="41">
        <f t="shared" ref="AB25:AC25" si="108">AB85+AB144</f>
        <v>17</v>
      </c>
      <c r="AC25" s="11">
        <f t="shared" si="108"/>
        <v>1783.00416</v>
      </c>
      <c r="AD25" s="12">
        <f t="shared" si="11"/>
        <v>2.5476983851463581E-3</v>
      </c>
      <c r="AF25" s="27" t="s">
        <v>31</v>
      </c>
      <c r="AG25" s="28">
        <v>1</v>
      </c>
      <c r="AH25" s="29">
        <v>51.266895615999999</v>
      </c>
      <c r="AI25" s="30">
        <f t="shared" si="12"/>
        <v>1.6839505472031026E-4</v>
      </c>
    </row>
    <row r="26" spans="1:35" outlineLevel="1" x14ac:dyDescent="0.2">
      <c r="A26" s="21">
        <f t="shared" si="18"/>
        <v>21.5</v>
      </c>
      <c r="B26" s="9" t="s">
        <v>32</v>
      </c>
      <c r="C26" s="41">
        <f t="shared" si="0"/>
        <v>8</v>
      </c>
      <c r="D26" s="11">
        <f t="shared" si="0"/>
        <v>1211.206332</v>
      </c>
      <c r="E26" s="12">
        <f t="shared" si="1"/>
        <v>1.8794447928529657E-3</v>
      </c>
      <c r="G26" s="9" t="s">
        <v>32</v>
      </c>
      <c r="H26" s="41">
        <f t="shared" ref="H26:I26" si="109">H86+H145</f>
        <v>13</v>
      </c>
      <c r="I26" s="11">
        <f t="shared" si="109"/>
        <v>2001.637698</v>
      </c>
      <c r="J26" s="12">
        <f t="shared" si="3"/>
        <v>2.5712430254499247E-3</v>
      </c>
      <c r="L26" s="9" t="s">
        <v>32</v>
      </c>
      <c r="M26" s="41">
        <f t="shared" ref="M26:N26" si="110">M86+M145</f>
        <v>14</v>
      </c>
      <c r="N26" s="11">
        <f t="shared" si="110"/>
        <v>2676.2544438</v>
      </c>
      <c r="O26" s="12">
        <f t="shared" si="5"/>
        <v>6.5050879022791027E-3</v>
      </c>
      <c r="Q26" s="9" t="s">
        <v>32</v>
      </c>
      <c r="R26" s="41">
        <f t="shared" ref="R26:S26" si="111">R86+R145</f>
        <v>14</v>
      </c>
      <c r="S26" s="11">
        <f t="shared" si="111"/>
        <v>1670.5962420000001</v>
      </c>
      <c r="T26" s="12">
        <f t="shared" si="7"/>
        <v>4.8846579057541771E-3</v>
      </c>
      <c r="V26" s="9" t="s">
        <v>32</v>
      </c>
      <c r="W26" s="41">
        <f t="shared" ref="W26:X26" si="112">W86+W145</f>
        <v>8</v>
      </c>
      <c r="X26" s="11">
        <f t="shared" si="112"/>
        <v>1005.153738</v>
      </c>
      <c r="Y26" s="12">
        <f t="shared" si="9"/>
        <v>4.943596221697287E-3</v>
      </c>
      <c r="AA26" s="9" t="s">
        <v>32</v>
      </c>
      <c r="AB26" s="41">
        <f t="shared" ref="AB26:AC26" si="113">AB86+AB145</f>
        <v>13</v>
      </c>
      <c r="AC26" s="11">
        <f t="shared" si="113"/>
        <v>1863.518605</v>
      </c>
      <c r="AD26" s="12">
        <f t="shared" si="11"/>
        <v>2.6627438382693922E-3</v>
      </c>
      <c r="AF26" s="27" t="s">
        <v>32</v>
      </c>
      <c r="AG26" s="28">
        <v>6</v>
      </c>
      <c r="AH26" s="29">
        <v>554.33318411000005</v>
      </c>
      <c r="AI26" s="30">
        <f t="shared" si="12"/>
        <v>1.8208039661827E-3</v>
      </c>
    </row>
    <row r="27" spans="1:35" outlineLevel="1" x14ac:dyDescent="0.2">
      <c r="A27" s="21">
        <f t="shared" si="18"/>
        <v>22.5</v>
      </c>
      <c r="B27" s="9" t="s">
        <v>33</v>
      </c>
      <c r="C27" s="41">
        <f t="shared" si="0"/>
        <v>5</v>
      </c>
      <c r="D27" s="11">
        <f t="shared" si="0"/>
        <v>747.30961869999999</v>
      </c>
      <c r="E27" s="12">
        <f t="shared" si="1"/>
        <v>1.1596101625355854E-3</v>
      </c>
      <c r="G27" s="9" t="s">
        <v>33</v>
      </c>
      <c r="H27" s="41">
        <f t="shared" ref="H27:I27" si="114">H87+H146</f>
        <v>6</v>
      </c>
      <c r="I27" s="11">
        <f t="shared" si="114"/>
        <v>648.67963420000001</v>
      </c>
      <c r="J27" s="12">
        <f t="shared" si="3"/>
        <v>8.3327416687580718E-4</v>
      </c>
      <c r="L27" s="9" t="s">
        <v>33</v>
      </c>
      <c r="M27" s="41">
        <f t="shared" ref="M27:N27" si="115">M87+M146</f>
        <v>12</v>
      </c>
      <c r="N27" s="11">
        <f t="shared" si="115"/>
        <v>1004.2363769999999</v>
      </c>
      <c r="O27" s="12">
        <f t="shared" si="5"/>
        <v>2.4409659261604533E-3</v>
      </c>
      <c r="Q27" s="9" t="s">
        <v>33</v>
      </c>
      <c r="R27" s="41">
        <f t="shared" ref="R27:S27" si="116">R87+R146</f>
        <v>15</v>
      </c>
      <c r="S27" s="11">
        <f t="shared" si="116"/>
        <v>2110.5137169</v>
      </c>
      <c r="T27" s="12">
        <f t="shared" si="7"/>
        <v>6.1709330197680509E-3</v>
      </c>
      <c r="V27" s="9" t="s">
        <v>33</v>
      </c>
      <c r="W27" s="41">
        <f t="shared" ref="W27:X27" si="117">W87+W146</f>
        <v>4</v>
      </c>
      <c r="X27" s="11">
        <f t="shared" si="117"/>
        <v>431.39109760000002</v>
      </c>
      <c r="Y27" s="12">
        <f t="shared" si="9"/>
        <v>2.1216887721201565E-3</v>
      </c>
      <c r="AA27" s="9" t="s">
        <v>33</v>
      </c>
      <c r="AB27" s="41">
        <f t="shared" ref="AB27:AC27" si="118">AB87+AB146</f>
        <v>12</v>
      </c>
      <c r="AC27" s="11">
        <f t="shared" si="118"/>
        <v>2621.9638190000001</v>
      </c>
      <c r="AD27" s="12">
        <f t="shared" si="11"/>
        <v>3.7464707808525124E-3</v>
      </c>
      <c r="AF27" s="27" t="s">
        <v>33</v>
      </c>
      <c r="AG27" s="28">
        <v>9</v>
      </c>
      <c r="AH27" s="29">
        <v>998.07845451000003</v>
      </c>
      <c r="AI27" s="30">
        <f t="shared" si="12"/>
        <v>3.2783626537730196E-3</v>
      </c>
    </row>
    <row r="28" spans="1:35" outlineLevel="1" x14ac:dyDescent="0.2">
      <c r="A28" s="21">
        <f t="shared" si="18"/>
        <v>23.5</v>
      </c>
      <c r="B28" s="9" t="s">
        <v>34</v>
      </c>
      <c r="C28" s="41">
        <f t="shared" si="0"/>
        <v>2</v>
      </c>
      <c r="D28" s="11">
        <f t="shared" si="0"/>
        <v>169.0199408</v>
      </c>
      <c r="E28" s="12">
        <f t="shared" si="1"/>
        <v>2.6227046476906671E-4</v>
      </c>
      <c r="G28" s="9" t="s">
        <v>34</v>
      </c>
      <c r="H28" s="41">
        <f t="shared" ref="H28:I28" si="119">H88+H147</f>
        <v>8</v>
      </c>
      <c r="I28" s="11">
        <f t="shared" si="119"/>
        <v>1009.295265</v>
      </c>
      <c r="J28" s="12">
        <f t="shared" si="3"/>
        <v>1.2965100594098042E-3</v>
      </c>
      <c r="L28" s="9" t="s">
        <v>34</v>
      </c>
      <c r="M28" s="41">
        <f t="shared" ref="M28:N28" si="120">M88+M147</f>
        <v>12</v>
      </c>
      <c r="N28" s="11">
        <f t="shared" si="120"/>
        <v>1170.5727524200001</v>
      </c>
      <c r="O28" s="12">
        <f t="shared" si="5"/>
        <v>2.845274547099061E-3</v>
      </c>
      <c r="Q28" s="9" t="s">
        <v>34</v>
      </c>
      <c r="R28" s="41">
        <f t="shared" ref="R28:S28" si="121">R88+R147</f>
        <v>5</v>
      </c>
      <c r="S28" s="11">
        <f t="shared" si="121"/>
        <v>470.25493899999998</v>
      </c>
      <c r="T28" s="12">
        <f t="shared" si="7"/>
        <v>1.3749788535118098E-3</v>
      </c>
      <c r="V28" s="9" t="s">
        <v>34</v>
      </c>
      <c r="W28" s="41">
        <f t="shared" ref="W28:X28" si="122">W88+W147</f>
        <v>5</v>
      </c>
      <c r="X28" s="11">
        <f t="shared" si="122"/>
        <v>630.64438229999996</v>
      </c>
      <c r="Y28" s="12">
        <f t="shared" si="9"/>
        <v>3.1016660115856815E-3</v>
      </c>
      <c r="AA28" s="9" t="s">
        <v>34</v>
      </c>
      <c r="AB28" s="41">
        <f t="shared" ref="AB28:AC28" si="123">AB88+AB147</f>
        <v>10</v>
      </c>
      <c r="AC28" s="11">
        <f t="shared" si="123"/>
        <v>1466.9394875</v>
      </c>
      <c r="AD28" s="12">
        <f t="shared" si="11"/>
        <v>2.0960800020854557E-3</v>
      </c>
      <c r="AF28" s="27" t="s">
        <v>34</v>
      </c>
      <c r="AG28" s="28">
        <v>1</v>
      </c>
      <c r="AH28" s="29">
        <v>91.117296343999996</v>
      </c>
      <c r="AI28" s="30">
        <f t="shared" si="12"/>
        <v>2.9929064203033104E-4</v>
      </c>
    </row>
    <row r="29" spans="1:35" outlineLevel="1" x14ac:dyDescent="0.2">
      <c r="A29" s="21">
        <f t="shared" si="18"/>
        <v>24.5</v>
      </c>
      <c r="B29" s="9" t="s">
        <v>35</v>
      </c>
      <c r="C29" s="41">
        <f t="shared" si="0"/>
        <v>5</v>
      </c>
      <c r="D29" s="11">
        <f t="shared" si="0"/>
        <v>332.7749422</v>
      </c>
      <c r="E29" s="12">
        <f t="shared" si="1"/>
        <v>5.1637125383665564E-4</v>
      </c>
      <c r="G29" s="9" t="s">
        <v>35</v>
      </c>
      <c r="H29" s="41">
        <f t="shared" ref="H29:I29" si="124">H89+H148</f>
        <v>10</v>
      </c>
      <c r="I29" s="11">
        <f t="shared" si="124"/>
        <v>1093.40813632</v>
      </c>
      <c r="J29" s="12">
        <f t="shared" si="3"/>
        <v>1.4045589005903109E-3</v>
      </c>
      <c r="L29" s="9" t="s">
        <v>35</v>
      </c>
      <c r="M29" s="41">
        <f t="shared" ref="M29:N29" si="125">M89+M148</f>
        <v>10</v>
      </c>
      <c r="N29" s="11">
        <f t="shared" si="125"/>
        <v>885.32899954000004</v>
      </c>
      <c r="O29" s="12">
        <f t="shared" si="5"/>
        <v>2.1519414859026403E-3</v>
      </c>
      <c r="Q29" s="9" t="s">
        <v>35</v>
      </c>
      <c r="R29" s="41">
        <f t="shared" ref="R29:S29" si="126">R89+R148</f>
        <v>17</v>
      </c>
      <c r="S29" s="11">
        <f t="shared" si="126"/>
        <v>5209.0560070000001</v>
      </c>
      <c r="T29" s="12">
        <f t="shared" si="7"/>
        <v>1.5230763703650684E-2</v>
      </c>
      <c r="V29" s="9" t="s">
        <v>35</v>
      </c>
      <c r="W29" s="41">
        <f t="shared" ref="W29:X29" si="127">W89+W148</f>
        <v>3</v>
      </c>
      <c r="X29" s="11">
        <f t="shared" si="127"/>
        <v>975.8675088</v>
      </c>
      <c r="Y29" s="12">
        <f t="shared" si="9"/>
        <v>4.7995592584473123E-3</v>
      </c>
      <c r="AA29" s="9" t="s">
        <v>35</v>
      </c>
      <c r="AB29" s="41">
        <f t="shared" ref="AB29:AC29" si="128">AB89+AB148</f>
        <v>5</v>
      </c>
      <c r="AC29" s="11">
        <f t="shared" si="128"/>
        <v>613.94686610000008</v>
      </c>
      <c r="AD29" s="12">
        <f t="shared" si="11"/>
        <v>8.7725619177951748E-4</v>
      </c>
      <c r="AF29" s="27" t="s">
        <v>35</v>
      </c>
      <c r="AG29" s="28">
        <v>4</v>
      </c>
      <c r="AH29" s="29">
        <v>433.40860909000003</v>
      </c>
      <c r="AI29" s="30">
        <f t="shared" si="12"/>
        <v>1.4236061217872225E-3</v>
      </c>
    </row>
    <row r="30" spans="1:35" outlineLevel="1" x14ac:dyDescent="0.2">
      <c r="A30" s="21">
        <f t="shared" si="18"/>
        <v>25.5</v>
      </c>
      <c r="B30" s="9" t="s">
        <v>36</v>
      </c>
      <c r="C30" s="41">
        <f t="shared" si="0"/>
        <v>2</v>
      </c>
      <c r="D30" s="11">
        <f t="shared" si="0"/>
        <v>144.01540360000001</v>
      </c>
      <c r="E30" s="12">
        <f t="shared" si="1"/>
        <v>2.2347059558357584E-4</v>
      </c>
      <c r="G30" s="9" t="s">
        <v>36</v>
      </c>
      <c r="H30" s="41">
        <f t="shared" ref="H30:I30" si="129">H90+H149</f>
        <v>8</v>
      </c>
      <c r="I30" s="11">
        <f t="shared" si="129"/>
        <v>863.96923089999996</v>
      </c>
      <c r="J30" s="12">
        <f t="shared" si="3"/>
        <v>1.1098286474993042E-3</v>
      </c>
      <c r="L30" s="9" t="s">
        <v>36</v>
      </c>
      <c r="M30" s="41">
        <f t="shared" ref="M30:N30" si="130">M90+M149</f>
        <v>13</v>
      </c>
      <c r="N30" s="11">
        <f t="shared" si="130"/>
        <v>1358.636391</v>
      </c>
      <c r="O30" s="12">
        <f t="shared" si="5"/>
        <v>3.3023949464764421E-3</v>
      </c>
      <c r="Q30" s="9" t="s">
        <v>36</v>
      </c>
      <c r="R30" s="41">
        <f t="shared" ref="R30:S30" si="131">R90+R149</f>
        <v>4</v>
      </c>
      <c r="S30" s="11">
        <f t="shared" si="131"/>
        <v>424.69306699999999</v>
      </c>
      <c r="T30" s="12">
        <f t="shared" si="7"/>
        <v>1.2417604535953088E-3</v>
      </c>
      <c r="V30" s="9" t="s">
        <v>36</v>
      </c>
      <c r="W30" s="41">
        <f t="shared" ref="W30:X30" si="132">W90+W149</f>
        <v>4</v>
      </c>
      <c r="X30" s="11">
        <f t="shared" si="132"/>
        <v>446.14963969999997</v>
      </c>
      <c r="Y30" s="12">
        <f t="shared" si="9"/>
        <v>2.1942749549149322E-3</v>
      </c>
      <c r="AA30" s="9" t="s">
        <v>36</v>
      </c>
      <c r="AB30" s="41">
        <f t="shared" ref="AB30:AC30" si="133">AB90+AB149</f>
        <v>14</v>
      </c>
      <c r="AC30" s="11">
        <f t="shared" si="133"/>
        <v>2065.6325660000002</v>
      </c>
      <c r="AD30" s="12">
        <f t="shared" si="11"/>
        <v>2.9515403669635458E-3</v>
      </c>
      <c r="AF30" s="27" t="s">
        <v>36</v>
      </c>
      <c r="AG30" s="28">
        <v>4</v>
      </c>
      <c r="AH30" s="29">
        <v>380.87050341999998</v>
      </c>
      <c r="AI30" s="30">
        <f t="shared" si="12"/>
        <v>1.2510355560664461E-3</v>
      </c>
    </row>
    <row r="31" spans="1:35" outlineLevel="1" x14ac:dyDescent="0.2">
      <c r="A31" s="21">
        <f t="shared" si="18"/>
        <v>26.5</v>
      </c>
      <c r="B31" s="9" t="s">
        <v>37</v>
      </c>
      <c r="C31" s="41">
        <f t="shared" si="0"/>
        <v>3</v>
      </c>
      <c r="D31" s="11">
        <f t="shared" si="0"/>
        <v>607.36938659999998</v>
      </c>
      <c r="E31" s="12">
        <f t="shared" si="1"/>
        <v>9.4246306415748644E-4</v>
      </c>
      <c r="G31" s="9" t="s">
        <v>37</v>
      </c>
      <c r="H31" s="41">
        <f t="shared" ref="H31:I31" si="134">H91+H150</f>
        <v>9</v>
      </c>
      <c r="I31" s="11">
        <f t="shared" si="134"/>
        <v>877.15472939999995</v>
      </c>
      <c r="J31" s="12">
        <f t="shared" si="3"/>
        <v>1.126766338615474E-3</v>
      </c>
      <c r="L31" s="9" t="s">
        <v>37</v>
      </c>
      <c r="M31" s="41">
        <f t="shared" ref="M31:N31" si="135">M91+M150</f>
        <v>7</v>
      </c>
      <c r="N31" s="11">
        <f t="shared" si="135"/>
        <v>1130.2827179999999</v>
      </c>
      <c r="O31" s="12">
        <f t="shared" si="5"/>
        <v>2.7473428216253756E-3</v>
      </c>
      <c r="Q31" s="9" t="s">
        <v>37</v>
      </c>
      <c r="R31" s="41">
        <f t="shared" ref="R31:S31" si="136">R91+R150</f>
        <v>8</v>
      </c>
      <c r="S31" s="11">
        <f t="shared" si="136"/>
        <v>1265.871498</v>
      </c>
      <c r="T31" s="12">
        <f t="shared" si="7"/>
        <v>3.7012828503504933E-3</v>
      </c>
      <c r="V31" s="9" t="s">
        <v>37</v>
      </c>
      <c r="W31" s="41">
        <f t="shared" ref="W31:X31" si="137">W91+W150</f>
        <v>2</v>
      </c>
      <c r="X31" s="11">
        <f t="shared" si="137"/>
        <v>151.4099842</v>
      </c>
      <c r="Y31" s="12">
        <f t="shared" si="9"/>
        <v>7.4467198152962139E-4</v>
      </c>
      <c r="AA31" s="9" t="s">
        <v>37</v>
      </c>
      <c r="AB31" s="41">
        <f t="shared" ref="AB31:AC31" si="138">AB91+AB150</f>
        <v>15</v>
      </c>
      <c r="AC31" s="11">
        <f t="shared" si="138"/>
        <v>1523.4050236999999</v>
      </c>
      <c r="AD31" s="12">
        <f t="shared" si="11"/>
        <v>2.1767624584814985E-3</v>
      </c>
      <c r="AF31" s="27" t="s">
        <v>37</v>
      </c>
      <c r="AG31" s="28">
        <v>2</v>
      </c>
      <c r="AH31" s="29">
        <v>174.56997086000001</v>
      </c>
      <c r="AI31" s="30">
        <f t="shared" si="12"/>
        <v>5.7340549768568751E-4</v>
      </c>
    </row>
    <row r="32" spans="1:35" outlineLevel="1" x14ac:dyDescent="0.2">
      <c r="A32" s="21">
        <f t="shared" si="18"/>
        <v>27.5</v>
      </c>
      <c r="B32" s="9" t="s">
        <v>38</v>
      </c>
      <c r="C32" s="41">
        <f t="shared" si="0"/>
        <v>3</v>
      </c>
      <c r="D32" s="11">
        <f t="shared" si="0"/>
        <v>314.75295440000002</v>
      </c>
      <c r="E32" s="12">
        <f t="shared" si="1"/>
        <v>4.8840629837639178E-4</v>
      </c>
      <c r="G32" s="9" t="s">
        <v>38</v>
      </c>
      <c r="H32" s="41">
        <f t="shared" ref="H32:I32" si="139">H92+H151</f>
        <v>8</v>
      </c>
      <c r="I32" s="11">
        <f t="shared" si="139"/>
        <v>1020.443535</v>
      </c>
      <c r="J32" s="12">
        <f t="shared" si="3"/>
        <v>1.3108307886366638E-3</v>
      </c>
      <c r="L32" s="9" t="s">
        <v>38</v>
      </c>
      <c r="M32" s="41">
        <f t="shared" ref="M32:N32" si="140">M92+M151</f>
        <v>10</v>
      </c>
      <c r="N32" s="11">
        <f t="shared" si="140"/>
        <v>915.47713369999997</v>
      </c>
      <c r="O32" s="12">
        <f t="shared" si="5"/>
        <v>2.2252216118842484E-3</v>
      </c>
      <c r="Q32" s="9" t="s">
        <v>38</v>
      </c>
      <c r="R32" s="41">
        <f t="shared" ref="R32:S32" si="141">R92+R151</f>
        <v>4</v>
      </c>
      <c r="S32" s="11">
        <f t="shared" si="141"/>
        <v>502.41753610000001</v>
      </c>
      <c r="T32" s="12">
        <f t="shared" si="7"/>
        <v>1.469019101085946E-3</v>
      </c>
      <c r="V32" s="9" t="s">
        <v>38</v>
      </c>
      <c r="W32" s="41">
        <f t="shared" ref="W32:X32" si="142">W92+W151</f>
        <v>2</v>
      </c>
      <c r="X32" s="11">
        <f t="shared" si="142"/>
        <v>449.79588100000001</v>
      </c>
      <c r="Y32" s="12">
        <f t="shared" si="9"/>
        <v>2.2122080770161775E-3</v>
      </c>
      <c r="AA32" s="9" t="s">
        <v>38</v>
      </c>
      <c r="AB32" s="41">
        <f t="shared" ref="AB32:AC32" si="143">AB92+AB151</f>
        <v>12</v>
      </c>
      <c r="AC32" s="11">
        <f t="shared" si="143"/>
        <v>1412.5246952</v>
      </c>
      <c r="AD32" s="12">
        <f t="shared" si="11"/>
        <v>2.0183278119443038E-3</v>
      </c>
      <c r="AF32" s="27" t="s">
        <v>38</v>
      </c>
      <c r="AG32" s="28">
        <v>2</v>
      </c>
      <c r="AH32" s="29">
        <v>214.00182405000001</v>
      </c>
      <c r="AI32" s="30">
        <f t="shared" si="12"/>
        <v>7.0292629265227328E-4</v>
      </c>
    </row>
    <row r="33" spans="1:35" outlineLevel="1" x14ac:dyDescent="0.2">
      <c r="A33" s="21">
        <f t="shared" si="18"/>
        <v>28.5</v>
      </c>
      <c r="B33" s="9" t="s">
        <v>39</v>
      </c>
      <c r="C33" s="41">
        <f t="shared" si="0"/>
        <v>2</v>
      </c>
      <c r="D33" s="11">
        <f t="shared" si="0"/>
        <v>160.512483</v>
      </c>
      <c r="E33" s="12">
        <f t="shared" si="1"/>
        <v>2.4906933062685655E-4</v>
      </c>
      <c r="G33" s="9" t="s">
        <v>39</v>
      </c>
      <c r="H33" s="41">
        <f t="shared" ref="H33:I33" si="144">H93+H152</f>
        <v>6</v>
      </c>
      <c r="I33" s="11">
        <f t="shared" si="144"/>
        <v>560.10100899999998</v>
      </c>
      <c r="J33" s="12">
        <f t="shared" si="3"/>
        <v>7.1948875382277873E-4</v>
      </c>
      <c r="L33" s="9" t="s">
        <v>39</v>
      </c>
      <c r="M33" s="41">
        <f t="shared" ref="M33:N33" si="145">M93+M152</f>
        <v>3</v>
      </c>
      <c r="N33" s="11">
        <f t="shared" si="145"/>
        <v>239.7577703</v>
      </c>
      <c r="O33" s="12">
        <f t="shared" si="5"/>
        <v>5.8277170717796532E-4</v>
      </c>
      <c r="Q33" s="9" t="s">
        <v>39</v>
      </c>
      <c r="R33" s="41">
        <f t="shared" ref="R33:S33" si="146">R93+R152</f>
        <v>5</v>
      </c>
      <c r="S33" s="11">
        <f t="shared" si="146"/>
        <v>393.53165200000001</v>
      </c>
      <c r="T33" s="12">
        <f t="shared" si="7"/>
        <v>1.1506475632945315E-3</v>
      </c>
      <c r="V33" s="9" t="s">
        <v>39</v>
      </c>
      <c r="W33" s="41">
        <f t="shared" ref="W33:X33" si="147">W93+W152</f>
        <v>7</v>
      </c>
      <c r="X33" s="11">
        <f t="shared" si="147"/>
        <v>669.84207779999997</v>
      </c>
      <c r="Y33" s="12">
        <f t="shared" si="9"/>
        <v>3.2944500326237058E-3</v>
      </c>
      <c r="AA33" s="9" t="s">
        <v>39</v>
      </c>
      <c r="AB33" s="41">
        <f t="shared" ref="AB33:AC33" si="148">AB93+AB152</f>
        <v>8</v>
      </c>
      <c r="AC33" s="11">
        <f t="shared" si="148"/>
        <v>972.60118969999996</v>
      </c>
      <c r="AD33" s="12">
        <f t="shared" si="11"/>
        <v>1.3897300611963332E-3</v>
      </c>
      <c r="AF33" s="27" t="s">
        <v>39</v>
      </c>
      <c r="AG33" s="28">
        <v>0</v>
      </c>
      <c r="AH33" s="29">
        <v>0</v>
      </c>
      <c r="AI33" s="30">
        <f t="shared" si="12"/>
        <v>0</v>
      </c>
    </row>
    <row r="34" spans="1:35" outlineLevel="1" x14ac:dyDescent="0.2">
      <c r="A34" s="21">
        <f t="shared" si="18"/>
        <v>29.5</v>
      </c>
      <c r="B34" s="9" t="s">
        <v>40</v>
      </c>
      <c r="C34" s="41">
        <f t="shared" si="0"/>
        <v>1</v>
      </c>
      <c r="D34" s="11">
        <f t="shared" si="0"/>
        <v>140.63188270000001</v>
      </c>
      <c r="E34" s="12">
        <f t="shared" si="1"/>
        <v>2.1822034170939595E-4</v>
      </c>
      <c r="G34" s="9" t="s">
        <v>40</v>
      </c>
      <c r="H34" s="41">
        <f t="shared" ref="H34:I34" si="149">H94+H153</f>
        <v>4</v>
      </c>
      <c r="I34" s="11">
        <f t="shared" si="149"/>
        <v>1533.6747929999999</v>
      </c>
      <c r="J34" s="12">
        <f t="shared" si="3"/>
        <v>1.9701120830956727E-3</v>
      </c>
      <c r="L34" s="9" t="s">
        <v>40</v>
      </c>
      <c r="M34" s="41">
        <f t="shared" ref="M34:N34" si="150">M94+M153</f>
        <v>8</v>
      </c>
      <c r="N34" s="11">
        <f t="shared" si="150"/>
        <v>1614.2214779999999</v>
      </c>
      <c r="O34" s="12">
        <f t="shared" si="5"/>
        <v>3.9236376169177207E-3</v>
      </c>
      <c r="Q34" s="9" t="s">
        <v>40</v>
      </c>
      <c r="R34" s="41">
        <f t="shared" ref="R34:S34" si="151">R94+R153</f>
        <v>6</v>
      </c>
      <c r="S34" s="11">
        <f t="shared" si="151"/>
        <v>1047.3429020000001</v>
      </c>
      <c r="T34" s="12">
        <f t="shared" si="7"/>
        <v>3.0623268852593422E-3</v>
      </c>
      <c r="V34" s="9" t="s">
        <v>40</v>
      </c>
      <c r="W34" s="41">
        <f t="shared" ref="W34:X34" si="152">W94+W153</f>
        <v>4</v>
      </c>
      <c r="X34" s="11">
        <f t="shared" si="152"/>
        <v>641.11958549999997</v>
      </c>
      <c r="Y34" s="12">
        <f t="shared" si="9"/>
        <v>3.1531856677370585E-3</v>
      </c>
      <c r="AA34" s="9" t="s">
        <v>40</v>
      </c>
      <c r="AB34" s="41">
        <f t="shared" ref="AB34:AC34" si="153">AB94+AB153</f>
        <v>12</v>
      </c>
      <c r="AC34" s="11">
        <f t="shared" si="153"/>
        <v>2921.6395197000002</v>
      </c>
      <c r="AD34" s="12">
        <f t="shared" si="11"/>
        <v>4.1746712953936527E-3</v>
      </c>
      <c r="AF34" s="27" t="s">
        <v>40</v>
      </c>
      <c r="AG34" s="28">
        <v>3</v>
      </c>
      <c r="AH34" s="29">
        <v>414.10718445999998</v>
      </c>
      <c r="AI34" s="30">
        <f t="shared" si="12"/>
        <v>1.3602072282576827E-3</v>
      </c>
    </row>
    <row r="35" spans="1:35" outlineLevel="1" x14ac:dyDescent="0.2">
      <c r="A35" s="21">
        <f t="shared" si="18"/>
        <v>30.5</v>
      </c>
      <c r="B35" s="9" t="s">
        <v>41</v>
      </c>
      <c r="C35" s="41">
        <f t="shared" si="0"/>
        <v>2</v>
      </c>
      <c r="D35" s="11">
        <f t="shared" si="0"/>
        <v>575.39246249999997</v>
      </c>
      <c r="E35" s="12">
        <f t="shared" si="1"/>
        <v>8.928440505316565E-4</v>
      </c>
      <c r="G35" s="9" t="s">
        <v>41</v>
      </c>
      <c r="H35" s="41">
        <f t="shared" ref="H35:I35" si="154">H95+H154</f>
        <v>5</v>
      </c>
      <c r="I35" s="11">
        <f t="shared" si="154"/>
        <v>571.89749980000011</v>
      </c>
      <c r="J35" s="12">
        <f t="shared" si="3"/>
        <v>7.3464216781202933E-4</v>
      </c>
      <c r="L35" s="9" t="s">
        <v>41</v>
      </c>
      <c r="M35" s="41">
        <f t="shared" ref="M35:N35" si="155">M95+M154</f>
        <v>6</v>
      </c>
      <c r="N35" s="11">
        <f t="shared" si="155"/>
        <v>881.5915804</v>
      </c>
      <c r="O35" s="12">
        <f t="shared" si="5"/>
        <v>2.1428570581907371E-3</v>
      </c>
      <c r="Q35" s="9" t="s">
        <v>41</v>
      </c>
      <c r="R35" s="41">
        <f t="shared" ref="R35:S35" si="156">R95+R154</f>
        <v>6</v>
      </c>
      <c r="S35" s="11">
        <f t="shared" si="156"/>
        <v>561.01234790000001</v>
      </c>
      <c r="T35" s="12">
        <f t="shared" si="7"/>
        <v>1.6403445258052051E-3</v>
      </c>
      <c r="V35" s="9" t="s">
        <v>41</v>
      </c>
      <c r="W35" s="41">
        <f t="shared" ref="W35:X35" si="157">W95+W154</f>
        <v>3</v>
      </c>
      <c r="X35" s="11">
        <f t="shared" si="157"/>
        <v>362.28801135000003</v>
      </c>
      <c r="Y35" s="12">
        <f t="shared" si="9"/>
        <v>1.7818225972473915E-3</v>
      </c>
      <c r="AA35" s="9" t="s">
        <v>41</v>
      </c>
      <c r="AB35" s="41">
        <f t="shared" ref="AB35:AC35" si="158">AB95+AB154</f>
        <v>4</v>
      </c>
      <c r="AC35" s="11">
        <f t="shared" si="158"/>
        <v>315.36055811</v>
      </c>
      <c r="AD35" s="12">
        <f t="shared" si="11"/>
        <v>4.5061228832786416E-4</v>
      </c>
      <c r="AF35" s="27" t="s">
        <v>41</v>
      </c>
      <c r="AG35" s="28">
        <v>0</v>
      </c>
      <c r="AH35" s="29">
        <v>0</v>
      </c>
      <c r="AI35" s="30">
        <f t="shared" si="12"/>
        <v>0</v>
      </c>
    </row>
    <row r="36" spans="1:35" outlineLevel="1" x14ac:dyDescent="0.2">
      <c r="A36" s="21">
        <f t="shared" si="18"/>
        <v>31.5</v>
      </c>
      <c r="B36" s="9" t="s">
        <v>42</v>
      </c>
      <c r="C36" s="41">
        <f t="shared" si="0"/>
        <v>6</v>
      </c>
      <c r="D36" s="11">
        <f t="shared" si="0"/>
        <v>1543.7189969999999</v>
      </c>
      <c r="E36" s="12">
        <f t="shared" si="1"/>
        <v>2.3954090677094091E-3</v>
      </c>
      <c r="G36" s="9" t="s">
        <v>42</v>
      </c>
      <c r="H36" s="41">
        <f t="shared" ref="H36:I36" si="159">H96+H155</f>
        <v>5</v>
      </c>
      <c r="I36" s="11">
        <f t="shared" si="159"/>
        <v>1767.616</v>
      </c>
      <c r="J36" s="12">
        <f t="shared" si="3"/>
        <v>2.2706258561251847E-3</v>
      </c>
      <c r="L36" s="9" t="s">
        <v>42</v>
      </c>
      <c r="M36" s="41">
        <f t="shared" ref="M36:N36" si="160">M96+M155</f>
        <v>2</v>
      </c>
      <c r="N36" s="11">
        <f t="shared" si="160"/>
        <v>138.5193304</v>
      </c>
      <c r="O36" s="12">
        <f t="shared" si="5"/>
        <v>3.3669460035997269E-4</v>
      </c>
      <c r="Q36" s="9" t="s">
        <v>42</v>
      </c>
      <c r="R36" s="41">
        <f t="shared" ref="R36:S36" si="161">R96+R155</f>
        <v>1</v>
      </c>
      <c r="S36" s="11">
        <f t="shared" si="161"/>
        <v>148.32806859999999</v>
      </c>
      <c r="T36" s="12">
        <f t="shared" si="7"/>
        <v>4.3369657773493174E-4</v>
      </c>
      <c r="V36" s="9" t="s">
        <v>42</v>
      </c>
      <c r="W36" s="41">
        <f t="shared" ref="W36:X36" si="162">W96+W155</f>
        <v>0</v>
      </c>
      <c r="X36" s="11">
        <f t="shared" si="162"/>
        <v>0</v>
      </c>
      <c r="Y36" s="12">
        <f t="shared" si="9"/>
        <v>0</v>
      </c>
      <c r="AA36" s="9" t="s">
        <v>42</v>
      </c>
      <c r="AB36" s="41">
        <f t="shared" ref="AB36:AC36" si="163">AB96+AB155</f>
        <v>8</v>
      </c>
      <c r="AC36" s="11">
        <f t="shared" si="163"/>
        <v>1383.8782257</v>
      </c>
      <c r="AD36" s="12">
        <f t="shared" si="11"/>
        <v>1.9773954542288319E-3</v>
      </c>
      <c r="AF36" s="27" t="s">
        <v>42</v>
      </c>
      <c r="AG36" s="28">
        <v>5</v>
      </c>
      <c r="AH36" s="29">
        <v>398.73584907999998</v>
      </c>
      <c r="AI36" s="30">
        <f t="shared" si="12"/>
        <v>1.309717397903463E-3</v>
      </c>
    </row>
    <row r="37" spans="1:35" outlineLevel="1" x14ac:dyDescent="0.2">
      <c r="A37" s="21">
        <f t="shared" si="18"/>
        <v>32.5</v>
      </c>
      <c r="B37" s="9" t="s">
        <v>43</v>
      </c>
      <c r="C37" s="41">
        <f t="shared" si="0"/>
        <v>5</v>
      </c>
      <c r="D37" s="11">
        <f t="shared" si="0"/>
        <v>324.1939893</v>
      </c>
      <c r="E37" s="12">
        <f t="shared" si="1"/>
        <v>5.030560763813073E-4</v>
      </c>
      <c r="G37" s="9" t="s">
        <v>43</v>
      </c>
      <c r="H37" s="41">
        <f t="shared" ref="H37:I37" si="164">H97+H156</f>
        <v>4</v>
      </c>
      <c r="I37" s="11">
        <f t="shared" si="164"/>
        <v>266.84948780000002</v>
      </c>
      <c r="J37" s="12">
        <f t="shared" si="3"/>
        <v>3.4278675158656749E-4</v>
      </c>
      <c r="L37" s="9" t="s">
        <v>43</v>
      </c>
      <c r="M37" s="41">
        <f t="shared" ref="M37:N37" si="165">M97+M156</f>
        <v>6</v>
      </c>
      <c r="N37" s="11">
        <f t="shared" si="165"/>
        <v>674.93569649999995</v>
      </c>
      <c r="O37" s="12">
        <f t="shared" si="5"/>
        <v>1.6405450701034235E-3</v>
      </c>
      <c r="Q37" s="9" t="s">
        <v>43</v>
      </c>
      <c r="R37" s="41">
        <f t="shared" ref="R37:S37" si="166">R97+R156</f>
        <v>4</v>
      </c>
      <c r="S37" s="11">
        <f t="shared" si="166"/>
        <v>1034.0472480000001</v>
      </c>
      <c r="T37" s="12">
        <f t="shared" si="7"/>
        <v>3.023451710162862E-3</v>
      </c>
      <c r="V37" s="9" t="s">
        <v>43</v>
      </c>
      <c r="W37" s="41">
        <f t="shared" ref="W37:X37" si="167">W97+W156</f>
        <v>1</v>
      </c>
      <c r="X37" s="11">
        <f t="shared" si="167"/>
        <v>92.25848517</v>
      </c>
      <c r="Y37" s="12">
        <f t="shared" si="9"/>
        <v>4.5375018911378431E-4</v>
      </c>
      <c r="AA37" s="9" t="s">
        <v>43</v>
      </c>
      <c r="AB37" s="41">
        <f t="shared" ref="AB37:AC37" si="168">AB97+AB156</f>
        <v>9</v>
      </c>
      <c r="AC37" s="11">
        <f t="shared" si="168"/>
        <v>2388.8712869999999</v>
      </c>
      <c r="AD37" s="12">
        <f t="shared" si="11"/>
        <v>3.4134096020350295E-3</v>
      </c>
      <c r="AF37" s="27" t="s">
        <v>43</v>
      </c>
      <c r="AG37" s="28">
        <v>2</v>
      </c>
      <c r="AH37" s="29">
        <v>537.02152226999999</v>
      </c>
      <c r="AI37" s="30">
        <f t="shared" si="12"/>
        <v>1.7639407953622592E-3</v>
      </c>
    </row>
    <row r="38" spans="1:35" outlineLevel="1" x14ac:dyDescent="0.2">
      <c r="A38" s="21">
        <f t="shared" si="18"/>
        <v>33.5</v>
      </c>
      <c r="B38" s="9" t="s">
        <v>44</v>
      </c>
      <c r="C38" s="41">
        <f t="shared" si="0"/>
        <v>0</v>
      </c>
      <c r="D38" s="11">
        <f t="shared" si="0"/>
        <v>0</v>
      </c>
      <c r="E38" s="12">
        <f t="shared" si="1"/>
        <v>0</v>
      </c>
      <c r="G38" s="9" t="s">
        <v>44</v>
      </c>
      <c r="H38" s="41">
        <f t="shared" ref="H38:I38" si="169">H98+H157</f>
        <v>5</v>
      </c>
      <c r="I38" s="11">
        <f t="shared" si="169"/>
        <v>583.98685980000005</v>
      </c>
      <c r="J38" s="12">
        <f t="shared" si="3"/>
        <v>7.5017179268530802E-4</v>
      </c>
      <c r="L38" s="9" t="s">
        <v>44</v>
      </c>
      <c r="M38" s="41">
        <f t="shared" ref="M38:N38" si="170">M98+M157</f>
        <v>4</v>
      </c>
      <c r="N38" s="11">
        <f t="shared" si="170"/>
        <v>388.57026339999999</v>
      </c>
      <c r="O38" s="12">
        <f t="shared" si="5"/>
        <v>9.4448557590798396E-4</v>
      </c>
      <c r="Q38" s="9" t="s">
        <v>44</v>
      </c>
      <c r="R38" s="41">
        <f t="shared" ref="R38:S38" si="171">R98+R157</f>
        <v>7</v>
      </c>
      <c r="S38" s="11">
        <f t="shared" si="171"/>
        <v>1842.034224</v>
      </c>
      <c r="T38" s="12">
        <f t="shared" si="7"/>
        <v>5.3859255807731906E-3</v>
      </c>
      <c r="V38" s="9" t="s">
        <v>44</v>
      </c>
      <c r="W38" s="41">
        <f t="shared" ref="W38:X38" si="172">W98+W157</f>
        <v>0</v>
      </c>
      <c r="X38" s="11">
        <f t="shared" si="172"/>
        <v>0</v>
      </c>
      <c r="Y38" s="12">
        <f t="shared" si="9"/>
        <v>0</v>
      </c>
      <c r="AA38" s="9" t="s">
        <v>44</v>
      </c>
      <c r="AB38" s="41">
        <f t="shared" ref="AB38:AC38" si="173">AB98+AB157</f>
        <v>6</v>
      </c>
      <c r="AC38" s="11">
        <f t="shared" si="173"/>
        <v>524.42149500000005</v>
      </c>
      <c r="AD38" s="12">
        <f t="shared" si="11"/>
        <v>7.4933520959790637E-4</v>
      </c>
      <c r="AF38" s="27" t="s">
        <v>44</v>
      </c>
      <c r="AG38" s="28">
        <v>0</v>
      </c>
      <c r="AH38" s="29">
        <v>0</v>
      </c>
      <c r="AI38" s="30">
        <f t="shared" si="12"/>
        <v>0</v>
      </c>
    </row>
    <row r="39" spans="1:35" outlineLevel="1" x14ac:dyDescent="0.2">
      <c r="A39" s="21">
        <f t="shared" si="18"/>
        <v>34.5</v>
      </c>
      <c r="B39" s="9" t="s">
        <v>45</v>
      </c>
      <c r="C39" s="41">
        <f t="shared" si="0"/>
        <v>1</v>
      </c>
      <c r="D39" s="11">
        <f t="shared" si="0"/>
        <v>62.517870279999997</v>
      </c>
      <c r="E39" s="12">
        <f t="shared" si="1"/>
        <v>9.7009801429937678E-5</v>
      </c>
      <c r="G39" s="9" t="s">
        <v>45</v>
      </c>
      <c r="H39" s="41">
        <f t="shared" ref="H39:I39" si="174">H99+H158</f>
        <v>3</v>
      </c>
      <c r="I39" s="11">
        <f t="shared" si="174"/>
        <v>421.77634389999997</v>
      </c>
      <c r="J39" s="12">
        <f t="shared" si="3"/>
        <v>5.4180108799721646E-4</v>
      </c>
      <c r="L39" s="9" t="s">
        <v>45</v>
      </c>
      <c r="M39" s="41">
        <f t="shared" ref="M39:N39" si="175">M99+M158</f>
        <v>9</v>
      </c>
      <c r="N39" s="11">
        <f t="shared" si="175"/>
        <v>1135.4730588299999</v>
      </c>
      <c r="O39" s="12">
        <f t="shared" si="5"/>
        <v>2.7599588206086404E-3</v>
      </c>
      <c r="Q39" s="9" t="s">
        <v>45</v>
      </c>
      <c r="R39" s="41">
        <f t="shared" ref="R39:S39" si="176">R99+R158</f>
        <v>2</v>
      </c>
      <c r="S39" s="11">
        <f t="shared" si="176"/>
        <v>170.71629799999999</v>
      </c>
      <c r="T39" s="12">
        <f t="shared" si="7"/>
        <v>4.9915754250019794E-4</v>
      </c>
      <c r="V39" s="9" t="s">
        <v>45</v>
      </c>
      <c r="W39" s="41">
        <f t="shared" ref="W39:X39" si="177">W99+W158</f>
        <v>4</v>
      </c>
      <c r="X39" s="11">
        <f t="shared" si="177"/>
        <v>311.26946889999999</v>
      </c>
      <c r="Y39" s="12">
        <f t="shared" si="9"/>
        <v>1.5309007092244044E-3</v>
      </c>
      <c r="AA39" s="9" t="s">
        <v>45</v>
      </c>
      <c r="AB39" s="41">
        <f t="shared" ref="AB39:AC39" si="178">AB99+AB158</f>
        <v>3</v>
      </c>
      <c r="AC39" s="11">
        <f t="shared" si="178"/>
        <v>265.16807089999998</v>
      </c>
      <c r="AD39" s="12">
        <f t="shared" si="11"/>
        <v>3.7889326406524194E-4</v>
      </c>
      <c r="AF39" s="27" t="s">
        <v>45</v>
      </c>
      <c r="AG39" s="28">
        <v>2</v>
      </c>
      <c r="AH39" s="29">
        <v>371.82270266</v>
      </c>
      <c r="AI39" s="30">
        <f t="shared" si="12"/>
        <v>1.221316477394494E-3</v>
      </c>
    </row>
    <row r="40" spans="1:35" outlineLevel="1" x14ac:dyDescent="0.2">
      <c r="A40" s="21">
        <f t="shared" si="18"/>
        <v>35.5</v>
      </c>
      <c r="B40" s="9" t="s">
        <v>46</v>
      </c>
      <c r="C40" s="41">
        <f t="shared" si="0"/>
        <v>3</v>
      </c>
      <c r="D40" s="11">
        <f t="shared" si="0"/>
        <v>246.3115852</v>
      </c>
      <c r="E40" s="12">
        <f t="shared" si="1"/>
        <v>3.8220492577766642E-4</v>
      </c>
      <c r="G40" s="9" t="s">
        <v>46</v>
      </c>
      <c r="H40" s="41">
        <f t="shared" ref="H40:I40" si="179">H100+H159</f>
        <v>9</v>
      </c>
      <c r="I40" s="11">
        <f t="shared" si="179"/>
        <v>843.57579969999995</v>
      </c>
      <c r="J40" s="12">
        <f t="shared" si="3"/>
        <v>1.0836318648395917E-3</v>
      </c>
      <c r="L40" s="9" t="s">
        <v>46</v>
      </c>
      <c r="M40" s="41">
        <f t="shared" ref="M40:N40" si="180">M100+M159</f>
        <v>1</v>
      </c>
      <c r="N40" s="11">
        <f t="shared" si="180"/>
        <v>82.102397089999997</v>
      </c>
      <c r="O40" s="12">
        <f t="shared" si="5"/>
        <v>1.9956372657150336E-4</v>
      </c>
      <c r="Q40" s="9" t="s">
        <v>46</v>
      </c>
      <c r="R40" s="41">
        <f t="shared" ref="R40:S40" si="181">R100+R159</f>
        <v>3</v>
      </c>
      <c r="S40" s="11">
        <f t="shared" si="181"/>
        <v>797.77529520000007</v>
      </c>
      <c r="T40" s="12">
        <f t="shared" si="7"/>
        <v>2.332615927621638E-3</v>
      </c>
      <c r="V40" s="9" t="s">
        <v>46</v>
      </c>
      <c r="W40" s="41">
        <f t="shared" ref="W40:X40" si="182">W100+W159</f>
        <v>1</v>
      </c>
      <c r="X40" s="11">
        <f t="shared" si="182"/>
        <v>183.0411604</v>
      </c>
      <c r="Y40" s="12">
        <f t="shared" si="9"/>
        <v>9.0024197767896782E-4</v>
      </c>
      <c r="AA40" s="9" t="s">
        <v>46</v>
      </c>
      <c r="AB40" s="41">
        <f t="shared" ref="AB40:AC40" si="183">AB100+AB159</f>
        <v>4</v>
      </c>
      <c r="AC40" s="11">
        <f t="shared" si="183"/>
        <v>480.50052690000001</v>
      </c>
      <c r="AD40" s="12">
        <f t="shared" si="11"/>
        <v>6.8657743145428458E-4</v>
      </c>
      <c r="AF40" s="27" t="s">
        <v>46</v>
      </c>
      <c r="AG40" s="28">
        <v>3</v>
      </c>
      <c r="AH40" s="29">
        <v>313.35852691999997</v>
      </c>
      <c r="AI40" s="30">
        <f t="shared" si="12"/>
        <v>1.0292807015859318E-3</v>
      </c>
    </row>
    <row r="41" spans="1:35" outlineLevel="1" x14ac:dyDescent="0.2">
      <c r="A41" s="21">
        <f t="shared" si="18"/>
        <v>36.5</v>
      </c>
      <c r="B41" s="9" t="s">
        <v>47</v>
      </c>
      <c r="C41" s="41">
        <f t="shared" si="0"/>
        <v>1</v>
      </c>
      <c r="D41" s="11">
        <f t="shared" si="0"/>
        <v>139.2598533</v>
      </c>
      <c r="E41" s="12">
        <f t="shared" si="1"/>
        <v>2.1609134564708741E-4</v>
      </c>
      <c r="G41" s="9" t="s">
        <v>47</v>
      </c>
      <c r="H41" s="41">
        <f t="shared" ref="H41:I41" si="184">H101+H160</f>
        <v>3</v>
      </c>
      <c r="I41" s="11">
        <f t="shared" si="184"/>
        <v>402.21247820000002</v>
      </c>
      <c r="J41" s="12">
        <f t="shared" si="3"/>
        <v>5.1666993999664366E-4</v>
      </c>
      <c r="L41" s="9" t="s">
        <v>47</v>
      </c>
      <c r="M41" s="41">
        <f t="shared" ref="M41:N41" si="185">M101+M160</f>
        <v>1</v>
      </c>
      <c r="N41" s="11">
        <f t="shared" si="185"/>
        <v>249.0791523</v>
      </c>
      <c r="O41" s="12">
        <f t="shared" si="5"/>
        <v>6.0542889861998114E-4</v>
      </c>
      <c r="Q41" s="9" t="s">
        <v>47</v>
      </c>
      <c r="R41" s="41">
        <f t="shared" ref="R41:S41" si="186">R101+R160</f>
        <v>2</v>
      </c>
      <c r="S41" s="11">
        <f t="shared" si="186"/>
        <v>234.46267610000001</v>
      </c>
      <c r="T41" s="12">
        <f t="shared" si="7"/>
        <v>6.8554563671534101E-4</v>
      </c>
      <c r="V41" s="9" t="s">
        <v>47</v>
      </c>
      <c r="W41" s="41">
        <f t="shared" ref="W41:X41" si="187">W101+W160</f>
        <v>1</v>
      </c>
      <c r="X41" s="11">
        <f t="shared" si="187"/>
        <v>256.4905364</v>
      </c>
      <c r="Y41" s="12">
        <f t="shared" si="9"/>
        <v>1.2614842871411084E-3</v>
      </c>
      <c r="AA41" s="9" t="s">
        <v>47</v>
      </c>
      <c r="AB41" s="41">
        <f t="shared" ref="AB41:AC41" si="188">AB101+AB160</f>
        <v>5</v>
      </c>
      <c r="AC41" s="11">
        <f t="shared" si="188"/>
        <v>809.31668730000001</v>
      </c>
      <c r="AD41" s="12">
        <f t="shared" si="11"/>
        <v>1.1564161562619181E-3</v>
      </c>
      <c r="AF41" s="27" t="s">
        <v>47</v>
      </c>
      <c r="AG41" s="28">
        <v>1</v>
      </c>
      <c r="AH41" s="29">
        <v>151.68597793000001</v>
      </c>
      <c r="AI41" s="30">
        <f t="shared" si="12"/>
        <v>4.982390341156975E-4</v>
      </c>
    </row>
    <row r="42" spans="1:35" outlineLevel="1" x14ac:dyDescent="0.2">
      <c r="A42" s="21">
        <f t="shared" si="18"/>
        <v>37.5</v>
      </c>
      <c r="B42" s="9" t="s">
        <v>48</v>
      </c>
      <c r="C42" s="41">
        <f t="shared" si="0"/>
        <v>2</v>
      </c>
      <c r="D42" s="11">
        <f t="shared" si="0"/>
        <v>163.38651089999999</v>
      </c>
      <c r="E42" s="12">
        <f t="shared" si="1"/>
        <v>2.5352899751305072E-4</v>
      </c>
      <c r="G42" s="9" t="s">
        <v>48</v>
      </c>
      <c r="H42" s="41">
        <f t="shared" ref="H42:I42" si="189">H102+H161</f>
        <v>3</v>
      </c>
      <c r="I42" s="11">
        <f t="shared" si="189"/>
        <v>232.8398713</v>
      </c>
      <c r="J42" s="12">
        <f t="shared" si="3"/>
        <v>2.9909903062126636E-4</v>
      </c>
      <c r="L42" s="9" t="s">
        <v>48</v>
      </c>
      <c r="M42" s="41">
        <f t="shared" ref="M42:N42" si="190">M102+M161</f>
        <v>2</v>
      </c>
      <c r="N42" s="11">
        <f t="shared" si="190"/>
        <v>370.87425969999998</v>
      </c>
      <c r="O42" s="12">
        <f t="shared" si="5"/>
        <v>9.0147245364891114E-4</v>
      </c>
      <c r="Q42" s="9" t="s">
        <v>48</v>
      </c>
      <c r="R42" s="41">
        <f t="shared" ref="R42:S42" si="191">R102+R161</f>
        <v>4</v>
      </c>
      <c r="S42" s="11">
        <f t="shared" si="191"/>
        <v>381.43988589999998</v>
      </c>
      <c r="T42" s="12">
        <f t="shared" si="7"/>
        <v>1.1152924371485603E-3</v>
      </c>
      <c r="V42" s="9" t="s">
        <v>48</v>
      </c>
      <c r="W42" s="41">
        <f t="shared" ref="W42:X42" si="192">W102+W161</f>
        <v>1</v>
      </c>
      <c r="X42" s="11">
        <f t="shared" si="192"/>
        <v>62.517870279999997</v>
      </c>
      <c r="Y42" s="12">
        <f t="shared" si="9"/>
        <v>3.0747844396393129E-4</v>
      </c>
      <c r="AA42" s="9" t="s">
        <v>48</v>
      </c>
      <c r="AB42" s="41">
        <f t="shared" ref="AB42:AC42" si="193">AB102+AB161</f>
        <v>5</v>
      </c>
      <c r="AC42" s="11">
        <f t="shared" si="193"/>
        <v>731.96192370000006</v>
      </c>
      <c r="AD42" s="12">
        <f t="shared" si="11"/>
        <v>1.0458855076362311E-3</v>
      </c>
      <c r="AF42" s="27" t="s">
        <v>48</v>
      </c>
      <c r="AG42" s="28">
        <v>1</v>
      </c>
      <c r="AH42" s="29">
        <v>78.356543337000005</v>
      </c>
      <c r="AI42" s="30">
        <f t="shared" si="12"/>
        <v>2.5737572451744995E-4</v>
      </c>
    </row>
    <row r="43" spans="1:35" outlineLevel="1" x14ac:dyDescent="0.2">
      <c r="A43" s="21">
        <f t="shared" si="18"/>
        <v>38.5</v>
      </c>
      <c r="B43" s="9" t="s">
        <v>49</v>
      </c>
      <c r="C43" s="41">
        <f t="shared" si="0"/>
        <v>2</v>
      </c>
      <c r="D43" s="11">
        <f t="shared" si="0"/>
        <v>163.0909991</v>
      </c>
      <c r="E43" s="12">
        <f t="shared" si="1"/>
        <v>2.5307044796698001E-4</v>
      </c>
      <c r="G43" s="9" t="s">
        <v>49</v>
      </c>
      <c r="H43" s="41">
        <f t="shared" ref="H43:I43" si="194">H103+H162</f>
        <v>4</v>
      </c>
      <c r="I43" s="11">
        <f t="shared" si="194"/>
        <v>596.15858549999996</v>
      </c>
      <c r="J43" s="12">
        <f t="shared" si="3"/>
        <v>7.6580722203652639E-4</v>
      </c>
      <c r="L43" s="9" t="s">
        <v>49</v>
      </c>
      <c r="M43" s="41">
        <f t="shared" ref="M43:N43" si="195">M103+M162</f>
        <v>2</v>
      </c>
      <c r="N43" s="11">
        <f t="shared" si="195"/>
        <v>193.8252756</v>
      </c>
      <c r="O43" s="12">
        <f t="shared" si="5"/>
        <v>4.7112503012650689E-4</v>
      </c>
      <c r="Q43" s="9" t="s">
        <v>49</v>
      </c>
      <c r="R43" s="41">
        <f t="shared" ref="R43:S43" si="196">R103+R162</f>
        <v>2</v>
      </c>
      <c r="S43" s="11">
        <f t="shared" si="196"/>
        <v>197.45831849999999</v>
      </c>
      <c r="T43" s="12">
        <f t="shared" si="7"/>
        <v>5.7734856111208181E-4</v>
      </c>
      <c r="V43" s="9" t="s">
        <v>49</v>
      </c>
      <c r="W43" s="41">
        <f t="shared" ref="W43:X43" si="197">W103+W162</f>
        <v>1</v>
      </c>
      <c r="X43" s="11">
        <f t="shared" si="197"/>
        <v>89.439668080000004</v>
      </c>
      <c r="Y43" s="12">
        <f t="shared" si="9"/>
        <v>4.3988654518653091E-4</v>
      </c>
      <c r="AA43" s="9" t="s">
        <v>49</v>
      </c>
      <c r="AB43" s="41">
        <f t="shared" ref="AB43:AC43" si="198">AB103+AB162</f>
        <v>3</v>
      </c>
      <c r="AC43" s="11">
        <f t="shared" si="198"/>
        <v>434.0927658</v>
      </c>
      <c r="AD43" s="12">
        <f t="shared" si="11"/>
        <v>6.2026632536425275E-4</v>
      </c>
      <c r="AF43" s="27" t="s">
        <v>49</v>
      </c>
      <c r="AG43" s="28">
        <v>2</v>
      </c>
      <c r="AH43" s="29">
        <v>209.58565744000001</v>
      </c>
      <c r="AI43" s="30">
        <f t="shared" si="12"/>
        <v>6.8842062366238283E-4</v>
      </c>
    </row>
    <row r="44" spans="1:35" outlineLevel="1" x14ac:dyDescent="0.2">
      <c r="A44" s="21">
        <f t="shared" si="18"/>
        <v>39.5</v>
      </c>
      <c r="B44" s="9" t="s">
        <v>50</v>
      </c>
      <c r="C44" s="41">
        <f t="shared" si="0"/>
        <v>0</v>
      </c>
      <c r="D44" s="11">
        <f t="shared" si="0"/>
        <v>0</v>
      </c>
      <c r="E44" s="12">
        <f t="shared" si="1"/>
        <v>0</v>
      </c>
      <c r="G44" s="9" t="s">
        <v>50</v>
      </c>
      <c r="H44" s="41">
        <f t="shared" ref="H44:I44" si="199">H104+H163</f>
        <v>3</v>
      </c>
      <c r="I44" s="11">
        <f t="shared" si="199"/>
        <v>246.2170022</v>
      </c>
      <c r="J44" s="12">
        <f t="shared" si="3"/>
        <v>3.1628288690131311E-4</v>
      </c>
      <c r="L44" s="9" t="s">
        <v>50</v>
      </c>
      <c r="M44" s="41">
        <f t="shared" ref="M44:N44" si="200">M104+M163</f>
        <v>2</v>
      </c>
      <c r="N44" s="11">
        <f t="shared" si="200"/>
        <v>251.34940219999999</v>
      </c>
      <c r="O44" s="12">
        <f t="shared" si="5"/>
        <v>6.1094712398672576E-4</v>
      </c>
      <c r="Q44" s="9" t="s">
        <v>50</v>
      </c>
      <c r="R44" s="41">
        <f t="shared" ref="R44:S44" si="201">R104+R163</f>
        <v>2</v>
      </c>
      <c r="S44" s="11">
        <f t="shared" si="201"/>
        <v>123.82601289999999</v>
      </c>
      <c r="T44" s="12">
        <f t="shared" si="7"/>
        <v>3.6205499428509051E-4</v>
      </c>
      <c r="V44" s="9" t="s">
        <v>50</v>
      </c>
      <c r="W44" s="41">
        <f t="shared" ref="W44:X44" si="202">W104+W163</f>
        <v>1</v>
      </c>
      <c r="X44" s="11">
        <f t="shared" si="202"/>
        <v>98.968775669999999</v>
      </c>
      <c r="Y44" s="12">
        <f t="shared" si="9"/>
        <v>4.8675306768666501E-4</v>
      </c>
      <c r="AA44" s="9" t="s">
        <v>50</v>
      </c>
      <c r="AB44" s="41">
        <f t="shared" ref="AB44:AC44" si="203">AB104+AB163</f>
        <v>2</v>
      </c>
      <c r="AC44" s="11">
        <f t="shared" si="203"/>
        <v>189.5735056</v>
      </c>
      <c r="AD44" s="12">
        <f t="shared" si="11"/>
        <v>2.7087772699512609E-4</v>
      </c>
      <c r="AF44" s="27" t="s">
        <v>50</v>
      </c>
      <c r="AG44" s="28">
        <v>0</v>
      </c>
      <c r="AH44" s="29">
        <v>0</v>
      </c>
      <c r="AI44" s="30">
        <f t="shared" si="12"/>
        <v>0</v>
      </c>
    </row>
    <row r="45" spans="1:35" outlineLevel="1" x14ac:dyDescent="0.2">
      <c r="A45" s="21">
        <f t="shared" si="18"/>
        <v>40.5</v>
      </c>
      <c r="B45" s="9" t="s">
        <v>51</v>
      </c>
      <c r="C45" s="41">
        <f t="shared" si="0"/>
        <v>0</v>
      </c>
      <c r="D45" s="11">
        <f t="shared" si="0"/>
        <v>0</v>
      </c>
      <c r="E45" s="12">
        <f t="shared" si="1"/>
        <v>0</v>
      </c>
      <c r="G45" s="9" t="s">
        <v>51</v>
      </c>
      <c r="H45" s="41">
        <f t="shared" ref="H45:I45" si="204">H105+H164</f>
        <v>6</v>
      </c>
      <c r="I45" s="11">
        <f t="shared" si="204"/>
        <v>551.53216829999997</v>
      </c>
      <c r="J45" s="12">
        <f t="shared" si="3"/>
        <v>7.0848148117394667E-4</v>
      </c>
      <c r="L45" s="9" t="s">
        <v>51</v>
      </c>
      <c r="M45" s="41">
        <f t="shared" ref="M45:N45" si="205">M105+M164</f>
        <v>1</v>
      </c>
      <c r="N45" s="11">
        <f t="shared" si="205"/>
        <v>135.71307479999999</v>
      </c>
      <c r="O45" s="12">
        <f t="shared" si="5"/>
        <v>3.2987352271671876E-4</v>
      </c>
      <c r="Q45" s="9" t="s">
        <v>51</v>
      </c>
      <c r="R45" s="41">
        <f t="shared" ref="R45:S45" si="206">R105+R164</f>
        <v>1</v>
      </c>
      <c r="S45" s="11">
        <f t="shared" si="206"/>
        <v>99.392141390000006</v>
      </c>
      <c r="T45" s="12">
        <f t="shared" si="7"/>
        <v>2.9061277465180629E-4</v>
      </c>
      <c r="V45" s="9" t="s">
        <v>51</v>
      </c>
      <c r="W45" s="41">
        <f t="shared" ref="W45:X45" si="207">W105+W164</f>
        <v>3</v>
      </c>
      <c r="X45" s="11">
        <f t="shared" si="207"/>
        <v>224.37328783999999</v>
      </c>
      <c r="Y45" s="12">
        <f t="shared" si="9"/>
        <v>1.103523666163416E-3</v>
      </c>
      <c r="AA45" s="9" t="s">
        <v>51</v>
      </c>
      <c r="AB45" s="41">
        <f t="shared" ref="AB45:AC45" si="208">AB105+AB164</f>
        <v>7</v>
      </c>
      <c r="AC45" s="11">
        <f t="shared" si="208"/>
        <v>1018.425258</v>
      </c>
      <c r="AD45" s="12">
        <f t="shared" si="11"/>
        <v>1.4552071405143905E-3</v>
      </c>
      <c r="AF45" s="27" t="s">
        <v>51</v>
      </c>
      <c r="AG45" s="28">
        <v>1</v>
      </c>
      <c r="AH45" s="29">
        <v>73.974213402999993</v>
      </c>
      <c r="AI45" s="30">
        <f t="shared" si="12"/>
        <v>2.4298119798777895E-4</v>
      </c>
    </row>
    <row r="46" spans="1:35" outlineLevel="1" x14ac:dyDescent="0.2">
      <c r="A46" s="21">
        <f t="shared" si="18"/>
        <v>41.5</v>
      </c>
      <c r="B46" s="9" t="s">
        <v>52</v>
      </c>
      <c r="C46" s="41">
        <f t="shared" si="0"/>
        <v>1</v>
      </c>
      <c r="D46" s="11">
        <f t="shared" si="0"/>
        <v>77.04429983</v>
      </c>
      <c r="E46" s="12">
        <f t="shared" si="1"/>
        <v>1.1955065318672403E-4</v>
      </c>
      <c r="G46" s="9" t="s">
        <v>52</v>
      </c>
      <c r="H46" s="41">
        <f t="shared" ref="H46:I46" si="209">H106+H165</f>
        <v>1</v>
      </c>
      <c r="I46" s="11">
        <f t="shared" si="209"/>
        <v>235.5656956</v>
      </c>
      <c r="J46" s="12">
        <f t="shared" si="3"/>
        <v>3.0260054177235027E-4</v>
      </c>
      <c r="L46" s="9" t="s">
        <v>52</v>
      </c>
      <c r="M46" s="41">
        <f t="shared" ref="M46:N46" si="210">M106+M165</f>
        <v>4</v>
      </c>
      <c r="N46" s="11">
        <f t="shared" si="210"/>
        <v>359.36493000000002</v>
      </c>
      <c r="O46" s="12">
        <f t="shared" si="5"/>
        <v>8.7349708622140121E-4</v>
      </c>
      <c r="Q46" s="9" t="s">
        <v>52</v>
      </c>
      <c r="R46" s="41">
        <f t="shared" ref="R46:S46" si="211">R106+R165</f>
        <v>3</v>
      </c>
      <c r="S46" s="11">
        <f t="shared" si="211"/>
        <v>281.93802899000002</v>
      </c>
      <c r="T46" s="12">
        <f t="shared" si="7"/>
        <v>8.2435886518578312E-4</v>
      </c>
      <c r="V46" s="9" t="s">
        <v>52</v>
      </c>
      <c r="W46" s="41">
        <f t="shared" ref="W46:X46" si="212">W106+W165</f>
        <v>1</v>
      </c>
      <c r="X46" s="11">
        <f t="shared" si="212"/>
        <v>71.168298390000004</v>
      </c>
      <c r="Y46" s="12">
        <f t="shared" si="9"/>
        <v>3.5002340211704922E-4</v>
      </c>
      <c r="AA46" s="9" t="s">
        <v>52</v>
      </c>
      <c r="AB46" s="41">
        <f t="shared" ref="AB46:AC46" si="213">AB106+AB165</f>
        <v>3</v>
      </c>
      <c r="AC46" s="11">
        <f t="shared" si="213"/>
        <v>2944.405792</v>
      </c>
      <c r="AD46" s="12">
        <f t="shared" si="11"/>
        <v>4.2072015589094212E-3</v>
      </c>
      <c r="AF46" s="27" t="s">
        <v>52</v>
      </c>
      <c r="AG46" s="28">
        <v>0</v>
      </c>
      <c r="AH46" s="29">
        <v>0</v>
      </c>
      <c r="AI46" s="30">
        <f t="shared" si="12"/>
        <v>0</v>
      </c>
    </row>
    <row r="47" spans="1:35" outlineLevel="1" x14ac:dyDescent="0.2">
      <c r="A47" s="21">
        <f t="shared" si="18"/>
        <v>42.5</v>
      </c>
      <c r="B47" s="9" t="s">
        <v>53</v>
      </c>
      <c r="C47" s="41">
        <f t="shared" si="0"/>
        <v>0</v>
      </c>
      <c r="D47" s="11">
        <f t="shared" si="0"/>
        <v>0</v>
      </c>
      <c r="E47" s="12">
        <f t="shared" si="1"/>
        <v>0</v>
      </c>
      <c r="G47" s="9" t="s">
        <v>53</v>
      </c>
      <c r="H47" s="41">
        <f t="shared" ref="H47:I47" si="214">H107+H166</f>
        <v>1</v>
      </c>
      <c r="I47" s="11">
        <f t="shared" si="214"/>
        <v>92.618529260000003</v>
      </c>
      <c r="J47" s="12">
        <f t="shared" si="3"/>
        <v>1.1897495117380866E-4</v>
      </c>
      <c r="L47" s="9" t="s">
        <v>53</v>
      </c>
      <c r="M47" s="41">
        <f t="shared" ref="M47:N47" si="215">M107+M166</f>
        <v>0</v>
      </c>
      <c r="N47" s="11">
        <f t="shared" si="215"/>
        <v>0</v>
      </c>
      <c r="O47" s="12">
        <f t="shared" si="5"/>
        <v>0</v>
      </c>
      <c r="Q47" s="9" t="s">
        <v>53</v>
      </c>
      <c r="R47" s="41">
        <f t="shared" ref="R47:S47" si="216">R107+R166</f>
        <v>0</v>
      </c>
      <c r="S47" s="11">
        <f t="shared" si="216"/>
        <v>0</v>
      </c>
      <c r="T47" s="12">
        <f t="shared" si="7"/>
        <v>0</v>
      </c>
      <c r="V47" s="9" t="s">
        <v>53</v>
      </c>
      <c r="W47" s="41">
        <f t="shared" ref="W47:X47" si="217">W107+W166</f>
        <v>1</v>
      </c>
      <c r="X47" s="11">
        <f t="shared" si="217"/>
        <v>120.00842110000001</v>
      </c>
      <c r="Y47" s="12">
        <f t="shared" si="9"/>
        <v>5.9023127974659837E-4</v>
      </c>
      <c r="AA47" s="9" t="s">
        <v>53</v>
      </c>
      <c r="AB47" s="41">
        <f t="shared" ref="AB47:AC47" si="218">AB107+AB166</f>
        <v>3</v>
      </c>
      <c r="AC47" s="11">
        <f t="shared" si="218"/>
        <v>337.62345379999999</v>
      </c>
      <c r="AD47" s="12">
        <f t="shared" si="11"/>
        <v>4.8242328724224399E-4</v>
      </c>
      <c r="AF47" s="27" t="s">
        <v>53</v>
      </c>
      <c r="AG47" s="28">
        <v>0</v>
      </c>
      <c r="AH47" s="29">
        <v>0</v>
      </c>
      <c r="AI47" s="30">
        <f t="shared" si="12"/>
        <v>0</v>
      </c>
    </row>
    <row r="48" spans="1:35" outlineLevel="1" x14ac:dyDescent="0.2">
      <c r="A48" s="21">
        <f t="shared" si="18"/>
        <v>43.5</v>
      </c>
      <c r="B48" s="9" t="s">
        <v>54</v>
      </c>
      <c r="C48" s="41">
        <f t="shared" si="0"/>
        <v>2</v>
      </c>
      <c r="D48" s="11">
        <f t="shared" si="0"/>
        <v>344.85645620000003</v>
      </c>
      <c r="E48" s="12">
        <f t="shared" si="1"/>
        <v>5.3511829798361468E-4</v>
      </c>
      <c r="G48" s="9" t="s">
        <v>54</v>
      </c>
      <c r="H48" s="41">
        <f t="shared" ref="H48:I48" si="219">H108+H167</f>
        <v>2</v>
      </c>
      <c r="I48" s="11">
        <f t="shared" si="219"/>
        <v>304.16250530000002</v>
      </c>
      <c r="J48" s="12">
        <f t="shared" si="3"/>
        <v>3.9071792119894455E-4</v>
      </c>
      <c r="L48" s="9" t="s">
        <v>54</v>
      </c>
      <c r="M48" s="41">
        <f t="shared" ref="M48:N48" si="220">M108+M167</f>
        <v>3</v>
      </c>
      <c r="N48" s="11">
        <f t="shared" si="220"/>
        <v>301.10594250000003</v>
      </c>
      <c r="O48" s="12">
        <f t="shared" si="5"/>
        <v>7.3188878897475823E-4</v>
      </c>
      <c r="Q48" s="9" t="s">
        <v>54</v>
      </c>
      <c r="R48" s="41">
        <f t="shared" ref="R48:S48" si="221">R108+R167</f>
        <v>3</v>
      </c>
      <c r="S48" s="11">
        <f t="shared" si="221"/>
        <v>393.18554089999998</v>
      </c>
      <c r="T48" s="12">
        <f t="shared" si="7"/>
        <v>1.1496355687273341E-3</v>
      </c>
      <c r="V48" s="9" t="s">
        <v>54</v>
      </c>
      <c r="W48" s="41">
        <f t="shared" ref="W48:X48" si="222">W108+W167</f>
        <v>3</v>
      </c>
      <c r="X48" s="11">
        <f t="shared" si="222"/>
        <v>451.44254960000001</v>
      </c>
      <c r="Y48" s="12">
        <f t="shared" si="9"/>
        <v>2.2203068029738055E-3</v>
      </c>
      <c r="AA48" s="9" t="s">
        <v>54</v>
      </c>
      <c r="AB48" s="41">
        <f t="shared" ref="AB48:AC48" si="223">AB108+AB167</f>
        <v>5</v>
      </c>
      <c r="AC48" s="11">
        <f t="shared" si="223"/>
        <v>513.25949560000004</v>
      </c>
      <c r="AD48" s="12">
        <f t="shared" si="11"/>
        <v>7.3338605564507171E-4</v>
      </c>
      <c r="AF48" s="27" t="s">
        <v>54</v>
      </c>
      <c r="AG48" s="28">
        <v>1</v>
      </c>
      <c r="AH48" s="29">
        <v>86.908126597999996</v>
      </c>
      <c r="AI48" s="30">
        <f t="shared" si="12"/>
        <v>2.8546489032081011E-4</v>
      </c>
    </row>
    <row r="49" spans="1:35" outlineLevel="1" x14ac:dyDescent="0.2">
      <c r="A49" s="21">
        <f t="shared" si="18"/>
        <v>44.5</v>
      </c>
      <c r="B49" s="9" t="s">
        <v>55</v>
      </c>
      <c r="C49" s="41">
        <f t="shared" si="0"/>
        <v>0</v>
      </c>
      <c r="D49" s="11">
        <f t="shared" si="0"/>
        <v>0</v>
      </c>
      <c r="E49" s="12">
        <f t="shared" si="1"/>
        <v>0</v>
      </c>
      <c r="G49" s="9" t="s">
        <v>55</v>
      </c>
      <c r="H49" s="41">
        <f t="shared" ref="H49:I49" si="224">H109+H168</f>
        <v>2</v>
      </c>
      <c r="I49" s="11">
        <f t="shared" si="224"/>
        <v>117.7678221</v>
      </c>
      <c r="J49" s="12">
        <f t="shared" si="3"/>
        <v>1.5128096932807294E-4</v>
      </c>
      <c r="L49" s="9" t="s">
        <v>55</v>
      </c>
      <c r="M49" s="41">
        <f t="shared" ref="M49:N49" si="225">M109+M168</f>
        <v>0</v>
      </c>
      <c r="N49" s="11">
        <f t="shared" si="225"/>
        <v>0</v>
      </c>
      <c r="O49" s="12">
        <f t="shared" si="5"/>
        <v>0</v>
      </c>
      <c r="Q49" s="9" t="s">
        <v>55</v>
      </c>
      <c r="R49" s="41">
        <f t="shared" ref="R49:S49" si="226">R109+R168</f>
        <v>2</v>
      </c>
      <c r="S49" s="11">
        <f t="shared" si="226"/>
        <v>209.66367170000001</v>
      </c>
      <c r="T49" s="12">
        <f t="shared" si="7"/>
        <v>6.1303580468538685E-4</v>
      </c>
      <c r="V49" s="9" t="s">
        <v>55</v>
      </c>
      <c r="W49" s="41">
        <f t="shared" ref="W49:X49" si="227">W109+W168</f>
        <v>0</v>
      </c>
      <c r="X49" s="11">
        <f t="shared" si="227"/>
        <v>0</v>
      </c>
      <c r="Y49" s="12">
        <f t="shared" si="9"/>
        <v>0</v>
      </c>
      <c r="AA49" s="9" t="s">
        <v>55</v>
      </c>
      <c r="AB49" s="41">
        <f t="shared" ref="AB49:AC49" si="228">AB109+AB168</f>
        <v>7</v>
      </c>
      <c r="AC49" s="11">
        <f t="shared" si="228"/>
        <v>859.65385630000003</v>
      </c>
      <c r="AD49" s="12">
        <f t="shared" si="11"/>
        <v>1.2283419133920302E-3</v>
      </c>
      <c r="AF49" s="27" t="s">
        <v>55</v>
      </c>
      <c r="AG49" s="28">
        <v>1</v>
      </c>
      <c r="AH49" s="29">
        <v>86.908126597999996</v>
      </c>
      <c r="AI49" s="30">
        <f t="shared" si="12"/>
        <v>2.8546489032081011E-4</v>
      </c>
    </row>
    <row r="50" spans="1:35" outlineLevel="1" x14ac:dyDescent="0.2">
      <c r="A50" s="21">
        <f t="shared" si="18"/>
        <v>45.5</v>
      </c>
      <c r="B50" s="9" t="s">
        <v>56</v>
      </c>
      <c r="C50" s="41">
        <f t="shared" si="0"/>
        <v>3</v>
      </c>
      <c r="D50" s="11">
        <f t="shared" si="0"/>
        <v>407.90376370000001</v>
      </c>
      <c r="E50" s="12">
        <f t="shared" si="1"/>
        <v>6.3294963410998051E-4</v>
      </c>
      <c r="G50" s="9" t="s">
        <v>56</v>
      </c>
      <c r="H50" s="41">
        <f t="shared" ref="H50:I50" si="229">H110+H169</f>
        <v>2</v>
      </c>
      <c r="I50" s="11">
        <f t="shared" si="229"/>
        <v>333.35188529999999</v>
      </c>
      <c r="J50" s="12">
        <f t="shared" si="3"/>
        <v>4.282137126786909E-4</v>
      </c>
      <c r="L50" s="9" t="s">
        <v>56</v>
      </c>
      <c r="M50" s="41">
        <f t="shared" ref="M50:N50" si="230">M110+M169</f>
        <v>2</v>
      </c>
      <c r="N50" s="11">
        <f t="shared" si="230"/>
        <v>342.58934479999999</v>
      </c>
      <c r="O50" s="12">
        <f t="shared" si="5"/>
        <v>8.3272119639859945E-4</v>
      </c>
      <c r="Q50" s="9" t="s">
        <v>56</v>
      </c>
      <c r="R50" s="41">
        <f t="shared" ref="R50:S50" si="231">R110+R169</f>
        <v>1</v>
      </c>
      <c r="S50" s="11">
        <f t="shared" si="231"/>
        <v>77.089810180000001</v>
      </c>
      <c r="T50" s="12">
        <f t="shared" si="7"/>
        <v>2.2540296768417238E-4</v>
      </c>
      <c r="V50" s="9" t="s">
        <v>56</v>
      </c>
      <c r="W50" s="41">
        <f t="shared" ref="W50:X50" si="232">W110+W169</f>
        <v>1</v>
      </c>
      <c r="X50" s="11">
        <f t="shared" si="232"/>
        <v>73.409886529999994</v>
      </c>
      <c r="Y50" s="12">
        <f t="shared" si="9"/>
        <v>3.6104809042150182E-4</v>
      </c>
      <c r="AA50" s="9" t="s">
        <v>56</v>
      </c>
      <c r="AB50" s="41">
        <f t="shared" ref="AB50:AC50" si="233">AB110+AB169</f>
        <v>2</v>
      </c>
      <c r="AC50" s="11">
        <f t="shared" si="233"/>
        <v>923.11870799999997</v>
      </c>
      <c r="AD50" s="12">
        <f t="shared" si="11"/>
        <v>1.3190255493683157E-3</v>
      </c>
      <c r="AF50" s="27" t="s">
        <v>56</v>
      </c>
      <c r="AG50" s="28">
        <v>2</v>
      </c>
      <c r="AH50" s="29">
        <v>546.38695996000001</v>
      </c>
      <c r="AI50" s="30">
        <f t="shared" si="12"/>
        <v>1.7947032078964602E-3</v>
      </c>
    </row>
    <row r="51" spans="1:35" outlineLevel="1" x14ac:dyDescent="0.2">
      <c r="A51" s="21">
        <f t="shared" si="18"/>
        <v>46.5</v>
      </c>
      <c r="B51" s="9" t="s">
        <v>57</v>
      </c>
      <c r="C51" s="41">
        <f t="shared" si="0"/>
        <v>0</v>
      </c>
      <c r="D51" s="11">
        <f t="shared" si="0"/>
        <v>0</v>
      </c>
      <c r="E51" s="12">
        <f t="shared" si="1"/>
        <v>0</v>
      </c>
      <c r="G51" s="9" t="s">
        <v>57</v>
      </c>
      <c r="H51" s="41">
        <f t="shared" ref="H51:I51" si="234">H111+H170</f>
        <v>2</v>
      </c>
      <c r="I51" s="11">
        <f t="shared" si="234"/>
        <v>123.7642189</v>
      </c>
      <c r="J51" s="12">
        <f t="shared" si="3"/>
        <v>1.589837586316696E-4</v>
      </c>
      <c r="L51" s="9" t="s">
        <v>57</v>
      </c>
      <c r="M51" s="41">
        <f t="shared" ref="M51:N51" si="235">M111+M170</f>
        <v>0</v>
      </c>
      <c r="N51" s="11">
        <f t="shared" si="235"/>
        <v>0</v>
      </c>
      <c r="O51" s="12">
        <f t="shared" si="5"/>
        <v>0</v>
      </c>
      <c r="Q51" s="9" t="s">
        <v>57</v>
      </c>
      <c r="R51" s="41">
        <f t="shared" ref="R51:S51" si="236">R111+R170</f>
        <v>1</v>
      </c>
      <c r="S51" s="11">
        <f t="shared" si="236"/>
        <v>189.65225219999999</v>
      </c>
      <c r="T51" s="12">
        <f t="shared" si="7"/>
        <v>5.5452439659732869E-4</v>
      </c>
      <c r="V51" s="9" t="s">
        <v>57</v>
      </c>
      <c r="W51" s="41">
        <f t="shared" ref="W51:X51" si="237">W111+W170</f>
        <v>0</v>
      </c>
      <c r="X51" s="11">
        <f t="shared" si="237"/>
        <v>0</v>
      </c>
      <c r="Y51" s="12">
        <f t="shared" si="9"/>
        <v>0</v>
      </c>
      <c r="AA51" s="9" t="s">
        <v>57</v>
      </c>
      <c r="AB51" s="41">
        <f t="shared" ref="AB51:AC51" si="238">AB111+AB170</f>
        <v>2</v>
      </c>
      <c r="AC51" s="11">
        <f t="shared" si="238"/>
        <v>450.35749479999998</v>
      </c>
      <c r="AD51" s="12">
        <f t="shared" si="11"/>
        <v>6.4350666587369002E-4</v>
      </c>
      <c r="AF51" s="27" t="s">
        <v>57</v>
      </c>
      <c r="AG51" s="28">
        <v>1</v>
      </c>
      <c r="AH51" s="29">
        <v>36.434229696999999</v>
      </c>
      <c r="AI51" s="30">
        <f t="shared" si="12"/>
        <v>1.1967457810345502E-4</v>
      </c>
    </row>
    <row r="52" spans="1:35" outlineLevel="1" x14ac:dyDescent="0.2">
      <c r="A52" s="21">
        <f t="shared" si="18"/>
        <v>47.5</v>
      </c>
      <c r="B52" s="9" t="s">
        <v>58</v>
      </c>
      <c r="C52" s="41">
        <f t="shared" si="0"/>
        <v>3</v>
      </c>
      <c r="D52" s="11">
        <f t="shared" si="0"/>
        <v>281.457807</v>
      </c>
      <c r="E52" s="12">
        <f t="shared" si="1"/>
        <v>4.3674178032117902E-4</v>
      </c>
      <c r="G52" s="9" t="s">
        <v>58</v>
      </c>
      <c r="H52" s="41">
        <f t="shared" ref="H52:I52" si="239">H112+H171</f>
        <v>1</v>
      </c>
      <c r="I52" s="11">
        <f t="shared" si="239"/>
        <v>678.88822489999995</v>
      </c>
      <c r="J52" s="12">
        <f t="shared" si="3"/>
        <v>8.7207920548177287E-4</v>
      </c>
      <c r="L52" s="9" t="s">
        <v>58</v>
      </c>
      <c r="M52" s="41">
        <f t="shared" ref="M52:N52" si="240">M112+M171</f>
        <v>2</v>
      </c>
      <c r="N52" s="11">
        <f t="shared" si="240"/>
        <v>212.02427639000001</v>
      </c>
      <c r="O52" s="12">
        <f t="shared" si="5"/>
        <v>5.1536077166702387E-4</v>
      </c>
      <c r="Q52" s="9" t="s">
        <v>58</v>
      </c>
      <c r="R52" s="41">
        <f t="shared" ref="R52:S52" si="241">R112+R171</f>
        <v>1</v>
      </c>
      <c r="S52" s="11">
        <f t="shared" si="241"/>
        <v>286.30171960000001</v>
      </c>
      <c r="T52" s="12">
        <f t="shared" si="7"/>
        <v>8.3711786421889704E-4</v>
      </c>
      <c r="V52" s="9" t="s">
        <v>58</v>
      </c>
      <c r="W52" s="41">
        <f t="shared" ref="W52:X52" si="242">W112+W171</f>
        <v>1</v>
      </c>
      <c r="X52" s="11">
        <f t="shared" si="242"/>
        <v>152.10699959999999</v>
      </c>
      <c r="Y52" s="12">
        <f t="shared" si="9"/>
        <v>7.4810007672306011E-4</v>
      </c>
      <c r="AA52" s="9" t="s">
        <v>58</v>
      </c>
      <c r="AB52" s="41">
        <f t="shared" ref="AB52:AC52" si="243">AB112+AB171</f>
        <v>1</v>
      </c>
      <c r="AC52" s="11">
        <f t="shared" si="243"/>
        <v>98.968775669999999</v>
      </c>
      <c r="AD52" s="12">
        <f t="shared" si="11"/>
        <v>1.4141447093111165E-4</v>
      </c>
      <c r="AF52" s="27" t="s">
        <v>58</v>
      </c>
      <c r="AG52" s="28">
        <v>0</v>
      </c>
      <c r="AH52" s="29">
        <v>0</v>
      </c>
      <c r="AI52" s="30">
        <f t="shared" si="12"/>
        <v>0</v>
      </c>
    </row>
    <row r="53" spans="1:35" outlineLevel="1" x14ac:dyDescent="0.2">
      <c r="A53" s="21">
        <f t="shared" si="18"/>
        <v>48.5</v>
      </c>
      <c r="B53" s="9" t="s">
        <v>59</v>
      </c>
      <c r="C53" s="41">
        <f t="shared" si="0"/>
        <v>0</v>
      </c>
      <c r="D53" s="11">
        <f t="shared" si="0"/>
        <v>0</v>
      </c>
      <c r="E53" s="12">
        <f t="shared" si="1"/>
        <v>0</v>
      </c>
      <c r="G53" s="9" t="s">
        <v>59</v>
      </c>
      <c r="H53" s="41">
        <f t="shared" ref="H53:I53" si="244">H113+H172</f>
        <v>1</v>
      </c>
      <c r="I53" s="11">
        <f t="shared" si="244"/>
        <v>47.836273640000002</v>
      </c>
      <c r="J53" s="12">
        <f t="shared" si="3"/>
        <v>6.1449025007503678E-5</v>
      </c>
      <c r="L53" s="9" t="s">
        <v>59</v>
      </c>
      <c r="M53" s="41">
        <f t="shared" ref="M53:N53" si="245">M113+M172</f>
        <v>1</v>
      </c>
      <c r="N53" s="11">
        <f t="shared" si="245"/>
        <v>152.2446491</v>
      </c>
      <c r="O53" s="12">
        <f t="shared" si="5"/>
        <v>3.7005630288311568E-4</v>
      </c>
      <c r="Q53" s="9" t="s">
        <v>59</v>
      </c>
      <c r="R53" s="41">
        <f t="shared" ref="R53:S53" si="246">R113+R172</f>
        <v>3</v>
      </c>
      <c r="S53" s="11">
        <f t="shared" si="246"/>
        <v>478.72390658</v>
      </c>
      <c r="T53" s="12">
        <f t="shared" si="7"/>
        <v>1.3997412756956993E-3</v>
      </c>
      <c r="V53" s="9" t="s">
        <v>59</v>
      </c>
      <c r="W53" s="41">
        <f t="shared" ref="W53:X53" si="247">W113+W172</f>
        <v>0</v>
      </c>
      <c r="X53" s="11">
        <f t="shared" si="247"/>
        <v>0</v>
      </c>
      <c r="Y53" s="12">
        <f t="shared" si="9"/>
        <v>0</v>
      </c>
      <c r="AA53" s="9" t="s">
        <v>59</v>
      </c>
      <c r="AB53" s="41">
        <f t="shared" ref="AB53:AC53" si="248">AB113+AB172</f>
        <v>8</v>
      </c>
      <c r="AC53" s="11">
        <f t="shared" si="248"/>
        <v>959.54570639999997</v>
      </c>
      <c r="AD53" s="12">
        <f t="shared" si="11"/>
        <v>1.3710753466045762E-3</v>
      </c>
      <c r="AF53" s="27" t="s">
        <v>59</v>
      </c>
      <c r="AG53" s="28">
        <v>0</v>
      </c>
      <c r="AH53" s="29">
        <v>0</v>
      </c>
      <c r="AI53" s="30">
        <f t="shared" si="12"/>
        <v>0</v>
      </c>
    </row>
    <row r="54" spans="1:35" outlineLevel="1" x14ac:dyDescent="0.2">
      <c r="A54" s="21">
        <f t="shared" si="18"/>
        <v>49.5</v>
      </c>
      <c r="B54" s="9" t="s">
        <v>60</v>
      </c>
      <c r="C54" s="41">
        <f t="shared" si="0"/>
        <v>0</v>
      </c>
      <c r="D54" s="11">
        <f t="shared" si="0"/>
        <v>0</v>
      </c>
      <c r="E54" s="12">
        <f t="shared" si="1"/>
        <v>0</v>
      </c>
      <c r="G54" s="9" t="s">
        <v>60</v>
      </c>
      <c r="H54" s="41">
        <f t="shared" ref="H54:I54" si="249">H114+H173</f>
        <v>0</v>
      </c>
      <c r="I54" s="11">
        <f t="shared" si="249"/>
        <v>0</v>
      </c>
      <c r="J54" s="12">
        <f t="shared" si="3"/>
        <v>0</v>
      </c>
      <c r="L54" s="9" t="s">
        <v>60</v>
      </c>
      <c r="M54" s="41">
        <f t="shared" ref="M54:N54" si="250">M114+M173</f>
        <v>2</v>
      </c>
      <c r="N54" s="11">
        <f t="shared" si="250"/>
        <v>199.11976619999999</v>
      </c>
      <c r="O54" s="12">
        <f t="shared" si="5"/>
        <v>4.8399418269553076E-4</v>
      </c>
      <c r="Q54" s="9" t="s">
        <v>60</v>
      </c>
      <c r="R54" s="41">
        <f t="shared" ref="R54:S54" si="251">R114+R173</f>
        <v>4</v>
      </c>
      <c r="S54" s="11">
        <f t="shared" si="251"/>
        <v>1305.928948</v>
      </c>
      <c r="T54" s="12">
        <f t="shared" si="7"/>
        <v>3.8184068656617002E-3</v>
      </c>
      <c r="V54" s="9" t="s">
        <v>60</v>
      </c>
      <c r="W54" s="41">
        <f t="shared" ref="W54:X54" si="252">W114+W173</f>
        <v>0</v>
      </c>
      <c r="X54" s="11">
        <f t="shared" si="252"/>
        <v>0</v>
      </c>
      <c r="Y54" s="12">
        <f t="shared" si="9"/>
        <v>0</v>
      </c>
      <c r="AA54" s="9" t="s">
        <v>60</v>
      </c>
      <c r="AB54" s="41">
        <f t="shared" ref="AB54:AC54" si="253">AB114+AB173</f>
        <v>1</v>
      </c>
      <c r="AC54" s="11">
        <f t="shared" si="253"/>
        <v>227.97101649999999</v>
      </c>
      <c r="AD54" s="12">
        <f t="shared" si="11"/>
        <v>3.257431494703993E-4</v>
      </c>
      <c r="AF54" s="27" t="s">
        <v>60</v>
      </c>
      <c r="AG54" s="28">
        <v>1</v>
      </c>
      <c r="AH54" s="29">
        <v>65.782986956000002</v>
      </c>
      <c r="AI54" s="30">
        <f t="shared" si="12"/>
        <v>2.1607568695194927E-4</v>
      </c>
    </row>
    <row r="55" spans="1:35" x14ac:dyDescent="0.2">
      <c r="A55" s="21">
        <f t="shared" si="18"/>
        <v>50.5</v>
      </c>
      <c r="B55" s="14" t="s">
        <v>61</v>
      </c>
      <c r="C55" s="42">
        <f t="shared" si="0"/>
        <v>10</v>
      </c>
      <c r="D55" s="16">
        <f t="shared" si="0"/>
        <v>1723.8401960000001</v>
      </c>
      <c r="E55" s="17">
        <f t="shared" si="1"/>
        <v>2.6749055008101095E-3</v>
      </c>
      <c r="G55" s="14" t="s">
        <v>61</v>
      </c>
      <c r="H55" s="42">
        <f t="shared" ref="H55:I55" si="254">H115+H174</f>
        <v>22</v>
      </c>
      <c r="I55" s="16">
        <f t="shared" si="254"/>
        <v>2656.3737422999998</v>
      </c>
      <c r="J55" s="17">
        <f t="shared" si="3"/>
        <v>3.4122970728927538E-3</v>
      </c>
      <c r="L55" s="14" t="s">
        <v>61</v>
      </c>
      <c r="M55" s="42">
        <f t="shared" ref="M55:N55" si="255">M115+M174</f>
        <v>25</v>
      </c>
      <c r="N55" s="16">
        <f t="shared" si="255"/>
        <v>3519.9341414</v>
      </c>
      <c r="O55" s="17">
        <f t="shared" si="5"/>
        <v>8.5557937336960769E-3</v>
      </c>
      <c r="Q55" s="14" t="s">
        <v>61</v>
      </c>
      <c r="R55" s="42">
        <f t="shared" ref="R55:S55" si="256">R115+R174</f>
        <v>17</v>
      </c>
      <c r="S55" s="16">
        <f t="shared" si="256"/>
        <v>1989.0154110000001</v>
      </c>
      <c r="T55" s="17">
        <f t="shared" si="7"/>
        <v>5.8156840101451892E-3</v>
      </c>
      <c r="V55" s="14" t="s">
        <v>61</v>
      </c>
      <c r="W55" s="42">
        <f t="shared" ref="W55:X55" si="257">W115+W174</f>
        <v>11</v>
      </c>
      <c r="X55" s="16">
        <f t="shared" si="257"/>
        <v>1095.08439</v>
      </c>
      <c r="Y55" s="17">
        <f t="shared" si="9"/>
        <v>5.3858975479865135E-3</v>
      </c>
      <c r="AA55" s="14" t="s">
        <v>61</v>
      </c>
      <c r="AB55" s="42">
        <f t="shared" ref="AB55:AC55" si="258">AB115+AB174</f>
        <v>33</v>
      </c>
      <c r="AC55" s="16">
        <f t="shared" si="258"/>
        <v>4678.6853540000002</v>
      </c>
      <c r="AD55" s="17">
        <f t="shared" si="11"/>
        <v>6.6852783568344095E-3</v>
      </c>
      <c r="AF55" s="31" t="s">
        <v>61</v>
      </c>
      <c r="AG55" s="32">
        <v>5</v>
      </c>
      <c r="AH55" s="33">
        <v>789.81683117</v>
      </c>
      <c r="AI55" s="34">
        <f t="shared" si="12"/>
        <v>2.5942910508976779E-3</v>
      </c>
    </row>
    <row r="56" spans="1:35" x14ac:dyDescent="0.2">
      <c r="A56" s="21"/>
      <c r="B56" s="37"/>
      <c r="C56" s="45"/>
      <c r="D56" s="46" t="s">
        <v>71</v>
      </c>
      <c r="E56" s="11">
        <f>SUM(D5:D55)</f>
        <v>644449.00781651004</v>
      </c>
      <c r="G56" s="37"/>
      <c r="H56" s="45"/>
      <c r="I56" s="46" t="s">
        <v>71</v>
      </c>
      <c r="J56" s="11">
        <f>SUM(I5:I55)</f>
        <v>778470.83227371972</v>
      </c>
      <c r="L56" s="37"/>
      <c r="M56" s="45"/>
      <c r="N56" s="46" t="s">
        <v>71</v>
      </c>
      <c r="O56" s="11">
        <f>SUM(N5:N55)</f>
        <v>411409.42044185993</v>
      </c>
      <c r="Q56" s="37"/>
      <c r="R56" s="45"/>
      <c r="S56" s="46" t="s">
        <v>71</v>
      </c>
      <c r="T56" s="11">
        <f>SUM(S5:S55)</f>
        <v>342008.85184447013</v>
      </c>
      <c r="V56" s="37"/>
      <c r="W56" s="45"/>
      <c r="X56" s="46" t="s">
        <v>71</v>
      </c>
      <c r="Y56" s="11">
        <f>SUM(X5:X55)</f>
        <v>203324.40048165992</v>
      </c>
      <c r="AA56" s="37"/>
      <c r="AB56" s="45"/>
      <c r="AC56" s="46" t="s">
        <v>71</v>
      </c>
      <c r="AD56" s="11">
        <f>SUM(AC5:AC55)</f>
        <v>699848.99719500018</v>
      </c>
      <c r="AH56" s="46" t="s">
        <v>71</v>
      </c>
      <c r="AI56" s="11">
        <f>SUM(AH5:AH55)</f>
        <v>304444.18751577899</v>
      </c>
    </row>
    <row r="57" spans="1:35" x14ac:dyDescent="0.2">
      <c r="D57" s="44" t="s">
        <v>63</v>
      </c>
      <c r="E57" s="22">
        <f>SUMPRODUCT($A5:$A55,E5:E55)</f>
        <v>3.8579658326149562</v>
      </c>
      <c r="I57" s="44" t="s">
        <v>63</v>
      </c>
      <c r="J57" s="22">
        <f>SUMPRODUCT($A5:$A55,J5:J55)</f>
        <v>4.5330937103934872</v>
      </c>
      <c r="N57" s="44" t="s">
        <v>63</v>
      </c>
      <c r="O57" s="22">
        <f>SUMPRODUCT($A5:$A55,O5:O55)</f>
        <v>5.9187300943637382</v>
      </c>
      <c r="S57" s="44" t="s">
        <v>63</v>
      </c>
      <c r="T57" s="22">
        <f>SUMPRODUCT($A5:$A55,T5:T55)</f>
        <v>6.2513559819423561</v>
      </c>
      <c r="X57" s="44" t="s">
        <v>63</v>
      </c>
      <c r="Y57" s="22">
        <f>SUMPRODUCT($A5:$A55,Y5:Y55)</f>
        <v>5.918502692850363</v>
      </c>
      <c r="AC57" s="44" t="s">
        <v>63</v>
      </c>
      <c r="AD57" s="22">
        <f>SUMPRODUCT($A5:$A55,AD5:AD55)</f>
        <v>5.9309271478082533</v>
      </c>
      <c r="AH57" s="44" t="s">
        <v>63</v>
      </c>
      <c r="AI57" s="22">
        <f>SUMPRODUCT($A5:$A55,AI5:AI55)</f>
        <v>3.8193551633696297</v>
      </c>
    </row>
    <row r="60" spans="1:35" x14ac:dyDescent="0.2">
      <c r="B60" s="20" t="s">
        <v>62</v>
      </c>
    </row>
    <row r="61" spans="1:35" x14ac:dyDescent="0.2">
      <c r="B61" s="4" t="s">
        <v>0</v>
      </c>
      <c r="C61" s="4"/>
    </row>
    <row r="63" spans="1:35" x14ac:dyDescent="0.2">
      <c r="B63" s="80" t="s">
        <v>1</v>
      </c>
      <c r="C63" s="81"/>
      <c r="D63" s="81"/>
      <c r="E63" s="82"/>
      <c r="G63" s="80" t="s">
        <v>2</v>
      </c>
      <c r="H63" s="81"/>
      <c r="I63" s="81"/>
      <c r="J63" s="82"/>
      <c r="L63" s="80" t="s">
        <v>3</v>
      </c>
      <c r="M63" s="81"/>
      <c r="N63" s="81"/>
      <c r="O63" s="82"/>
      <c r="Q63" s="80" t="s">
        <v>4</v>
      </c>
      <c r="R63" s="81"/>
      <c r="S63" s="81"/>
      <c r="T63" s="82"/>
      <c r="V63" s="80" t="s">
        <v>5</v>
      </c>
      <c r="W63" s="81"/>
      <c r="X63" s="81"/>
      <c r="Y63" s="82"/>
      <c r="AA63" s="80" t="s">
        <v>6</v>
      </c>
      <c r="AB63" s="81"/>
      <c r="AC63" s="81"/>
      <c r="AD63" s="82"/>
      <c r="AF63" s="8"/>
      <c r="AG63" s="8"/>
      <c r="AH63" s="8"/>
      <c r="AI63" s="8"/>
    </row>
    <row r="64" spans="1:35" s="8" customFormat="1" ht="26.25" thickBot="1" x14ac:dyDescent="0.25">
      <c r="A64" s="8" t="s">
        <v>64</v>
      </c>
      <c r="B64" s="5" t="s">
        <v>7</v>
      </c>
      <c r="C64" s="6" t="s">
        <v>8</v>
      </c>
      <c r="D64" s="6" t="s">
        <v>9</v>
      </c>
      <c r="E64" s="7" t="s">
        <v>10</v>
      </c>
      <c r="G64" s="5" t="s">
        <v>7</v>
      </c>
      <c r="H64" s="6" t="s">
        <v>8</v>
      </c>
      <c r="I64" s="6" t="s">
        <v>9</v>
      </c>
      <c r="J64" s="7" t="s">
        <v>10</v>
      </c>
      <c r="L64" s="5" t="s">
        <v>7</v>
      </c>
      <c r="M64" s="6" t="s">
        <v>8</v>
      </c>
      <c r="N64" s="6" t="s">
        <v>9</v>
      </c>
      <c r="O64" s="7" t="s">
        <v>10</v>
      </c>
      <c r="Q64" s="5" t="s">
        <v>7</v>
      </c>
      <c r="R64" s="6" t="s">
        <v>8</v>
      </c>
      <c r="S64" s="6" t="s">
        <v>9</v>
      </c>
      <c r="T64" s="7" t="s">
        <v>10</v>
      </c>
      <c r="V64" s="5" t="s">
        <v>7</v>
      </c>
      <c r="W64" s="6" t="s">
        <v>8</v>
      </c>
      <c r="X64" s="6" t="s">
        <v>9</v>
      </c>
      <c r="Y64" s="7" t="s">
        <v>10</v>
      </c>
      <c r="AA64" s="5" t="s">
        <v>7</v>
      </c>
      <c r="AB64" s="6" t="s">
        <v>8</v>
      </c>
      <c r="AC64" s="6" t="s">
        <v>9</v>
      </c>
      <c r="AD64" s="7" t="s">
        <v>10</v>
      </c>
      <c r="AF64" s="13"/>
      <c r="AG64" s="3"/>
      <c r="AH64" s="3"/>
      <c r="AI64" s="3"/>
    </row>
    <row r="65" spans="1:32" ht="13.5" thickTop="1" x14ac:dyDescent="0.2">
      <c r="A65" s="21">
        <v>0.5</v>
      </c>
      <c r="B65" s="9" t="s">
        <v>11</v>
      </c>
      <c r="C65" s="10">
        <v>572</v>
      </c>
      <c r="D65" s="11">
        <v>125461.60619999999</v>
      </c>
      <c r="E65" s="12">
        <f>D65/D$116</f>
        <v>0.19468042417364059</v>
      </c>
      <c r="G65" s="9" t="s">
        <v>11</v>
      </c>
      <c r="H65" s="10">
        <v>656</v>
      </c>
      <c r="I65" s="11">
        <v>112425.61840000001</v>
      </c>
      <c r="J65" s="12">
        <f>I65/I$116</f>
        <v>0.15297484750266194</v>
      </c>
      <c r="L65" s="9" t="s">
        <v>11</v>
      </c>
      <c r="M65" s="10">
        <v>274</v>
      </c>
      <c r="N65" s="11">
        <v>49627.669099999999</v>
      </c>
      <c r="O65" s="12">
        <f>N65/N$116</f>
        <v>0.128243143368718</v>
      </c>
      <c r="Q65" s="9" t="s">
        <v>11</v>
      </c>
      <c r="R65" s="10">
        <v>293</v>
      </c>
      <c r="S65" s="11">
        <v>71238.817620000002</v>
      </c>
      <c r="T65" s="12">
        <f>S65/S$116</f>
        <v>0.21772748571646713</v>
      </c>
      <c r="V65" s="9" t="s">
        <v>11</v>
      </c>
      <c r="W65" s="10">
        <v>161</v>
      </c>
      <c r="X65" s="11">
        <v>33318.185519999999</v>
      </c>
      <c r="Y65" s="12">
        <f>X65/X$116</f>
        <v>0.17494520969178029</v>
      </c>
      <c r="AA65" s="9" t="s">
        <v>11</v>
      </c>
      <c r="AB65" s="10">
        <v>515</v>
      </c>
      <c r="AC65" s="11">
        <v>81600.574600000007</v>
      </c>
      <c r="AD65" s="12">
        <f>AC65/AC$116</f>
        <v>0.1234970559595417</v>
      </c>
      <c r="AF65" s="13"/>
    </row>
    <row r="66" spans="1:32" x14ac:dyDescent="0.2">
      <c r="A66" s="21">
        <f>A65+1</f>
        <v>1.5</v>
      </c>
      <c r="B66" s="9" t="s">
        <v>12</v>
      </c>
      <c r="C66" s="10">
        <v>635</v>
      </c>
      <c r="D66" s="11">
        <v>137214.75580000001</v>
      </c>
      <c r="E66" s="12">
        <f t="shared" ref="E66:E115" si="259">D66/D$116</f>
        <v>0.21291794096309372</v>
      </c>
      <c r="G66" s="9" t="s">
        <v>12</v>
      </c>
      <c r="H66" s="10">
        <v>921</v>
      </c>
      <c r="I66" s="11">
        <v>157448.57199999999</v>
      </c>
      <c r="J66" s="12">
        <f t="shared" ref="J66:J115" si="260">I66/I$116</f>
        <v>0.21423650262271438</v>
      </c>
      <c r="L66" s="9" t="s">
        <v>12</v>
      </c>
      <c r="M66" s="10">
        <v>463</v>
      </c>
      <c r="N66" s="11">
        <v>72958.026960000003</v>
      </c>
      <c r="O66" s="12">
        <f t="shared" ref="O66:O115" si="261">N66/N$116</f>
        <v>0.1885312544596231</v>
      </c>
      <c r="Q66" s="9" t="s">
        <v>12</v>
      </c>
      <c r="R66" s="10">
        <v>373</v>
      </c>
      <c r="S66" s="11">
        <v>60889.978490000001</v>
      </c>
      <c r="T66" s="12">
        <f t="shared" ref="T66:T115" si="262">S66/S$116</f>
        <v>0.18609828692939312</v>
      </c>
      <c r="V66" s="9" t="s">
        <v>12</v>
      </c>
      <c r="W66" s="10">
        <v>157</v>
      </c>
      <c r="X66" s="11">
        <v>31461.787209999999</v>
      </c>
      <c r="Y66" s="12">
        <f t="shared" ref="Y66:Y115" si="263">X66/X$116</f>
        <v>0.16519774035796955</v>
      </c>
      <c r="AA66" s="9" t="s">
        <v>12</v>
      </c>
      <c r="AB66" s="10">
        <v>765</v>
      </c>
      <c r="AC66" s="11">
        <v>124576.2708</v>
      </c>
      <c r="AD66" s="12">
        <f t="shared" ref="AD66:AD115" si="264">AC66/AC$116</f>
        <v>0.18853792098442673</v>
      </c>
      <c r="AF66" s="13"/>
    </row>
    <row r="67" spans="1:32" x14ac:dyDescent="0.2">
      <c r="A67" s="21">
        <f>A66+1</f>
        <v>2.5</v>
      </c>
      <c r="B67" s="9" t="s">
        <v>13</v>
      </c>
      <c r="C67" s="10">
        <v>601</v>
      </c>
      <c r="D67" s="11">
        <v>136974.69839999999</v>
      </c>
      <c r="E67" s="12">
        <f t="shared" si="259"/>
        <v>0.21254544073873405</v>
      </c>
      <c r="G67" s="9" t="s">
        <v>13</v>
      </c>
      <c r="H67" s="10">
        <v>843</v>
      </c>
      <c r="I67" s="11">
        <v>135158.5073</v>
      </c>
      <c r="J67" s="12">
        <f t="shared" si="260"/>
        <v>0.18390694520658218</v>
      </c>
      <c r="L67" s="9" t="s">
        <v>13</v>
      </c>
      <c r="M67" s="10">
        <v>408</v>
      </c>
      <c r="N67" s="11">
        <v>64482.993829999999</v>
      </c>
      <c r="O67" s="12">
        <f t="shared" si="261"/>
        <v>0.16663087290925879</v>
      </c>
      <c r="Q67" s="9" t="s">
        <v>13</v>
      </c>
      <c r="R67" s="10">
        <v>284</v>
      </c>
      <c r="S67" s="11">
        <v>37003.291469999996</v>
      </c>
      <c r="T67" s="12">
        <f t="shared" si="262"/>
        <v>0.1130933090154886</v>
      </c>
      <c r="V67" s="9" t="s">
        <v>13</v>
      </c>
      <c r="W67" s="10">
        <v>154</v>
      </c>
      <c r="X67" s="11">
        <v>21605.354530000001</v>
      </c>
      <c r="Y67" s="12">
        <f t="shared" si="263"/>
        <v>0.11344415128630646</v>
      </c>
      <c r="AA67" s="9" t="s">
        <v>13</v>
      </c>
      <c r="AB67" s="10">
        <v>676</v>
      </c>
      <c r="AC67" s="11">
        <v>100913.0301</v>
      </c>
      <c r="AD67" s="12">
        <f t="shared" si="264"/>
        <v>0.15272517609583861</v>
      </c>
      <c r="AF67" s="13"/>
    </row>
    <row r="68" spans="1:32" outlineLevel="1" x14ac:dyDescent="0.2">
      <c r="A68" s="21">
        <f t="shared" ref="A68:A115" si="265">A67+1</f>
        <v>3.5</v>
      </c>
      <c r="B68" s="9" t="s">
        <v>14</v>
      </c>
      <c r="C68" s="10">
        <v>354</v>
      </c>
      <c r="D68" s="11">
        <v>64952.032709999999</v>
      </c>
      <c r="E68" s="12">
        <f t="shared" si="259"/>
        <v>0.10078692328205646</v>
      </c>
      <c r="G68" s="9" t="s">
        <v>14</v>
      </c>
      <c r="H68" s="10">
        <v>514</v>
      </c>
      <c r="I68" s="11">
        <v>83148.140440000003</v>
      </c>
      <c r="J68" s="12">
        <f t="shared" si="260"/>
        <v>0.11313768414138355</v>
      </c>
      <c r="L68" s="9" t="s">
        <v>14</v>
      </c>
      <c r="M68" s="10">
        <v>307</v>
      </c>
      <c r="N68" s="11">
        <v>44691.438090000003</v>
      </c>
      <c r="O68" s="12">
        <f t="shared" si="261"/>
        <v>0.11548740060270241</v>
      </c>
      <c r="Q68" s="9" t="s">
        <v>14</v>
      </c>
      <c r="R68" s="10">
        <v>197</v>
      </c>
      <c r="S68" s="11">
        <v>29090.767220000002</v>
      </c>
      <c r="T68" s="12">
        <f t="shared" si="262"/>
        <v>8.8910229225862614E-2</v>
      </c>
      <c r="V68" s="9" t="s">
        <v>14</v>
      </c>
      <c r="W68" s="10">
        <v>116</v>
      </c>
      <c r="X68" s="11">
        <v>16748.12096</v>
      </c>
      <c r="Y68" s="12">
        <f t="shared" si="263"/>
        <v>8.7940068991202991E-2</v>
      </c>
      <c r="AA68" s="9" t="s">
        <v>14</v>
      </c>
      <c r="AB68" s="10">
        <v>545</v>
      </c>
      <c r="AC68" s="11">
        <v>83526.469429999997</v>
      </c>
      <c r="AD68" s="12">
        <f t="shared" si="264"/>
        <v>0.12641177001343884</v>
      </c>
      <c r="AF68" s="13"/>
    </row>
    <row r="69" spans="1:32" outlineLevel="1" x14ac:dyDescent="0.2">
      <c r="A69" s="21">
        <f t="shared" si="265"/>
        <v>4.5</v>
      </c>
      <c r="B69" s="9" t="s">
        <v>15</v>
      </c>
      <c r="C69" s="10">
        <v>256</v>
      </c>
      <c r="D69" s="11">
        <v>45307.207020000002</v>
      </c>
      <c r="E69" s="12">
        <f t="shared" si="259"/>
        <v>7.0303788927393362E-2</v>
      </c>
      <c r="G69" s="9" t="s">
        <v>15</v>
      </c>
      <c r="H69" s="10">
        <v>378</v>
      </c>
      <c r="I69" s="11">
        <v>68998.134470000005</v>
      </c>
      <c r="J69" s="12">
        <f t="shared" si="260"/>
        <v>9.3884109767248675E-2</v>
      </c>
      <c r="L69" s="9" t="s">
        <v>15</v>
      </c>
      <c r="M69" s="10">
        <v>207</v>
      </c>
      <c r="N69" s="11">
        <v>28007.063020000001</v>
      </c>
      <c r="O69" s="12">
        <f t="shared" si="261"/>
        <v>7.2373211624613271E-2</v>
      </c>
      <c r="Q69" s="9" t="s">
        <v>15</v>
      </c>
      <c r="R69" s="10">
        <v>170</v>
      </c>
      <c r="S69" s="11">
        <v>24109.628959999998</v>
      </c>
      <c r="T69" s="12">
        <f t="shared" si="262"/>
        <v>7.3686356264621583E-2</v>
      </c>
      <c r="V69" s="9" t="s">
        <v>15</v>
      </c>
      <c r="W69" s="10">
        <v>90</v>
      </c>
      <c r="X69" s="11">
        <v>16697.660240000001</v>
      </c>
      <c r="Y69" s="12">
        <f t="shared" si="263"/>
        <v>8.7675112748723971E-2</v>
      </c>
      <c r="AA69" s="9" t="s">
        <v>15</v>
      </c>
      <c r="AB69" s="10">
        <v>320</v>
      </c>
      <c r="AC69" s="11">
        <v>54747.092170000004</v>
      </c>
      <c r="AD69" s="12">
        <f t="shared" si="264"/>
        <v>8.2856091865567291E-2</v>
      </c>
      <c r="AF69" s="13"/>
    </row>
    <row r="70" spans="1:32" outlineLevel="1" x14ac:dyDescent="0.2">
      <c r="A70" s="21">
        <f t="shared" si="265"/>
        <v>5.5</v>
      </c>
      <c r="B70" s="9" t="s">
        <v>16</v>
      </c>
      <c r="C70" s="10">
        <v>155</v>
      </c>
      <c r="D70" s="11">
        <v>27742.558260000002</v>
      </c>
      <c r="E70" s="12">
        <f t="shared" si="259"/>
        <v>4.3048492469553105E-2</v>
      </c>
      <c r="G70" s="9" t="s">
        <v>16</v>
      </c>
      <c r="H70" s="10">
        <v>241</v>
      </c>
      <c r="I70" s="11">
        <v>38241.513279999999</v>
      </c>
      <c r="J70" s="12">
        <f t="shared" si="260"/>
        <v>5.2034311623399714E-2</v>
      </c>
      <c r="L70" s="9" t="s">
        <v>16</v>
      </c>
      <c r="M70" s="10">
        <v>143</v>
      </c>
      <c r="N70" s="11">
        <v>19393.582689999999</v>
      </c>
      <c r="O70" s="12">
        <f t="shared" si="261"/>
        <v>5.0115067873432687E-2</v>
      </c>
      <c r="Q70" s="9" t="s">
        <v>16</v>
      </c>
      <c r="R70" s="10">
        <v>109</v>
      </c>
      <c r="S70" s="11">
        <v>13994.427970000001</v>
      </c>
      <c r="T70" s="12">
        <f t="shared" si="262"/>
        <v>4.2771226667480212E-2</v>
      </c>
      <c r="V70" s="9" t="s">
        <v>16</v>
      </c>
      <c r="W70" s="10">
        <v>60</v>
      </c>
      <c r="X70" s="11">
        <v>8433.3209549999992</v>
      </c>
      <c r="Y70" s="12">
        <f t="shared" si="263"/>
        <v>4.4281195984845444E-2</v>
      </c>
      <c r="AA70" s="9" t="s">
        <v>16</v>
      </c>
      <c r="AB70" s="10">
        <v>216</v>
      </c>
      <c r="AC70" s="11">
        <v>34459.685230000003</v>
      </c>
      <c r="AD70" s="12">
        <f t="shared" si="264"/>
        <v>5.2152447406877731E-2</v>
      </c>
      <c r="AF70" s="13"/>
    </row>
    <row r="71" spans="1:32" outlineLevel="1" x14ac:dyDescent="0.2">
      <c r="A71" s="21">
        <f t="shared" si="265"/>
        <v>6.5</v>
      </c>
      <c r="B71" s="9" t="s">
        <v>17</v>
      </c>
      <c r="C71" s="10">
        <v>114</v>
      </c>
      <c r="D71" s="11">
        <v>19872.55097</v>
      </c>
      <c r="E71" s="12">
        <f t="shared" si="259"/>
        <v>3.083649866625008E-2</v>
      </c>
      <c r="G71" s="9" t="s">
        <v>17</v>
      </c>
      <c r="H71" s="10">
        <v>151</v>
      </c>
      <c r="I71" s="11">
        <v>19852.156040000002</v>
      </c>
      <c r="J71" s="12">
        <f t="shared" si="260"/>
        <v>2.7012353465676372E-2</v>
      </c>
      <c r="L71" s="9" t="s">
        <v>17</v>
      </c>
      <c r="M71" s="10">
        <v>119</v>
      </c>
      <c r="N71" s="11">
        <v>14940.587030000001</v>
      </c>
      <c r="O71" s="12">
        <f t="shared" si="261"/>
        <v>3.8608056337288248E-2</v>
      </c>
      <c r="Q71" s="9" t="s">
        <v>17</v>
      </c>
      <c r="R71" s="10">
        <v>85</v>
      </c>
      <c r="S71" s="11">
        <v>11119.63348</v>
      </c>
      <c r="T71" s="12">
        <f t="shared" si="262"/>
        <v>3.3984980668872726E-2</v>
      </c>
      <c r="V71" s="9" t="s">
        <v>17</v>
      </c>
      <c r="W71" s="10">
        <v>61</v>
      </c>
      <c r="X71" s="11">
        <v>12378.638000000001</v>
      </c>
      <c r="Y71" s="12">
        <f t="shared" si="263"/>
        <v>6.4997039508910198E-2</v>
      </c>
      <c r="AA71" s="9" t="s">
        <v>17</v>
      </c>
      <c r="AB71" s="10">
        <v>198</v>
      </c>
      <c r="AC71" s="11">
        <v>27543.237529999999</v>
      </c>
      <c r="AD71" s="12">
        <f t="shared" si="264"/>
        <v>4.1684862676804713E-2</v>
      </c>
      <c r="AF71" s="13"/>
    </row>
    <row r="72" spans="1:32" outlineLevel="1" x14ac:dyDescent="0.2">
      <c r="A72" s="21">
        <f t="shared" si="265"/>
        <v>7.5</v>
      </c>
      <c r="B72" s="9" t="s">
        <v>18</v>
      </c>
      <c r="C72" s="10">
        <v>85</v>
      </c>
      <c r="D72" s="11">
        <v>20676.18765</v>
      </c>
      <c r="E72" s="12">
        <f t="shared" si="259"/>
        <v>3.2083512270511559E-2</v>
      </c>
      <c r="G72" s="9" t="s">
        <v>18</v>
      </c>
      <c r="H72" s="10">
        <v>132</v>
      </c>
      <c r="I72" s="11">
        <v>21530.042160000001</v>
      </c>
      <c r="J72" s="12">
        <f t="shared" si="260"/>
        <v>2.9295412940791812E-2</v>
      </c>
      <c r="L72" s="9" t="s">
        <v>18</v>
      </c>
      <c r="M72" s="10">
        <v>110</v>
      </c>
      <c r="N72" s="11">
        <v>15424.514510000001</v>
      </c>
      <c r="O72" s="12">
        <f t="shared" si="261"/>
        <v>3.9858576104248297E-2</v>
      </c>
      <c r="Q72" s="9" t="s">
        <v>18</v>
      </c>
      <c r="R72" s="10">
        <v>60</v>
      </c>
      <c r="S72" s="11">
        <v>8955.1564539999999</v>
      </c>
      <c r="T72" s="12">
        <f t="shared" si="262"/>
        <v>2.7369680801378429E-2</v>
      </c>
      <c r="V72" s="9" t="s">
        <v>18</v>
      </c>
      <c r="W72" s="10">
        <v>48</v>
      </c>
      <c r="X72" s="11">
        <v>15295.369129999999</v>
      </c>
      <c r="Y72" s="12">
        <f t="shared" si="263"/>
        <v>8.0312043348062634E-2</v>
      </c>
      <c r="AA72" s="9" t="s">
        <v>18</v>
      </c>
      <c r="AB72" s="10">
        <v>170</v>
      </c>
      <c r="AC72" s="11">
        <v>30325.273120000002</v>
      </c>
      <c r="AD72" s="12">
        <f t="shared" si="264"/>
        <v>4.5895288971274296E-2</v>
      </c>
      <c r="AF72" s="13"/>
    </row>
    <row r="73" spans="1:32" outlineLevel="1" x14ac:dyDescent="0.2">
      <c r="A73" s="21">
        <f t="shared" si="265"/>
        <v>8.5</v>
      </c>
      <c r="B73" s="9" t="s">
        <v>19</v>
      </c>
      <c r="C73" s="10">
        <v>39</v>
      </c>
      <c r="D73" s="11">
        <v>7862.5284369999999</v>
      </c>
      <c r="E73" s="12">
        <f t="shared" si="259"/>
        <v>1.2200388768755229E-2</v>
      </c>
      <c r="G73" s="9" t="s">
        <v>19</v>
      </c>
      <c r="H73" s="10">
        <v>103</v>
      </c>
      <c r="I73" s="11">
        <v>16802.878499999999</v>
      </c>
      <c r="J73" s="12">
        <f t="shared" si="260"/>
        <v>2.286327451629349E-2</v>
      </c>
      <c r="L73" s="9" t="s">
        <v>19</v>
      </c>
      <c r="M73" s="10">
        <v>68</v>
      </c>
      <c r="N73" s="11">
        <v>8564.9788659999995</v>
      </c>
      <c r="O73" s="12">
        <f t="shared" si="261"/>
        <v>2.2132810840847606E-2</v>
      </c>
      <c r="Q73" s="9" t="s">
        <v>19</v>
      </c>
      <c r="R73" s="10">
        <v>44</v>
      </c>
      <c r="S73" s="11">
        <v>6303.0456050000003</v>
      </c>
      <c r="T73" s="12">
        <f t="shared" si="262"/>
        <v>1.9264023713212192E-2</v>
      </c>
      <c r="V73" s="9" t="s">
        <v>19</v>
      </c>
      <c r="W73" s="10">
        <v>35</v>
      </c>
      <c r="X73" s="11">
        <v>3970.944884</v>
      </c>
      <c r="Y73" s="12">
        <f t="shared" si="263"/>
        <v>2.0850408705146144E-2</v>
      </c>
      <c r="AA73" s="9" t="s">
        <v>19</v>
      </c>
      <c r="AB73" s="10">
        <v>87</v>
      </c>
      <c r="AC73" s="11">
        <v>13970.57519</v>
      </c>
      <c r="AD73" s="12">
        <f t="shared" si="264"/>
        <v>2.1143538688101527E-2</v>
      </c>
      <c r="AF73" s="13"/>
    </row>
    <row r="74" spans="1:32" outlineLevel="1" x14ac:dyDescent="0.2">
      <c r="A74" s="21">
        <f t="shared" si="265"/>
        <v>9.5</v>
      </c>
      <c r="B74" s="9" t="s">
        <v>20</v>
      </c>
      <c r="C74" s="10">
        <v>49</v>
      </c>
      <c r="D74" s="11">
        <v>12358.586359999999</v>
      </c>
      <c r="E74" s="12">
        <f t="shared" si="259"/>
        <v>1.9176980971501136E-2</v>
      </c>
      <c r="G74" s="9" t="s">
        <v>20</v>
      </c>
      <c r="H74" s="10">
        <v>77</v>
      </c>
      <c r="I74" s="11">
        <v>11814.52385</v>
      </c>
      <c r="J74" s="12">
        <f t="shared" si="260"/>
        <v>1.6075739764579426E-2</v>
      </c>
      <c r="L74" s="9" t="s">
        <v>20</v>
      </c>
      <c r="M74" s="10">
        <v>56</v>
      </c>
      <c r="N74" s="11">
        <v>7827.1487120000002</v>
      </c>
      <c r="O74" s="12">
        <f t="shared" si="261"/>
        <v>2.0226179722821046E-2</v>
      </c>
      <c r="Q74" s="9" t="s">
        <v>20</v>
      </c>
      <c r="R74" s="10">
        <v>41</v>
      </c>
      <c r="S74" s="11">
        <v>6343.6825349999999</v>
      </c>
      <c r="T74" s="12">
        <f t="shared" si="262"/>
        <v>1.9388222526327416E-2</v>
      </c>
      <c r="V74" s="9" t="s">
        <v>20</v>
      </c>
      <c r="W74" s="10">
        <v>15</v>
      </c>
      <c r="X74" s="11">
        <v>3584.3686720000001</v>
      </c>
      <c r="Y74" s="12">
        <f t="shared" si="263"/>
        <v>1.8820596594591746E-2</v>
      </c>
      <c r="AA74" s="9" t="s">
        <v>20</v>
      </c>
      <c r="AB74" s="10">
        <v>86</v>
      </c>
      <c r="AC74" s="11">
        <v>12962.056200000001</v>
      </c>
      <c r="AD74" s="12">
        <f t="shared" si="264"/>
        <v>1.9617212105784907E-2</v>
      </c>
      <c r="AF74" s="13"/>
    </row>
    <row r="75" spans="1:32" outlineLevel="1" x14ac:dyDescent="0.2">
      <c r="A75" s="21">
        <f t="shared" si="265"/>
        <v>10.5</v>
      </c>
      <c r="B75" s="9" t="s">
        <v>21</v>
      </c>
      <c r="C75" s="10">
        <v>30</v>
      </c>
      <c r="D75" s="11">
        <v>5408.474295</v>
      </c>
      <c r="E75" s="12">
        <f t="shared" si="259"/>
        <v>8.3924006855479894E-3</v>
      </c>
      <c r="G75" s="9" t="s">
        <v>21</v>
      </c>
      <c r="H75" s="10">
        <v>67</v>
      </c>
      <c r="I75" s="11">
        <v>10537.821760000001</v>
      </c>
      <c r="J75" s="12">
        <f t="shared" si="260"/>
        <v>1.4338561794793139E-2</v>
      </c>
      <c r="L75" s="9" t="s">
        <v>21</v>
      </c>
      <c r="M75" s="10">
        <v>57</v>
      </c>
      <c r="N75" s="11">
        <v>8406.0920979999992</v>
      </c>
      <c r="O75" s="12">
        <f t="shared" si="261"/>
        <v>2.1722230635539994E-2</v>
      </c>
      <c r="Q75" s="9" t="s">
        <v>21</v>
      </c>
      <c r="R75" s="10">
        <v>40</v>
      </c>
      <c r="S75" s="11">
        <v>5220.9577859999999</v>
      </c>
      <c r="T75" s="12">
        <f t="shared" si="262"/>
        <v>1.5956834346145241E-2</v>
      </c>
      <c r="V75" s="9" t="s">
        <v>21</v>
      </c>
      <c r="W75" s="10">
        <v>23</v>
      </c>
      <c r="X75" s="11">
        <v>3372.8416560000001</v>
      </c>
      <c r="Y75" s="12">
        <f t="shared" si="263"/>
        <v>1.7709922721088549E-2</v>
      </c>
      <c r="AA75" s="9" t="s">
        <v>21</v>
      </c>
      <c r="AB75" s="10">
        <v>65</v>
      </c>
      <c r="AC75" s="11">
        <v>10715.32546</v>
      </c>
      <c r="AD75" s="12">
        <f t="shared" si="264"/>
        <v>1.6216934187597273E-2</v>
      </c>
      <c r="AF75" s="13"/>
    </row>
    <row r="76" spans="1:32" outlineLevel="1" x14ac:dyDescent="0.2">
      <c r="A76" s="21">
        <f t="shared" si="265"/>
        <v>11.5</v>
      </c>
      <c r="B76" s="9" t="s">
        <v>22</v>
      </c>
      <c r="C76" s="10">
        <v>35</v>
      </c>
      <c r="D76" s="11">
        <v>9536.3558699999994</v>
      </c>
      <c r="E76" s="12">
        <f t="shared" si="259"/>
        <v>1.479768880754523E-2</v>
      </c>
      <c r="G76" s="9" t="s">
        <v>22</v>
      </c>
      <c r="H76" s="10">
        <v>53</v>
      </c>
      <c r="I76" s="11">
        <v>12212.028480000001</v>
      </c>
      <c r="J76" s="12">
        <f t="shared" si="260"/>
        <v>1.6616614798412924E-2</v>
      </c>
      <c r="L76" s="9" t="s">
        <v>22</v>
      </c>
      <c r="M76" s="10">
        <v>42</v>
      </c>
      <c r="N76" s="11">
        <v>7828.2873170000003</v>
      </c>
      <c r="O76" s="12">
        <f t="shared" si="261"/>
        <v>2.0229121998509254E-2</v>
      </c>
      <c r="Q76" s="9" t="s">
        <v>22</v>
      </c>
      <c r="R76" s="10">
        <v>24</v>
      </c>
      <c r="S76" s="11">
        <v>3528.2729840000002</v>
      </c>
      <c r="T76" s="12">
        <f t="shared" si="262"/>
        <v>1.0783474956383715E-2</v>
      </c>
      <c r="V76" s="9" t="s">
        <v>22</v>
      </c>
      <c r="W76" s="10">
        <v>15</v>
      </c>
      <c r="X76" s="11">
        <v>2107.2240029999998</v>
      </c>
      <c r="Y76" s="12">
        <f t="shared" si="263"/>
        <v>1.1064490437244784E-2</v>
      </c>
      <c r="AA76" s="9" t="s">
        <v>22</v>
      </c>
      <c r="AB76" s="10">
        <v>61</v>
      </c>
      <c r="AC76" s="11">
        <v>7305.9423180000003</v>
      </c>
      <c r="AD76" s="12">
        <f t="shared" si="264"/>
        <v>1.1057058993837401E-2</v>
      </c>
      <c r="AF76" s="13"/>
    </row>
    <row r="77" spans="1:32" outlineLevel="1" x14ac:dyDescent="0.2">
      <c r="A77" s="21">
        <f t="shared" si="265"/>
        <v>12.5</v>
      </c>
      <c r="B77" s="9" t="s">
        <v>23</v>
      </c>
      <c r="C77" s="10">
        <v>31</v>
      </c>
      <c r="D77" s="11">
        <v>4545.1592069999997</v>
      </c>
      <c r="E77" s="12">
        <f t="shared" si="259"/>
        <v>7.0527833108156709E-3</v>
      </c>
      <c r="G77" s="9" t="s">
        <v>23</v>
      </c>
      <c r="H77" s="10">
        <v>40</v>
      </c>
      <c r="I77" s="11">
        <v>7954.7932460000002</v>
      </c>
      <c r="J77" s="12">
        <f t="shared" si="260"/>
        <v>1.0823896733149346E-2</v>
      </c>
      <c r="L77" s="9" t="s">
        <v>23</v>
      </c>
      <c r="M77" s="10">
        <v>32</v>
      </c>
      <c r="N77" s="11">
        <v>3466.621549</v>
      </c>
      <c r="O77" s="12">
        <f t="shared" si="261"/>
        <v>8.9581165582788645E-3</v>
      </c>
      <c r="Q77" s="9" t="s">
        <v>23</v>
      </c>
      <c r="R77" s="10">
        <v>41</v>
      </c>
      <c r="S77" s="11">
        <v>6013.906559</v>
      </c>
      <c r="T77" s="12">
        <f t="shared" si="262"/>
        <v>1.8380326880344432E-2</v>
      </c>
      <c r="V77" s="9" t="s">
        <v>23</v>
      </c>
      <c r="W77" s="10">
        <v>9</v>
      </c>
      <c r="X77" s="11">
        <v>1042.8508429999999</v>
      </c>
      <c r="Y77" s="12">
        <f t="shared" si="263"/>
        <v>5.4757411473193825E-3</v>
      </c>
      <c r="AA77" s="9" t="s">
        <v>23</v>
      </c>
      <c r="AB77" s="10">
        <v>42</v>
      </c>
      <c r="AC77" s="11">
        <v>5310.5062500000004</v>
      </c>
      <c r="AD77" s="12">
        <f t="shared" si="264"/>
        <v>8.0370988898618122E-3</v>
      </c>
      <c r="AF77" s="13"/>
    </row>
    <row r="78" spans="1:32" outlineLevel="1" x14ac:dyDescent="0.2">
      <c r="A78" s="21">
        <f t="shared" si="265"/>
        <v>13.5</v>
      </c>
      <c r="B78" s="9" t="s">
        <v>24</v>
      </c>
      <c r="C78" s="10">
        <v>22</v>
      </c>
      <c r="D78" s="11">
        <v>3987.8562339999999</v>
      </c>
      <c r="E78" s="12">
        <f t="shared" si="259"/>
        <v>6.1880089590198228E-3</v>
      </c>
      <c r="G78" s="9" t="s">
        <v>24</v>
      </c>
      <c r="H78" s="10">
        <v>36</v>
      </c>
      <c r="I78" s="11">
        <v>4137.1565479999999</v>
      </c>
      <c r="J78" s="12">
        <f t="shared" si="260"/>
        <v>5.6293298718910071E-3</v>
      </c>
      <c r="L78" s="9" t="s">
        <v>24</v>
      </c>
      <c r="M78" s="10">
        <v>26</v>
      </c>
      <c r="N78" s="11">
        <v>3264.3945330000001</v>
      </c>
      <c r="O78" s="12">
        <f t="shared" si="261"/>
        <v>8.4355405704028587E-3</v>
      </c>
      <c r="Q78" s="9" t="s">
        <v>24</v>
      </c>
      <c r="R78" s="10">
        <v>26</v>
      </c>
      <c r="S78" s="11">
        <v>3619.981855</v>
      </c>
      <c r="T78" s="12">
        <f t="shared" si="262"/>
        <v>1.1063765148835196E-2</v>
      </c>
      <c r="V78" s="9" t="s">
        <v>24</v>
      </c>
      <c r="W78" s="10">
        <v>17</v>
      </c>
      <c r="X78" s="11">
        <v>3040.9530359999999</v>
      </c>
      <c r="Y78" s="12">
        <f t="shared" si="263"/>
        <v>1.5967261069079846E-2</v>
      </c>
      <c r="AA78" s="9" t="s">
        <v>24</v>
      </c>
      <c r="AB78" s="10">
        <v>41</v>
      </c>
      <c r="AC78" s="11">
        <v>9976.1958269999996</v>
      </c>
      <c r="AD78" s="12">
        <f t="shared" si="264"/>
        <v>1.5098310524768845E-2</v>
      </c>
      <c r="AF78" s="13"/>
    </row>
    <row r="79" spans="1:32" outlineLevel="1" x14ac:dyDescent="0.2">
      <c r="A79" s="21">
        <f t="shared" si="265"/>
        <v>14.5</v>
      </c>
      <c r="B79" s="9" t="s">
        <v>25</v>
      </c>
      <c r="C79" s="10">
        <v>16</v>
      </c>
      <c r="D79" s="11">
        <v>4160.9422370000002</v>
      </c>
      <c r="E79" s="12">
        <f t="shared" si="259"/>
        <v>6.4565887859737688E-3</v>
      </c>
      <c r="G79" s="9" t="s">
        <v>25</v>
      </c>
      <c r="H79" s="10">
        <v>27</v>
      </c>
      <c r="I79" s="11">
        <v>3472.9113360000001</v>
      </c>
      <c r="J79" s="12">
        <f t="shared" si="260"/>
        <v>4.7255073138638476E-3</v>
      </c>
      <c r="L79" s="9" t="s">
        <v>25</v>
      </c>
      <c r="M79" s="10">
        <v>31</v>
      </c>
      <c r="N79" s="11">
        <v>4771.7385530000001</v>
      </c>
      <c r="O79" s="12">
        <f t="shared" si="261"/>
        <v>1.2330676867723737E-2</v>
      </c>
      <c r="Q79" s="9" t="s">
        <v>25</v>
      </c>
      <c r="R79" s="10">
        <v>16</v>
      </c>
      <c r="S79" s="11">
        <v>2288.9195439999999</v>
      </c>
      <c r="T79" s="12">
        <f t="shared" si="262"/>
        <v>6.9956340373410371E-3</v>
      </c>
      <c r="V79" s="9" t="s">
        <v>25</v>
      </c>
      <c r="W79" s="10">
        <v>12</v>
      </c>
      <c r="X79" s="11">
        <v>1946.379021</v>
      </c>
      <c r="Y79" s="12">
        <f t="shared" si="263"/>
        <v>1.0219934869026056E-2</v>
      </c>
      <c r="AA79" s="9" t="s">
        <v>25</v>
      </c>
      <c r="AB79" s="10">
        <v>39</v>
      </c>
      <c r="AC79" s="11">
        <v>5204.3604420000001</v>
      </c>
      <c r="AD79" s="12">
        <f t="shared" si="264"/>
        <v>7.8764542515770367E-3</v>
      </c>
      <c r="AF79" s="13"/>
    </row>
    <row r="80" spans="1:32" outlineLevel="1" x14ac:dyDescent="0.2">
      <c r="A80" s="21">
        <f t="shared" si="265"/>
        <v>15.5</v>
      </c>
      <c r="B80" s="9" t="s">
        <v>26</v>
      </c>
      <c r="C80" s="10">
        <v>16</v>
      </c>
      <c r="D80" s="11">
        <v>2625.8385280000002</v>
      </c>
      <c r="E80" s="12">
        <f t="shared" si="259"/>
        <v>4.074548173945888E-3</v>
      </c>
      <c r="G80" s="9" t="s">
        <v>26</v>
      </c>
      <c r="H80" s="10">
        <v>20</v>
      </c>
      <c r="I80" s="11">
        <v>2531.7118479999999</v>
      </c>
      <c r="J80" s="12">
        <f t="shared" si="260"/>
        <v>3.44483970273169E-3</v>
      </c>
      <c r="L80" s="9" t="s">
        <v>26</v>
      </c>
      <c r="M80" s="10">
        <v>13</v>
      </c>
      <c r="N80" s="11">
        <v>2879.9046269999999</v>
      </c>
      <c r="O80" s="12">
        <f t="shared" si="261"/>
        <v>7.4419780067525951E-3</v>
      </c>
      <c r="Q80" s="9" t="s">
        <v>26</v>
      </c>
      <c r="R80" s="10">
        <v>10</v>
      </c>
      <c r="S80" s="11">
        <v>1990.122621</v>
      </c>
      <c r="T80" s="12">
        <f t="shared" si="262"/>
        <v>6.0824197960319213E-3</v>
      </c>
      <c r="V80" s="9" t="s">
        <v>26</v>
      </c>
      <c r="W80" s="10">
        <v>10</v>
      </c>
      <c r="X80" s="11">
        <v>1498.2566509999999</v>
      </c>
      <c r="Y80" s="12">
        <f t="shared" si="263"/>
        <v>7.8669597365666945E-3</v>
      </c>
      <c r="AA80" s="9" t="s">
        <v>26</v>
      </c>
      <c r="AB80" s="10">
        <v>33</v>
      </c>
      <c r="AC80" s="11">
        <v>4704.7556860000004</v>
      </c>
      <c r="AD80" s="12">
        <f t="shared" si="264"/>
        <v>7.1203355990818477E-3</v>
      </c>
      <c r="AF80" s="13"/>
    </row>
    <row r="81" spans="1:32" outlineLevel="1" x14ac:dyDescent="0.2">
      <c r="A81" s="21">
        <f t="shared" si="265"/>
        <v>16.5</v>
      </c>
      <c r="B81" s="9" t="s">
        <v>27</v>
      </c>
      <c r="C81" s="10">
        <v>6</v>
      </c>
      <c r="D81" s="11">
        <v>584.29580550000003</v>
      </c>
      <c r="E81" s="12">
        <f t="shared" si="259"/>
        <v>9.0665948494463803E-4</v>
      </c>
      <c r="G81" s="9" t="s">
        <v>27</v>
      </c>
      <c r="H81" s="10">
        <v>12</v>
      </c>
      <c r="I81" s="11">
        <v>1675.038562</v>
      </c>
      <c r="J81" s="12">
        <f t="shared" si="260"/>
        <v>2.2791848711149996E-3</v>
      </c>
      <c r="L81" s="9" t="s">
        <v>27</v>
      </c>
      <c r="M81" s="10">
        <v>11</v>
      </c>
      <c r="N81" s="11">
        <v>2062.6094549999998</v>
      </c>
      <c r="O81" s="12">
        <f t="shared" si="261"/>
        <v>5.3300008815291774E-3</v>
      </c>
      <c r="Q81" s="9" t="s">
        <v>27</v>
      </c>
      <c r="R81" s="10">
        <v>24</v>
      </c>
      <c r="S81" s="11">
        <v>3950.7543649999998</v>
      </c>
      <c r="T81" s="12">
        <f t="shared" si="262"/>
        <v>1.2074706505703059E-2</v>
      </c>
      <c r="V81" s="9" t="s">
        <v>27</v>
      </c>
      <c r="W81" s="10">
        <v>9</v>
      </c>
      <c r="X81" s="11">
        <v>1078.0196020000001</v>
      </c>
      <c r="Y81" s="12">
        <f t="shared" si="263"/>
        <v>5.6604032416630694E-3</v>
      </c>
      <c r="AA81" s="9" t="s">
        <v>27</v>
      </c>
      <c r="AB81" s="10">
        <v>39</v>
      </c>
      <c r="AC81" s="11">
        <v>5792.0615870000001</v>
      </c>
      <c r="AD81" s="12">
        <f t="shared" si="264"/>
        <v>8.7659009441687294E-3</v>
      </c>
      <c r="AF81" s="13"/>
    </row>
    <row r="82" spans="1:32" outlineLevel="1" x14ac:dyDescent="0.2">
      <c r="A82" s="21">
        <f t="shared" si="265"/>
        <v>17.5</v>
      </c>
      <c r="B82" s="9" t="s">
        <v>28</v>
      </c>
      <c r="C82" s="10">
        <v>9</v>
      </c>
      <c r="D82" s="11">
        <v>1000.361012</v>
      </c>
      <c r="E82" s="12">
        <f t="shared" si="259"/>
        <v>1.5522733371711955E-3</v>
      </c>
      <c r="G82" s="9" t="s">
        <v>28</v>
      </c>
      <c r="H82" s="10">
        <v>10</v>
      </c>
      <c r="I82" s="11">
        <v>1436.2097610000001</v>
      </c>
      <c r="J82" s="12">
        <f t="shared" si="260"/>
        <v>1.9542162391237472E-3</v>
      </c>
      <c r="L82" s="9" t="s">
        <v>28</v>
      </c>
      <c r="M82" s="10">
        <v>19</v>
      </c>
      <c r="N82" s="11">
        <v>2440.0482120000001</v>
      </c>
      <c r="O82" s="12">
        <f t="shared" si="261"/>
        <v>6.3053425307476327E-3</v>
      </c>
      <c r="Q82" s="9" t="s">
        <v>28</v>
      </c>
      <c r="R82" s="10">
        <v>18</v>
      </c>
      <c r="S82" s="11">
        <v>2682.543467</v>
      </c>
      <c r="T82" s="12">
        <f t="shared" si="262"/>
        <v>8.1986684213449287E-3</v>
      </c>
      <c r="V82" s="9" t="s">
        <v>28</v>
      </c>
      <c r="W82" s="10">
        <v>13</v>
      </c>
      <c r="X82" s="11">
        <v>1180.062281</v>
      </c>
      <c r="Y82" s="12">
        <f t="shared" si="263"/>
        <v>6.1962030637887373E-3</v>
      </c>
      <c r="AA82" s="9" t="s">
        <v>28</v>
      </c>
      <c r="AB82" s="10">
        <v>29</v>
      </c>
      <c r="AC82" s="11">
        <v>5377.9610220000004</v>
      </c>
      <c r="AD82" s="12">
        <f t="shared" si="264"/>
        <v>8.1391872120734812E-3</v>
      </c>
      <c r="AF82" s="13"/>
    </row>
    <row r="83" spans="1:32" outlineLevel="1" x14ac:dyDescent="0.2">
      <c r="A83" s="21">
        <f t="shared" si="265"/>
        <v>18.5</v>
      </c>
      <c r="B83" s="9" t="s">
        <v>29</v>
      </c>
      <c r="C83" s="10">
        <v>9</v>
      </c>
      <c r="D83" s="11">
        <v>1454.2387409999999</v>
      </c>
      <c r="E83" s="12">
        <f t="shared" si="259"/>
        <v>2.2565613777995857E-3</v>
      </c>
      <c r="G83" s="9" t="s">
        <v>29</v>
      </c>
      <c r="H83" s="10">
        <v>14</v>
      </c>
      <c r="I83" s="11">
        <v>1328.261217</v>
      </c>
      <c r="J83" s="12">
        <f t="shared" si="260"/>
        <v>1.8073332395766048E-3</v>
      </c>
      <c r="L83" s="9" t="s">
        <v>29</v>
      </c>
      <c r="M83" s="10">
        <v>12</v>
      </c>
      <c r="N83" s="11">
        <v>1860.747912</v>
      </c>
      <c r="O83" s="12">
        <f t="shared" si="261"/>
        <v>4.8083693145213368E-3</v>
      </c>
      <c r="Q83" s="9" t="s">
        <v>29</v>
      </c>
      <c r="R83" s="10">
        <v>18</v>
      </c>
      <c r="S83" s="11">
        <v>4019.4746369999998</v>
      </c>
      <c r="T83" s="12">
        <f t="shared" si="262"/>
        <v>1.2284736550279642E-2</v>
      </c>
      <c r="V83" s="9" t="s">
        <v>29</v>
      </c>
      <c r="W83" s="10">
        <v>13</v>
      </c>
      <c r="X83" s="11">
        <v>1581.1463570000001</v>
      </c>
      <c r="Y83" s="12">
        <f t="shared" si="263"/>
        <v>8.3021922311080128E-3</v>
      </c>
      <c r="AA83" s="9" t="s">
        <v>29</v>
      </c>
      <c r="AB83" s="10">
        <v>16</v>
      </c>
      <c r="AC83" s="11">
        <v>2748.7021650000002</v>
      </c>
      <c r="AD83" s="12">
        <f t="shared" si="264"/>
        <v>4.1599783672003508E-3</v>
      </c>
      <c r="AF83" s="13"/>
    </row>
    <row r="84" spans="1:32" outlineLevel="1" x14ac:dyDescent="0.2">
      <c r="A84" s="21">
        <f t="shared" si="265"/>
        <v>19.5</v>
      </c>
      <c r="B84" s="9" t="s">
        <v>30</v>
      </c>
      <c r="C84" s="10">
        <v>11</v>
      </c>
      <c r="D84" s="11">
        <v>1875.939705</v>
      </c>
      <c r="E84" s="12">
        <f t="shared" si="259"/>
        <v>2.9109203090496878E-3</v>
      </c>
      <c r="G84" s="9" t="s">
        <v>30</v>
      </c>
      <c r="H84" s="10">
        <v>20</v>
      </c>
      <c r="I84" s="11">
        <v>2431.49548</v>
      </c>
      <c r="J84" s="12">
        <f t="shared" si="260"/>
        <v>3.3084776899604917E-3</v>
      </c>
      <c r="L84" s="9" t="s">
        <v>30</v>
      </c>
      <c r="M84" s="10">
        <v>13</v>
      </c>
      <c r="N84" s="11">
        <v>2120.4874479999999</v>
      </c>
      <c r="O84" s="12">
        <f t="shared" si="261"/>
        <v>5.4795637340426893E-3</v>
      </c>
      <c r="Q84" s="9" t="s">
        <v>30</v>
      </c>
      <c r="R84" s="10">
        <v>12</v>
      </c>
      <c r="S84" s="11">
        <v>1252.8069680000001</v>
      </c>
      <c r="T84" s="12">
        <f t="shared" si="262"/>
        <v>3.8289589909494982E-3</v>
      </c>
      <c r="V84" s="9" t="s">
        <v>30</v>
      </c>
      <c r="W84" s="10">
        <v>5</v>
      </c>
      <c r="X84" s="11">
        <v>612.56353330000002</v>
      </c>
      <c r="Y84" s="12">
        <f t="shared" si="263"/>
        <v>3.2164133223394793E-3</v>
      </c>
      <c r="AA84" s="9" t="s">
        <v>30</v>
      </c>
      <c r="AB84" s="10">
        <v>24</v>
      </c>
      <c r="AC84" s="11">
        <v>2842.7327180000002</v>
      </c>
      <c r="AD84" s="12">
        <f t="shared" si="264"/>
        <v>4.3022873708154757E-3</v>
      </c>
      <c r="AF84" s="13"/>
    </row>
    <row r="85" spans="1:32" outlineLevel="1" x14ac:dyDescent="0.2">
      <c r="A85" s="21">
        <f t="shared" si="265"/>
        <v>20.5</v>
      </c>
      <c r="B85" s="9" t="s">
        <v>31</v>
      </c>
      <c r="C85" s="10">
        <v>9</v>
      </c>
      <c r="D85" s="11">
        <v>966.26664070000004</v>
      </c>
      <c r="E85" s="12">
        <f t="shared" si="259"/>
        <v>1.4993686528804761E-3</v>
      </c>
      <c r="G85" s="9" t="s">
        <v>31</v>
      </c>
      <c r="H85" s="10">
        <v>17</v>
      </c>
      <c r="I85" s="11">
        <v>1860.984927</v>
      </c>
      <c r="J85" s="12">
        <f t="shared" si="260"/>
        <v>2.5321976384394735E-3</v>
      </c>
      <c r="L85" s="9" t="s">
        <v>31</v>
      </c>
      <c r="M85" s="10">
        <v>24</v>
      </c>
      <c r="N85" s="11">
        <v>3176.6679060000001</v>
      </c>
      <c r="O85" s="12">
        <f t="shared" si="261"/>
        <v>8.2088456921698E-3</v>
      </c>
      <c r="Q85" s="9" t="s">
        <v>31</v>
      </c>
      <c r="R85" s="10">
        <v>12</v>
      </c>
      <c r="S85" s="11">
        <v>2014.971143</v>
      </c>
      <c r="T85" s="12">
        <f t="shared" si="262"/>
        <v>6.1583644340758772E-3</v>
      </c>
      <c r="V85" s="9" t="s">
        <v>31</v>
      </c>
      <c r="W85" s="10">
        <v>8</v>
      </c>
      <c r="X85" s="11">
        <v>734.02778069999999</v>
      </c>
      <c r="Y85" s="12">
        <f t="shared" si="263"/>
        <v>3.854190797307068E-3</v>
      </c>
      <c r="AA85" s="9" t="s">
        <v>31</v>
      </c>
      <c r="AB85" s="10">
        <v>17</v>
      </c>
      <c r="AC85" s="11">
        <v>1783.00416</v>
      </c>
      <c r="AD85" s="12">
        <f t="shared" si="264"/>
        <v>2.6984585047715535E-3</v>
      </c>
      <c r="AF85" s="13"/>
    </row>
    <row r="86" spans="1:32" outlineLevel="1" x14ac:dyDescent="0.2">
      <c r="A86" s="21">
        <f t="shared" si="265"/>
        <v>21.5</v>
      </c>
      <c r="B86" s="9" t="s">
        <v>32</v>
      </c>
      <c r="C86" s="10">
        <v>8</v>
      </c>
      <c r="D86" s="11">
        <v>1211.206332</v>
      </c>
      <c r="E86" s="12">
        <f t="shared" si="259"/>
        <v>1.8794447928529657E-3</v>
      </c>
      <c r="G86" s="9" t="s">
        <v>32</v>
      </c>
      <c r="H86" s="10">
        <v>13</v>
      </c>
      <c r="I86" s="11">
        <v>2001.637698</v>
      </c>
      <c r="J86" s="12">
        <f t="shared" si="260"/>
        <v>2.7235804967307101E-3</v>
      </c>
      <c r="L86" s="9" t="s">
        <v>32</v>
      </c>
      <c r="M86" s="10">
        <v>11</v>
      </c>
      <c r="N86" s="11">
        <v>1999.590747</v>
      </c>
      <c r="O86" s="12">
        <f t="shared" si="261"/>
        <v>5.1671538780023616E-3</v>
      </c>
      <c r="Q86" s="9" t="s">
        <v>32</v>
      </c>
      <c r="R86" s="10">
        <v>14</v>
      </c>
      <c r="S86" s="11">
        <v>1670.5962420000001</v>
      </c>
      <c r="T86" s="12">
        <f t="shared" si="262"/>
        <v>5.1058500347136819E-3</v>
      </c>
      <c r="V86" s="9" t="s">
        <v>32</v>
      </c>
      <c r="W86" s="10">
        <v>8</v>
      </c>
      <c r="X86" s="11">
        <v>1005.153738</v>
      </c>
      <c r="Y86" s="12">
        <f t="shared" si="263"/>
        <v>5.2778033594095544E-3</v>
      </c>
      <c r="AA86" s="9" t="s">
        <v>32</v>
      </c>
      <c r="AB86" s="10">
        <v>13</v>
      </c>
      <c r="AC86" s="11">
        <v>1863.518605</v>
      </c>
      <c r="AD86" s="12">
        <f t="shared" si="264"/>
        <v>2.8203117756395316E-3</v>
      </c>
      <c r="AF86" s="13"/>
    </row>
    <row r="87" spans="1:32" outlineLevel="1" x14ac:dyDescent="0.2">
      <c r="A87" s="21">
        <f t="shared" si="265"/>
        <v>22.5</v>
      </c>
      <c r="B87" s="9" t="s">
        <v>33</v>
      </c>
      <c r="C87" s="10">
        <v>5</v>
      </c>
      <c r="D87" s="11">
        <v>747.30961869999999</v>
      </c>
      <c r="E87" s="12">
        <f t="shared" si="259"/>
        <v>1.1596101625355854E-3</v>
      </c>
      <c r="G87" s="9" t="s">
        <v>33</v>
      </c>
      <c r="H87" s="10">
        <v>6</v>
      </c>
      <c r="I87" s="11">
        <v>648.67963420000001</v>
      </c>
      <c r="J87" s="12">
        <f t="shared" si="260"/>
        <v>8.8264284895254379E-4</v>
      </c>
      <c r="L87" s="9" t="s">
        <v>33</v>
      </c>
      <c r="M87" s="10">
        <v>12</v>
      </c>
      <c r="N87" s="11">
        <v>1004.2363769999999</v>
      </c>
      <c r="O87" s="12">
        <f t="shared" si="261"/>
        <v>2.5950529615281276E-3</v>
      </c>
      <c r="Q87" s="9" t="s">
        <v>33</v>
      </c>
      <c r="R87" s="10">
        <v>14</v>
      </c>
      <c r="S87" s="11">
        <v>1723.3209890000001</v>
      </c>
      <c r="T87" s="12">
        <f t="shared" si="262"/>
        <v>5.2669928916962497E-3</v>
      </c>
      <c r="V87" s="9" t="s">
        <v>33</v>
      </c>
      <c r="W87" s="10">
        <v>4</v>
      </c>
      <c r="X87" s="11">
        <v>431.39109760000002</v>
      </c>
      <c r="Y87" s="12">
        <f t="shared" si="263"/>
        <v>2.2651235309166756E-3</v>
      </c>
      <c r="AA87" s="9" t="s">
        <v>33</v>
      </c>
      <c r="AB87" s="10">
        <v>12</v>
      </c>
      <c r="AC87" s="11">
        <v>2621.9638190000001</v>
      </c>
      <c r="AD87" s="12">
        <f t="shared" si="264"/>
        <v>3.9681682888411509E-3</v>
      </c>
      <c r="AF87" s="13"/>
    </row>
    <row r="88" spans="1:32" outlineLevel="1" x14ac:dyDescent="0.2">
      <c r="A88" s="21">
        <f t="shared" si="265"/>
        <v>23.5</v>
      </c>
      <c r="B88" s="9" t="s">
        <v>34</v>
      </c>
      <c r="C88" s="10">
        <v>2</v>
      </c>
      <c r="D88" s="11">
        <v>169.0199408</v>
      </c>
      <c r="E88" s="12">
        <f t="shared" si="259"/>
        <v>2.6227046476906671E-4</v>
      </c>
      <c r="G88" s="9" t="s">
        <v>34</v>
      </c>
      <c r="H88" s="10">
        <v>8</v>
      </c>
      <c r="I88" s="11">
        <v>1009.295265</v>
      </c>
      <c r="J88" s="12">
        <f t="shared" si="260"/>
        <v>1.3733239046922934E-3</v>
      </c>
      <c r="L88" s="9" t="s">
        <v>34</v>
      </c>
      <c r="M88" s="10">
        <v>11</v>
      </c>
      <c r="N88" s="11">
        <v>1076.125434</v>
      </c>
      <c r="O88" s="12">
        <f t="shared" si="261"/>
        <v>2.7808218846044072E-3</v>
      </c>
      <c r="Q88" s="9" t="s">
        <v>34</v>
      </c>
      <c r="R88" s="10">
        <v>5</v>
      </c>
      <c r="S88" s="11">
        <v>470.25493899999998</v>
      </c>
      <c r="T88" s="12">
        <f t="shared" si="262"/>
        <v>1.4372420673848436E-3</v>
      </c>
      <c r="V88" s="9" t="s">
        <v>34</v>
      </c>
      <c r="W88" s="10">
        <v>5</v>
      </c>
      <c r="X88" s="11">
        <v>630.64438229999996</v>
      </c>
      <c r="Y88" s="12">
        <f t="shared" si="263"/>
        <v>3.311351202969613E-3</v>
      </c>
      <c r="AA88" s="9" t="s">
        <v>34</v>
      </c>
      <c r="AB88" s="10">
        <v>9</v>
      </c>
      <c r="AC88" s="11">
        <v>996.98909600000002</v>
      </c>
      <c r="AD88" s="12">
        <f t="shared" si="264"/>
        <v>1.5088768526853595E-3</v>
      </c>
      <c r="AF88" s="13"/>
    </row>
    <row r="89" spans="1:32" outlineLevel="1" x14ac:dyDescent="0.2">
      <c r="A89" s="21">
        <f t="shared" si="265"/>
        <v>24.5</v>
      </c>
      <c r="B89" s="9" t="s">
        <v>35</v>
      </c>
      <c r="C89" s="10">
        <v>5</v>
      </c>
      <c r="D89" s="11">
        <v>332.7749422</v>
      </c>
      <c r="E89" s="12">
        <f t="shared" si="259"/>
        <v>5.1637125383665564E-4</v>
      </c>
      <c r="G89" s="9" t="s">
        <v>35</v>
      </c>
      <c r="H89" s="10">
        <v>9</v>
      </c>
      <c r="I89" s="11">
        <v>1014.869686</v>
      </c>
      <c r="J89" s="12">
        <f t="shared" si="260"/>
        <v>1.3809088858961027E-3</v>
      </c>
      <c r="L89" s="9" t="s">
        <v>35</v>
      </c>
      <c r="M89" s="10">
        <v>9</v>
      </c>
      <c r="N89" s="11">
        <v>815.33571970000003</v>
      </c>
      <c r="O89" s="12">
        <f t="shared" si="261"/>
        <v>2.1069136933357202E-3</v>
      </c>
      <c r="Q89" s="9" t="s">
        <v>35</v>
      </c>
      <c r="R89" s="10">
        <v>13</v>
      </c>
      <c r="S89" s="11">
        <v>4045.9737709999999</v>
      </c>
      <c r="T89" s="12">
        <f t="shared" si="262"/>
        <v>1.2365725960438858E-2</v>
      </c>
      <c r="V89" s="9" t="s">
        <v>35</v>
      </c>
      <c r="W89" s="10">
        <v>3</v>
      </c>
      <c r="X89" s="11">
        <v>975.8675088</v>
      </c>
      <c r="Y89" s="12">
        <f t="shared" si="263"/>
        <v>5.1240289137573433E-3</v>
      </c>
      <c r="AA89" s="9" t="s">
        <v>35</v>
      </c>
      <c r="AB89" s="10">
        <v>4</v>
      </c>
      <c r="AC89" s="11">
        <v>488.63864890000002</v>
      </c>
      <c r="AD89" s="12">
        <f t="shared" si="264"/>
        <v>7.3952217693327548E-4</v>
      </c>
      <c r="AF89" s="13"/>
    </row>
    <row r="90" spans="1:32" outlineLevel="1" x14ac:dyDescent="0.2">
      <c r="A90" s="21">
        <f t="shared" si="265"/>
        <v>25.5</v>
      </c>
      <c r="B90" s="9" t="s">
        <v>36</v>
      </c>
      <c r="C90" s="10">
        <v>2</v>
      </c>
      <c r="D90" s="11">
        <v>144.01540360000001</v>
      </c>
      <c r="E90" s="12">
        <f t="shared" si="259"/>
        <v>2.2347059558357584E-4</v>
      </c>
      <c r="G90" s="9" t="s">
        <v>36</v>
      </c>
      <c r="H90" s="10">
        <v>8</v>
      </c>
      <c r="I90" s="11">
        <v>863.96923089999996</v>
      </c>
      <c r="J90" s="12">
        <f t="shared" si="260"/>
        <v>1.1755822491781784E-3</v>
      </c>
      <c r="L90" s="9" t="s">
        <v>36</v>
      </c>
      <c r="M90" s="10">
        <v>13</v>
      </c>
      <c r="N90" s="11">
        <v>1358.636391</v>
      </c>
      <c r="O90" s="12">
        <f t="shared" si="261"/>
        <v>3.5108600632821306E-3</v>
      </c>
      <c r="Q90" s="9" t="s">
        <v>36</v>
      </c>
      <c r="R90" s="10">
        <v>4</v>
      </c>
      <c r="S90" s="11">
        <v>424.69306699999999</v>
      </c>
      <c r="T90" s="12">
        <f t="shared" si="262"/>
        <v>1.297991134164547E-3</v>
      </c>
      <c r="V90" s="9" t="s">
        <v>36</v>
      </c>
      <c r="W90" s="10">
        <v>3</v>
      </c>
      <c r="X90" s="11">
        <v>328.05920959999997</v>
      </c>
      <c r="Y90" s="12">
        <f t="shared" si="263"/>
        <v>1.7225544044209913E-3</v>
      </c>
      <c r="AA90" s="9" t="s">
        <v>36</v>
      </c>
      <c r="AB90" s="10">
        <v>14</v>
      </c>
      <c r="AC90" s="11">
        <v>2065.6325660000002</v>
      </c>
      <c r="AD90" s="12">
        <f t="shared" si="264"/>
        <v>3.1261978465915571E-3</v>
      </c>
      <c r="AF90" s="13"/>
    </row>
    <row r="91" spans="1:32" outlineLevel="1" x14ac:dyDescent="0.2">
      <c r="A91" s="21">
        <f t="shared" si="265"/>
        <v>26.5</v>
      </c>
      <c r="B91" s="9" t="s">
        <v>37</v>
      </c>
      <c r="C91" s="10">
        <v>3</v>
      </c>
      <c r="D91" s="11">
        <v>607.36938659999998</v>
      </c>
      <c r="E91" s="12">
        <f t="shared" si="259"/>
        <v>9.4246306415748644E-4</v>
      </c>
      <c r="G91" s="9" t="s">
        <v>37</v>
      </c>
      <c r="H91" s="10">
        <v>9</v>
      </c>
      <c r="I91" s="11">
        <v>877.15472939999995</v>
      </c>
      <c r="J91" s="12">
        <f t="shared" si="260"/>
        <v>1.1935234413280637E-3</v>
      </c>
      <c r="L91" s="9" t="s">
        <v>37</v>
      </c>
      <c r="M91" s="10">
        <v>7</v>
      </c>
      <c r="N91" s="11">
        <v>1130.2827179999999</v>
      </c>
      <c r="O91" s="12">
        <f t="shared" si="261"/>
        <v>2.9207700317252713E-3</v>
      </c>
      <c r="Q91" s="9" t="s">
        <v>37</v>
      </c>
      <c r="R91" s="10">
        <v>8</v>
      </c>
      <c r="S91" s="11">
        <v>1265.871498</v>
      </c>
      <c r="T91" s="12">
        <f t="shared" si="262"/>
        <v>3.8688881666994438E-3</v>
      </c>
      <c r="V91" s="9" t="s">
        <v>37</v>
      </c>
      <c r="W91" s="10">
        <v>2</v>
      </c>
      <c r="X91" s="11">
        <v>151.4099842</v>
      </c>
      <c r="Y91" s="12">
        <f t="shared" si="263"/>
        <v>7.950148251439996E-4</v>
      </c>
      <c r="AA91" s="9" t="s">
        <v>37</v>
      </c>
      <c r="AB91" s="10">
        <v>13</v>
      </c>
      <c r="AC91" s="11">
        <v>1353.6908599999999</v>
      </c>
      <c r="AD91" s="12">
        <f t="shared" si="264"/>
        <v>2.0487213075254512E-3</v>
      </c>
      <c r="AF91" s="13"/>
    </row>
    <row r="92" spans="1:32" outlineLevel="1" x14ac:dyDescent="0.2">
      <c r="A92" s="21">
        <f t="shared" si="265"/>
        <v>27.5</v>
      </c>
      <c r="B92" s="9" t="s">
        <v>38</v>
      </c>
      <c r="C92" s="10">
        <v>3</v>
      </c>
      <c r="D92" s="11">
        <v>314.75295440000002</v>
      </c>
      <c r="E92" s="12">
        <f t="shared" si="259"/>
        <v>4.8840629837639178E-4</v>
      </c>
      <c r="G92" s="9" t="s">
        <v>38</v>
      </c>
      <c r="H92" s="10">
        <v>8</v>
      </c>
      <c r="I92" s="11">
        <v>1020.443535</v>
      </c>
      <c r="J92" s="12">
        <f t="shared" si="260"/>
        <v>1.3884930887932056E-3</v>
      </c>
      <c r="L92" s="9" t="s">
        <v>38</v>
      </c>
      <c r="M92" s="10">
        <v>10</v>
      </c>
      <c r="N92" s="11">
        <v>915.47713369999997</v>
      </c>
      <c r="O92" s="12">
        <f t="shared" si="261"/>
        <v>2.3656896936123106E-3</v>
      </c>
      <c r="Q92" s="9" t="s">
        <v>38</v>
      </c>
      <c r="R92" s="10">
        <v>4</v>
      </c>
      <c r="S92" s="11">
        <v>502.41753610000001</v>
      </c>
      <c r="T92" s="12">
        <f t="shared" si="262"/>
        <v>1.5355407426667416E-3</v>
      </c>
      <c r="V92" s="9" t="s">
        <v>38</v>
      </c>
      <c r="W92" s="10">
        <v>2</v>
      </c>
      <c r="X92" s="11">
        <v>449.79588100000001</v>
      </c>
      <c r="Y92" s="12">
        <f t="shared" si="263"/>
        <v>2.3617623076385361E-3</v>
      </c>
      <c r="AA92" s="9" t="s">
        <v>38</v>
      </c>
      <c r="AB92" s="10">
        <v>11</v>
      </c>
      <c r="AC92" s="11">
        <v>1308.808268</v>
      </c>
      <c r="AD92" s="12">
        <f t="shared" si="264"/>
        <v>1.980794482218105E-3</v>
      </c>
      <c r="AF92" s="13"/>
    </row>
    <row r="93" spans="1:32" outlineLevel="1" x14ac:dyDescent="0.2">
      <c r="A93" s="21">
        <f t="shared" si="265"/>
        <v>28.5</v>
      </c>
      <c r="B93" s="9" t="s">
        <v>39</v>
      </c>
      <c r="C93" s="10">
        <v>2</v>
      </c>
      <c r="D93" s="11">
        <v>160.512483</v>
      </c>
      <c r="E93" s="12">
        <f t="shared" si="259"/>
        <v>2.4906933062685655E-4</v>
      </c>
      <c r="G93" s="9" t="s">
        <v>39</v>
      </c>
      <c r="H93" s="10">
        <v>4</v>
      </c>
      <c r="I93" s="11">
        <v>374.50632089999999</v>
      </c>
      <c r="J93" s="12">
        <f t="shared" si="260"/>
        <v>5.0958178521756279E-4</v>
      </c>
      <c r="L93" s="9" t="s">
        <v>39</v>
      </c>
      <c r="M93" s="10">
        <v>3</v>
      </c>
      <c r="N93" s="11">
        <v>239.7577703</v>
      </c>
      <c r="O93" s="12">
        <f t="shared" si="261"/>
        <v>6.1955942457001402E-4</v>
      </c>
      <c r="Q93" s="9" t="s">
        <v>39</v>
      </c>
      <c r="R93" s="10">
        <v>5</v>
      </c>
      <c r="S93" s="11">
        <v>393.53165200000001</v>
      </c>
      <c r="T93" s="12">
        <f t="shared" si="262"/>
        <v>1.2027523757743091E-3</v>
      </c>
      <c r="V93" s="9" t="s">
        <v>39</v>
      </c>
      <c r="W93" s="10">
        <v>7</v>
      </c>
      <c r="X93" s="11">
        <v>669.84207779999997</v>
      </c>
      <c r="Y93" s="12">
        <f t="shared" si="263"/>
        <v>3.5171682050559277E-3</v>
      </c>
      <c r="AA93" s="9" t="s">
        <v>39</v>
      </c>
      <c r="AB93" s="10">
        <v>8</v>
      </c>
      <c r="AC93" s="11">
        <v>972.60118969999996</v>
      </c>
      <c r="AD93" s="12">
        <f t="shared" si="264"/>
        <v>1.4719673744882885E-3</v>
      </c>
      <c r="AF93" s="13"/>
    </row>
    <row r="94" spans="1:32" outlineLevel="1" x14ac:dyDescent="0.2">
      <c r="A94" s="21">
        <f t="shared" si="265"/>
        <v>29.5</v>
      </c>
      <c r="B94" s="9" t="s">
        <v>40</v>
      </c>
      <c r="C94" s="10">
        <v>1</v>
      </c>
      <c r="D94" s="11">
        <v>140.63188270000001</v>
      </c>
      <c r="E94" s="12">
        <f t="shared" si="259"/>
        <v>2.1822034170939595E-4</v>
      </c>
      <c r="G94" s="9" t="s">
        <v>40</v>
      </c>
      <c r="H94" s="10">
        <v>4</v>
      </c>
      <c r="I94" s="11">
        <v>1533.6747929999999</v>
      </c>
      <c r="J94" s="12">
        <f t="shared" si="260"/>
        <v>2.0868345748663599E-3</v>
      </c>
      <c r="L94" s="9" t="s">
        <v>40</v>
      </c>
      <c r="M94" s="10">
        <v>8</v>
      </c>
      <c r="N94" s="11">
        <v>1614.2214779999999</v>
      </c>
      <c r="O94" s="12">
        <f t="shared" si="261"/>
        <v>4.1713189473977915E-3</v>
      </c>
      <c r="Q94" s="9" t="s">
        <v>40</v>
      </c>
      <c r="R94" s="10">
        <v>6</v>
      </c>
      <c r="S94" s="11">
        <v>1047.3429020000001</v>
      </c>
      <c r="T94" s="12">
        <f t="shared" si="262"/>
        <v>3.2009983370558958E-3</v>
      </c>
      <c r="V94" s="9" t="s">
        <v>40</v>
      </c>
      <c r="W94" s="10">
        <v>4</v>
      </c>
      <c r="X94" s="11">
        <v>641.11958549999997</v>
      </c>
      <c r="Y94" s="12">
        <f t="shared" si="263"/>
        <v>3.3663537966519119E-3</v>
      </c>
      <c r="AA94" s="9" t="s">
        <v>40</v>
      </c>
      <c r="AB94" s="10">
        <v>11</v>
      </c>
      <c r="AC94" s="11">
        <v>2755.502414</v>
      </c>
      <c r="AD94" s="12">
        <f t="shared" si="264"/>
        <v>4.1702700929070443E-3</v>
      </c>
      <c r="AF94" s="13"/>
    </row>
    <row r="95" spans="1:32" outlineLevel="1" x14ac:dyDescent="0.2">
      <c r="A95" s="21">
        <f t="shared" si="265"/>
        <v>30.5</v>
      </c>
      <c r="B95" s="9" t="s">
        <v>41</v>
      </c>
      <c r="C95" s="10">
        <v>2</v>
      </c>
      <c r="D95" s="11">
        <v>575.39246249999997</v>
      </c>
      <c r="E95" s="12">
        <f t="shared" si="259"/>
        <v>8.928440505316565E-4</v>
      </c>
      <c r="G95" s="9" t="s">
        <v>41</v>
      </c>
      <c r="H95" s="10">
        <v>3</v>
      </c>
      <c r="I95" s="11">
        <v>275.27081020000003</v>
      </c>
      <c r="J95" s="12">
        <f t="shared" si="260"/>
        <v>3.7455440149288254E-4</v>
      </c>
      <c r="L95" s="9" t="s">
        <v>41</v>
      </c>
      <c r="M95" s="10">
        <v>4</v>
      </c>
      <c r="N95" s="11">
        <v>496.29649949999998</v>
      </c>
      <c r="O95" s="12">
        <f t="shared" si="261"/>
        <v>1.2824826209452459E-3</v>
      </c>
      <c r="Q95" s="9" t="s">
        <v>41</v>
      </c>
      <c r="R95" s="10">
        <v>6</v>
      </c>
      <c r="S95" s="11">
        <v>561.01234790000001</v>
      </c>
      <c r="T95" s="12">
        <f t="shared" si="262"/>
        <v>1.7146243023812688E-3</v>
      </c>
      <c r="V95" s="9" t="s">
        <v>41</v>
      </c>
      <c r="W95" s="10">
        <v>2</v>
      </c>
      <c r="X95" s="11">
        <v>266.3139726</v>
      </c>
      <c r="Y95" s="12">
        <f t="shared" si="263"/>
        <v>1.3983460699680391E-3</v>
      </c>
      <c r="AA95" s="9" t="s">
        <v>41</v>
      </c>
      <c r="AB95" s="10">
        <v>3</v>
      </c>
      <c r="AC95" s="11">
        <v>264.49149360000001</v>
      </c>
      <c r="AD95" s="12">
        <f t="shared" si="264"/>
        <v>4.0029032817548281E-4</v>
      </c>
      <c r="AF95" s="13"/>
    </row>
    <row r="96" spans="1:32" outlineLevel="1" x14ac:dyDescent="0.2">
      <c r="A96" s="21">
        <f t="shared" si="265"/>
        <v>31.5</v>
      </c>
      <c r="B96" s="9" t="s">
        <v>42</v>
      </c>
      <c r="C96" s="10">
        <v>6</v>
      </c>
      <c r="D96" s="11">
        <v>1543.7189969999999</v>
      </c>
      <c r="E96" s="12">
        <f t="shared" si="259"/>
        <v>2.3954090677094091E-3</v>
      </c>
      <c r="G96" s="9" t="s">
        <v>42</v>
      </c>
      <c r="H96" s="10">
        <v>5</v>
      </c>
      <c r="I96" s="11">
        <v>1767.616</v>
      </c>
      <c r="J96" s="12">
        <f t="shared" si="260"/>
        <v>2.4051527747101569E-3</v>
      </c>
      <c r="L96" s="9" t="s">
        <v>42</v>
      </c>
      <c r="M96" s="10">
        <v>2</v>
      </c>
      <c r="N96" s="11">
        <v>138.5193304</v>
      </c>
      <c r="O96" s="12">
        <f t="shared" si="261"/>
        <v>3.5794859339517156E-4</v>
      </c>
      <c r="Q96" s="9" t="s">
        <v>42</v>
      </c>
      <c r="R96" s="10">
        <v>1</v>
      </c>
      <c r="S96" s="11">
        <v>148.32806859999999</v>
      </c>
      <c r="T96" s="12">
        <f t="shared" si="262"/>
        <v>4.5333567451561607E-4</v>
      </c>
      <c r="V96" s="9" t="s">
        <v>42</v>
      </c>
      <c r="W96" s="10">
        <v>0</v>
      </c>
      <c r="X96" s="11">
        <v>0</v>
      </c>
      <c r="Y96" s="12">
        <f t="shared" si="263"/>
        <v>0</v>
      </c>
      <c r="AA96" s="9" t="s">
        <v>42</v>
      </c>
      <c r="AB96" s="10">
        <v>7</v>
      </c>
      <c r="AC96" s="11">
        <v>1119.1707220000001</v>
      </c>
      <c r="AD96" s="12">
        <f t="shared" si="264"/>
        <v>1.6937906376349792E-3</v>
      </c>
      <c r="AF96" s="13"/>
    </row>
    <row r="97" spans="1:32" outlineLevel="1" x14ac:dyDescent="0.2">
      <c r="A97" s="21">
        <f t="shared" si="265"/>
        <v>32.5</v>
      </c>
      <c r="B97" s="9" t="s">
        <v>43</v>
      </c>
      <c r="C97" s="10">
        <v>5</v>
      </c>
      <c r="D97" s="11">
        <v>324.1939893</v>
      </c>
      <c r="E97" s="12">
        <f t="shared" si="259"/>
        <v>5.030560763813073E-4</v>
      </c>
      <c r="G97" s="9" t="s">
        <v>43</v>
      </c>
      <c r="H97" s="10">
        <v>4</v>
      </c>
      <c r="I97" s="11">
        <v>266.84948780000002</v>
      </c>
      <c r="J97" s="12">
        <f t="shared" si="260"/>
        <v>3.6309570970853068E-4</v>
      </c>
      <c r="L97" s="9" t="s">
        <v>43</v>
      </c>
      <c r="M97" s="10">
        <v>6</v>
      </c>
      <c r="N97" s="11">
        <v>674.93569649999995</v>
      </c>
      <c r="O97" s="12">
        <f t="shared" si="261"/>
        <v>1.744105190926951E-3</v>
      </c>
      <c r="Q97" s="9" t="s">
        <v>43</v>
      </c>
      <c r="R97" s="10">
        <v>4</v>
      </c>
      <c r="S97" s="11">
        <v>1034.0472480000001</v>
      </c>
      <c r="T97" s="12">
        <f t="shared" si="262"/>
        <v>3.1603627760922424E-3</v>
      </c>
      <c r="V97" s="9" t="s">
        <v>43</v>
      </c>
      <c r="W97" s="10">
        <v>1</v>
      </c>
      <c r="X97" s="11">
        <v>92.25848517</v>
      </c>
      <c r="Y97" s="12">
        <f t="shared" si="263"/>
        <v>4.8442554064725827E-4</v>
      </c>
      <c r="AA97" s="9" t="s">
        <v>43</v>
      </c>
      <c r="AB97" s="10">
        <v>9</v>
      </c>
      <c r="AC97" s="11">
        <v>2388.8712869999999</v>
      </c>
      <c r="AD97" s="12">
        <f t="shared" si="264"/>
        <v>3.6153982059187774E-3</v>
      </c>
      <c r="AF97" s="13"/>
    </row>
    <row r="98" spans="1:32" outlineLevel="1" x14ac:dyDescent="0.2">
      <c r="A98" s="21">
        <f t="shared" si="265"/>
        <v>33.5</v>
      </c>
      <c r="B98" s="9" t="s">
        <v>44</v>
      </c>
      <c r="C98" s="10">
        <v>0</v>
      </c>
      <c r="D98" s="11">
        <v>0</v>
      </c>
      <c r="E98" s="12">
        <f t="shared" si="259"/>
        <v>0</v>
      </c>
      <c r="G98" s="9" t="s">
        <v>44</v>
      </c>
      <c r="H98" s="10">
        <v>5</v>
      </c>
      <c r="I98" s="11">
        <v>583.98685980000005</v>
      </c>
      <c r="J98" s="12">
        <f t="shared" si="260"/>
        <v>7.9461693956280185E-4</v>
      </c>
      <c r="L98" s="9" t="s">
        <v>44</v>
      </c>
      <c r="M98" s="10">
        <v>4</v>
      </c>
      <c r="N98" s="11">
        <v>388.57026339999999</v>
      </c>
      <c r="O98" s="12">
        <f t="shared" si="261"/>
        <v>1.0041066385289234E-3</v>
      </c>
      <c r="Q98" s="9" t="s">
        <v>44</v>
      </c>
      <c r="R98" s="10">
        <v>7</v>
      </c>
      <c r="S98" s="11">
        <v>1842.034224</v>
      </c>
      <c r="T98" s="12">
        <f t="shared" si="262"/>
        <v>5.6298166307943787E-3</v>
      </c>
      <c r="V98" s="9" t="s">
        <v>44</v>
      </c>
      <c r="W98" s="10">
        <v>0</v>
      </c>
      <c r="X98" s="11">
        <v>0</v>
      </c>
      <c r="Y98" s="12">
        <f t="shared" si="263"/>
        <v>0</v>
      </c>
      <c r="AA98" s="9" t="s">
        <v>44</v>
      </c>
      <c r="AB98" s="10">
        <v>6</v>
      </c>
      <c r="AC98" s="11">
        <v>524.42149500000005</v>
      </c>
      <c r="AD98" s="12">
        <f t="shared" si="264"/>
        <v>7.9367714053329129E-4</v>
      </c>
      <c r="AF98" s="13"/>
    </row>
    <row r="99" spans="1:32" outlineLevel="1" x14ac:dyDescent="0.2">
      <c r="A99" s="21">
        <f t="shared" si="265"/>
        <v>34.5</v>
      </c>
      <c r="B99" s="9" t="s">
        <v>45</v>
      </c>
      <c r="C99" s="10">
        <v>1</v>
      </c>
      <c r="D99" s="11">
        <v>62.517870279999997</v>
      </c>
      <c r="E99" s="12">
        <f t="shared" si="259"/>
        <v>9.7009801429937678E-5</v>
      </c>
      <c r="G99" s="9" t="s">
        <v>45</v>
      </c>
      <c r="H99" s="10">
        <v>3</v>
      </c>
      <c r="I99" s="11">
        <v>421.77634389999997</v>
      </c>
      <c r="J99" s="12">
        <f t="shared" si="260"/>
        <v>5.7390097387565527E-4</v>
      </c>
      <c r="L99" s="9" t="s">
        <v>45</v>
      </c>
      <c r="M99" s="10">
        <v>8</v>
      </c>
      <c r="N99" s="11">
        <v>1058.4287589999999</v>
      </c>
      <c r="O99" s="12">
        <f t="shared" si="261"/>
        <v>2.7350918055913951E-3</v>
      </c>
      <c r="Q99" s="9" t="s">
        <v>45</v>
      </c>
      <c r="R99" s="10">
        <v>2</v>
      </c>
      <c r="S99" s="11">
        <v>170.71629799999999</v>
      </c>
      <c r="T99" s="12">
        <f t="shared" si="262"/>
        <v>5.2176091035974648E-4</v>
      </c>
      <c r="V99" s="9" t="s">
        <v>45</v>
      </c>
      <c r="W99" s="10">
        <v>4</v>
      </c>
      <c r="X99" s="11">
        <v>311.26946889999999</v>
      </c>
      <c r="Y99" s="12">
        <f t="shared" si="263"/>
        <v>1.6343958008959302E-3</v>
      </c>
      <c r="AA99" s="9" t="s">
        <v>45</v>
      </c>
      <c r="AB99" s="10">
        <v>2</v>
      </c>
      <c r="AC99" s="11">
        <v>156.07331790000001</v>
      </c>
      <c r="AD99" s="12">
        <f t="shared" si="264"/>
        <v>2.3620661213441554E-4</v>
      </c>
      <c r="AF99" s="13"/>
    </row>
    <row r="100" spans="1:32" outlineLevel="1" x14ac:dyDescent="0.2">
      <c r="A100" s="21">
        <f t="shared" si="265"/>
        <v>35.5</v>
      </c>
      <c r="B100" s="9" t="s">
        <v>46</v>
      </c>
      <c r="C100" s="10">
        <v>3</v>
      </c>
      <c r="D100" s="11">
        <v>246.3115852</v>
      </c>
      <c r="E100" s="12">
        <f t="shared" si="259"/>
        <v>3.8220492577766642E-4</v>
      </c>
      <c r="G100" s="9" t="s">
        <v>46</v>
      </c>
      <c r="H100" s="10">
        <v>9</v>
      </c>
      <c r="I100" s="11">
        <v>843.57579969999995</v>
      </c>
      <c r="J100" s="12">
        <f t="shared" si="260"/>
        <v>1.1478333955603447E-3</v>
      </c>
      <c r="L100" s="9" t="s">
        <v>46</v>
      </c>
      <c r="M100" s="10">
        <v>1</v>
      </c>
      <c r="N100" s="11">
        <v>82.102397089999997</v>
      </c>
      <c r="O100" s="12">
        <f t="shared" si="261"/>
        <v>2.1216127357728931E-4</v>
      </c>
      <c r="Q100" s="9" t="s">
        <v>46</v>
      </c>
      <c r="R100" s="10">
        <v>2</v>
      </c>
      <c r="S100" s="11">
        <v>674.06955900000003</v>
      </c>
      <c r="T100" s="12">
        <f t="shared" si="262"/>
        <v>2.0601615128136908E-3</v>
      </c>
      <c r="V100" s="9" t="s">
        <v>46</v>
      </c>
      <c r="W100" s="10">
        <v>1</v>
      </c>
      <c r="X100" s="11">
        <v>183.0411604</v>
      </c>
      <c r="Y100" s="12">
        <f t="shared" si="263"/>
        <v>9.61101983455334E-4</v>
      </c>
      <c r="AA100" s="9" t="s">
        <v>46</v>
      </c>
      <c r="AB100" s="10">
        <v>4</v>
      </c>
      <c r="AC100" s="11">
        <v>480.50052690000001</v>
      </c>
      <c r="AD100" s="12">
        <f t="shared" si="264"/>
        <v>7.2720566920074807E-4</v>
      </c>
      <c r="AF100" s="13"/>
    </row>
    <row r="101" spans="1:32" outlineLevel="1" x14ac:dyDescent="0.2">
      <c r="A101" s="21">
        <f t="shared" si="265"/>
        <v>36.5</v>
      </c>
      <c r="B101" s="9" t="s">
        <v>47</v>
      </c>
      <c r="C101" s="10">
        <v>1</v>
      </c>
      <c r="D101" s="11">
        <v>139.2598533</v>
      </c>
      <c r="E101" s="12">
        <f t="shared" si="259"/>
        <v>2.1609134564708741E-4</v>
      </c>
      <c r="G101" s="9" t="s">
        <v>47</v>
      </c>
      <c r="H101" s="10">
        <v>3</v>
      </c>
      <c r="I101" s="11">
        <v>402.21247820000002</v>
      </c>
      <c r="J101" s="12">
        <f t="shared" si="260"/>
        <v>5.472808901739849E-4</v>
      </c>
      <c r="L101" s="9" t="s">
        <v>47</v>
      </c>
      <c r="M101" s="10">
        <v>1</v>
      </c>
      <c r="N101" s="11">
        <v>249.0791523</v>
      </c>
      <c r="O101" s="12">
        <f t="shared" si="261"/>
        <v>6.4364686107266022E-4</v>
      </c>
      <c r="Q101" s="9" t="s">
        <v>47</v>
      </c>
      <c r="R101" s="10">
        <v>2</v>
      </c>
      <c r="S101" s="11">
        <v>234.46267610000001</v>
      </c>
      <c r="T101" s="12">
        <f t="shared" si="262"/>
        <v>7.1658922294178602E-4</v>
      </c>
      <c r="V101" s="9" t="s">
        <v>47</v>
      </c>
      <c r="W101" s="10">
        <v>1</v>
      </c>
      <c r="X101" s="11">
        <v>256.4905364</v>
      </c>
      <c r="Y101" s="12">
        <f t="shared" si="263"/>
        <v>1.3467657369132509E-3</v>
      </c>
      <c r="AA101" s="9" t="s">
        <v>47</v>
      </c>
      <c r="AB101" s="10">
        <v>5</v>
      </c>
      <c r="AC101" s="11">
        <v>809.31668730000001</v>
      </c>
      <c r="AD101" s="12">
        <f t="shared" si="264"/>
        <v>1.2248471130309787E-3</v>
      </c>
      <c r="AF101" s="13"/>
    </row>
    <row r="102" spans="1:32" outlineLevel="1" x14ac:dyDescent="0.2">
      <c r="A102" s="21">
        <f t="shared" si="265"/>
        <v>37.5</v>
      </c>
      <c r="B102" s="9" t="s">
        <v>48</v>
      </c>
      <c r="C102" s="10">
        <v>2</v>
      </c>
      <c r="D102" s="11">
        <v>163.38651089999999</v>
      </c>
      <c r="E102" s="12">
        <f t="shared" si="259"/>
        <v>2.5352899751305072E-4</v>
      </c>
      <c r="G102" s="9" t="s">
        <v>48</v>
      </c>
      <c r="H102" s="10">
        <v>3</v>
      </c>
      <c r="I102" s="11">
        <v>232.8398713</v>
      </c>
      <c r="J102" s="12">
        <f t="shared" si="260"/>
        <v>3.168196387226359E-4</v>
      </c>
      <c r="L102" s="9" t="s">
        <v>48</v>
      </c>
      <c r="M102" s="10">
        <v>2</v>
      </c>
      <c r="N102" s="11">
        <v>370.87425969999998</v>
      </c>
      <c r="O102" s="12">
        <f t="shared" si="261"/>
        <v>9.5837829422607836E-4</v>
      </c>
      <c r="Q102" s="9" t="s">
        <v>48</v>
      </c>
      <c r="R102" s="10">
        <v>4</v>
      </c>
      <c r="S102" s="11">
        <v>381.43988589999998</v>
      </c>
      <c r="T102" s="12">
        <f t="shared" si="262"/>
        <v>1.165796262256705E-3</v>
      </c>
      <c r="V102" s="9" t="s">
        <v>48</v>
      </c>
      <c r="W102" s="10">
        <v>1</v>
      </c>
      <c r="X102" s="11">
        <v>62.517870279999997</v>
      </c>
      <c r="Y102" s="12">
        <f t="shared" si="263"/>
        <v>3.2826523278264397E-4</v>
      </c>
      <c r="AA102" s="9" t="s">
        <v>48</v>
      </c>
      <c r="AB102" s="10">
        <v>5</v>
      </c>
      <c r="AC102" s="11">
        <v>731.96192370000006</v>
      </c>
      <c r="AD102" s="12">
        <f t="shared" si="264"/>
        <v>1.1077758103364224E-3</v>
      </c>
      <c r="AF102" s="13"/>
    </row>
    <row r="103" spans="1:32" outlineLevel="1" x14ac:dyDescent="0.2">
      <c r="A103" s="21">
        <f t="shared" si="265"/>
        <v>38.5</v>
      </c>
      <c r="B103" s="9" t="s">
        <v>49</v>
      </c>
      <c r="C103" s="10">
        <v>2</v>
      </c>
      <c r="D103" s="11">
        <v>163.0909991</v>
      </c>
      <c r="E103" s="12">
        <f t="shared" si="259"/>
        <v>2.5307044796698001E-4</v>
      </c>
      <c r="G103" s="9" t="s">
        <v>49</v>
      </c>
      <c r="H103" s="10">
        <v>4</v>
      </c>
      <c r="I103" s="11">
        <v>596.15858549999996</v>
      </c>
      <c r="J103" s="12">
        <f t="shared" si="260"/>
        <v>8.1117871533331175E-4</v>
      </c>
      <c r="L103" s="9" t="s">
        <v>49</v>
      </c>
      <c r="M103" s="10">
        <v>2</v>
      </c>
      <c r="N103" s="11">
        <v>193.8252756</v>
      </c>
      <c r="O103" s="12">
        <f t="shared" si="261"/>
        <v>5.0086500248813987E-4</v>
      </c>
      <c r="Q103" s="9" t="s">
        <v>49</v>
      </c>
      <c r="R103" s="10">
        <v>2</v>
      </c>
      <c r="S103" s="11">
        <v>197.45831849999999</v>
      </c>
      <c r="T103" s="12">
        <f t="shared" si="262"/>
        <v>6.0349265550887685E-4</v>
      </c>
      <c r="V103" s="9" t="s">
        <v>49</v>
      </c>
      <c r="W103" s="10">
        <v>1</v>
      </c>
      <c r="X103" s="11">
        <v>89.439668080000004</v>
      </c>
      <c r="Y103" s="12">
        <f t="shared" si="263"/>
        <v>4.696246582103439E-4</v>
      </c>
      <c r="AA103" s="9" t="s">
        <v>49</v>
      </c>
      <c r="AB103" s="10">
        <v>3</v>
      </c>
      <c r="AC103" s="11">
        <v>434.0927658</v>
      </c>
      <c r="AD103" s="12">
        <f t="shared" si="264"/>
        <v>6.5697060164616572E-4</v>
      </c>
      <c r="AF103" s="13"/>
    </row>
    <row r="104" spans="1:32" outlineLevel="1" x14ac:dyDescent="0.2">
      <c r="A104" s="21">
        <f t="shared" si="265"/>
        <v>39.5</v>
      </c>
      <c r="B104" s="9" t="s">
        <v>50</v>
      </c>
      <c r="C104" s="10">
        <v>0</v>
      </c>
      <c r="D104" s="11">
        <v>0</v>
      </c>
      <c r="E104" s="12">
        <f t="shared" si="259"/>
        <v>0</v>
      </c>
      <c r="G104" s="9" t="s">
        <v>50</v>
      </c>
      <c r="H104" s="10">
        <v>3</v>
      </c>
      <c r="I104" s="11">
        <v>246.2170022</v>
      </c>
      <c r="J104" s="12">
        <f t="shared" si="260"/>
        <v>3.3502158049154726E-4</v>
      </c>
      <c r="L104" s="9" t="s">
        <v>50</v>
      </c>
      <c r="M104" s="10">
        <v>2</v>
      </c>
      <c r="N104" s="11">
        <v>251.34940219999999</v>
      </c>
      <c r="O104" s="12">
        <f t="shared" si="261"/>
        <v>6.4951342681488476E-4</v>
      </c>
      <c r="Q104" s="9" t="s">
        <v>50</v>
      </c>
      <c r="R104" s="10">
        <v>2</v>
      </c>
      <c r="S104" s="11">
        <v>123.82601289999999</v>
      </c>
      <c r="T104" s="12">
        <f t="shared" si="262"/>
        <v>3.7844994282222372E-4</v>
      </c>
      <c r="V104" s="9" t="s">
        <v>50</v>
      </c>
      <c r="W104" s="10">
        <v>1</v>
      </c>
      <c r="X104" s="11">
        <v>98.968775669999999</v>
      </c>
      <c r="Y104" s="12">
        <f t="shared" si="263"/>
        <v>5.1965954755050277E-4</v>
      </c>
      <c r="AA104" s="9" t="s">
        <v>50</v>
      </c>
      <c r="AB104" s="10">
        <v>2</v>
      </c>
      <c r="AC104" s="11">
        <v>189.5735056</v>
      </c>
      <c r="AD104" s="12">
        <f t="shared" si="264"/>
        <v>2.8690692368641351E-4</v>
      </c>
      <c r="AF104" s="13"/>
    </row>
    <row r="105" spans="1:32" outlineLevel="1" x14ac:dyDescent="0.2">
      <c r="A105" s="21">
        <f t="shared" si="265"/>
        <v>40.5</v>
      </c>
      <c r="B105" s="9" t="s">
        <v>51</v>
      </c>
      <c r="C105" s="10">
        <v>0</v>
      </c>
      <c r="D105" s="11">
        <v>0</v>
      </c>
      <c r="E105" s="12">
        <f t="shared" si="259"/>
        <v>0</v>
      </c>
      <c r="G105" s="9" t="s">
        <v>51</v>
      </c>
      <c r="H105" s="10">
        <v>6</v>
      </c>
      <c r="I105" s="11">
        <v>551.53216829999997</v>
      </c>
      <c r="J105" s="12">
        <f t="shared" si="260"/>
        <v>7.5045661779971106E-4</v>
      </c>
      <c r="L105" s="9" t="s">
        <v>51</v>
      </c>
      <c r="M105" s="10">
        <v>1</v>
      </c>
      <c r="N105" s="11">
        <v>135.71307479999999</v>
      </c>
      <c r="O105" s="12">
        <f t="shared" si="261"/>
        <v>3.5069693226003133E-4</v>
      </c>
      <c r="Q105" s="9" t="s">
        <v>51</v>
      </c>
      <c r="R105" s="10">
        <v>1</v>
      </c>
      <c r="S105" s="11">
        <v>99.392141390000006</v>
      </c>
      <c r="T105" s="12">
        <f t="shared" si="262"/>
        <v>3.0377260274382849E-4</v>
      </c>
      <c r="V105" s="9" t="s">
        <v>51</v>
      </c>
      <c r="W105" s="10">
        <v>2</v>
      </c>
      <c r="X105" s="11">
        <v>154.380008</v>
      </c>
      <c r="Y105" s="12">
        <f t="shared" si="263"/>
        <v>8.1060965506559552E-4</v>
      </c>
      <c r="AA105" s="9" t="s">
        <v>51</v>
      </c>
      <c r="AB105" s="10">
        <v>7</v>
      </c>
      <c r="AC105" s="11">
        <v>1018.425258</v>
      </c>
      <c r="AD105" s="12">
        <f t="shared" si="264"/>
        <v>1.5413190617145076E-3</v>
      </c>
      <c r="AF105" s="13"/>
    </row>
    <row r="106" spans="1:32" outlineLevel="1" x14ac:dyDescent="0.2">
      <c r="A106" s="21">
        <f t="shared" si="265"/>
        <v>41.5</v>
      </c>
      <c r="B106" s="9" t="s">
        <v>52</v>
      </c>
      <c r="C106" s="10">
        <v>1</v>
      </c>
      <c r="D106" s="11">
        <v>77.04429983</v>
      </c>
      <c r="E106" s="12">
        <f t="shared" si="259"/>
        <v>1.1955065318672403E-4</v>
      </c>
      <c r="G106" s="9" t="s">
        <v>52</v>
      </c>
      <c r="H106" s="10">
        <v>1</v>
      </c>
      <c r="I106" s="11">
        <v>235.5656956</v>
      </c>
      <c r="J106" s="12">
        <f t="shared" si="260"/>
        <v>3.2052860259177795E-4</v>
      </c>
      <c r="L106" s="9" t="s">
        <v>52</v>
      </c>
      <c r="M106" s="10">
        <v>4</v>
      </c>
      <c r="N106" s="11">
        <v>359.36493000000002</v>
      </c>
      <c r="O106" s="12">
        <f t="shared" si="261"/>
        <v>9.2863696956662668E-4</v>
      </c>
      <c r="Q106" s="9" t="s">
        <v>52</v>
      </c>
      <c r="R106" s="10">
        <v>2</v>
      </c>
      <c r="S106" s="11">
        <v>199.83563190000001</v>
      </c>
      <c r="T106" s="12">
        <f t="shared" si="262"/>
        <v>6.1075844804494997E-4</v>
      </c>
      <c r="V106" s="9" t="s">
        <v>52</v>
      </c>
      <c r="W106" s="10">
        <v>1</v>
      </c>
      <c r="X106" s="11">
        <v>71.168298390000004</v>
      </c>
      <c r="Y106" s="12">
        <f t="shared" si="263"/>
        <v>3.736864025134866E-4</v>
      </c>
      <c r="AA106" s="9" t="s">
        <v>52</v>
      </c>
      <c r="AB106" s="10">
        <v>3</v>
      </c>
      <c r="AC106" s="11">
        <v>2944.405792</v>
      </c>
      <c r="AD106" s="12">
        <f t="shared" si="264"/>
        <v>4.4561628229297136E-3</v>
      </c>
      <c r="AF106" s="13"/>
    </row>
    <row r="107" spans="1:32" outlineLevel="1" x14ac:dyDescent="0.2">
      <c r="A107" s="21">
        <f t="shared" si="265"/>
        <v>42.5</v>
      </c>
      <c r="B107" s="9" t="s">
        <v>53</v>
      </c>
      <c r="C107" s="10">
        <v>0</v>
      </c>
      <c r="D107" s="11">
        <v>0</v>
      </c>
      <c r="E107" s="12">
        <f t="shared" si="259"/>
        <v>0</v>
      </c>
      <c r="G107" s="9" t="s">
        <v>53</v>
      </c>
      <c r="H107" s="10">
        <v>1</v>
      </c>
      <c r="I107" s="11">
        <v>92.618529260000003</v>
      </c>
      <c r="J107" s="12">
        <f t="shared" si="260"/>
        <v>1.2602381548892003E-4</v>
      </c>
      <c r="L107" s="9" t="s">
        <v>53</v>
      </c>
      <c r="M107" s="10">
        <v>0</v>
      </c>
      <c r="N107" s="11">
        <v>0</v>
      </c>
      <c r="O107" s="12">
        <f t="shared" si="261"/>
        <v>0</v>
      </c>
      <c r="Q107" s="9" t="s">
        <v>53</v>
      </c>
      <c r="R107" s="10">
        <v>0</v>
      </c>
      <c r="S107" s="11">
        <v>0</v>
      </c>
      <c r="T107" s="12">
        <f t="shared" si="262"/>
        <v>0</v>
      </c>
      <c r="V107" s="9" t="s">
        <v>53</v>
      </c>
      <c r="W107" s="10">
        <v>1</v>
      </c>
      <c r="X107" s="11">
        <v>120.00842110000001</v>
      </c>
      <c r="Y107" s="12">
        <f t="shared" si="263"/>
        <v>6.3013330607443506E-4</v>
      </c>
      <c r="AA107" s="9" t="s">
        <v>53</v>
      </c>
      <c r="AB107" s="10">
        <v>3</v>
      </c>
      <c r="AC107" s="11">
        <v>337.62345379999999</v>
      </c>
      <c r="AD107" s="12">
        <f t="shared" si="264"/>
        <v>5.1097069808124041E-4</v>
      </c>
      <c r="AF107" s="13"/>
    </row>
    <row r="108" spans="1:32" outlineLevel="1" x14ac:dyDescent="0.2">
      <c r="A108" s="21">
        <f t="shared" si="265"/>
        <v>43.5</v>
      </c>
      <c r="B108" s="9" t="s">
        <v>54</v>
      </c>
      <c r="C108" s="10">
        <v>2</v>
      </c>
      <c r="D108" s="11">
        <v>344.85645620000003</v>
      </c>
      <c r="E108" s="12">
        <f t="shared" si="259"/>
        <v>5.3511829798361468E-4</v>
      </c>
      <c r="G108" s="9" t="s">
        <v>54</v>
      </c>
      <c r="H108" s="10">
        <v>2</v>
      </c>
      <c r="I108" s="11">
        <v>304.16250530000002</v>
      </c>
      <c r="J108" s="12">
        <f t="shared" si="260"/>
        <v>4.1386663935214879E-4</v>
      </c>
      <c r="L108" s="9" t="s">
        <v>54</v>
      </c>
      <c r="M108" s="10">
        <v>3</v>
      </c>
      <c r="N108" s="11">
        <v>301.10594250000003</v>
      </c>
      <c r="O108" s="12">
        <f t="shared" si="261"/>
        <v>7.7808958698808741E-4</v>
      </c>
      <c r="Q108" s="9" t="s">
        <v>54</v>
      </c>
      <c r="R108" s="10">
        <v>2</v>
      </c>
      <c r="S108" s="11">
        <v>229.4842639</v>
      </c>
      <c r="T108" s="12">
        <f t="shared" si="262"/>
        <v>7.0137368164872166E-4</v>
      </c>
      <c r="V108" s="9" t="s">
        <v>54</v>
      </c>
      <c r="W108" s="10">
        <v>3</v>
      </c>
      <c r="X108" s="11">
        <v>451.44254960000001</v>
      </c>
      <c r="Y108" s="12">
        <f t="shared" si="263"/>
        <v>2.3704085402896789E-3</v>
      </c>
      <c r="AA108" s="9" t="s">
        <v>54</v>
      </c>
      <c r="AB108" s="10">
        <v>5</v>
      </c>
      <c r="AC108" s="11">
        <v>513.25949560000004</v>
      </c>
      <c r="AD108" s="12">
        <f t="shared" si="264"/>
        <v>7.7678419497157988E-4</v>
      </c>
      <c r="AF108" s="13"/>
    </row>
    <row r="109" spans="1:32" outlineLevel="1" x14ac:dyDescent="0.2">
      <c r="A109" s="21">
        <f t="shared" si="265"/>
        <v>44.5</v>
      </c>
      <c r="B109" s="9" t="s">
        <v>55</v>
      </c>
      <c r="C109" s="10">
        <v>0</v>
      </c>
      <c r="D109" s="11">
        <v>0</v>
      </c>
      <c r="E109" s="12">
        <f t="shared" si="259"/>
        <v>0</v>
      </c>
      <c r="G109" s="9" t="s">
        <v>55</v>
      </c>
      <c r="H109" s="10">
        <v>2</v>
      </c>
      <c r="I109" s="11">
        <v>117.7678221</v>
      </c>
      <c r="J109" s="12">
        <f t="shared" si="260"/>
        <v>1.6024385618561223E-4</v>
      </c>
      <c r="L109" s="9" t="s">
        <v>55</v>
      </c>
      <c r="M109" s="10">
        <v>0</v>
      </c>
      <c r="N109" s="11">
        <v>0</v>
      </c>
      <c r="O109" s="12">
        <f t="shared" si="261"/>
        <v>0</v>
      </c>
      <c r="Q109" s="9" t="s">
        <v>55</v>
      </c>
      <c r="R109" s="10">
        <v>2</v>
      </c>
      <c r="S109" s="11">
        <v>209.66367170000001</v>
      </c>
      <c r="T109" s="12">
        <f t="shared" si="262"/>
        <v>6.4079592573849638E-4</v>
      </c>
      <c r="V109" s="9" t="s">
        <v>55</v>
      </c>
      <c r="W109" s="10">
        <v>0</v>
      </c>
      <c r="X109" s="11">
        <v>0</v>
      </c>
      <c r="Y109" s="12">
        <f t="shared" si="263"/>
        <v>0</v>
      </c>
      <c r="AA109" s="9" t="s">
        <v>55</v>
      </c>
      <c r="AB109" s="10">
        <v>7</v>
      </c>
      <c r="AC109" s="11">
        <v>859.65385630000003</v>
      </c>
      <c r="AD109" s="12">
        <f t="shared" si="264"/>
        <v>1.3010290787501013E-3</v>
      </c>
      <c r="AF109" s="13"/>
    </row>
    <row r="110" spans="1:32" outlineLevel="1" x14ac:dyDescent="0.2">
      <c r="A110" s="21">
        <f t="shared" si="265"/>
        <v>45.5</v>
      </c>
      <c r="B110" s="9" t="s">
        <v>56</v>
      </c>
      <c r="C110" s="10">
        <v>3</v>
      </c>
      <c r="D110" s="11">
        <v>407.90376370000001</v>
      </c>
      <c r="E110" s="12">
        <f t="shared" si="259"/>
        <v>6.3294963410998051E-4</v>
      </c>
      <c r="G110" s="9" t="s">
        <v>56</v>
      </c>
      <c r="H110" s="10">
        <v>2</v>
      </c>
      <c r="I110" s="11">
        <v>333.35188529999999</v>
      </c>
      <c r="J110" s="12">
        <f t="shared" si="260"/>
        <v>4.5358392992830848E-4</v>
      </c>
      <c r="L110" s="9" t="s">
        <v>56</v>
      </c>
      <c r="M110" s="10">
        <v>2</v>
      </c>
      <c r="N110" s="11">
        <v>342.58934479999999</v>
      </c>
      <c r="O110" s="12">
        <f t="shared" si="261"/>
        <v>8.852870839702921E-4</v>
      </c>
      <c r="Q110" s="9" t="s">
        <v>56</v>
      </c>
      <c r="R110" s="10">
        <v>1</v>
      </c>
      <c r="S110" s="11">
        <v>77.089810180000001</v>
      </c>
      <c r="T110" s="12">
        <f t="shared" si="262"/>
        <v>2.3560989788436515E-4</v>
      </c>
      <c r="V110" s="9" t="s">
        <v>56</v>
      </c>
      <c r="W110" s="10">
        <v>1</v>
      </c>
      <c r="X110" s="11">
        <v>73.409886529999994</v>
      </c>
      <c r="Y110" s="12">
        <f t="shared" si="263"/>
        <v>3.8545640442308953E-4</v>
      </c>
      <c r="AA110" s="9" t="s">
        <v>56</v>
      </c>
      <c r="AB110" s="10">
        <v>1</v>
      </c>
      <c r="AC110" s="11">
        <v>748.62136350000003</v>
      </c>
      <c r="AD110" s="12">
        <f t="shared" si="264"/>
        <v>1.1329887672220866E-3</v>
      </c>
      <c r="AF110" s="13"/>
    </row>
    <row r="111" spans="1:32" outlineLevel="1" x14ac:dyDescent="0.2">
      <c r="A111" s="21">
        <f t="shared" si="265"/>
        <v>46.5</v>
      </c>
      <c r="B111" s="9" t="s">
        <v>57</v>
      </c>
      <c r="C111" s="10">
        <v>0</v>
      </c>
      <c r="D111" s="11">
        <v>0</v>
      </c>
      <c r="E111" s="12">
        <f t="shared" si="259"/>
        <v>0</v>
      </c>
      <c r="G111" s="9" t="s">
        <v>57</v>
      </c>
      <c r="H111" s="10">
        <v>2</v>
      </c>
      <c r="I111" s="11">
        <v>123.7642189</v>
      </c>
      <c r="J111" s="12">
        <f t="shared" si="260"/>
        <v>1.6840300975843749E-4</v>
      </c>
      <c r="L111" s="9" t="s">
        <v>57</v>
      </c>
      <c r="M111" s="10">
        <v>0</v>
      </c>
      <c r="N111" s="11">
        <v>0</v>
      </c>
      <c r="O111" s="12">
        <f t="shared" si="261"/>
        <v>0</v>
      </c>
      <c r="Q111" s="9" t="s">
        <v>57</v>
      </c>
      <c r="R111" s="10">
        <v>1</v>
      </c>
      <c r="S111" s="11">
        <v>189.65225219999999</v>
      </c>
      <c r="T111" s="12">
        <f t="shared" si="262"/>
        <v>5.7963494358135757E-4</v>
      </c>
      <c r="V111" s="9" t="s">
        <v>57</v>
      </c>
      <c r="W111" s="10">
        <v>0</v>
      </c>
      <c r="X111" s="11">
        <v>0</v>
      </c>
      <c r="Y111" s="12">
        <f t="shared" si="263"/>
        <v>0</v>
      </c>
      <c r="AA111" s="9" t="s">
        <v>57</v>
      </c>
      <c r="AB111" s="10">
        <v>2</v>
      </c>
      <c r="AC111" s="11">
        <v>450.35749479999998</v>
      </c>
      <c r="AD111" s="12">
        <f t="shared" si="264"/>
        <v>6.8158618992267001E-4</v>
      </c>
      <c r="AF111" s="13"/>
    </row>
    <row r="112" spans="1:32" outlineLevel="1" x14ac:dyDescent="0.2">
      <c r="A112" s="21">
        <f t="shared" si="265"/>
        <v>47.5</v>
      </c>
      <c r="B112" s="9" t="s">
        <v>58</v>
      </c>
      <c r="C112" s="10">
        <v>3</v>
      </c>
      <c r="D112" s="11">
        <v>281.457807</v>
      </c>
      <c r="E112" s="12">
        <f t="shared" si="259"/>
        <v>4.3674178032117902E-4</v>
      </c>
      <c r="G112" s="9" t="s">
        <v>58</v>
      </c>
      <c r="H112" s="10">
        <v>1</v>
      </c>
      <c r="I112" s="11">
        <v>678.88822489999995</v>
      </c>
      <c r="J112" s="12">
        <f t="shared" si="260"/>
        <v>9.2374695512842603E-4</v>
      </c>
      <c r="L112" s="9" t="s">
        <v>58</v>
      </c>
      <c r="M112" s="10">
        <v>1</v>
      </c>
      <c r="N112" s="11">
        <v>85.548358890000003</v>
      </c>
      <c r="O112" s="12">
        <f t="shared" si="261"/>
        <v>2.210660031600963E-4</v>
      </c>
      <c r="Q112" s="9" t="s">
        <v>58</v>
      </c>
      <c r="R112" s="10">
        <v>1</v>
      </c>
      <c r="S112" s="11">
        <v>286.30171960000001</v>
      </c>
      <c r="T112" s="12">
        <f t="shared" si="262"/>
        <v>8.7502510074379002E-4</v>
      </c>
      <c r="V112" s="9" t="s">
        <v>58</v>
      </c>
      <c r="W112" s="10">
        <v>1</v>
      </c>
      <c r="X112" s="11">
        <v>152.10699959999999</v>
      </c>
      <c r="Y112" s="12">
        <f t="shared" si="263"/>
        <v>7.9867467346431717E-4</v>
      </c>
      <c r="AA112" s="9" t="s">
        <v>58</v>
      </c>
      <c r="AB112" s="10">
        <v>1</v>
      </c>
      <c r="AC112" s="11">
        <v>98.968775669999999</v>
      </c>
      <c r="AD112" s="12">
        <f t="shared" si="264"/>
        <v>1.497826760053883E-4</v>
      </c>
      <c r="AF112" s="13"/>
    </row>
    <row r="113" spans="1:37" outlineLevel="1" x14ac:dyDescent="0.2">
      <c r="A113" s="21">
        <f t="shared" si="265"/>
        <v>48.5</v>
      </c>
      <c r="B113" s="9" t="s">
        <v>59</v>
      </c>
      <c r="C113" s="10">
        <v>0</v>
      </c>
      <c r="D113" s="11">
        <v>0</v>
      </c>
      <c r="E113" s="12">
        <f t="shared" si="259"/>
        <v>0</v>
      </c>
      <c r="G113" s="9" t="s">
        <v>59</v>
      </c>
      <c r="H113" s="10">
        <v>1</v>
      </c>
      <c r="I113" s="11">
        <v>47.836273640000002</v>
      </c>
      <c r="J113" s="12">
        <f t="shared" si="260"/>
        <v>6.5089672347976217E-5</v>
      </c>
      <c r="L113" s="9" t="s">
        <v>59</v>
      </c>
      <c r="M113" s="10">
        <v>1</v>
      </c>
      <c r="N113" s="11">
        <v>152.2446491</v>
      </c>
      <c r="O113" s="12">
        <f t="shared" si="261"/>
        <v>3.934162678950293E-4</v>
      </c>
      <c r="Q113" s="9" t="s">
        <v>59</v>
      </c>
      <c r="R113" s="10">
        <v>2</v>
      </c>
      <c r="S113" s="11">
        <v>416.20603629999999</v>
      </c>
      <c r="T113" s="12">
        <f t="shared" si="262"/>
        <v>1.2720521879938473E-3</v>
      </c>
      <c r="V113" s="9" t="s">
        <v>59</v>
      </c>
      <c r="W113" s="10">
        <v>0</v>
      </c>
      <c r="X113" s="11">
        <v>0</v>
      </c>
      <c r="Y113" s="12">
        <f t="shared" si="263"/>
        <v>0</v>
      </c>
      <c r="AA113" s="9" t="s">
        <v>59</v>
      </c>
      <c r="AB113" s="10">
        <v>8</v>
      </c>
      <c r="AC113" s="11">
        <v>959.54570639999997</v>
      </c>
      <c r="AD113" s="12">
        <f t="shared" si="264"/>
        <v>1.4522087666649685E-3</v>
      </c>
      <c r="AF113" s="13"/>
    </row>
    <row r="114" spans="1:37" outlineLevel="1" x14ac:dyDescent="0.2">
      <c r="A114" s="21">
        <f t="shared" si="265"/>
        <v>49.5</v>
      </c>
      <c r="B114" s="9" t="s">
        <v>60</v>
      </c>
      <c r="C114" s="10">
        <v>0</v>
      </c>
      <c r="D114" s="11">
        <v>0</v>
      </c>
      <c r="E114" s="12">
        <f t="shared" si="259"/>
        <v>0</v>
      </c>
      <c r="G114" s="9" t="s">
        <v>60</v>
      </c>
      <c r="H114" s="10">
        <v>0</v>
      </c>
      <c r="I114" s="11">
        <v>0</v>
      </c>
      <c r="J114" s="12">
        <f t="shared" si="260"/>
        <v>0</v>
      </c>
      <c r="L114" s="9" t="s">
        <v>60</v>
      </c>
      <c r="M114" s="10">
        <v>2</v>
      </c>
      <c r="N114" s="11">
        <v>199.11976619999999</v>
      </c>
      <c r="O114" s="12">
        <f t="shared" si="261"/>
        <v>5.1454652590831056E-4</v>
      </c>
      <c r="Q114" s="9" t="s">
        <v>60</v>
      </c>
      <c r="R114" s="10">
        <v>4</v>
      </c>
      <c r="S114" s="11">
        <v>1305.928948</v>
      </c>
      <c r="T114" s="12">
        <f t="shared" si="262"/>
        <v>3.9913159127526647E-3</v>
      </c>
      <c r="V114" s="9" t="s">
        <v>60</v>
      </c>
      <c r="W114" s="10">
        <v>0</v>
      </c>
      <c r="X114" s="11">
        <v>0</v>
      </c>
      <c r="Y114" s="12">
        <f t="shared" si="263"/>
        <v>0</v>
      </c>
      <c r="AA114" s="9" t="s">
        <v>60</v>
      </c>
      <c r="AB114" s="10">
        <v>1</v>
      </c>
      <c r="AC114" s="11">
        <v>227.97101649999999</v>
      </c>
      <c r="AD114" s="12">
        <f t="shared" si="264"/>
        <v>3.4501900899425896E-4</v>
      </c>
      <c r="AF114" s="13"/>
    </row>
    <row r="115" spans="1:37" x14ac:dyDescent="0.2">
      <c r="A115" s="21">
        <f t="shared" si="265"/>
        <v>50.5</v>
      </c>
      <c r="B115" s="14" t="s">
        <v>61</v>
      </c>
      <c r="C115" s="15">
        <v>10</v>
      </c>
      <c r="D115" s="16">
        <v>1723.8401960000001</v>
      </c>
      <c r="E115" s="17">
        <f t="shared" si="259"/>
        <v>2.6749055008101095E-3</v>
      </c>
      <c r="G115" s="14" t="s">
        <v>61</v>
      </c>
      <c r="H115" s="15">
        <v>20</v>
      </c>
      <c r="I115" s="16">
        <v>2464.061256</v>
      </c>
      <c r="J115" s="17">
        <f t="shared" si="260"/>
        <v>3.3527891617433844E-3</v>
      </c>
      <c r="L115" s="14" t="s">
        <v>61</v>
      </c>
      <c r="M115" s="15">
        <v>23</v>
      </c>
      <c r="N115" s="16">
        <v>3152.138731</v>
      </c>
      <c r="O115" s="17">
        <f t="shared" si="261"/>
        <v>8.1454597108555696E-3</v>
      </c>
      <c r="Q115" s="14" t="s">
        <v>61</v>
      </c>
      <c r="R115" s="15">
        <v>16</v>
      </c>
      <c r="S115" s="16">
        <v>1636.4857830000001</v>
      </c>
      <c r="T115" s="17">
        <f t="shared" si="262"/>
        <v>5.0015981012478524E-3</v>
      </c>
      <c r="V115" s="14" t="s">
        <v>61</v>
      </c>
      <c r="W115" s="15">
        <v>11</v>
      </c>
      <c r="X115" s="16">
        <v>1095.08439</v>
      </c>
      <c r="Y115" s="17">
        <f t="shared" si="263"/>
        <v>5.7500060477106464E-3</v>
      </c>
      <c r="AA115" s="14" t="s">
        <v>61</v>
      </c>
      <c r="AB115" s="15">
        <v>33</v>
      </c>
      <c r="AC115" s="16">
        <v>4678.6853540000002</v>
      </c>
      <c r="AD115" s="17">
        <f t="shared" si="264"/>
        <v>7.0808798812064507E-3</v>
      </c>
    </row>
    <row r="116" spans="1:37" x14ac:dyDescent="0.2">
      <c r="B116" s="18"/>
      <c r="C116" s="11">
        <f>SUM(C65:C115)</f>
        <v>3126</v>
      </c>
      <c r="D116" s="11">
        <f>SUM(D65:D115)</f>
        <v>644449.00781651004</v>
      </c>
      <c r="E116" s="19">
        <f>SUM(E65:E115)</f>
        <v>1.0000000000000002</v>
      </c>
      <c r="G116" s="18"/>
      <c r="H116" s="11">
        <f>SUM(H65:H115)</f>
        <v>4481</v>
      </c>
      <c r="I116" s="11">
        <f>SUM(I65:I115)</f>
        <v>734928.78231529973</v>
      </c>
      <c r="J116" s="19">
        <f>SUM(J65:J115)</f>
        <v>1.0000000000000002</v>
      </c>
      <c r="L116" s="18"/>
      <c r="M116" s="11">
        <f>SUM(M65:M115)</f>
        <v>2588</v>
      </c>
      <c r="N116" s="11">
        <f>SUM(N65:N115)</f>
        <v>386981.07201967988</v>
      </c>
      <c r="O116" s="19">
        <f>SUM(O65:O115)</f>
        <v>1.0000000000000002</v>
      </c>
      <c r="Q116" s="18"/>
      <c r="R116" s="11">
        <f>SUM(R65:R115)</f>
        <v>2034</v>
      </c>
      <c r="S116" s="11">
        <f>SUM(S65:S115)</f>
        <v>327192.57922617014</v>
      </c>
      <c r="T116" s="19">
        <f>SUM(T65:T115)</f>
        <v>0.99999999999999978</v>
      </c>
      <c r="V116" s="18"/>
      <c r="W116" s="11">
        <f>SUM(W65:W115)</f>
        <v>1101</v>
      </c>
      <c r="X116" s="11">
        <f>SUM(X65:X115)</f>
        <v>190449.25882051996</v>
      </c>
      <c r="Y116" s="19">
        <f>SUM(Y65:Y115)</f>
        <v>1.0000000000000002</v>
      </c>
      <c r="AA116" s="18"/>
      <c r="AB116" s="11">
        <f>SUM(AB65:AB115)</f>
        <v>4196</v>
      </c>
      <c r="AC116" s="11">
        <f>SUM(AC65:AC115)</f>
        <v>660749.14876296965</v>
      </c>
      <c r="AD116" s="19">
        <f>SUM(AD65:AD115)</f>
        <v>1.0000000000000007</v>
      </c>
    </row>
    <row r="118" spans="1:37" x14ac:dyDescent="0.2">
      <c r="E118" s="22"/>
      <c r="J118" s="22"/>
      <c r="N118" s="22"/>
      <c r="S118" s="22"/>
      <c r="X118" s="22"/>
      <c r="AC118" s="22"/>
    </row>
    <row r="119" spans="1:37" x14ac:dyDescent="0.2">
      <c r="B119" s="20" t="s">
        <v>65</v>
      </c>
      <c r="AF119" s="35"/>
    </row>
    <row r="120" spans="1:37" x14ac:dyDescent="0.2">
      <c r="B120" s="4" t="s">
        <v>68</v>
      </c>
      <c r="AA120" s="35"/>
      <c r="AB120" s="35"/>
      <c r="AC120" s="35"/>
      <c r="AD120" s="35"/>
      <c r="AE120" s="35"/>
      <c r="AF120" s="35"/>
    </row>
    <row r="121" spans="1:37" x14ac:dyDescent="0.2">
      <c r="AA121" s="89"/>
      <c r="AB121" s="89"/>
      <c r="AC121" s="89"/>
      <c r="AD121" s="89"/>
      <c r="AE121" s="35"/>
      <c r="AF121" s="36"/>
      <c r="AG121" s="36"/>
      <c r="AH121" s="36"/>
      <c r="AI121" s="36"/>
    </row>
    <row r="122" spans="1:37" x14ac:dyDescent="0.2">
      <c r="G122" s="86" t="s">
        <v>2</v>
      </c>
      <c r="H122" s="87"/>
      <c r="I122" s="87"/>
      <c r="J122" s="88"/>
      <c r="K122" s="23"/>
      <c r="L122" s="86" t="s">
        <v>3</v>
      </c>
      <c r="M122" s="87"/>
      <c r="N122" s="87"/>
      <c r="O122" s="88"/>
      <c r="P122" s="23"/>
      <c r="Q122" s="86" t="s">
        <v>4</v>
      </c>
      <c r="R122" s="87"/>
      <c r="S122" s="87"/>
      <c r="T122" s="88"/>
      <c r="U122" s="23"/>
      <c r="V122" s="86" t="s">
        <v>5</v>
      </c>
      <c r="W122" s="87"/>
      <c r="X122" s="87"/>
      <c r="Y122" s="88"/>
      <c r="Z122" s="23"/>
      <c r="AA122" s="86" t="s">
        <v>6</v>
      </c>
      <c r="AB122" s="87"/>
      <c r="AC122" s="87"/>
      <c r="AD122" s="88"/>
      <c r="AE122" s="8"/>
      <c r="AF122" s="37"/>
      <c r="AG122" s="38"/>
      <c r="AH122" s="39"/>
      <c r="AI122" s="40"/>
      <c r="AJ122" s="35"/>
      <c r="AK122" s="35"/>
    </row>
    <row r="123" spans="1:37" ht="13.5" thickBot="1" x14ac:dyDescent="0.25">
      <c r="A123" s="8" t="s">
        <v>64</v>
      </c>
      <c r="B123" s="8"/>
      <c r="C123" s="8"/>
      <c r="D123" s="8"/>
      <c r="E123" s="8"/>
      <c r="F123" s="8"/>
      <c r="G123" s="24" t="s">
        <v>7</v>
      </c>
      <c r="H123" s="25" t="s">
        <v>66</v>
      </c>
      <c r="I123" s="25" t="s">
        <v>67</v>
      </c>
      <c r="J123" s="26" t="s">
        <v>10</v>
      </c>
      <c r="K123" s="23"/>
      <c r="L123" s="24" t="s">
        <v>7</v>
      </c>
      <c r="M123" s="25" t="s">
        <v>66</v>
      </c>
      <c r="N123" s="25" t="s">
        <v>67</v>
      </c>
      <c r="O123" s="26" t="s">
        <v>10</v>
      </c>
      <c r="P123" s="23"/>
      <c r="Q123" s="24" t="s">
        <v>7</v>
      </c>
      <c r="R123" s="25" t="s">
        <v>66</v>
      </c>
      <c r="S123" s="25" t="s">
        <v>67</v>
      </c>
      <c r="T123" s="26" t="s">
        <v>10</v>
      </c>
      <c r="U123" s="23"/>
      <c r="V123" s="24" t="s">
        <v>7</v>
      </c>
      <c r="W123" s="25" t="s">
        <v>66</v>
      </c>
      <c r="X123" s="25" t="s">
        <v>67</v>
      </c>
      <c r="Y123" s="26" t="s">
        <v>10</v>
      </c>
      <c r="Z123" s="23"/>
      <c r="AA123" s="24" t="s">
        <v>7</v>
      </c>
      <c r="AB123" s="25" t="s">
        <v>66</v>
      </c>
      <c r="AC123" s="25" t="s">
        <v>67</v>
      </c>
      <c r="AD123" s="26" t="s">
        <v>10</v>
      </c>
      <c r="AF123" s="37"/>
      <c r="AG123" s="38"/>
      <c r="AH123" s="39"/>
      <c r="AI123" s="40"/>
      <c r="AJ123" s="35"/>
      <c r="AK123" s="35"/>
    </row>
    <row r="124" spans="1:37" ht="13.5" thickTop="1" x14ac:dyDescent="0.2">
      <c r="A124" s="21">
        <v>0.5</v>
      </c>
      <c r="B124" s="21"/>
      <c r="C124" s="21"/>
      <c r="D124" s="21"/>
      <c r="E124" s="21"/>
      <c r="F124" s="21"/>
      <c r="G124" s="27" t="s">
        <v>11</v>
      </c>
      <c r="H124" s="28">
        <v>22</v>
      </c>
      <c r="I124" s="29">
        <v>4155.5858859999998</v>
      </c>
      <c r="J124" s="30">
        <f t="shared" ref="J124:J155" si="266">I124/D$116</f>
        <v>6.4482772656904979E-3</v>
      </c>
      <c r="K124" s="23"/>
      <c r="L124" s="27" t="s">
        <v>11</v>
      </c>
      <c r="M124" s="28">
        <v>6</v>
      </c>
      <c r="N124" s="29">
        <v>859.48733119999997</v>
      </c>
      <c r="O124" s="30">
        <f t="shared" ref="O124:O155" si="267">N124/I$116</f>
        <v>1.1694838355524658E-3</v>
      </c>
      <c r="P124" s="23"/>
      <c r="Q124" s="27" t="s">
        <v>11</v>
      </c>
      <c r="R124" s="28">
        <v>7</v>
      </c>
      <c r="S124" s="29">
        <v>1462.6749380000001</v>
      </c>
      <c r="T124" s="30">
        <f t="shared" ref="T124:T155" si="268">S124/N$116</f>
        <v>3.7797066672181218E-3</v>
      </c>
      <c r="U124" s="23"/>
      <c r="V124" s="27" t="s">
        <v>11</v>
      </c>
      <c r="W124" s="28">
        <v>4</v>
      </c>
      <c r="X124" s="29">
        <v>1665.352881</v>
      </c>
      <c r="Y124" s="30">
        <f t="shared" ref="Y124:Y155" si="269">X124/S$116</f>
        <v>5.0898247293341995E-3</v>
      </c>
      <c r="Z124" s="23"/>
      <c r="AA124" s="27" t="s">
        <v>11</v>
      </c>
      <c r="AB124" s="28">
        <v>31</v>
      </c>
      <c r="AC124" s="29">
        <v>4483.8368410000003</v>
      </c>
      <c r="AD124" s="30">
        <f t="shared" ref="AD124:AD155" si="270">AC124/X$116</f>
        <v>2.3543472254862297E-2</v>
      </c>
      <c r="AF124" s="37"/>
      <c r="AG124" s="38"/>
      <c r="AH124" s="39"/>
      <c r="AI124" s="40"/>
      <c r="AJ124" s="35"/>
      <c r="AK124" s="35"/>
    </row>
    <row r="125" spans="1:37" x14ac:dyDescent="0.2">
      <c r="A125" s="21">
        <f>A124+1</f>
        <v>1.5</v>
      </c>
      <c r="B125" s="21"/>
      <c r="C125" s="21"/>
      <c r="D125" s="21"/>
      <c r="E125" s="21"/>
      <c r="F125" s="21"/>
      <c r="G125" s="27" t="s">
        <v>12</v>
      </c>
      <c r="H125" s="28">
        <v>45</v>
      </c>
      <c r="I125" s="29">
        <v>9258.1557319999993</v>
      </c>
      <c r="J125" s="30">
        <f t="shared" si="266"/>
        <v>1.4366001995050035E-2</v>
      </c>
      <c r="K125" s="23"/>
      <c r="L125" s="27" t="s">
        <v>12</v>
      </c>
      <c r="M125" s="28">
        <v>17</v>
      </c>
      <c r="N125" s="29">
        <v>3869.3856179999998</v>
      </c>
      <c r="O125" s="30">
        <f t="shared" si="267"/>
        <v>5.2649803778401384E-3</v>
      </c>
      <c r="P125" s="23"/>
      <c r="Q125" s="27" t="s">
        <v>12</v>
      </c>
      <c r="R125" s="28">
        <v>11</v>
      </c>
      <c r="S125" s="29">
        <v>1545.0690950000001</v>
      </c>
      <c r="T125" s="30">
        <f t="shared" si="268"/>
        <v>3.9926218792463979E-3</v>
      </c>
      <c r="U125" s="23"/>
      <c r="V125" s="27" t="s">
        <v>12</v>
      </c>
      <c r="W125" s="28">
        <v>6</v>
      </c>
      <c r="X125" s="29">
        <v>2170.475238</v>
      </c>
      <c r="Y125" s="30">
        <f t="shared" si="269"/>
        <v>6.6336322270306456E-3</v>
      </c>
      <c r="Z125" s="23"/>
      <c r="AA125" s="27" t="s">
        <v>12</v>
      </c>
      <c r="AB125" s="28">
        <v>38</v>
      </c>
      <c r="AC125" s="29">
        <v>6809.9941470000003</v>
      </c>
      <c r="AD125" s="30">
        <f t="shared" si="270"/>
        <v>3.5757525070852399E-2</v>
      </c>
      <c r="AF125" s="37"/>
      <c r="AG125" s="38"/>
      <c r="AH125" s="39"/>
      <c r="AI125" s="40"/>
      <c r="AJ125" s="35"/>
      <c r="AK125" s="35"/>
    </row>
    <row r="126" spans="1:37" x14ac:dyDescent="0.2">
      <c r="A126" s="21">
        <f>A125+1</f>
        <v>2.5</v>
      </c>
      <c r="B126" s="21"/>
      <c r="C126" s="21"/>
      <c r="D126" s="21"/>
      <c r="E126" s="21"/>
      <c r="F126" s="21"/>
      <c r="G126" s="27" t="s">
        <v>13</v>
      </c>
      <c r="H126" s="28">
        <v>37</v>
      </c>
      <c r="I126" s="29">
        <v>6902.5785480000004</v>
      </c>
      <c r="J126" s="30">
        <f t="shared" si="266"/>
        <v>1.0710821902553583E-2</v>
      </c>
      <c r="K126" s="23"/>
      <c r="L126" s="27" t="s">
        <v>13</v>
      </c>
      <c r="M126" s="28">
        <v>21</v>
      </c>
      <c r="N126" s="29">
        <v>5906.3760110000003</v>
      </c>
      <c r="O126" s="30">
        <f t="shared" si="267"/>
        <v>8.0366644403185757E-3</v>
      </c>
      <c r="P126" s="23"/>
      <c r="Q126" s="27" t="s">
        <v>13</v>
      </c>
      <c r="R126" s="28">
        <v>12</v>
      </c>
      <c r="S126" s="29">
        <v>1938.853012</v>
      </c>
      <c r="T126" s="30">
        <f t="shared" si="268"/>
        <v>5.0102011498417681E-3</v>
      </c>
      <c r="U126" s="23"/>
      <c r="V126" s="27" t="s">
        <v>13</v>
      </c>
      <c r="W126" s="28">
        <v>5</v>
      </c>
      <c r="X126" s="29">
        <v>1106.180607</v>
      </c>
      <c r="Y126" s="30">
        <f t="shared" si="269"/>
        <v>3.3808242522375743E-3</v>
      </c>
      <c r="Z126" s="23"/>
      <c r="AA126" s="27" t="s">
        <v>13</v>
      </c>
      <c r="AB126" s="28">
        <v>33</v>
      </c>
      <c r="AC126" s="29">
        <v>4722.0295470000001</v>
      </c>
      <c r="AD126" s="30">
        <f t="shared" si="270"/>
        <v>2.4794160797706528E-2</v>
      </c>
      <c r="AF126" s="37"/>
      <c r="AG126" s="38"/>
      <c r="AH126" s="39"/>
      <c r="AI126" s="40"/>
      <c r="AJ126" s="35"/>
      <c r="AK126" s="35"/>
    </row>
    <row r="127" spans="1:37" outlineLevel="1" x14ac:dyDescent="0.2">
      <c r="A127" s="21">
        <f t="shared" ref="A127:A174" si="271">A126+1</f>
        <v>3.5</v>
      </c>
      <c r="B127" s="21"/>
      <c r="C127" s="21"/>
      <c r="D127" s="21"/>
      <c r="E127" s="21"/>
      <c r="F127" s="21"/>
      <c r="G127" s="27" t="s">
        <v>14</v>
      </c>
      <c r="H127" s="28">
        <v>35</v>
      </c>
      <c r="I127" s="29">
        <v>5633.2500840000002</v>
      </c>
      <c r="J127" s="30">
        <f t="shared" si="266"/>
        <v>8.7411882331641672E-3</v>
      </c>
      <c r="K127" s="23"/>
      <c r="L127" s="27" t="s">
        <v>14</v>
      </c>
      <c r="M127" s="28">
        <v>9</v>
      </c>
      <c r="N127" s="29">
        <v>727.34940280000001</v>
      </c>
      <c r="O127" s="30">
        <f t="shared" si="267"/>
        <v>9.8968691974286025E-4</v>
      </c>
      <c r="P127" s="23"/>
      <c r="Q127" s="27" t="s">
        <v>14</v>
      </c>
      <c r="R127" s="28">
        <v>10</v>
      </c>
      <c r="S127" s="29">
        <v>1313.5458839999999</v>
      </c>
      <c r="T127" s="30">
        <f t="shared" si="268"/>
        <v>3.3943414264282147E-3</v>
      </c>
      <c r="U127" s="23"/>
      <c r="V127" s="27" t="s">
        <v>14</v>
      </c>
      <c r="W127" s="28">
        <v>0</v>
      </c>
      <c r="X127" s="29">
        <v>0</v>
      </c>
      <c r="Y127" s="30">
        <f t="shared" si="269"/>
        <v>0</v>
      </c>
      <c r="Z127" s="23"/>
      <c r="AA127" s="27" t="s">
        <v>14</v>
      </c>
      <c r="AB127" s="28">
        <v>24</v>
      </c>
      <c r="AC127" s="29">
        <v>5774.9385769999999</v>
      </c>
      <c r="AD127" s="30">
        <f t="shared" si="270"/>
        <v>3.0322714894061742E-2</v>
      </c>
      <c r="AF127" s="37"/>
      <c r="AG127" s="38"/>
      <c r="AH127" s="39"/>
      <c r="AI127" s="40"/>
      <c r="AJ127" s="35"/>
      <c r="AK127" s="35"/>
    </row>
    <row r="128" spans="1:37" outlineLevel="1" x14ac:dyDescent="0.2">
      <c r="A128" s="21">
        <f t="shared" si="271"/>
        <v>4.5</v>
      </c>
      <c r="B128" s="21"/>
      <c r="C128" s="21"/>
      <c r="D128" s="21"/>
      <c r="E128" s="21"/>
      <c r="F128" s="21"/>
      <c r="G128" s="27" t="s">
        <v>15</v>
      </c>
      <c r="H128" s="28">
        <v>22</v>
      </c>
      <c r="I128" s="29">
        <v>2806.3824749999999</v>
      </c>
      <c r="J128" s="30">
        <f t="shared" si="266"/>
        <v>4.3547005906773677E-3</v>
      </c>
      <c r="K128" s="23"/>
      <c r="L128" s="27" t="s">
        <v>15</v>
      </c>
      <c r="M128" s="28">
        <v>7</v>
      </c>
      <c r="N128" s="29">
        <v>1471.463481</v>
      </c>
      <c r="O128" s="30">
        <f t="shared" si="267"/>
        <v>2.0021851319584208E-3</v>
      </c>
      <c r="P128" s="23"/>
      <c r="Q128" s="27" t="s">
        <v>15</v>
      </c>
      <c r="R128" s="28">
        <v>6</v>
      </c>
      <c r="S128" s="29">
        <v>953.71837370000003</v>
      </c>
      <c r="T128" s="30">
        <f t="shared" si="268"/>
        <v>2.4645091004644763E-3</v>
      </c>
      <c r="U128" s="23"/>
      <c r="V128" s="27" t="s">
        <v>15</v>
      </c>
      <c r="W128" s="28">
        <v>2</v>
      </c>
      <c r="X128" s="29">
        <v>253.48096670000001</v>
      </c>
      <c r="Y128" s="30">
        <f t="shared" si="269"/>
        <v>7.7471490123491658E-4</v>
      </c>
      <c r="Z128" s="23"/>
      <c r="AA128" s="27" t="s">
        <v>15</v>
      </c>
      <c r="AB128" s="28">
        <v>24</v>
      </c>
      <c r="AC128" s="29">
        <v>4684.6359579999998</v>
      </c>
      <c r="AD128" s="30">
        <f t="shared" si="270"/>
        <v>2.4597816694129627E-2</v>
      </c>
      <c r="AF128" s="37"/>
      <c r="AG128" s="38"/>
      <c r="AH128" s="39"/>
      <c r="AI128" s="40"/>
      <c r="AJ128" s="35"/>
      <c r="AK128" s="35"/>
    </row>
    <row r="129" spans="1:37" outlineLevel="1" x14ac:dyDescent="0.2">
      <c r="A129" s="21">
        <f t="shared" si="271"/>
        <v>5.5</v>
      </c>
      <c r="B129" s="21"/>
      <c r="C129" s="21"/>
      <c r="D129" s="21"/>
      <c r="E129" s="21"/>
      <c r="F129" s="21"/>
      <c r="G129" s="27" t="s">
        <v>16</v>
      </c>
      <c r="H129" s="28">
        <v>13</v>
      </c>
      <c r="I129" s="29">
        <v>2559.4336979999998</v>
      </c>
      <c r="J129" s="30">
        <f t="shared" si="266"/>
        <v>3.9715069260045028E-3</v>
      </c>
      <c r="K129" s="23"/>
      <c r="L129" s="27" t="s">
        <v>16</v>
      </c>
      <c r="M129" s="28">
        <v>9</v>
      </c>
      <c r="N129" s="29">
        <v>2205.518368</v>
      </c>
      <c r="O129" s="30">
        <f t="shared" si="267"/>
        <v>3.0009960435238292E-3</v>
      </c>
      <c r="P129" s="23"/>
      <c r="Q129" s="27" t="s">
        <v>16</v>
      </c>
      <c r="R129" s="28">
        <v>1</v>
      </c>
      <c r="S129" s="29">
        <v>149.3656273</v>
      </c>
      <c r="T129" s="30">
        <f t="shared" si="268"/>
        <v>3.859765712065732E-4</v>
      </c>
      <c r="U129" s="23"/>
      <c r="V129" s="27" t="s">
        <v>16</v>
      </c>
      <c r="W129" s="28">
        <v>2</v>
      </c>
      <c r="X129" s="29">
        <v>354.9079107</v>
      </c>
      <c r="Y129" s="30">
        <f t="shared" si="269"/>
        <v>1.0847064794054261E-3</v>
      </c>
      <c r="Z129" s="23"/>
      <c r="AA129" s="27" t="s">
        <v>16</v>
      </c>
      <c r="AB129" s="28">
        <v>15</v>
      </c>
      <c r="AC129" s="29">
        <v>3622.7037949999999</v>
      </c>
      <c r="AD129" s="30">
        <f t="shared" si="270"/>
        <v>1.9021884450671708E-2</v>
      </c>
      <c r="AF129" s="37"/>
      <c r="AG129" s="38"/>
      <c r="AH129" s="39"/>
      <c r="AI129" s="40"/>
      <c r="AJ129" s="35"/>
      <c r="AK129" s="35"/>
    </row>
    <row r="130" spans="1:37" outlineLevel="1" x14ac:dyDescent="0.2">
      <c r="A130" s="21">
        <f t="shared" si="271"/>
        <v>6.5</v>
      </c>
      <c r="B130" s="21"/>
      <c r="C130" s="21"/>
      <c r="D130" s="21"/>
      <c r="E130" s="21"/>
      <c r="F130" s="21"/>
      <c r="G130" s="27" t="s">
        <v>17</v>
      </c>
      <c r="H130" s="28">
        <v>13</v>
      </c>
      <c r="I130" s="29">
        <v>2759.5449640000002</v>
      </c>
      <c r="J130" s="30">
        <f t="shared" si="266"/>
        <v>4.2820222089405531E-3</v>
      </c>
      <c r="K130" s="23"/>
      <c r="L130" s="27" t="s">
        <v>17</v>
      </c>
      <c r="M130" s="28">
        <v>6</v>
      </c>
      <c r="N130" s="29">
        <v>1487.455921</v>
      </c>
      <c r="O130" s="30">
        <f t="shared" si="267"/>
        <v>2.0239456622095533E-3</v>
      </c>
      <c r="P130" s="23"/>
      <c r="Q130" s="27" t="s">
        <v>17</v>
      </c>
      <c r="R130" s="28">
        <v>2</v>
      </c>
      <c r="S130" s="29">
        <v>461.54315489999999</v>
      </c>
      <c r="T130" s="30">
        <f t="shared" si="268"/>
        <v>1.1926763045313189E-3</v>
      </c>
      <c r="U130" s="23"/>
      <c r="V130" s="27" t="s">
        <v>17</v>
      </c>
      <c r="W130" s="28">
        <v>5</v>
      </c>
      <c r="X130" s="29">
        <v>1426.7187899999999</v>
      </c>
      <c r="Y130" s="30">
        <f t="shared" si="269"/>
        <v>4.3604863942032987E-3</v>
      </c>
      <c r="Z130" s="23"/>
      <c r="AA130" s="27" t="s">
        <v>17</v>
      </c>
      <c r="AB130" s="28">
        <v>6</v>
      </c>
      <c r="AC130" s="29">
        <v>1233.097088</v>
      </c>
      <c r="AD130" s="30">
        <f t="shared" si="270"/>
        <v>6.4746751740424203E-3</v>
      </c>
      <c r="AF130" s="37"/>
      <c r="AG130" s="38"/>
      <c r="AH130" s="39"/>
      <c r="AI130" s="40"/>
      <c r="AJ130" s="35"/>
      <c r="AK130" s="35"/>
    </row>
    <row r="131" spans="1:37" outlineLevel="1" x14ac:dyDescent="0.2">
      <c r="A131" s="21">
        <f t="shared" si="271"/>
        <v>7.5</v>
      </c>
      <c r="B131" s="21"/>
      <c r="C131" s="21"/>
      <c r="D131" s="21"/>
      <c r="E131" s="21"/>
      <c r="F131" s="21"/>
      <c r="G131" s="27" t="s">
        <v>18</v>
      </c>
      <c r="H131" s="28">
        <v>9</v>
      </c>
      <c r="I131" s="29">
        <v>2292.9328380000002</v>
      </c>
      <c r="J131" s="30">
        <f t="shared" si="266"/>
        <v>3.5579740370286252E-3</v>
      </c>
      <c r="K131" s="23"/>
      <c r="L131" s="27" t="s">
        <v>18</v>
      </c>
      <c r="M131" s="28">
        <v>8</v>
      </c>
      <c r="N131" s="29">
        <v>1391.3802740000001</v>
      </c>
      <c r="O131" s="30">
        <f t="shared" si="267"/>
        <v>1.8932178293747503E-3</v>
      </c>
      <c r="P131" s="23"/>
      <c r="Q131" s="27" t="s">
        <v>18</v>
      </c>
      <c r="R131" s="28">
        <v>1</v>
      </c>
      <c r="S131" s="29">
        <v>1540.0033510000001</v>
      </c>
      <c r="T131" s="30">
        <f t="shared" si="268"/>
        <v>3.9795314612226908E-3</v>
      </c>
      <c r="U131" s="23"/>
      <c r="V131" s="27" t="s">
        <v>18</v>
      </c>
      <c r="W131" s="28">
        <v>1</v>
      </c>
      <c r="X131" s="29">
        <v>347.00084220000002</v>
      </c>
      <c r="Y131" s="30">
        <f t="shared" si="269"/>
        <v>1.0605400740465374E-3</v>
      </c>
      <c r="Z131" s="23"/>
      <c r="AA131" s="27" t="s">
        <v>18</v>
      </c>
      <c r="AB131" s="28">
        <v>6</v>
      </c>
      <c r="AC131" s="29">
        <v>877.96942899999999</v>
      </c>
      <c r="AD131" s="30">
        <f t="shared" si="270"/>
        <v>4.6099913144183012E-3</v>
      </c>
      <c r="AF131" s="37"/>
      <c r="AG131" s="38"/>
      <c r="AH131" s="39"/>
      <c r="AI131" s="40"/>
      <c r="AJ131" s="35"/>
      <c r="AK131" s="35"/>
    </row>
    <row r="132" spans="1:37" outlineLevel="1" x14ac:dyDescent="0.2">
      <c r="A132" s="21">
        <f t="shared" si="271"/>
        <v>8.5</v>
      </c>
      <c r="B132" s="21"/>
      <c r="C132" s="21"/>
      <c r="D132" s="21"/>
      <c r="E132" s="21"/>
      <c r="F132" s="21"/>
      <c r="G132" s="27" t="s">
        <v>19</v>
      </c>
      <c r="H132" s="28">
        <v>5</v>
      </c>
      <c r="I132" s="29">
        <v>724.6431523</v>
      </c>
      <c r="J132" s="30">
        <f t="shared" si="266"/>
        <v>1.1244383085563274E-3</v>
      </c>
      <c r="K132" s="23"/>
      <c r="L132" s="27" t="s">
        <v>19</v>
      </c>
      <c r="M132" s="28">
        <v>5</v>
      </c>
      <c r="N132" s="29">
        <v>995.14070939999999</v>
      </c>
      <c r="O132" s="30">
        <f t="shared" si="267"/>
        <v>1.3540641397455351E-3</v>
      </c>
      <c r="P132" s="23"/>
      <c r="Q132" s="27" t="s">
        <v>19</v>
      </c>
      <c r="R132" s="28">
        <v>1</v>
      </c>
      <c r="S132" s="29">
        <v>84.230537249999998</v>
      </c>
      <c r="T132" s="30">
        <f t="shared" si="268"/>
        <v>2.1766061272815034E-4</v>
      </c>
      <c r="U132" s="23"/>
      <c r="V132" s="27" t="s">
        <v>19</v>
      </c>
      <c r="W132" s="28">
        <v>3</v>
      </c>
      <c r="X132" s="29">
        <v>423.64519159999998</v>
      </c>
      <c r="Y132" s="30">
        <f t="shared" si="269"/>
        <v>1.2947885083517052E-3</v>
      </c>
      <c r="Z132" s="23"/>
      <c r="AA132" s="27" t="s">
        <v>19</v>
      </c>
      <c r="AB132" s="28">
        <v>3</v>
      </c>
      <c r="AC132" s="29">
        <v>591.99507600000004</v>
      </c>
      <c r="AD132" s="30">
        <f t="shared" si="270"/>
        <v>3.1084136513122281E-3</v>
      </c>
      <c r="AF132" s="37"/>
      <c r="AG132" s="38"/>
      <c r="AH132" s="39"/>
      <c r="AI132" s="40"/>
      <c r="AJ132" s="35"/>
      <c r="AK132" s="35"/>
    </row>
    <row r="133" spans="1:37" outlineLevel="1" x14ac:dyDescent="0.2">
      <c r="A133" s="21">
        <f t="shared" si="271"/>
        <v>9.5</v>
      </c>
      <c r="B133" s="21"/>
      <c r="C133" s="21"/>
      <c r="D133" s="21"/>
      <c r="E133" s="21"/>
      <c r="F133" s="21"/>
      <c r="G133" s="27" t="s">
        <v>20</v>
      </c>
      <c r="H133" s="28">
        <v>9</v>
      </c>
      <c r="I133" s="29">
        <v>1005.3480039999999</v>
      </c>
      <c r="J133" s="30">
        <f t="shared" si="266"/>
        <v>1.5600117182370562E-3</v>
      </c>
      <c r="K133" s="23"/>
      <c r="L133" s="27" t="s">
        <v>20</v>
      </c>
      <c r="M133" s="28">
        <v>6</v>
      </c>
      <c r="N133" s="29">
        <v>657.82540640000002</v>
      </c>
      <c r="O133" s="30">
        <f t="shared" si="267"/>
        <v>8.9508728223652455E-4</v>
      </c>
      <c r="P133" s="23"/>
      <c r="Q133" s="27" t="s">
        <v>20</v>
      </c>
      <c r="R133" s="28">
        <v>2</v>
      </c>
      <c r="S133" s="29">
        <v>695.51367279999999</v>
      </c>
      <c r="T133" s="30">
        <f t="shared" si="268"/>
        <v>1.7972808570973977E-3</v>
      </c>
      <c r="U133" s="23"/>
      <c r="V133" s="27" t="s">
        <v>20</v>
      </c>
      <c r="W133" s="28">
        <v>1</v>
      </c>
      <c r="X133" s="29">
        <v>92.403807950000001</v>
      </c>
      <c r="Y133" s="30">
        <f t="shared" si="269"/>
        <v>2.8241413105560185E-4</v>
      </c>
      <c r="Z133" s="23"/>
      <c r="AA133" s="27" t="s">
        <v>20</v>
      </c>
      <c r="AB133" s="28">
        <v>7</v>
      </c>
      <c r="AC133" s="29">
        <v>1734.7773319999999</v>
      </c>
      <c r="AD133" s="30">
        <f t="shared" si="270"/>
        <v>9.1088689068349708E-3</v>
      </c>
      <c r="AF133" s="37"/>
      <c r="AG133" s="38"/>
      <c r="AH133" s="39"/>
      <c r="AI133" s="40"/>
      <c r="AJ133" s="35"/>
      <c r="AK133" s="35"/>
    </row>
    <row r="134" spans="1:37" outlineLevel="1" x14ac:dyDescent="0.2">
      <c r="A134" s="21">
        <f t="shared" si="271"/>
        <v>10.5</v>
      </c>
      <c r="B134" s="21"/>
      <c r="C134" s="21"/>
      <c r="D134" s="21"/>
      <c r="E134" s="21"/>
      <c r="F134" s="21"/>
      <c r="G134" s="27" t="s">
        <v>21</v>
      </c>
      <c r="H134" s="28">
        <v>7</v>
      </c>
      <c r="I134" s="29">
        <v>1285.5563239999999</v>
      </c>
      <c r="J134" s="30">
        <f t="shared" si="266"/>
        <v>1.9948146531494518E-3</v>
      </c>
      <c r="K134" s="23"/>
      <c r="L134" s="27" t="s">
        <v>21</v>
      </c>
      <c r="M134" s="28">
        <v>6</v>
      </c>
      <c r="N134" s="29">
        <v>701.58475299999998</v>
      </c>
      <c r="O134" s="30">
        <f t="shared" si="267"/>
        <v>9.54629577562259E-4</v>
      </c>
      <c r="P134" s="23"/>
      <c r="Q134" s="27" t="s">
        <v>21</v>
      </c>
      <c r="R134" s="28">
        <v>0</v>
      </c>
      <c r="S134" s="29">
        <v>0</v>
      </c>
      <c r="T134" s="30">
        <f t="shared" si="268"/>
        <v>0</v>
      </c>
      <c r="U134" s="23"/>
      <c r="V134" s="27" t="s">
        <v>21</v>
      </c>
      <c r="W134" s="28">
        <v>3</v>
      </c>
      <c r="X134" s="29">
        <v>477.2837164</v>
      </c>
      <c r="Y134" s="30">
        <f t="shared" si="269"/>
        <v>1.4587241481111958E-3</v>
      </c>
      <c r="Z134" s="23"/>
      <c r="AA134" s="27" t="s">
        <v>21</v>
      </c>
      <c r="AB134" s="28">
        <v>2</v>
      </c>
      <c r="AC134" s="29">
        <v>264.76503439999999</v>
      </c>
      <c r="AD134" s="30">
        <f t="shared" si="270"/>
        <v>1.390212994472798E-3</v>
      </c>
      <c r="AF134" s="37"/>
      <c r="AG134" s="38"/>
      <c r="AH134" s="39"/>
      <c r="AI134" s="40"/>
      <c r="AJ134" s="35"/>
      <c r="AK134" s="35"/>
    </row>
    <row r="135" spans="1:37" outlineLevel="1" x14ac:dyDescent="0.2">
      <c r="A135" s="21">
        <f t="shared" si="271"/>
        <v>11.5</v>
      </c>
      <c r="B135" s="21"/>
      <c r="C135" s="21"/>
      <c r="D135" s="21"/>
      <c r="E135" s="21"/>
      <c r="F135" s="21"/>
      <c r="G135" s="27" t="s">
        <v>22</v>
      </c>
      <c r="H135" s="28">
        <v>4</v>
      </c>
      <c r="I135" s="29">
        <v>755.00717450000002</v>
      </c>
      <c r="J135" s="30">
        <f t="shared" si="266"/>
        <v>1.1715545610941007E-3</v>
      </c>
      <c r="K135" s="23"/>
      <c r="L135" s="27" t="s">
        <v>22</v>
      </c>
      <c r="M135" s="28">
        <v>3</v>
      </c>
      <c r="N135" s="29">
        <v>1062.087131</v>
      </c>
      <c r="O135" s="30">
        <f t="shared" si="267"/>
        <v>1.4451565329283056E-3</v>
      </c>
      <c r="P135" s="23"/>
      <c r="Q135" s="27" t="s">
        <v>22</v>
      </c>
      <c r="R135" s="28">
        <v>1</v>
      </c>
      <c r="S135" s="29">
        <v>617.37307940000005</v>
      </c>
      <c r="T135" s="30">
        <f t="shared" si="268"/>
        <v>1.5953573030791635E-3</v>
      </c>
      <c r="U135" s="23"/>
      <c r="V135" s="27" t="s">
        <v>22</v>
      </c>
      <c r="W135" s="28">
        <v>0</v>
      </c>
      <c r="X135" s="29">
        <v>0</v>
      </c>
      <c r="Y135" s="30">
        <f t="shared" si="269"/>
        <v>0</v>
      </c>
      <c r="Z135" s="23"/>
      <c r="AA135" s="27" t="s">
        <v>22</v>
      </c>
      <c r="AB135" s="28">
        <v>2</v>
      </c>
      <c r="AC135" s="29">
        <v>186.96553660000001</v>
      </c>
      <c r="AD135" s="30">
        <f t="shared" si="270"/>
        <v>9.8170787199648268E-4</v>
      </c>
      <c r="AF135" s="37"/>
      <c r="AG135" s="38"/>
      <c r="AH135" s="39"/>
      <c r="AI135" s="40"/>
      <c r="AJ135" s="35"/>
      <c r="AK135" s="35"/>
    </row>
    <row r="136" spans="1:37" outlineLevel="1" x14ac:dyDescent="0.2">
      <c r="A136" s="21">
        <f t="shared" si="271"/>
        <v>12.5</v>
      </c>
      <c r="B136" s="21"/>
      <c r="C136" s="21"/>
      <c r="D136" s="21"/>
      <c r="E136" s="21"/>
      <c r="F136" s="21"/>
      <c r="G136" s="27" t="s">
        <v>23</v>
      </c>
      <c r="H136" s="28">
        <v>3</v>
      </c>
      <c r="I136" s="29">
        <v>237.9349474</v>
      </c>
      <c r="J136" s="30">
        <f t="shared" si="266"/>
        <v>3.6920678674975282E-4</v>
      </c>
      <c r="K136" s="23"/>
      <c r="L136" s="27" t="s">
        <v>23</v>
      </c>
      <c r="M136" s="28">
        <v>4</v>
      </c>
      <c r="N136" s="29">
        <v>484.15558540000001</v>
      </c>
      <c r="O136" s="30">
        <f t="shared" si="267"/>
        <v>6.5877891443403452E-4</v>
      </c>
      <c r="P136" s="23"/>
      <c r="Q136" s="27" t="s">
        <v>23</v>
      </c>
      <c r="R136" s="28">
        <v>0</v>
      </c>
      <c r="S136" s="29">
        <v>0</v>
      </c>
      <c r="T136" s="30">
        <f t="shared" si="268"/>
        <v>0</v>
      </c>
      <c r="U136" s="23"/>
      <c r="V136" s="27" t="s">
        <v>23</v>
      </c>
      <c r="W136" s="28">
        <v>0</v>
      </c>
      <c r="X136" s="29">
        <v>0</v>
      </c>
      <c r="Y136" s="30">
        <f t="shared" si="269"/>
        <v>0</v>
      </c>
      <c r="Z136" s="23"/>
      <c r="AA136" s="27" t="s">
        <v>23</v>
      </c>
      <c r="AB136" s="28">
        <v>1</v>
      </c>
      <c r="AC136" s="29">
        <v>284.74117369999999</v>
      </c>
      <c r="AD136" s="30">
        <f t="shared" si="270"/>
        <v>1.4951025562579955E-3</v>
      </c>
      <c r="AF136" s="37"/>
      <c r="AG136" s="38"/>
      <c r="AH136" s="39"/>
      <c r="AI136" s="40"/>
      <c r="AJ136" s="35"/>
      <c r="AK136" s="35"/>
    </row>
    <row r="137" spans="1:37" outlineLevel="1" x14ac:dyDescent="0.2">
      <c r="A137" s="21">
        <f t="shared" si="271"/>
        <v>13.5</v>
      </c>
      <c r="B137" s="21"/>
      <c r="C137" s="21"/>
      <c r="D137" s="21"/>
      <c r="E137" s="21"/>
      <c r="F137" s="21"/>
      <c r="G137" s="27" t="s">
        <v>24</v>
      </c>
      <c r="H137" s="28">
        <v>2</v>
      </c>
      <c r="I137" s="29">
        <v>176.27432680000001</v>
      </c>
      <c r="J137" s="30">
        <f t="shared" si="266"/>
        <v>2.7352719092119311E-4</v>
      </c>
      <c r="K137" s="23"/>
      <c r="L137" s="27" t="s">
        <v>24</v>
      </c>
      <c r="M137" s="28">
        <v>0</v>
      </c>
      <c r="N137" s="29">
        <v>0</v>
      </c>
      <c r="O137" s="30">
        <f t="shared" si="267"/>
        <v>0</v>
      </c>
      <c r="P137" s="23"/>
      <c r="Q137" s="27" t="s">
        <v>24</v>
      </c>
      <c r="R137" s="28">
        <v>1</v>
      </c>
      <c r="S137" s="29">
        <v>226.467727</v>
      </c>
      <c r="T137" s="30">
        <f t="shared" si="268"/>
        <v>5.8521654771911686E-4</v>
      </c>
      <c r="U137" s="23"/>
      <c r="V137" s="27" t="s">
        <v>24</v>
      </c>
      <c r="W137" s="28">
        <v>1</v>
      </c>
      <c r="X137" s="29">
        <v>2979.7291639999999</v>
      </c>
      <c r="Y137" s="30">
        <f t="shared" si="269"/>
        <v>9.1069582661294952E-3</v>
      </c>
      <c r="Z137" s="23"/>
      <c r="AA137" s="27" t="s">
        <v>24</v>
      </c>
      <c r="AB137" s="28">
        <v>1</v>
      </c>
      <c r="AC137" s="29">
        <v>91.147369659999995</v>
      </c>
      <c r="AD137" s="30">
        <f t="shared" si="270"/>
        <v>4.7859135931790415E-4</v>
      </c>
      <c r="AF137" s="37"/>
      <c r="AG137" s="38"/>
      <c r="AH137" s="39"/>
      <c r="AI137" s="40"/>
      <c r="AJ137" s="35"/>
      <c r="AK137" s="35"/>
    </row>
    <row r="138" spans="1:37" outlineLevel="1" x14ac:dyDescent="0.2">
      <c r="A138" s="21">
        <f t="shared" si="271"/>
        <v>14.5</v>
      </c>
      <c r="B138" s="21"/>
      <c r="C138" s="21"/>
      <c r="D138" s="21"/>
      <c r="E138" s="21"/>
      <c r="F138" s="21"/>
      <c r="G138" s="27" t="s">
        <v>25</v>
      </c>
      <c r="H138" s="28">
        <v>5</v>
      </c>
      <c r="I138" s="29">
        <v>682.05894479999995</v>
      </c>
      <c r="J138" s="30">
        <f t="shared" si="266"/>
        <v>1.0583598337918433E-3</v>
      </c>
      <c r="K138" s="23"/>
      <c r="L138" s="27" t="s">
        <v>25</v>
      </c>
      <c r="M138" s="28">
        <v>0</v>
      </c>
      <c r="N138" s="29">
        <v>0</v>
      </c>
      <c r="O138" s="30">
        <f t="shared" si="267"/>
        <v>0</v>
      </c>
      <c r="P138" s="23"/>
      <c r="Q138" s="27" t="s">
        <v>25</v>
      </c>
      <c r="R138" s="28">
        <v>0</v>
      </c>
      <c r="S138" s="29">
        <v>0</v>
      </c>
      <c r="T138" s="30">
        <f t="shared" si="268"/>
        <v>0</v>
      </c>
      <c r="U138" s="23"/>
      <c r="V138" s="27" t="s">
        <v>25</v>
      </c>
      <c r="W138" s="28">
        <v>1</v>
      </c>
      <c r="X138" s="29">
        <v>140.30660090000001</v>
      </c>
      <c r="Y138" s="30">
        <f t="shared" si="269"/>
        <v>4.2881963042020523E-4</v>
      </c>
      <c r="Z138" s="23"/>
      <c r="AA138" s="27" t="s">
        <v>25</v>
      </c>
      <c r="AB138" s="28">
        <v>0</v>
      </c>
      <c r="AC138" s="29">
        <v>0</v>
      </c>
      <c r="AD138" s="30">
        <f t="shared" si="270"/>
        <v>0</v>
      </c>
      <c r="AF138" s="37"/>
      <c r="AG138" s="38"/>
      <c r="AH138" s="39"/>
      <c r="AI138" s="40"/>
      <c r="AJ138" s="35"/>
      <c r="AK138" s="35"/>
    </row>
    <row r="139" spans="1:37" outlineLevel="1" x14ac:dyDescent="0.2">
      <c r="A139" s="21">
        <f t="shared" si="271"/>
        <v>15.5</v>
      </c>
      <c r="B139" s="21"/>
      <c r="C139" s="21"/>
      <c r="D139" s="21"/>
      <c r="E139" s="21"/>
      <c r="F139" s="21"/>
      <c r="G139" s="27" t="s">
        <v>26</v>
      </c>
      <c r="H139" s="28">
        <v>4</v>
      </c>
      <c r="I139" s="29">
        <v>577.93190630000004</v>
      </c>
      <c r="J139" s="30">
        <f t="shared" si="266"/>
        <v>8.9678453887006529E-4</v>
      </c>
      <c r="K139" s="23"/>
      <c r="L139" s="27" t="s">
        <v>26</v>
      </c>
      <c r="M139" s="28">
        <v>1</v>
      </c>
      <c r="N139" s="29">
        <v>191.9479284</v>
      </c>
      <c r="O139" s="30">
        <f t="shared" si="267"/>
        <v>2.6117895096623164E-4</v>
      </c>
      <c r="P139" s="23"/>
      <c r="Q139" s="27" t="s">
        <v>26</v>
      </c>
      <c r="R139" s="28">
        <v>1</v>
      </c>
      <c r="S139" s="29">
        <v>182.38305439999999</v>
      </c>
      <c r="T139" s="30">
        <f t="shared" si="268"/>
        <v>4.7129709328709731E-4</v>
      </c>
      <c r="U139" s="23"/>
      <c r="V139" s="27" t="s">
        <v>26</v>
      </c>
      <c r="W139" s="28">
        <v>0</v>
      </c>
      <c r="X139" s="29">
        <v>0</v>
      </c>
      <c r="Y139" s="30">
        <f t="shared" si="269"/>
        <v>0</v>
      </c>
      <c r="Z139" s="23"/>
      <c r="AA139" s="27" t="s">
        <v>26</v>
      </c>
      <c r="AB139" s="28">
        <v>3</v>
      </c>
      <c r="AC139" s="29">
        <v>1321.168987</v>
      </c>
      <c r="AD139" s="30">
        <f t="shared" si="270"/>
        <v>6.9371180291390592E-3</v>
      </c>
      <c r="AF139" s="37"/>
      <c r="AG139" s="38"/>
      <c r="AH139" s="39"/>
      <c r="AI139" s="40"/>
      <c r="AJ139" s="35"/>
      <c r="AK139" s="35"/>
    </row>
    <row r="140" spans="1:37" outlineLevel="1" x14ac:dyDescent="0.2">
      <c r="A140" s="21">
        <f t="shared" si="271"/>
        <v>16.5</v>
      </c>
      <c r="B140" s="21"/>
      <c r="C140" s="21"/>
      <c r="D140" s="21"/>
      <c r="E140" s="21"/>
      <c r="F140" s="21"/>
      <c r="G140" s="27" t="s">
        <v>27</v>
      </c>
      <c r="H140" s="28">
        <v>1</v>
      </c>
      <c r="I140" s="29">
        <v>598.88847109999995</v>
      </c>
      <c r="J140" s="30">
        <f t="shared" si="266"/>
        <v>9.293031160512202E-4</v>
      </c>
      <c r="K140" s="23"/>
      <c r="L140" s="27" t="s">
        <v>27</v>
      </c>
      <c r="M140" s="28">
        <v>3</v>
      </c>
      <c r="N140" s="29">
        <v>233.19766469999999</v>
      </c>
      <c r="O140" s="30">
        <f t="shared" si="267"/>
        <v>3.1730647963648992E-4</v>
      </c>
      <c r="P140" s="23"/>
      <c r="Q140" s="27" t="s">
        <v>27</v>
      </c>
      <c r="R140" s="28">
        <v>3</v>
      </c>
      <c r="S140" s="29">
        <v>369.52178989999999</v>
      </c>
      <c r="T140" s="30">
        <f t="shared" si="268"/>
        <v>9.5488336928584454E-4</v>
      </c>
      <c r="U140" s="23"/>
      <c r="V140" s="27" t="s">
        <v>27</v>
      </c>
      <c r="W140" s="28">
        <v>2</v>
      </c>
      <c r="X140" s="29">
        <v>190.59068379999999</v>
      </c>
      <c r="Y140" s="30">
        <f t="shared" si="269"/>
        <v>5.825030758666907E-4</v>
      </c>
      <c r="Z140" s="23"/>
      <c r="AA140" s="27" t="s">
        <v>27</v>
      </c>
      <c r="AB140" s="28">
        <v>2</v>
      </c>
      <c r="AC140" s="29">
        <v>216.69422700000001</v>
      </c>
      <c r="AD140" s="30">
        <f t="shared" si="270"/>
        <v>1.1378055674357516E-3</v>
      </c>
      <c r="AF140" s="37"/>
      <c r="AG140" s="38"/>
      <c r="AH140" s="39"/>
      <c r="AI140" s="40"/>
      <c r="AJ140" s="35"/>
      <c r="AK140" s="35"/>
    </row>
    <row r="141" spans="1:37" outlineLevel="1" x14ac:dyDescent="0.2">
      <c r="A141" s="21">
        <f t="shared" si="271"/>
        <v>17.5</v>
      </c>
      <c r="B141" s="21"/>
      <c r="C141" s="21"/>
      <c r="D141" s="21"/>
      <c r="E141" s="21"/>
      <c r="F141" s="21"/>
      <c r="G141" s="27" t="s">
        <v>28</v>
      </c>
      <c r="H141" s="28">
        <v>2</v>
      </c>
      <c r="I141" s="29">
        <v>217.42021360000001</v>
      </c>
      <c r="J141" s="30">
        <f t="shared" si="266"/>
        <v>3.3737380454142108E-4</v>
      </c>
      <c r="K141" s="23"/>
      <c r="L141" s="27" t="s">
        <v>28</v>
      </c>
      <c r="M141" s="28">
        <v>1</v>
      </c>
      <c r="N141" s="29">
        <v>82.102397089999997</v>
      </c>
      <c r="O141" s="30">
        <f t="shared" si="267"/>
        <v>1.11714766199994E-4</v>
      </c>
      <c r="P141" s="23"/>
      <c r="Q141" s="27" t="s">
        <v>28</v>
      </c>
      <c r="R141" s="28">
        <v>0</v>
      </c>
      <c r="S141" s="29">
        <v>0</v>
      </c>
      <c r="T141" s="30">
        <f t="shared" si="268"/>
        <v>0</v>
      </c>
      <c r="U141" s="23"/>
      <c r="V141" s="27" t="s">
        <v>28</v>
      </c>
      <c r="W141" s="28">
        <v>1</v>
      </c>
      <c r="X141" s="29">
        <v>807.23957069999994</v>
      </c>
      <c r="Y141" s="30">
        <f t="shared" si="269"/>
        <v>2.4671695568682195E-3</v>
      </c>
      <c r="Z141" s="23"/>
      <c r="AA141" s="27" t="s">
        <v>28</v>
      </c>
      <c r="AB141" s="28">
        <v>4</v>
      </c>
      <c r="AC141" s="29">
        <v>473.24597299999999</v>
      </c>
      <c r="AD141" s="30">
        <f t="shared" si="270"/>
        <v>2.4848927001915435E-3</v>
      </c>
      <c r="AF141" s="37"/>
      <c r="AG141" s="38"/>
      <c r="AH141" s="39"/>
      <c r="AI141" s="40"/>
      <c r="AJ141" s="35"/>
      <c r="AK141" s="35"/>
    </row>
    <row r="142" spans="1:37" outlineLevel="1" x14ac:dyDescent="0.2">
      <c r="A142" s="21">
        <f t="shared" si="271"/>
        <v>18.5</v>
      </c>
      <c r="B142" s="21"/>
      <c r="C142" s="21"/>
      <c r="D142" s="21"/>
      <c r="E142" s="21"/>
      <c r="F142" s="21"/>
      <c r="G142" s="27" t="s">
        <v>29</v>
      </c>
      <c r="H142" s="28">
        <v>1</v>
      </c>
      <c r="I142" s="29">
        <v>160.0499543</v>
      </c>
      <c r="J142" s="30">
        <f t="shared" si="266"/>
        <v>2.4835161876076627E-4</v>
      </c>
      <c r="K142" s="23"/>
      <c r="L142" s="27" t="s">
        <v>29</v>
      </c>
      <c r="M142" s="28">
        <v>0</v>
      </c>
      <c r="N142" s="29">
        <v>0</v>
      </c>
      <c r="O142" s="30">
        <f t="shared" si="267"/>
        <v>0</v>
      </c>
      <c r="P142" s="23"/>
      <c r="Q142" s="27" t="s">
        <v>29</v>
      </c>
      <c r="R142" s="28">
        <v>1</v>
      </c>
      <c r="S142" s="29">
        <v>139.90541010000001</v>
      </c>
      <c r="T142" s="30">
        <f t="shared" si="268"/>
        <v>3.6153036987009315E-4</v>
      </c>
      <c r="U142" s="23"/>
      <c r="V142" s="27" t="s">
        <v>29</v>
      </c>
      <c r="W142" s="28">
        <v>2</v>
      </c>
      <c r="X142" s="29">
        <v>155.76794150000001</v>
      </c>
      <c r="Y142" s="30">
        <f t="shared" si="269"/>
        <v>4.7607418807724925E-4</v>
      </c>
      <c r="Z142" s="23"/>
      <c r="AA142" s="27" t="s">
        <v>29</v>
      </c>
      <c r="AB142" s="28">
        <v>0</v>
      </c>
      <c r="AC142" s="29">
        <v>0</v>
      </c>
      <c r="AD142" s="30">
        <f t="shared" si="270"/>
        <v>0</v>
      </c>
      <c r="AF142" s="37"/>
      <c r="AG142" s="38"/>
      <c r="AH142" s="39"/>
      <c r="AI142" s="40"/>
      <c r="AJ142" s="35"/>
      <c r="AK142" s="35"/>
    </row>
    <row r="143" spans="1:37" outlineLevel="1" x14ac:dyDescent="0.2">
      <c r="A143" s="21">
        <f t="shared" si="271"/>
        <v>19.5</v>
      </c>
      <c r="B143" s="21"/>
      <c r="C143" s="21"/>
      <c r="D143" s="21"/>
      <c r="E143" s="21"/>
      <c r="F143" s="21"/>
      <c r="G143" s="27" t="s">
        <v>30</v>
      </c>
      <c r="H143" s="28">
        <v>0</v>
      </c>
      <c r="I143" s="29">
        <v>0</v>
      </c>
      <c r="J143" s="30">
        <f t="shared" si="266"/>
        <v>0</v>
      </c>
      <c r="K143" s="23"/>
      <c r="L143" s="27" t="s">
        <v>30</v>
      </c>
      <c r="M143" s="28">
        <v>2</v>
      </c>
      <c r="N143" s="29">
        <v>304.17543610000001</v>
      </c>
      <c r="O143" s="30">
        <f t="shared" si="267"/>
        <v>4.1388423398214719E-4</v>
      </c>
      <c r="P143" s="23"/>
      <c r="Q143" s="27" t="s">
        <v>30</v>
      </c>
      <c r="R143" s="28">
        <v>3</v>
      </c>
      <c r="S143" s="29">
        <v>722.63284529999999</v>
      </c>
      <c r="T143" s="30">
        <f t="shared" si="268"/>
        <v>1.8673596657545323E-3</v>
      </c>
      <c r="U143" s="23"/>
      <c r="V143" s="27" t="s">
        <v>30</v>
      </c>
      <c r="W143" s="28">
        <v>0</v>
      </c>
      <c r="X143" s="29">
        <v>0</v>
      </c>
      <c r="Y143" s="30">
        <f t="shared" si="269"/>
        <v>0</v>
      </c>
      <c r="Z143" s="23"/>
      <c r="AA143" s="27" t="s">
        <v>30</v>
      </c>
      <c r="AB143" s="28">
        <v>1</v>
      </c>
      <c r="AC143" s="29">
        <v>91.147369659999995</v>
      </c>
      <c r="AD143" s="30">
        <f t="shared" si="270"/>
        <v>4.7859135931790415E-4</v>
      </c>
      <c r="AF143" s="37"/>
      <c r="AG143" s="38"/>
      <c r="AH143" s="39"/>
      <c r="AI143" s="40"/>
      <c r="AJ143" s="35"/>
      <c r="AK143" s="35"/>
    </row>
    <row r="144" spans="1:37" outlineLevel="1" x14ac:dyDescent="0.2">
      <c r="A144" s="21">
        <f t="shared" si="271"/>
        <v>20.5</v>
      </c>
      <c r="B144" s="21"/>
      <c r="C144" s="21"/>
      <c r="D144" s="21"/>
      <c r="E144" s="21"/>
      <c r="F144" s="21"/>
      <c r="G144" s="27" t="s">
        <v>31</v>
      </c>
      <c r="H144" s="28">
        <v>0</v>
      </c>
      <c r="I144" s="29">
        <v>0</v>
      </c>
      <c r="J144" s="30">
        <f t="shared" si="266"/>
        <v>0</v>
      </c>
      <c r="K144" s="23"/>
      <c r="L144" s="27" t="s">
        <v>31</v>
      </c>
      <c r="M144" s="28">
        <v>0</v>
      </c>
      <c r="N144" s="29">
        <v>0</v>
      </c>
      <c r="O144" s="30">
        <f t="shared" si="267"/>
        <v>0</v>
      </c>
      <c r="P144" s="23"/>
      <c r="Q144" s="27" t="s">
        <v>31</v>
      </c>
      <c r="R144" s="28">
        <v>1</v>
      </c>
      <c r="S144" s="29">
        <v>78.639193779999999</v>
      </c>
      <c r="T144" s="30">
        <f t="shared" si="268"/>
        <v>2.0321199010994731E-4</v>
      </c>
      <c r="U144" s="23"/>
      <c r="V144" s="27" t="s">
        <v>31</v>
      </c>
      <c r="W144" s="28">
        <v>0</v>
      </c>
      <c r="X144" s="29">
        <v>0</v>
      </c>
      <c r="Y144" s="30">
        <f t="shared" si="269"/>
        <v>0</v>
      </c>
      <c r="Z144" s="23"/>
      <c r="AA144" s="27" t="s">
        <v>31</v>
      </c>
      <c r="AB144" s="28">
        <v>0</v>
      </c>
      <c r="AC144" s="29">
        <v>0</v>
      </c>
      <c r="AD144" s="30">
        <f t="shared" si="270"/>
        <v>0</v>
      </c>
      <c r="AF144" s="37"/>
      <c r="AG144" s="38"/>
      <c r="AH144" s="39"/>
      <c r="AI144" s="40"/>
      <c r="AJ144" s="35"/>
      <c r="AK144" s="35"/>
    </row>
    <row r="145" spans="1:37" outlineLevel="1" x14ac:dyDescent="0.2">
      <c r="A145" s="21">
        <f t="shared" si="271"/>
        <v>21.5</v>
      </c>
      <c r="B145" s="21"/>
      <c r="C145" s="21"/>
      <c r="D145" s="21"/>
      <c r="E145" s="21"/>
      <c r="F145" s="21"/>
      <c r="G145" s="27" t="s">
        <v>32</v>
      </c>
      <c r="H145" s="28">
        <v>0</v>
      </c>
      <c r="I145" s="29">
        <v>0</v>
      </c>
      <c r="J145" s="30">
        <f t="shared" si="266"/>
        <v>0</v>
      </c>
      <c r="K145" s="23"/>
      <c r="L145" s="27" t="s">
        <v>32</v>
      </c>
      <c r="M145" s="28">
        <v>3</v>
      </c>
      <c r="N145" s="29">
        <v>676.66369680000003</v>
      </c>
      <c r="O145" s="30">
        <f t="shared" si="267"/>
        <v>9.2072009299766033E-4</v>
      </c>
      <c r="P145" s="23"/>
      <c r="Q145" s="27" t="s">
        <v>32</v>
      </c>
      <c r="R145" s="28">
        <v>0</v>
      </c>
      <c r="S145" s="29">
        <v>0</v>
      </c>
      <c r="T145" s="30">
        <f t="shared" si="268"/>
        <v>0</v>
      </c>
      <c r="U145" s="23"/>
      <c r="V145" s="27" t="s">
        <v>32</v>
      </c>
      <c r="W145" s="28">
        <v>0</v>
      </c>
      <c r="X145" s="29">
        <v>0</v>
      </c>
      <c r="Y145" s="30">
        <f t="shared" si="269"/>
        <v>0</v>
      </c>
      <c r="Z145" s="23"/>
      <c r="AA145" s="27" t="s">
        <v>32</v>
      </c>
      <c r="AB145" s="28">
        <v>0</v>
      </c>
      <c r="AC145" s="29">
        <v>0</v>
      </c>
      <c r="AD145" s="30">
        <f t="shared" si="270"/>
        <v>0</v>
      </c>
      <c r="AF145" s="37"/>
      <c r="AG145" s="38"/>
      <c r="AH145" s="39"/>
      <c r="AI145" s="40"/>
      <c r="AJ145" s="35"/>
      <c r="AK145" s="35"/>
    </row>
    <row r="146" spans="1:37" outlineLevel="1" x14ac:dyDescent="0.2">
      <c r="A146" s="21">
        <f t="shared" si="271"/>
        <v>22.5</v>
      </c>
      <c r="B146" s="21"/>
      <c r="C146" s="21"/>
      <c r="D146" s="21"/>
      <c r="E146" s="21"/>
      <c r="F146" s="21"/>
      <c r="G146" s="27" t="s">
        <v>33</v>
      </c>
      <c r="H146" s="28">
        <v>0</v>
      </c>
      <c r="I146" s="29">
        <v>0</v>
      </c>
      <c r="J146" s="30">
        <f t="shared" si="266"/>
        <v>0</v>
      </c>
      <c r="K146" s="23"/>
      <c r="L146" s="27" t="s">
        <v>33</v>
      </c>
      <c r="M146" s="28">
        <v>0</v>
      </c>
      <c r="N146" s="29">
        <v>0</v>
      </c>
      <c r="O146" s="30">
        <f t="shared" si="267"/>
        <v>0</v>
      </c>
      <c r="P146" s="23"/>
      <c r="Q146" s="27" t="s">
        <v>33</v>
      </c>
      <c r="R146" s="28">
        <v>1</v>
      </c>
      <c r="S146" s="29">
        <v>387.19272790000002</v>
      </c>
      <c r="T146" s="30">
        <f t="shared" si="268"/>
        <v>1.0005469411700565E-3</v>
      </c>
      <c r="U146" s="23"/>
      <c r="V146" s="27" t="s">
        <v>33</v>
      </c>
      <c r="W146" s="28">
        <v>0</v>
      </c>
      <c r="X146" s="29">
        <v>0</v>
      </c>
      <c r="Y146" s="30">
        <f t="shared" si="269"/>
        <v>0</v>
      </c>
      <c r="Z146" s="23"/>
      <c r="AA146" s="27" t="s">
        <v>33</v>
      </c>
      <c r="AB146" s="28">
        <v>0</v>
      </c>
      <c r="AC146" s="29">
        <v>0</v>
      </c>
      <c r="AD146" s="30">
        <f t="shared" si="270"/>
        <v>0</v>
      </c>
      <c r="AF146" s="37"/>
      <c r="AG146" s="38"/>
      <c r="AH146" s="39"/>
      <c r="AI146" s="40"/>
      <c r="AJ146" s="35"/>
      <c r="AK146" s="35"/>
    </row>
    <row r="147" spans="1:37" outlineLevel="1" x14ac:dyDescent="0.2">
      <c r="A147" s="21">
        <f t="shared" si="271"/>
        <v>23.5</v>
      </c>
      <c r="B147" s="21"/>
      <c r="C147" s="21"/>
      <c r="D147" s="21"/>
      <c r="E147" s="21"/>
      <c r="F147" s="21"/>
      <c r="G147" s="27" t="s">
        <v>34</v>
      </c>
      <c r="H147" s="28">
        <v>0</v>
      </c>
      <c r="I147" s="29">
        <v>0</v>
      </c>
      <c r="J147" s="30">
        <f t="shared" si="266"/>
        <v>0</v>
      </c>
      <c r="K147" s="23"/>
      <c r="L147" s="27" t="s">
        <v>34</v>
      </c>
      <c r="M147" s="28">
        <v>1</v>
      </c>
      <c r="N147" s="29">
        <v>94.447318420000002</v>
      </c>
      <c r="O147" s="30">
        <f t="shared" si="267"/>
        <v>1.2851220511796494E-4</v>
      </c>
      <c r="P147" s="23"/>
      <c r="Q147" s="27" t="s">
        <v>34</v>
      </c>
      <c r="R147" s="28">
        <v>0</v>
      </c>
      <c r="S147" s="29">
        <v>0</v>
      </c>
      <c r="T147" s="30">
        <f t="shared" si="268"/>
        <v>0</v>
      </c>
      <c r="U147" s="23"/>
      <c r="V147" s="27" t="s">
        <v>34</v>
      </c>
      <c r="W147" s="28">
        <v>0</v>
      </c>
      <c r="X147" s="29">
        <v>0</v>
      </c>
      <c r="Y147" s="30">
        <f t="shared" si="269"/>
        <v>0</v>
      </c>
      <c r="Z147" s="23"/>
      <c r="AA147" s="27" t="s">
        <v>34</v>
      </c>
      <c r="AB147" s="28">
        <v>1</v>
      </c>
      <c r="AC147" s="29">
        <v>469.95039150000002</v>
      </c>
      <c r="AD147" s="30">
        <f t="shared" si="270"/>
        <v>2.4675884506480694E-3</v>
      </c>
      <c r="AF147" s="37"/>
      <c r="AG147" s="38"/>
      <c r="AH147" s="39"/>
      <c r="AI147" s="40"/>
      <c r="AJ147" s="35"/>
      <c r="AK147" s="35"/>
    </row>
    <row r="148" spans="1:37" outlineLevel="1" x14ac:dyDescent="0.2">
      <c r="A148" s="21">
        <f t="shared" si="271"/>
        <v>24.5</v>
      </c>
      <c r="B148" s="21"/>
      <c r="C148" s="21"/>
      <c r="D148" s="21"/>
      <c r="E148" s="21"/>
      <c r="F148" s="21"/>
      <c r="G148" s="27" t="s">
        <v>35</v>
      </c>
      <c r="H148" s="28">
        <v>1</v>
      </c>
      <c r="I148" s="29">
        <v>78.538450319999995</v>
      </c>
      <c r="J148" s="30">
        <f t="shared" si="266"/>
        <v>1.2186914615029054E-4</v>
      </c>
      <c r="K148" s="23"/>
      <c r="L148" s="27" t="s">
        <v>35</v>
      </c>
      <c r="M148" s="28">
        <v>1</v>
      </c>
      <c r="N148" s="29">
        <v>69.99327984</v>
      </c>
      <c r="O148" s="30">
        <f t="shared" si="267"/>
        <v>9.5238180248561043E-5</v>
      </c>
      <c r="P148" s="23"/>
      <c r="Q148" s="27" t="s">
        <v>35</v>
      </c>
      <c r="R148" s="28">
        <v>4</v>
      </c>
      <c r="S148" s="29">
        <v>1163.082236</v>
      </c>
      <c r="T148" s="30">
        <f t="shared" si="268"/>
        <v>3.0055274536550242E-3</v>
      </c>
      <c r="U148" s="23"/>
      <c r="V148" s="27" t="s">
        <v>35</v>
      </c>
      <c r="W148" s="28">
        <v>0</v>
      </c>
      <c r="X148" s="29">
        <v>0</v>
      </c>
      <c r="Y148" s="30">
        <f t="shared" si="269"/>
        <v>0</v>
      </c>
      <c r="Z148" s="23"/>
      <c r="AA148" s="27" t="s">
        <v>35</v>
      </c>
      <c r="AB148" s="28">
        <v>1</v>
      </c>
      <c r="AC148" s="29">
        <v>125.3082172</v>
      </c>
      <c r="AD148" s="30">
        <f t="shared" si="270"/>
        <v>6.5796117021432417E-4</v>
      </c>
      <c r="AF148" s="37"/>
      <c r="AG148" s="38"/>
      <c r="AH148" s="39"/>
      <c r="AI148" s="40"/>
      <c r="AJ148" s="35"/>
      <c r="AK148" s="35"/>
    </row>
    <row r="149" spans="1:37" outlineLevel="1" x14ac:dyDescent="0.2">
      <c r="A149" s="21">
        <f t="shared" si="271"/>
        <v>25.5</v>
      </c>
      <c r="B149" s="21"/>
      <c r="C149" s="21"/>
      <c r="D149" s="21"/>
      <c r="E149" s="21"/>
      <c r="F149" s="21"/>
      <c r="G149" s="27" t="s">
        <v>36</v>
      </c>
      <c r="H149" s="28">
        <v>0</v>
      </c>
      <c r="I149" s="29">
        <v>0</v>
      </c>
      <c r="J149" s="30">
        <f t="shared" si="266"/>
        <v>0</v>
      </c>
      <c r="K149" s="23"/>
      <c r="L149" s="27" t="s">
        <v>36</v>
      </c>
      <c r="M149" s="28">
        <v>0</v>
      </c>
      <c r="N149" s="29">
        <v>0</v>
      </c>
      <c r="O149" s="30">
        <f t="shared" si="267"/>
        <v>0</v>
      </c>
      <c r="P149" s="23"/>
      <c r="Q149" s="27" t="s">
        <v>36</v>
      </c>
      <c r="R149" s="28">
        <v>0</v>
      </c>
      <c r="S149" s="29">
        <v>0</v>
      </c>
      <c r="T149" s="30">
        <f t="shared" si="268"/>
        <v>0</v>
      </c>
      <c r="U149" s="23"/>
      <c r="V149" s="27" t="s">
        <v>36</v>
      </c>
      <c r="W149" s="28">
        <v>1</v>
      </c>
      <c r="X149" s="29">
        <v>118.09043010000001</v>
      </c>
      <c r="Y149" s="30">
        <f t="shared" si="269"/>
        <v>3.6092025796945296E-4</v>
      </c>
      <c r="Z149" s="23"/>
      <c r="AA149" s="27" t="s">
        <v>36</v>
      </c>
      <c r="AB149" s="28">
        <v>0</v>
      </c>
      <c r="AC149" s="29">
        <v>0</v>
      </c>
      <c r="AD149" s="30">
        <f t="shared" si="270"/>
        <v>0</v>
      </c>
      <c r="AF149" s="37"/>
      <c r="AG149" s="38"/>
      <c r="AH149" s="39"/>
      <c r="AI149" s="40"/>
      <c r="AJ149" s="35"/>
      <c r="AK149" s="35"/>
    </row>
    <row r="150" spans="1:37" outlineLevel="1" x14ac:dyDescent="0.2">
      <c r="A150" s="21">
        <f t="shared" si="271"/>
        <v>26.5</v>
      </c>
      <c r="B150" s="21"/>
      <c r="C150" s="21"/>
      <c r="D150" s="21"/>
      <c r="E150" s="21"/>
      <c r="F150" s="21"/>
      <c r="G150" s="27" t="s">
        <v>37</v>
      </c>
      <c r="H150" s="28">
        <v>0</v>
      </c>
      <c r="I150" s="29">
        <v>0</v>
      </c>
      <c r="J150" s="30">
        <f t="shared" si="266"/>
        <v>0</v>
      </c>
      <c r="K150" s="23"/>
      <c r="L150" s="27" t="s">
        <v>37</v>
      </c>
      <c r="M150" s="28">
        <v>0</v>
      </c>
      <c r="N150" s="29">
        <v>0</v>
      </c>
      <c r="O150" s="30">
        <f t="shared" si="267"/>
        <v>0</v>
      </c>
      <c r="P150" s="23"/>
      <c r="Q150" s="27" t="s">
        <v>37</v>
      </c>
      <c r="R150" s="28">
        <v>0</v>
      </c>
      <c r="S150" s="29">
        <v>0</v>
      </c>
      <c r="T150" s="30">
        <f t="shared" si="268"/>
        <v>0</v>
      </c>
      <c r="U150" s="23"/>
      <c r="V150" s="27" t="s">
        <v>37</v>
      </c>
      <c r="W150" s="28">
        <v>0</v>
      </c>
      <c r="X150" s="29">
        <v>0</v>
      </c>
      <c r="Y150" s="30">
        <f t="shared" si="269"/>
        <v>0</v>
      </c>
      <c r="Z150" s="23"/>
      <c r="AA150" s="27" t="s">
        <v>37</v>
      </c>
      <c r="AB150" s="28">
        <v>2</v>
      </c>
      <c r="AC150" s="29">
        <v>169.7141637</v>
      </c>
      <c r="AD150" s="30">
        <f t="shared" si="270"/>
        <v>8.9112535670164629E-4</v>
      </c>
      <c r="AF150" s="37"/>
      <c r="AG150" s="38"/>
      <c r="AH150" s="39"/>
      <c r="AI150" s="40"/>
      <c r="AJ150" s="35"/>
      <c r="AK150" s="35"/>
    </row>
    <row r="151" spans="1:37" outlineLevel="1" x14ac:dyDescent="0.2">
      <c r="A151" s="21">
        <f t="shared" si="271"/>
        <v>27.5</v>
      </c>
      <c r="B151" s="21"/>
      <c r="C151" s="21"/>
      <c r="D151" s="21"/>
      <c r="E151" s="21"/>
      <c r="F151" s="21"/>
      <c r="G151" s="27" t="s">
        <v>38</v>
      </c>
      <c r="H151" s="28">
        <v>0</v>
      </c>
      <c r="I151" s="29">
        <v>0</v>
      </c>
      <c r="J151" s="30">
        <f t="shared" si="266"/>
        <v>0</v>
      </c>
      <c r="K151" s="23"/>
      <c r="L151" s="27" t="s">
        <v>38</v>
      </c>
      <c r="M151" s="28">
        <v>0</v>
      </c>
      <c r="N151" s="29">
        <v>0</v>
      </c>
      <c r="O151" s="30">
        <f t="shared" si="267"/>
        <v>0</v>
      </c>
      <c r="P151" s="23"/>
      <c r="Q151" s="27" t="s">
        <v>38</v>
      </c>
      <c r="R151" s="28">
        <v>0</v>
      </c>
      <c r="S151" s="29">
        <v>0</v>
      </c>
      <c r="T151" s="30">
        <f t="shared" si="268"/>
        <v>0</v>
      </c>
      <c r="U151" s="23"/>
      <c r="V151" s="27" t="s">
        <v>38</v>
      </c>
      <c r="W151" s="28">
        <v>0</v>
      </c>
      <c r="X151" s="29">
        <v>0</v>
      </c>
      <c r="Y151" s="30">
        <f t="shared" si="269"/>
        <v>0</v>
      </c>
      <c r="Z151" s="23"/>
      <c r="AA151" s="27" t="s">
        <v>38</v>
      </c>
      <c r="AB151" s="28">
        <v>1</v>
      </c>
      <c r="AC151" s="29">
        <v>103.7164272</v>
      </c>
      <c r="AD151" s="30">
        <f t="shared" si="270"/>
        <v>5.4458824278094317E-4</v>
      </c>
      <c r="AF151" s="37"/>
      <c r="AG151" s="38"/>
      <c r="AH151" s="39"/>
      <c r="AI151" s="40"/>
      <c r="AJ151" s="35"/>
      <c r="AK151" s="35"/>
    </row>
    <row r="152" spans="1:37" outlineLevel="1" x14ac:dyDescent="0.2">
      <c r="A152" s="21">
        <f t="shared" si="271"/>
        <v>28.5</v>
      </c>
      <c r="B152" s="21"/>
      <c r="C152" s="21"/>
      <c r="D152" s="21"/>
      <c r="E152" s="21"/>
      <c r="F152" s="21"/>
      <c r="G152" s="27" t="s">
        <v>39</v>
      </c>
      <c r="H152" s="28">
        <v>2</v>
      </c>
      <c r="I152" s="29">
        <v>185.59468810000001</v>
      </c>
      <c r="J152" s="30">
        <f t="shared" si="266"/>
        <v>2.8798971811411841E-4</v>
      </c>
      <c r="K152" s="23"/>
      <c r="L152" s="27" t="s">
        <v>39</v>
      </c>
      <c r="M152" s="28">
        <v>0</v>
      </c>
      <c r="N152" s="29">
        <v>0</v>
      </c>
      <c r="O152" s="30">
        <f t="shared" si="267"/>
        <v>0</v>
      </c>
      <c r="P152" s="23"/>
      <c r="Q152" s="27" t="s">
        <v>39</v>
      </c>
      <c r="R152" s="28">
        <v>0</v>
      </c>
      <c r="S152" s="29">
        <v>0</v>
      </c>
      <c r="T152" s="30">
        <f t="shared" si="268"/>
        <v>0</v>
      </c>
      <c r="U152" s="23"/>
      <c r="V152" s="27" t="s">
        <v>39</v>
      </c>
      <c r="W152" s="28">
        <v>0</v>
      </c>
      <c r="X152" s="29">
        <v>0</v>
      </c>
      <c r="Y152" s="30">
        <f t="shared" si="269"/>
        <v>0</v>
      </c>
      <c r="Z152" s="23"/>
      <c r="AA152" s="27" t="s">
        <v>39</v>
      </c>
      <c r="AB152" s="28">
        <v>0</v>
      </c>
      <c r="AC152" s="29">
        <v>0</v>
      </c>
      <c r="AD152" s="30">
        <f t="shared" si="270"/>
        <v>0</v>
      </c>
      <c r="AF152" s="37"/>
      <c r="AG152" s="38"/>
      <c r="AH152" s="39"/>
      <c r="AI152" s="40"/>
      <c r="AJ152" s="35"/>
      <c r="AK152" s="35"/>
    </row>
    <row r="153" spans="1:37" outlineLevel="1" x14ac:dyDescent="0.2">
      <c r="A153" s="21">
        <f t="shared" si="271"/>
        <v>29.5</v>
      </c>
      <c r="B153" s="21"/>
      <c r="C153" s="21"/>
      <c r="D153" s="21"/>
      <c r="E153" s="21"/>
      <c r="F153" s="21"/>
      <c r="G153" s="27" t="s">
        <v>40</v>
      </c>
      <c r="H153" s="28">
        <v>0</v>
      </c>
      <c r="I153" s="29">
        <v>0</v>
      </c>
      <c r="J153" s="30">
        <f t="shared" si="266"/>
        <v>0</v>
      </c>
      <c r="K153" s="23"/>
      <c r="L153" s="27" t="s">
        <v>40</v>
      </c>
      <c r="M153" s="28">
        <v>0</v>
      </c>
      <c r="N153" s="29">
        <v>0</v>
      </c>
      <c r="O153" s="30">
        <f t="shared" si="267"/>
        <v>0</v>
      </c>
      <c r="P153" s="23"/>
      <c r="Q153" s="27" t="s">
        <v>40</v>
      </c>
      <c r="R153" s="28">
        <v>0</v>
      </c>
      <c r="S153" s="29">
        <v>0</v>
      </c>
      <c r="T153" s="30">
        <f t="shared" si="268"/>
        <v>0</v>
      </c>
      <c r="U153" s="23"/>
      <c r="V153" s="27" t="s">
        <v>40</v>
      </c>
      <c r="W153" s="28">
        <v>0</v>
      </c>
      <c r="X153" s="29">
        <v>0</v>
      </c>
      <c r="Y153" s="30">
        <f t="shared" si="269"/>
        <v>0</v>
      </c>
      <c r="Z153" s="23"/>
      <c r="AA153" s="27" t="s">
        <v>40</v>
      </c>
      <c r="AB153" s="28">
        <v>1</v>
      </c>
      <c r="AC153" s="29">
        <v>166.13710570000001</v>
      </c>
      <c r="AD153" s="30">
        <f t="shared" si="270"/>
        <v>8.7234314656256127E-4</v>
      </c>
      <c r="AF153" s="37"/>
      <c r="AG153" s="38"/>
      <c r="AH153" s="39"/>
      <c r="AI153" s="40"/>
      <c r="AJ153" s="35"/>
      <c r="AK153" s="35"/>
    </row>
    <row r="154" spans="1:37" outlineLevel="1" x14ac:dyDescent="0.2">
      <c r="A154" s="21">
        <f t="shared" si="271"/>
        <v>30.5</v>
      </c>
      <c r="B154" s="21"/>
      <c r="C154" s="21"/>
      <c r="D154" s="21"/>
      <c r="E154" s="21"/>
      <c r="F154" s="21"/>
      <c r="G154" s="27" t="s">
        <v>41</v>
      </c>
      <c r="H154" s="28">
        <v>2</v>
      </c>
      <c r="I154" s="29">
        <v>296.62668960000002</v>
      </c>
      <c r="J154" s="30">
        <f t="shared" si="266"/>
        <v>4.6027953492397443E-4</v>
      </c>
      <c r="K154" s="23"/>
      <c r="L154" s="27" t="s">
        <v>41</v>
      </c>
      <c r="M154" s="28">
        <v>2</v>
      </c>
      <c r="N154" s="29">
        <v>385.29508090000002</v>
      </c>
      <c r="O154" s="30">
        <f t="shared" si="267"/>
        <v>5.2426179266809613E-4</v>
      </c>
      <c r="P154" s="23"/>
      <c r="Q154" s="27" t="s">
        <v>41</v>
      </c>
      <c r="R154" s="28">
        <v>0</v>
      </c>
      <c r="S154" s="29">
        <v>0</v>
      </c>
      <c r="T154" s="30">
        <f t="shared" si="268"/>
        <v>0</v>
      </c>
      <c r="U154" s="23"/>
      <c r="V154" s="27" t="s">
        <v>41</v>
      </c>
      <c r="W154" s="28">
        <v>1</v>
      </c>
      <c r="X154" s="29">
        <v>95.974038750000005</v>
      </c>
      <c r="Y154" s="30">
        <f t="shared" si="269"/>
        <v>2.9332584185431189E-4</v>
      </c>
      <c r="Z154" s="23"/>
      <c r="AA154" s="27" t="s">
        <v>41</v>
      </c>
      <c r="AB154" s="28">
        <v>1</v>
      </c>
      <c r="AC154" s="29">
        <v>50.869064510000001</v>
      </c>
      <c r="AD154" s="30">
        <f t="shared" si="270"/>
        <v>2.6710035431505244E-4</v>
      </c>
      <c r="AF154" s="37"/>
      <c r="AG154" s="38"/>
      <c r="AH154" s="39"/>
      <c r="AI154" s="40"/>
      <c r="AJ154" s="35"/>
      <c r="AK154" s="35"/>
    </row>
    <row r="155" spans="1:37" outlineLevel="1" x14ac:dyDescent="0.2">
      <c r="A155" s="21">
        <f t="shared" si="271"/>
        <v>31.5</v>
      </c>
      <c r="B155" s="21"/>
      <c r="C155" s="21"/>
      <c r="D155" s="21"/>
      <c r="E155" s="21"/>
      <c r="F155" s="21"/>
      <c r="G155" s="27" t="s">
        <v>42</v>
      </c>
      <c r="H155" s="28">
        <v>0</v>
      </c>
      <c r="I155" s="29">
        <v>0</v>
      </c>
      <c r="J155" s="30">
        <f t="shared" si="266"/>
        <v>0</v>
      </c>
      <c r="K155" s="23"/>
      <c r="L155" s="27" t="s">
        <v>42</v>
      </c>
      <c r="M155" s="28">
        <v>0</v>
      </c>
      <c r="N155" s="29">
        <v>0</v>
      </c>
      <c r="O155" s="30">
        <f t="shared" si="267"/>
        <v>0</v>
      </c>
      <c r="P155" s="23"/>
      <c r="Q155" s="27" t="s">
        <v>42</v>
      </c>
      <c r="R155" s="28">
        <v>0</v>
      </c>
      <c r="S155" s="29">
        <v>0</v>
      </c>
      <c r="T155" s="30">
        <f t="shared" si="268"/>
        <v>0</v>
      </c>
      <c r="U155" s="23"/>
      <c r="V155" s="27" t="s">
        <v>42</v>
      </c>
      <c r="W155" s="28">
        <v>0</v>
      </c>
      <c r="X155" s="29">
        <v>0</v>
      </c>
      <c r="Y155" s="30">
        <f t="shared" si="269"/>
        <v>0</v>
      </c>
      <c r="Z155" s="23"/>
      <c r="AA155" s="27" t="s">
        <v>42</v>
      </c>
      <c r="AB155" s="28">
        <v>1</v>
      </c>
      <c r="AC155" s="29">
        <v>264.70750370000002</v>
      </c>
      <c r="AD155" s="30">
        <f t="shared" si="270"/>
        <v>1.3899109155865042E-3</v>
      </c>
      <c r="AF155" s="37"/>
      <c r="AG155" s="38"/>
      <c r="AH155" s="39"/>
      <c r="AI155" s="40"/>
      <c r="AJ155" s="35"/>
      <c r="AK155" s="35"/>
    </row>
    <row r="156" spans="1:37" outlineLevel="1" x14ac:dyDescent="0.2">
      <c r="A156" s="21">
        <f t="shared" si="271"/>
        <v>32.5</v>
      </c>
      <c r="B156" s="21"/>
      <c r="C156" s="21"/>
      <c r="D156" s="21"/>
      <c r="E156" s="21"/>
      <c r="F156" s="21"/>
      <c r="G156" s="27" t="s">
        <v>43</v>
      </c>
      <c r="H156" s="28">
        <v>0</v>
      </c>
      <c r="I156" s="29">
        <v>0</v>
      </c>
      <c r="J156" s="30">
        <f t="shared" ref="J156:J187" si="272">I156/D$116</f>
        <v>0</v>
      </c>
      <c r="K156" s="23"/>
      <c r="L156" s="27" t="s">
        <v>43</v>
      </c>
      <c r="M156" s="28">
        <v>0</v>
      </c>
      <c r="N156" s="29">
        <v>0</v>
      </c>
      <c r="O156" s="30">
        <f t="shared" ref="O156:O187" si="273">N156/I$116</f>
        <v>0</v>
      </c>
      <c r="P156" s="23"/>
      <c r="Q156" s="27" t="s">
        <v>43</v>
      </c>
      <c r="R156" s="28">
        <v>0</v>
      </c>
      <c r="S156" s="29">
        <v>0</v>
      </c>
      <c r="T156" s="30">
        <f t="shared" ref="T156:T187" si="274">S156/N$116</f>
        <v>0</v>
      </c>
      <c r="U156" s="23"/>
      <c r="V156" s="27" t="s">
        <v>43</v>
      </c>
      <c r="W156" s="28">
        <v>0</v>
      </c>
      <c r="X156" s="29">
        <v>0</v>
      </c>
      <c r="Y156" s="30">
        <f t="shared" ref="Y156:Y187" si="275">X156/S$116</f>
        <v>0</v>
      </c>
      <c r="Z156" s="23"/>
      <c r="AA156" s="27" t="s">
        <v>43</v>
      </c>
      <c r="AB156" s="28">
        <v>0</v>
      </c>
      <c r="AC156" s="29">
        <v>0</v>
      </c>
      <c r="AD156" s="30">
        <f t="shared" ref="AD156:AD187" si="276">AC156/X$116</f>
        <v>0</v>
      </c>
      <c r="AF156" s="37"/>
      <c r="AG156" s="38"/>
      <c r="AH156" s="39"/>
      <c r="AI156" s="40"/>
      <c r="AJ156" s="35"/>
      <c r="AK156" s="35"/>
    </row>
    <row r="157" spans="1:37" outlineLevel="1" x14ac:dyDescent="0.2">
      <c r="A157" s="21">
        <f t="shared" si="271"/>
        <v>33.5</v>
      </c>
      <c r="B157" s="21"/>
      <c r="C157" s="21"/>
      <c r="D157" s="21"/>
      <c r="E157" s="21"/>
      <c r="F157" s="21"/>
      <c r="G157" s="27" t="s">
        <v>44</v>
      </c>
      <c r="H157" s="28">
        <v>0</v>
      </c>
      <c r="I157" s="29">
        <v>0</v>
      </c>
      <c r="J157" s="30">
        <f t="shared" si="272"/>
        <v>0</v>
      </c>
      <c r="K157" s="23"/>
      <c r="L157" s="27" t="s">
        <v>44</v>
      </c>
      <c r="M157" s="28">
        <v>0</v>
      </c>
      <c r="N157" s="29">
        <v>0</v>
      </c>
      <c r="O157" s="30">
        <f t="shared" si="273"/>
        <v>0</v>
      </c>
      <c r="P157" s="23"/>
      <c r="Q157" s="27" t="s">
        <v>44</v>
      </c>
      <c r="R157" s="28">
        <v>0</v>
      </c>
      <c r="S157" s="29">
        <v>0</v>
      </c>
      <c r="T157" s="30">
        <f t="shared" si="274"/>
        <v>0</v>
      </c>
      <c r="U157" s="23"/>
      <c r="V157" s="27" t="s">
        <v>44</v>
      </c>
      <c r="W157" s="28">
        <v>0</v>
      </c>
      <c r="X157" s="29">
        <v>0</v>
      </c>
      <c r="Y157" s="30">
        <f t="shared" si="275"/>
        <v>0</v>
      </c>
      <c r="Z157" s="23"/>
      <c r="AA157" s="27" t="s">
        <v>44</v>
      </c>
      <c r="AB157" s="28">
        <v>0</v>
      </c>
      <c r="AC157" s="29">
        <v>0</v>
      </c>
      <c r="AD157" s="30">
        <f t="shared" si="276"/>
        <v>0</v>
      </c>
      <c r="AF157" s="37"/>
      <c r="AG157" s="38"/>
      <c r="AH157" s="39"/>
      <c r="AI157" s="40"/>
      <c r="AJ157" s="35"/>
      <c r="AK157" s="35"/>
    </row>
    <row r="158" spans="1:37" outlineLevel="1" x14ac:dyDescent="0.2">
      <c r="A158" s="21">
        <f t="shared" si="271"/>
        <v>34.5</v>
      </c>
      <c r="B158" s="21"/>
      <c r="C158" s="21"/>
      <c r="D158" s="21"/>
      <c r="E158" s="21"/>
      <c r="F158" s="21"/>
      <c r="G158" s="27" t="s">
        <v>45</v>
      </c>
      <c r="H158" s="28">
        <v>0</v>
      </c>
      <c r="I158" s="29">
        <v>0</v>
      </c>
      <c r="J158" s="30">
        <f t="shared" si="272"/>
        <v>0</v>
      </c>
      <c r="K158" s="23"/>
      <c r="L158" s="27" t="s">
        <v>45</v>
      </c>
      <c r="M158" s="28">
        <v>1</v>
      </c>
      <c r="N158" s="29">
        <v>77.04429983</v>
      </c>
      <c r="O158" s="30">
        <f t="shared" si="273"/>
        <v>1.0483233434848167E-4</v>
      </c>
      <c r="P158" s="23"/>
      <c r="Q158" s="27" t="s">
        <v>45</v>
      </c>
      <c r="R158" s="28">
        <v>0</v>
      </c>
      <c r="S158" s="29">
        <v>0</v>
      </c>
      <c r="T158" s="30">
        <f t="shared" si="274"/>
        <v>0</v>
      </c>
      <c r="U158" s="23"/>
      <c r="V158" s="27" t="s">
        <v>45</v>
      </c>
      <c r="W158" s="28">
        <v>0</v>
      </c>
      <c r="X158" s="29">
        <v>0</v>
      </c>
      <c r="Y158" s="30">
        <f t="shared" si="275"/>
        <v>0</v>
      </c>
      <c r="Z158" s="23"/>
      <c r="AA158" s="27" t="s">
        <v>45</v>
      </c>
      <c r="AB158" s="28">
        <v>1</v>
      </c>
      <c r="AC158" s="29">
        <v>109.094753</v>
      </c>
      <c r="AD158" s="30">
        <f t="shared" si="276"/>
        <v>5.7282844614696697E-4</v>
      </c>
      <c r="AF158" s="37"/>
      <c r="AG158" s="38"/>
      <c r="AH158" s="39"/>
      <c r="AI158" s="40"/>
      <c r="AJ158" s="35"/>
      <c r="AK158" s="35"/>
    </row>
    <row r="159" spans="1:37" outlineLevel="1" x14ac:dyDescent="0.2">
      <c r="A159" s="21">
        <f t="shared" si="271"/>
        <v>35.5</v>
      </c>
      <c r="B159" s="21"/>
      <c r="C159" s="21"/>
      <c r="D159" s="21"/>
      <c r="E159" s="21"/>
      <c r="F159" s="21"/>
      <c r="G159" s="27" t="s">
        <v>46</v>
      </c>
      <c r="H159" s="28">
        <v>0</v>
      </c>
      <c r="I159" s="29">
        <v>0</v>
      </c>
      <c r="J159" s="30">
        <f t="shared" si="272"/>
        <v>0</v>
      </c>
      <c r="K159" s="23"/>
      <c r="L159" s="27" t="s">
        <v>46</v>
      </c>
      <c r="M159" s="28">
        <v>0</v>
      </c>
      <c r="N159" s="29">
        <v>0</v>
      </c>
      <c r="O159" s="30">
        <f t="shared" si="273"/>
        <v>0</v>
      </c>
      <c r="P159" s="23"/>
      <c r="Q159" s="27" t="s">
        <v>46</v>
      </c>
      <c r="R159" s="28">
        <v>1</v>
      </c>
      <c r="S159" s="29">
        <v>123.7057362</v>
      </c>
      <c r="T159" s="30">
        <f t="shared" si="274"/>
        <v>3.1966869995571503E-4</v>
      </c>
      <c r="U159" s="23"/>
      <c r="V159" s="27" t="s">
        <v>46</v>
      </c>
      <c r="W159" s="28">
        <v>0</v>
      </c>
      <c r="X159" s="29">
        <v>0</v>
      </c>
      <c r="Y159" s="30">
        <f t="shared" si="275"/>
        <v>0</v>
      </c>
      <c r="Z159" s="23"/>
      <c r="AA159" s="27" t="s">
        <v>46</v>
      </c>
      <c r="AB159" s="28">
        <v>0</v>
      </c>
      <c r="AC159" s="29">
        <v>0</v>
      </c>
      <c r="AD159" s="30">
        <f t="shared" si="276"/>
        <v>0</v>
      </c>
      <c r="AF159" s="37"/>
      <c r="AG159" s="38"/>
      <c r="AH159" s="39"/>
      <c r="AI159" s="40"/>
      <c r="AJ159" s="35"/>
      <c r="AK159" s="35"/>
    </row>
    <row r="160" spans="1:37" outlineLevel="1" x14ac:dyDescent="0.2">
      <c r="A160" s="21">
        <f t="shared" si="271"/>
        <v>36.5</v>
      </c>
      <c r="B160" s="21"/>
      <c r="C160" s="21"/>
      <c r="D160" s="21"/>
      <c r="E160" s="21"/>
      <c r="F160" s="21"/>
      <c r="G160" s="27" t="s">
        <v>47</v>
      </c>
      <c r="H160" s="28">
        <v>0</v>
      </c>
      <c r="I160" s="29">
        <v>0</v>
      </c>
      <c r="J160" s="30">
        <f t="shared" si="272"/>
        <v>0</v>
      </c>
      <c r="K160" s="23"/>
      <c r="L160" s="27" t="s">
        <v>47</v>
      </c>
      <c r="M160" s="28">
        <v>0</v>
      </c>
      <c r="N160" s="29">
        <v>0</v>
      </c>
      <c r="O160" s="30">
        <f t="shared" si="273"/>
        <v>0</v>
      </c>
      <c r="P160" s="23"/>
      <c r="Q160" s="27" t="s">
        <v>47</v>
      </c>
      <c r="R160" s="28">
        <v>0</v>
      </c>
      <c r="S160" s="29">
        <v>0</v>
      </c>
      <c r="T160" s="30">
        <f t="shared" si="274"/>
        <v>0</v>
      </c>
      <c r="U160" s="23"/>
      <c r="V160" s="27" t="s">
        <v>47</v>
      </c>
      <c r="W160" s="28">
        <v>0</v>
      </c>
      <c r="X160" s="29">
        <v>0</v>
      </c>
      <c r="Y160" s="30">
        <f t="shared" si="275"/>
        <v>0</v>
      </c>
      <c r="Z160" s="23"/>
      <c r="AA160" s="27" t="s">
        <v>47</v>
      </c>
      <c r="AB160" s="28">
        <v>0</v>
      </c>
      <c r="AC160" s="29">
        <v>0</v>
      </c>
      <c r="AD160" s="30">
        <f t="shared" si="276"/>
        <v>0</v>
      </c>
      <c r="AF160" s="37"/>
      <c r="AG160" s="38"/>
      <c r="AH160" s="39"/>
      <c r="AI160" s="40"/>
      <c r="AJ160" s="35"/>
      <c r="AK160" s="35"/>
    </row>
    <row r="161" spans="1:37" outlineLevel="1" x14ac:dyDescent="0.2">
      <c r="A161" s="21">
        <f t="shared" si="271"/>
        <v>37.5</v>
      </c>
      <c r="B161" s="21"/>
      <c r="C161" s="21"/>
      <c r="D161" s="21"/>
      <c r="E161" s="21"/>
      <c r="F161" s="21"/>
      <c r="G161" s="27" t="s">
        <v>48</v>
      </c>
      <c r="H161" s="28">
        <v>0</v>
      </c>
      <c r="I161" s="29">
        <v>0</v>
      </c>
      <c r="J161" s="30">
        <f t="shared" si="272"/>
        <v>0</v>
      </c>
      <c r="K161" s="23"/>
      <c r="L161" s="27" t="s">
        <v>48</v>
      </c>
      <c r="M161" s="28">
        <v>0</v>
      </c>
      <c r="N161" s="29">
        <v>0</v>
      </c>
      <c r="O161" s="30">
        <f t="shared" si="273"/>
        <v>0</v>
      </c>
      <c r="P161" s="23"/>
      <c r="Q161" s="27" t="s">
        <v>48</v>
      </c>
      <c r="R161" s="28">
        <v>0</v>
      </c>
      <c r="S161" s="29">
        <v>0</v>
      </c>
      <c r="T161" s="30">
        <f t="shared" si="274"/>
        <v>0</v>
      </c>
      <c r="U161" s="23"/>
      <c r="V161" s="27" t="s">
        <v>48</v>
      </c>
      <c r="W161" s="28">
        <v>0</v>
      </c>
      <c r="X161" s="29">
        <v>0</v>
      </c>
      <c r="Y161" s="30">
        <f t="shared" si="275"/>
        <v>0</v>
      </c>
      <c r="Z161" s="23"/>
      <c r="AA161" s="27" t="s">
        <v>48</v>
      </c>
      <c r="AB161" s="28">
        <v>0</v>
      </c>
      <c r="AC161" s="29">
        <v>0</v>
      </c>
      <c r="AD161" s="30">
        <f t="shared" si="276"/>
        <v>0</v>
      </c>
      <c r="AF161" s="37"/>
      <c r="AG161" s="38"/>
      <c r="AH161" s="39"/>
      <c r="AI161" s="40"/>
      <c r="AJ161" s="35"/>
      <c r="AK161" s="35"/>
    </row>
    <row r="162" spans="1:37" outlineLevel="1" x14ac:dyDescent="0.2">
      <c r="A162" s="21">
        <f t="shared" si="271"/>
        <v>38.5</v>
      </c>
      <c r="B162" s="21"/>
      <c r="C162" s="21"/>
      <c r="D162" s="21"/>
      <c r="E162" s="21"/>
      <c r="F162" s="21"/>
      <c r="G162" s="27" t="s">
        <v>49</v>
      </c>
      <c r="H162" s="28">
        <v>0</v>
      </c>
      <c r="I162" s="29">
        <v>0</v>
      </c>
      <c r="J162" s="30">
        <f t="shared" si="272"/>
        <v>0</v>
      </c>
      <c r="K162" s="23"/>
      <c r="L162" s="27" t="s">
        <v>49</v>
      </c>
      <c r="M162" s="28">
        <v>0</v>
      </c>
      <c r="N162" s="29">
        <v>0</v>
      </c>
      <c r="O162" s="30">
        <f t="shared" si="273"/>
        <v>0</v>
      </c>
      <c r="P162" s="23"/>
      <c r="Q162" s="27" t="s">
        <v>49</v>
      </c>
      <c r="R162" s="28">
        <v>0</v>
      </c>
      <c r="S162" s="29">
        <v>0</v>
      </c>
      <c r="T162" s="30">
        <f t="shared" si="274"/>
        <v>0</v>
      </c>
      <c r="U162" s="23"/>
      <c r="V162" s="27" t="s">
        <v>49</v>
      </c>
      <c r="W162" s="28">
        <v>0</v>
      </c>
      <c r="X162" s="29">
        <v>0</v>
      </c>
      <c r="Y162" s="30">
        <f t="shared" si="275"/>
        <v>0</v>
      </c>
      <c r="Z162" s="23"/>
      <c r="AA162" s="27" t="s">
        <v>49</v>
      </c>
      <c r="AB162" s="28">
        <v>0</v>
      </c>
      <c r="AC162" s="29">
        <v>0</v>
      </c>
      <c r="AD162" s="30">
        <f t="shared" si="276"/>
        <v>0</v>
      </c>
      <c r="AF162" s="37"/>
      <c r="AG162" s="38"/>
      <c r="AH162" s="39"/>
      <c r="AI162" s="40"/>
      <c r="AJ162" s="35"/>
      <c r="AK162" s="35"/>
    </row>
    <row r="163" spans="1:37" outlineLevel="1" x14ac:dyDescent="0.2">
      <c r="A163" s="21">
        <f t="shared" si="271"/>
        <v>39.5</v>
      </c>
      <c r="B163" s="21"/>
      <c r="C163" s="21"/>
      <c r="D163" s="21"/>
      <c r="E163" s="21"/>
      <c r="F163" s="21"/>
      <c r="G163" s="27" t="s">
        <v>50</v>
      </c>
      <c r="H163" s="28">
        <v>0</v>
      </c>
      <c r="I163" s="29">
        <v>0</v>
      </c>
      <c r="J163" s="30">
        <f t="shared" si="272"/>
        <v>0</v>
      </c>
      <c r="K163" s="23"/>
      <c r="L163" s="27" t="s">
        <v>50</v>
      </c>
      <c r="M163" s="28">
        <v>0</v>
      </c>
      <c r="N163" s="29">
        <v>0</v>
      </c>
      <c r="O163" s="30">
        <f t="shared" si="273"/>
        <v>0</v>
      </c>
      <c r="P163" s="23"/>
      <c r="Q163" s="27" t="s">
        <v>50</v>
      </c>
      <c r="R163" s="28">
        <v>0</v>
      </c>
      <c r="S163" s="29">
        <v>0</v>
      </c>
      <c r="T163" s="30">
        <f t="shared" si="274"/>
        <v>0</v>
      </c>
      <c r="U163" s="23"/>
      <c r="V163" s="27" t="s">
        <v>50</v>
      </c>
      <c r="W163" s="28">
        <v>0</v>
      </c>
      <c r="X163" s="29">
        <v>0</v>
      </c>
      <c r="Y163" s="30">
        <f t="shared" si="275"/>
        <v>0</v>
      </c>
      <c r="Z163" s="23"/>
      <c r="AA163" s="27" t="s">
        <v>50</v>
      </c>
      <c r="AB163" s="28">
        <v>0</v>
      </c>
      <c r="AC163" s="29">
        <v>0</v>
      </c>
      <c r="AD163" s="30">
        <f t="shared" si="276"/>
        <v>0</v>
      </c>
      <c r="AF163" s="37"/>
      <c r="AG163" s="38"/>
      <c r="AH163" s="39"/>
      <c r="AI163" s="40"/>
      <c r="AJ163" s="35"/>
      <c r="AK163" s="35"/>
    </row>
    <row r="164" spans="1:37" outlineLevel="1" x14ac:dyDescent="0.2">
      <c r="A164" s="21">
        <f t="shared" si="271"/>
        <v>40.5</v>
      </c>
      <c r="B164" s="21"/>
      <c r="C164" s="21"/>
      <c r="D164" s="21"/>
      <c r="E164" s="21"/>
      <c r="F164" s="21"/>
      <c r="G164" s="27" t="s">
        <v>51</v>
      </c>
      <c r="H164" s="28">
        <v>0</v>
      </c>
      <c r="I164" s="29">
        <v>0</v>
      </c>
      <c r="J164" s="30">
        <f t="shared" si="272"/>
        <v>0</v>
      </c>
      <c r="K164" s="23"/>
      <c r="L164" s="27" t="s">
        <v>51</v>
      </c>
      <c r="M164" s="28">
        <v>0</v>
      </c>
      <c r="N164" s="29">
        <v>0</v>
      </c>
      <c r="O164" s="30">
        <f t="shared" si="273"/>
        <v>0</v>
      </c>
      <c r="P164" s="23"/>
      <c r="Q164" s="27" t="s">
        <v>51</v>
      </c>
      <c r="R164" s="28">
        <v>0</v>
      </c>
      <c r="S164" s="29">
        <v>0</v>
      </c>
      <c r="T164" s="30">
        <f t="shared" si="274"/>
        <v>0</v>
      </c>
      <c r="U164" s="23"/>
      <c r="V164" s="27" t="s">
        <v>51</v>
      </c>
      <c r="W164" s="28">
        <v>1</v>
      </c>
      <c r="X164" s="29">
        <v>69.99327984</v>
      </c>
      <c r="Y164" s="30">
        <f t="shared" si="275"/>
        <v>2.1392074357413075E-4</v>
      </c>
      <c r="Z164" s="23"/>
      <c r="AA164" s="27" t="s">
        <v>51</v>
      </c>
      <c r="AB164" s="28">
        <v>0</v>
      </c>
      <c r="AC164" s="29">
        <v>0</v>
      </c>
      <c r="AD164" s="30">
        <f t="shared" si="276"/>
        <v>0</v>
      </c>
      <c r="AF164" s="37"/>
      <c r="AG164" s="38"/>
      <c r="AH164" s="39"/>
      <c r="AI164" s="40"/>
      <c r="AJ164" s="35"/>
      <c r="AK164" s="35"/>
    </row>
    <row r="165" spans="1:37" outlineLevel="1" x14ac:dyDescent="0.2">
      <c r="A165" s="21">
        <f t="shared" si="271"/>
        <v>41.5</v>
      </c>
      <c r="B165" s="21"/>
      <c r="C165" s="21"/>
      <c r="D165" s="21"/>
      <c r="E165" s="21"/>
      <c r="F165" s="21"/>
      <c r="G165" s="27" t="s">
        <v>52</v>
      </c>
      <c r="H165" s="28">
        <v>0</v>
      </c>
      <c r="I165" s="29">
        <v>0</v>
      </c>
      <c r="J165" s="30">
        <f t="shared" si="272"/>
        <v>0</v>
      </c>
      <c r="K165" s="23"/>
      <c r="L165" s="27" t="s">
        <v>52</v>
      </c>
      <c r="M165" s="28">
        <v>0</v>
      </c>
      <c r="N165" s="29">
        <v>0</v>
      </c>
      <c r="O165" s="30">
        <f t="shared" si="273"/>
        <v>0</v>
      </c>
      <c r="P165" s="23"/>
      <c r="Q165" s="27" t="s">
        <v>52</v>
      </c>
      <c r="R165" s="28">
        <v>1</v>
      </c>
      <c r="S165" s="29">
        <v>82.102397089999997</v>
      </c>
      <c r="T165" s="30">
        <f t="shared" si="274"/>
        <v>2.1216127357728931E-4</v>
      </c>
      <c r="U165" s="23"/>
      <c r="V165" s="27" t="s">
        <v>52</v>
      </c>
      <c r="W165" s="28">
        <v>0</v>
      </c>
      <c r="X165" s="29">
        <v>0</v>
      </c>
      <c r="Y165" s="30">
        <f t="shared" si="275"/>
        <v>0</v>
      </c>
      <c r="Z165" s="23"/>
      <c r="AA165" s="27" t="s">
        <v>52</v>
      </c>
      <c r="AB165" s="28">
        <v>0</v>
      </c>
      <c r="AC165" s="29">
        <v>0</v>
      </c>
      <c r="AD165" s="30">
        <f t="shared" si="276"/>
        <v>0</v>
      </c>
      <c r="AF165" s="37"/>
      <c r="AG165" s="38"/>
      <c r="AH165" s="39"/>
      <c r="AI165" s="40"/>
      <c r="AJ165" s="35"/>
      <c r="AK165" s="35"/>
    </row>
    <row r="166" spans="1:37" outlineLevel="1" x14ac:dyDescent="0.2">
      <c r="A166" s="21">
        <f t="shared" si="271"/>
        <v>42.5</v>
      </c>
      <c r="B166" s="21"/>
      <c r="C166" s="21"/>
      <c r="D166" s="21"/>
      <c r="E166" s="21"/>
      <c r="F166" s="21"/>
      <c r="G166" s="27" t="s">
        <v>53</v>
      </c>
      <c r="H166" s="28">
        <v>0</v>
      </c>
      <c r="I166" s="29">
        <v>0</v>
      </c>
      <c r="J166" s="30">
        <f t="shared" si="272"/>
        <v>0</v>
      </c>
      <c r="K166" s="23"/>
      <c r="L166" s="27" t="s">
        <v>53</v>
      </c>
      <c r="M166" s="28">
        <v>0</v>
      </c>
      <c r="N166" s="29">
        <v>0</v>
      </c>
      <c r="O166" s="30">
        <f t="shared" si="273"/>
        <v>0</v>
      </c>
      <c r="P166" s="23"/>
      <c r="Q166" s="27" t="s">
        <v>53</v>
      </c>
      <c r="R166" s="28">
        <v>0</v>
      </c>
      <c r="S166" s="29">
        <v>0</v>
      </c>
      <c r="T166" s="30">
        <f t="shared" si="274"/>
        <v>0</v>
      </c>
      <c r="U166" s="23"/>
      <c r="V166" s="27" t="s">
        <v>53</v>
      </c>
      <c r="W166" s="28">
        <v>0</v>
      </c>
      <c r="X166" s="29">
        <v>0</v>
      </c>
      <c r="Y166" s="30">
        <f t="shared" si="275"/>
        <v>0</v>
      </c>
      <c r="Z166" s="23"/>
      <c r="AA166" s="27" t="s">
        <v>53</v>
      </c>
      <c r="AB166" s="28">
        <v>0</v>
      </c>
      <c r="AC166" s="29">
        <v>0</v>
      </c>
      <c r="AD166" s="30">
        <f t="shared" si="276"/>
        <v>0</v>
      </c>
      <c r="AF166" s="37"/>
      <c r="AG166" s="38"/>
      <c r="AH166" s="39"/>
      <c r="AI166" s="40"/>
      <c r="AJ166" s="35"/>
      <c r="AK166" s="35"/>
    </row>
    <row r="167" spans="1:37" outlineLevel="1" x14ac:dyDescent="0.2">
      <c r="A167" s="21">
        <f t="shared" si="271"/>
        <v>43.5</v>
      </c>
      <c r="B167" s="21"/>
      <c r="C167" s="21"/>
      <c r="D167" s="21"/>
      <c r="E167" s="21"/>
      <c r="F167" s="21"/>
      <c r="G167" s="27" t="s">
        <v>54</v>
      </c>
      <c r="H167" s="28">
        <v>0</v>
      </c>
      <c r="I167" s="29">
        <v>0</v>
      </c>
      <c r="J167" s="30">
        <f t="shared" si="272"/>
        <v>0</v>
      </c>
      <c r="K167" s="23"/>
      <c r="L167" s="27" t="s">
        <v>54</v>
      </c>
      <c r="M167" s="28">
        <v>0</v>
      </c>
      <c r="N167" s="29">
        <v>0</v>
      </c>
      <c r="O167" s="30">
        <f t="shared" si="273"/>
        <v>0</v>
      </c>
      <c r="P167" s="23"/>
      <c r="Q167" s="27" t="s">
        <v>54</v>
      </c>
      <c r="R167" s="28">
        <v>1</v>
      </c>
      <c r="S167" s="29">
        <v>163.701277</v>
      </c>
      <c r="T167" s="30">
        <f t="shared" si="274"/>
        <v>4.2302140553188345E-4</v>
      </c>
      <c r="U167" s="23"/>
      <c r="V167" s="27" t="s">
        <v>54</v>
      </c>
      <c r="W167" s="28">
        <v>0</v>
      </c>
      <c r="X167" s="29">
        <v>0</v>
      </c>
      <c r="Y167" s="30">
        <f t="shared" si="275"/>
        <v>0</v>
      </c>
      <c r="Z167" s="23"/>
      <c r="AA167" s="27" t="s">
        <v>54</v>
      </c>
      <c r="AB167" s="28">
        <v>0</v>
      </c>
      <c r="AC167" s="29">
        <v>0</v>
      </c>
      <c r="AD167" s="30">
        <f t="shared" si="276"/>
        <v>0</v>
      </c>
      <c r="AF167" s="37"/>
      <c r="AG167" s="38"/>
      <c r="AH167" s="39"/>
      <c r="AI167" s="40"/>
      <c r="AJ167" s="35"/>
      <c r="AK167" s="35"/>
    </row>
    <row r="168" spans="1:37" outlineLevel="1" x14ac:dyDescent="0.2">
      <c r="A168" s="21">
        <f t="shared" si="271"/>
        <v>44.5</v>
      </c>
      <c r="B168" s="21"/>
      <c r="C168" s="21"/>
      <c r="D168" s="21"/>
      <c r="E168" s="21"/>
      <c r="F168" s="21"/>
      <c r="G168" s="27" t="s">
        <v>55</v>
      </c>
      <c r="H168" s="28">
        <v>0</v>
      </c>
      <c r="I168" s="29">
        <v>0</v>
      </c>
      <c r="J168" s="30">
        <f t="shared" si="272"/>
        <v>0</v>
      </c>
      <c r="K168" s="23"/>
      <c r="L168" s="27" t="s">
        <v>55</v>
      </c>
      <c r="M168" s="28">
        <v>0</v>
      </c>
      <c r="N168" s="29">
        <v>0</v>
      </c>
      <c r="O168" s="30">
        <f t="shared" si="273"/>
        <v>0</v>
      </c>
      <c r="P168" s="23"/>
      <c r="Q168" s="27" t="s">
        <v>55</v>
      </c>
      <c r="R168" s="28">
        <v>0</v>
      </c>
      <c r="S168" s="29">
        <v>0</v>
      </c>
      <c r="T168" s="30">
        <f t="shared" si="274"/>
        <v>0</v>
      </c>
      <c r="U168" s="23"/>
      <c r="V168" s="27" t="s">
        <v>55</v>
      </c>
      <c r="W168" s="28">
        <v>0</v>
      </c>
      <c r="X168" s="29">
        <v>0</v>
      </c>
      <c r="Y168" s="30">
        <f t="shared" si="275"/>
        <v>0</v>
      </c>
      <c r="Z168" s="23"/>
      <c r="AA168" s="27" t="s">
        <v>55</v>
      </c>
      <c r="AB168" s="28">
        <v>0</v>
      </c>
      <c r="AC168" s="29">
        <v>0</v>
      </c>
      <c r="AD168" s="30">
        <f t="shared" si="276"/>
        <v>0</v>
      </c>
      <c r="AF168" s="37"/>
      <c r="AG168" s="38"/>
      <c r="AH168" s="39"/>
      <c r="AI168" s="40"/>
      <c r="AJ168" s="35"/>
      <c r="AK168" s="35"/>
    </row>
    <row r="169" spans="1:37" outlineLevel="1" x14ac:dyDescent="0.2">
      <c r="A169" s="21">
        <f t="shared" si="271"/>
        <v>45.5</v>
      </c>
      <c r="B169" s="21"/>
      <c r="C169" s="21"/>
      <c r="D169" s="21"/>
      <c r="E169" s="21"/>
      <c r="F169" s="21"/>
      <c r="G169" s="27" t="s">
        <v>56</v>
      </c>
      <c r="H169" s="28">
        <v>0</v>
      </c>
      <c r="I169" s="29">
        <v>0</v>
      </c>
      <c r="J169" s="30">
        <f t="shared" si="272"/>
        <v>0</v>
      </c>
      <c r="K169" s="23"/>
      <c r="L169" s="27" t="s">
        <v>56</v>
      </c>
      <c r="M169" s="28">
        <v>0</v>
      </c>
      <c r="N169" s="29">
        <v>0</v>
      </c>
      <c r="O169" s="30">
        <f t="shared" si="273"/>
        <v>0</v>
      </c>
      <c r="P169" s="23"/>
      <c r="Q169" s="27" t="s">
        <v>56</v>
      </c>
      <c r="R169" s="28">
        <v>0</v>
      </c>
      <c r="S169" s="29">
        <v>0</v>
      </c>
      <c r="T169" s="30">
        <f t="shared" si="274"/>
        <v>0</v>
      </c>
      <c r="U169" s="23"/>
      <c r="V169" s="27" t="s">
        <v>56</v>
      </c>
      <c r="W169" s="28">
        <v>0</v>
      </c>
      <c r="X169" s="29">
        <v>0</v>
      </c>
      <c r="Y169" s="30">
        <f t="shared" si="275"/>
        <v>0</v>
      </c>
      <c r="Z169" s="23"/>
      <c r="AA169" s="27" t="s">
        <v>56</v>
      </c>
      <c r="AB169" s="28">
        <v>1</v>
      </c>
      <c r="AC169" s="29">
        <v>174.4973445</v>
      </c>
      <c r="AD169" s="30">
        <f t="shared" si="276"/>
        <v>9.1624060697682679E-4</v>
      </c>
      <c r="AF169" s="37"/>
      <c r="AG169" s="38"/>
      <c r="AH169" s="39"/>
      <c r="AI169" s="40"/>
      <c r="AJ169" s="35"/>
      <c r="AK169" s="35"/>
    </row>
    <row r="170" spans="1:37" outlineLevel="1" x14ac:dyDescent="0.2">
      <c r="A170" s="21">
        <f t="shared" si="271"/>
        <v>46.5</v>
      </c>
      <c r="B170" s="21"/>
      <c r="C170" s="21"/>
      <c r="D170" s="21"/>
      <c r="E170" s="21"/>
      <c r="F170" s="21"/>
      <c r="G170" s="27" t="s">
        <v>57</v>
      </c>
      <c r="H170" s="28">
        <v>0</v>
      </c>
      <c r="I170" s="29">
        <v>0</v>
      </c>
      <c r="J170" s="30">
        <f t="shared" si="272"/>
        <v>0</v>
      </c>
      <c r="K170" s="23"/>
      <c r="L170" s="27" t="s">
        <v>57</v>
      </c>
      <c r="M170" s="28">
        <v>0</v>
      </c>
      <c r="N170" s="29">
        <v>0</v>
      </c>
      <c r="O170" s="30">
        <f t="shared" si="273"/>
        <v>0</v>
      </c>
      <c r="P170" s="23"/>
      <c r="Q170" s="27" t="s">
        <v>57</v>
      </c>
      <c r="R170" s="28">
        <v>0</v>
      </c>
      <c r="S170" s="29">
        <v>0</v>
      </c>
      <c r="T170" s="30">
        <f t="shared" si="274"/>
        <v>0</v>
      </c>
      <c r="U170" s="23"/>
      <c r="V170" s="27" t="s">
        <v>57</v>
      </c>
      <c r="W170" s="28">
        <v>0</v>
      </c>
      <c r="X170" s="29">
        <v>0</v>
      </c>
      <c r="Y170" s="30">
        <f t="shared" si="275"/>
        <v>0</v>
      </c>
      <c r="Z170" s="23"/>
      <c r="AA170" s="27" t="s">
        <v>57</v>
      </c>
      <c r="AB170" s="28">
        <v>0</v>
      </c>
      <c r="AC170" s="29">
        <v>0</v>
      </c>
      <c r="AD170" s="30">
        <f t="shared" si="276"/>
        <v>0</v>
      </c>
      <c r="AF170" s="37"/>
      <c r="AG170" s="38"/>
      <c r="AH170" s="39"/>
      <c r="AI170" s="40"/>
      <c r="AJ170" s="35"/>
      <c r="AK170" s="35"/>
    </row>
    <row r="171" spans="1:37" outlineLevel="1" x14ac:dyDescent="0.2">
      <c r="A171" s="21">
        <f t="shared" si="271"/>
        <v>47.5</v>
      </c>
      <c r="B171" s="21"/>
      <c r="C171" s="21"/>
      <c r="D171" s="21"/>
      <c r="E171" s="21"/>
      <c r="F171" s="21"/>
      <c r="G171" s="27" t="s">
        <v>58</v>
      </c>
      <c r="H171" s="28">
        <v>0</v>
      </c>
      <c r="I171" s="29">
        <v>0</v>
      </c>
      <c r="J171" s="30">
        <f t="shared" si="272"/>
        <v>0</v>
      </c>
      <c r="K171" s="23"/>
      <c r="L171" s="27" t="s">
        <v>58</v>
      </c>
      <c r="M171" s="28">
        <v>1</v>
      </c>
      <c r="N171" s="29">
        <v>126.47591749999999</v>
      </c>
      <c r="O171" s="30">
        <f t="shared" si="273"/>
        <v>1.7209275312575687E-4</v>
      </c>
      <c r="P171" s="23"/>
      <c r="Q171" s="27" t="s">
        <v>58</v>
      </c>
      <c r="R171" s="28">
        <v>0</v>
      </c>
      <c r="S171" s="29">
        <v>0</v>
      </c>
      <c r="T171" s="30">
        <f t="shared" si="274"/>
        <v>0</v>
      </c>
      <c r="U171" s="23"/>
      <c r="V171" s="27" t="s">
        <v>58</v>
      </c>
      <c r="W171" s="28">
        <v>0</v>
      </c>
      <c r="X171" s="29">
        <v>0</v>
      </c>
      <c r="Y171" s="30">
        <f t="shared" si="275"/>
        <v>0</v>
      </c>
      <c r="Z171" s="23"/>
      <c r="AA171" s="27" t="s">
        <v>58</v>
      </c>
      <c r="AB171" s="28">
        <v>0</v>
      </c>
      <c r="AC171" s="29">
        <v>0</v>
      </c>
      <c r="AD171" s="30">
        <f t="shared" si="276"/>
        <v>0</v>
      </c>
      <c r="AF171" s="37"/>
      <c r="AG171" s="38"/>
      <c r="AH171" s="39"/>
      <c r="AI171" s="40"/>
      <c r="AJ171" s="35"/>
      <c r="AK171" s="35"/>
    </row>
    <row r="172" spans="1:37" outlineLevel="1" x14ac:dyDescent="0.2">
      <c r="A172" s="21">
        <f t="shared" si="271"/>
        <v>48.5</v>
      </c>
      <c r="B172" s="21"/>
      <c r="C172" s="21"/>
      <c r="D172" s="21"/>
      <c r="E172" s="21"/>
      <c r="F172" s="21"/>
      <c r="G172" s="27" t="s">
        <v>59</v>
      </c>
      <c r="H172" s="28">
        <v>0</v>
      </c>
      <c r="I172" s="29">
        <v>0</v>
      </c>
      <c r="J172" s="30">
        <f t="shared" si="272"/>
        <v>0</v>
      </c>
      <c r="K172" s="23"/>
      <c r="L172" s="27" t="s">
        <v>59</v>
      </c>
      <c r="M172" s="28">
        <v>0</v>
      </c>
      <c r="N172" s="29">
        <v>0</v>
      </c>
      <c r="O172" s="30">
        <f t="shared" si="273"/>
        <v>0</v>
      </c>
      <c r="P172" s="23"/>
      <c r="Q172" s="27" t="s">
        <v>59</v>
      </c>
      <c r="R172" s="28">
        <v>1</v>
      </c>
      <c r="S172" s="29">
        <v>62.517870279999997</v>
      </c>
      <c r="T172" s="30">
        <f t="shared" si="274"/>
        <v>1.6155278591202171E-4</v>
      </c>
      <c r="U172" s="23"/>
      <c r="V172" s="27" t="s">
        <v>59</v>
      </c>
      <c r="W172" s="28">
        <v>0</v>
      </c>
      <c r="X172" s="29">
        <v>0</v>
      </c>
      <c r="Y172" s="30">
        <f t="shared" si="275"/>
        <v>0</v>
      </c>
      <c r="Z172" s="23"/>
      <c r="AA172" s="27" t="s">
        <v>59</v>
      </c>
      <c r="AB172" s="28">
        <v>0</v>
      </c>
      <c r="AC172" s="29">
        <v>0</v>
      </c>
      <c r="AD172" s="30">
        <f t="shared" si="276"/>
        <v>0</v>
      </c>
      <c r="AF172" s="37"/>
      <c r="AG172" s="38"/>
      <c r="AH172" s="39"/>
      <c r="AI172" s="40"/>
      <c r="AJ172" s="35"/>
      <c r="AK172" s="35"/>
    </row>
    <row r="173" spans="1:37" outlineLevel="1" x14ac:dyDescent="0.2">
      <c r="A173" s="21">
        <f t="shared" si="271"/>
        <v>49.5</v>
      </c>
      <c r="B173" s="21"/>
      <c r="C173" s="21"/>
      <c r="D173" s="21"/>
      <c r="E173" s="21"/>
      <c r="F173" s="21"/>
      <c r="G173" s="27" t="s">
        <v>60</v>
      </c>
      <c r="H173" s="28">
        <v>0</v>
      </c>
      <c r="I173" s="29">
        <v>0</v>
      </c>
      <c r="J173" s="30">
        <f t="shared" si="272"/>
        <v>0</v>
      </c>
      <c r="K173" s="23"/>
      <c r="L173" s="27" t="s">
        <v>60</v>
      </c>
      <c r="M173" s="28">
        <v>0</v>
      </c>
      <c r="N173" s="29">
        <v>0</v>
      </c>
      <c r="O173" s="30">
        <f t="shared" si="273"/>
        <v>0</v>
      </c>
      <c r="P173" s="23"/>
      <c r="Q173" s="27" t="s">
        <v>60</v>
      </c>
      <c r="R173" s="28">
        <v>0</v>
      </c>
      <c r="S173" s="29">
        <v>0</v>
      </c>
      <c r="T173" s="30">
        <f t="shared" si="274"/>
        <v>0</v>
      </c>
      <c r="U173" s="23"/>
      <c r="V173" s="27" t="s">
        <v>60</v>
      </c>
      <c r="W173" s="28">
        <v>0</v>
      </c>
      <c r="X173" s="29">
        <v>0</v>
      </c>
      <c r="Y173" s="30">
        <f t="shared" si="275"/>
        <v>0</v>
      </c>
      <c r="Z173" s="23"/>
      <c r="AA173" s="27" t="s">
        <v>60</v>
      </c>
      <c r="AB173" s="28">
        <v>0</v>
      </c>
      <c r="AC173" s="29">
        <v>0</v>
      </c>
      <c r="AD173" s="30">
        <f t="shared" si="276"/>
        <v>0</v>
      </c>
      <c r="AF173" s="35"/>
      <c r="AG173" s="35"/>
      <c r="AH173" s="35"/>
      <c r="AI173" s="35"/>
      <c r="AJ173" s="35"/>
      <c r="AK173" s="35"/>
    </row>
    <row r="174" spans="1:37" x14ac:dyDescent="0.2">
      <c r="A174" s="21">
        <f t="shared" si="271"/>
        <v>50.5</v>
      </c>
      <c r="B174" s="21"/>
      <c r="C174" s="21"/>
      <c r="D174" s="21"/>
      <c r="E174" s="21"/>
      <c r="F174" s="21"/>
      <c r="G174" s="31" t="s">
        <v>61</v>
      </c>
      <c r="H174" s="32">
        <v>2</v>
      </c>
      <c r="I174" s="33">
        <v>192.31248629999999</v>
      </c>
      <c r="J174" s="34">
        <f t="shared" si="272"/>
        <v>2.9841381392079966E-4</v>
      </c>
      <c r="K174" s="23"/>
      <c r="L174" s="31" t="s">
        <v>61</v>
      </c>
      <c r="M174" s="32">
        <v>2</v>
      </c>
      <c r="N174" s="33">
        <v>367.79541039999998</v>
      </c>
      <c r="O174" s="34">
        <f t="shared" si="273"/>
        <v>5.0045040995850957E-4</v>
      </c>
      <c r="P174" s="23"/>
      <c r="Q174" s="31" t="s">
        <v>61</v>
      </c>
      <c r="R174" s="32">
        <v>1</v>
      </c>
      <c r="S174" s="33">
        <v>352.529628</v>
      </c>
      <c r="T174" s="34">
        <f t="shared" si="274"/>
        <v>9.1097382660119399E-4</v>
      </c>
      <c r="U174" s="23"/>
      <c r="V174" s="31" t="s">
        <v>61</v>
      </c>
      <c r="W174" s="32">
        <v>0</v>
      </c>
      <c r="X174" s="33">
        <v>0</v>
      </c>
      <c r="Y174" s="34">
        <f t="shared" si="275"/>
        <v>0</v>
      </c>
      <c r="Z174" s="23"/>
      <c r="AA174" s="31" t="s">
        <v>61</v>
      </c>
      <c r="AB174" s="32">
        <v>0</v>
      </c>
      <c r="AC174" s="33">
        <v>0</v>
      </c>
      <c r="AD174" s="34">
        <f t="shared" si="276"/>
        <v>0</v>
      </c>
      <c r="AF174" s="35"/>
      <c r="AJ174" s="35"/>
      <c r="AK174" s="35"/>
    </row>
    <row r="175" spans="1:37" x14ac:dyDescent="0.2">
      <c r="AA175" s="35"/>
      <c r="AB175" s="35"/>
      <c r="AC175" s="35"/>
      <c r="AD175" s="35"/>
      <c r="AE175" s="35"/>
    </row>
  </sheetData>
  <mergeCells count="19">
    <mergeCell ref="B63:E63"/>
    <mergeCell ref="G63:J63"/>
    <mergeCell ref="L63:O63"/>
    <mergeCell ref="Q63:T63"/>
    <mergeCell ref="V63:Y63"/>
    <mergeCell ref="B3:E3"/>
    <mergeCell ref="G3:J3"/>
    <mergeCell ref="L3:O3"/>
    <mergeCell ref="Q3:T3"/>
    <mergeCell ref="V3:Y3"/>
    <mergeCell ref="AA3:AD3"/>
    <mergeCell ref="AF3:AI3"/>
    <mergeCell ref="G122:J122"/>
    <mergeCell ref="L122:O122"/>
    <mergeCell ref="Q122:T122"/>
    <mergeCell ref="V122:Y122"/>
    <mergeCell ref="AA122:AD122"/>
    <mergeCell ref="AA121:AD121"/>
    <mergeCell ref="AA63:AD63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C363-43EA-49C8-B93F-3FA53DC6D6BF}">
  <sheetPr>
    <tabColor theme="4"/>
  </sheetPr>
  <dimension ref="B1:T56"/>
  <sheetViews>
    <sheetView workbookViewId="0">
      <selection activeCell="C47" sqref="C47"/>
    </sheetView>
  </sheetViews>
  <sheetFormatPr defaultRowHeight="12.75" x14ac:dyDescent="0.2"/>
  <cols>
    <col min="1" max="2" width="9.140625" style="23"/>
    <col min="3" max="5" width="9.42578125" style="23" bestFit="1" customWidth="1"/>
    <col min="6" max="7" width="9.28515625" style="23" bestFit="1" customWidth="1"/>
    <col min="8" max="8" width="9.42578125" style="23" bestFit="1" customWidth="1"/>
    <col min="9" max="16" width="9.140625" style="23"/>
    <col min="17" max="17" width="12.85546875" style="23" customWidth="1"/>
    <col min="18" max="18" width="7.5703125" style="23" customWidth="1"/>
    <col min="19" max="19" width="12.28515625" style="23" customWidth="1"/>
    <col min="20" max="16384" width="9.140625" style="23"/>
  </cols>
  <sheetData>
    <row r="1" spans="2:14" x14ac:dyDescent="0.2">
      <c r="B1" s="51" t="s">
        <v>84</v>
      </c>
    </row>
    <row r="3" spans="2:14" x14ac:dyDescent="0.2">
      <c r="C3" s="23" t="s">
        <v>78</v>
      </c>
      <c r="D3" s="23" t="s">
        <v>79</v>
      </c>
      <c r="E3" s="23" t="s">
        <v>80</v>
      </c>
      <c r="F3" s="23" t="s">
        <v>81</v>
      </c>
      <c r="G3" s="23" t="s">
        <v>82</v>
      </c>
      <c r="H3" s="23" t="s">
        <v>83</v>
      </c>
      <c r="K3" s="23" t="s">
        <v>85</v>
      </c>
      <c r="L3" s="23" t="s">
        <v>90</v>
      </c>
      <c r="M3" s="23" t="s">
        <v>91</v>
      </c>
      <c r="N3" s="23" t="s">
        <v>86</v>
      </c>
    </row>
    <row r="4" spans="2:14" x14ac:dyDescent="0.2">
      <c r="B4" s="23">
        <v>1</v>
      </c>
      <c r="C4" s="53">
        <v>307575.26237999997</v>
      </c>
      <c r="D4" s="54">
        <v>364302.45286000002</v>
      </c>
      <c r="E4" s="54">
        <v>467251.68304999999</v>
      </c>
      <c r="F4" s="54">
        <v>26107.27061</v>
      </c>
      <c r="G4" s="54">
        <v>29749.110209999999</v>
      </c>
      <c r="H4" s="55">
        <v>216490.78885000001</v>
      </c>
      <c r="J4" s="23">
        <f t="shared" ref="J4:J44" si="0">B4-0.5</f>
        <v>0.5</v>
      </c>
      <c r="K4" s="63">
        <f>C4/C$45</f>
        <v>0.34567023375645889</v>
      </c>
      <c r="L4" s="64">
        <f>(D4+F4)/(D$45+F$45)</f>
        <v>0.29830143838219003</v>
      </c>
      <c r="M4" s="64">
        <f>(E4+G4)/(E$45+G$45)</f>
        <v>0.32884036895309088</v>
      </c>
      <c r="N4" s="65">
        <f>H4/H$45</f>
        <v>0.48380026707622553</v>
      </c>
    </row>
    <row r="5" spans="2:14" x14ac:dyDescent="0.2">
      <c r="B5" s="23">
        <v>2</v>
      </c>
      <c r="C5" s="56">
        <v>177225.58212000001</v>
      </c>
      <c r="D5" s="57">
        <v>202140.47672000001</v>
      </c>
      <c r="E5" s="57">
        <v>227615.43864000001</v>
      </c>
      <c r="F5" s="57">
        <v>23576.628100000002</v>
      </c>
      <c r="G5" s="57">
        <v>30119.743060000001</v>
      </c>
      <c r="H5" s="58">
        <v>62910.008699999998</v>
      </c>
      <c r="J5" s="23">
        <f t="shared" si="0"/>
        <v>1.5</v>
      </c>
      <c r="K5" s="66">
        <f t="shared" ref="K5:K44" si="1">C5/C$45</f>
        <v>0.19917599330000094</v>
      </c>
      <c r="L5" s="67">
        <f t="shared" ref="L5:L44" si="2">(D5+F5)/(D$45+F$45)</f>
        <v>0.17246429324766416</v>
      </c>
      <c r="M5" s="67">
        <f t="shared" ref="M5:M44" si="3">(E5+G5)/(E$45+G$45)</f>
        <v>0.17053037619214026</v>
      </c>
      <c r="N5" s="68">
        <f t="shared" ref="N5:N44" si="4">H5/H$45</f>
        <v>0.14058740869532227</v>
      </c>
    </row>
    <row r="6" spans="2:14" x14ac:dyDescent="0.2">
      <c r="B6" s="23">
        <v>3</v>
      </c>
      <c r="C6" s="56">
        <v>111779.34157</v>
      </c>
      <c r="D6" s="57">
        <v>141326.59187999999</v>
      </c>
      <c r="E6" s="57">
        <v>132929.90774</v>
      </c>
      <c r="F6" s="57">
        <v>32057.72205</v>
      </c>
      <c r="G6" s="57">
        <v>26257.603889999999</v>
      </c>
      <c r="H6" s="58">
        <v>47449.055639999999</v>
      </c>
      <c r="J6" s="23">
        <f t="shared" si="0"/>
        <v>2.5</v>
      </c>
      <c r="K6" s="66">
        <f t="shared" si="1"/>
        <v>0.12562385814340266</v>
      </c>
      <c r="L6" s="67">
        <f t="shared" si="2"/>
        <v>0.13247823281277094</v>
      </c>
      <c r="M6" s="67">
        <f t="shared" si="3"/>
        <v>0.10532635111861641</v>
      </c>
      <c r="N6" s="68">
        <f t="shared" si="4"/>
        <v>0.10603622404947731</v>
      </c>
    </row>
    <row r="7" spans="2:14" x14ac:dyDescent="0.2">
      <c r="B7" s="23">
        <v>4</v>
      </c>
      <c r="C7" s="56">
        <v>69826.843309999997</v>
      </c>
      <c r="D7" s="57">
        <v>83943.029829999999</v>
      </c>
      <c r="E7" s="57">
        <v>96583.036429999993</v>
      </c>
      <c r="F7" s="57">
        <v>26946.963790000002</v>
      </c>
      <c r="G7" s="57">
        <v>17097.669040000001</v>
      </c>
      <c r="H7" s="58">
        <v>28968.856169999999</v>
      </c>
      <c r="J7" s="23">
        <f t="shared" si="0"/>
        <v>3.5</v>
      </c>
      <c r="K7" s="66">
        <f t="shared" si="1"/>
        <v>7.8475300850504401E-2</v>
      </c>
      <c r="L7" s="67">
        <f t="shared" si="2"/>
        <v>8.47280244585909E-2</v>
      </c>
      <c r="M7" s="67">
        <f t="shared" si="3"/>
        <v>7.5216791676318492E-2</v>
      </c>
      <c r="N7" s="68">
        <f t="shared" si="4"/>
        <v>6.4737813679682399E-2</v>
      </c>
    </row>
    <row r="8" spans="2:14" x14ac:dyDescent="0.2">
      <c r="B8" s="23">
        <v>5</v>
      </c>
      <c r="C8" s="56">
        <v>46444.294040000001</v>
      </c>
      <c r="D8" s="57">
        <v>83461.887189999994</v>
      </c>
      <c r="E8" s="57">
        <v>63994.580990000002</v>
      </c>
      <c r="F8" s="57">
        <v>14794.924590000001</v>
      </c>
      <c r="G8" s="57">
        <v>8152.8237799999997</v>
      </c>
      <c r="H8" s="58">
        <v>23516.562399999999</v>
      </c>
      <c r="J8" s="23">
        <f t="shared" si="0"/>
        <v>4.5</v>
      </c>
      <c r="K8" s="66">
        <f t="shared" si="1"/>
        <v>5.2196687904067431E-2</v>
      </c>
      <c r="L8" s="67">
        <f t="shared" si="2"/>
        <v>7.5075354231217986E-2</v>
      </c>
      <c r="M8" s="67">
        <f t="shared" si="3"/>
        <v>4.7736300475406598E-2</v>
      </c>
      <c r="N8" s="68">
        <f t="shared" si="4"/>
        <v>5.2553363726332611E-2</v>
      </c>
    </row>
    <row r="9" spans="2:14" x14ac:dyDescent="0.2">
      <c r="B9" s="23">
        <v>6</v>
      </c>
      <c r="C9" s="56">
        <v>34331.649519999999</v>
      </c>
      <c r="D9" s="57">
        <v>39695.32776</v>
      </c>
      <c r="E9" s="57">
        <v>50628.344620000003</v>
      </c>
      <c r="F9" s="57">
        <v>10975.572179999999</v>
      </c>
      <c r="G9" s="57">
        <v>12697.44095</v>
      </c>
      <c r="H9" s="58">
        <v>11013.3014</v>
      </c>
      <c r="J9" s="23">
        <f t="shared" si="0"/>
        <v>5.5</v>
      </c>
      <c r="K9" s="66">
        <f t="shared" si="1"/>
        <v>3.8583822453710101E-2</v>
      </c>
      <c r="L9" s="67">
        <f t="shared" si="2"/>
        <v>3.8716254815265923E-2</v>
      </c>
      <c r="M9" s="67">
        <f t="shared" si="3"/>
        <v>4.1899479786522711E-2</v>
      </c>
      <c r="N9" s="68">
        <f t="shared" si="4"/>
        <v>2.4611846938221216E-2</v>
      </c>
    </row>
    <row r="10" spans="2:14" x14ac:dyDescent="0.2">
      <c r="B10" s="23">
        <v>7</v>
      </c>
      <c r="C10" s="56">
        <v>33002.772129999998</v>
      </c>
      <c r="D10" s="57">
        <v>25155.827229999999</v>
      </c>
      <c r="E10" s="57">
        <v>43300.204819999999</v>
      </c>
      <c r="F10" s="57">
        <v>9825.8587499999994</v>
      </c>
      <c r="G10" s="57">
        <v>5200.6798699999999</v>
      </c>
      <c r="H10" s="58">
        <v>4399.73038</v>
      </c>
      <c r="J10" s="23">
        <f t="shared" si="0"/>
        <v>6.5</v>
      </c>
      <c r="K10" s="66">
        <f t="shared" si="1"/>
        <v>3.7090355929515269E-2</v>
      </c>
      <c r="L10" s="67">
        <f t="shared" si="2"/>
        <v>2.6728553664391363E-2</v>
      </c>
      <c r="M10" s="67">
        <f t="shared" si="3"/>
        <v>3.2090590261225932E-2</v>
      </c>
      <c r="N10" s="68">
        <f t="shared" si="4"/>
        <v>9.8322461856897754E-3</v>
      </c>
    </row>
    <row r="11" spans="2:14" x14ac:dyDescent="0.2">
      <c r="B11" s="23">
        <v>8</v>
      </c>
      <c r="C11" s="56">
        <v>14436.697120000001</v>
      </c>
      <c r="D11" s="57">
        <v>37324.308770000003</v>
      </c>
      <c r="E11" s="57">
        <v>26272.021229999998</v>
      </c>
      <c r="F11" s="57">
        <v>3182.6585500000001</v>
      </c>
      <c r="G11" s="57">
        <v>4396.2238699999998</v>
      </c>
      <c r="H11" s="58">
        <v>2088.2393200000001</v>
      </c>
      <c r="J11" s="23">
        <f t="shared" si="0"/>
        <v>7.5</v>
      </c>
      <c r="K11" s="66">
        <f t="shared" si="1"/>
        <v>1.6224765377835189E-2</v>
      </c>
      <c r="L11" s="67">
        <f t="shared" si="2"/>
        <v>3.0950270676301104E-2</v>
      </c>
      <c r="M11" s="67">
        <f t="shared" si="3"/>
        <v>2.0291631664563558E-2</v>
      </c>
      <c r="N11" s="68">
        <f t="shared" si="4"/>
        <v>4.6666684809166447E-3</v>
      </c>
    </row>
    <row r="12" spans="2:14" x14ac:dyDescent="0.2">
      <c r="B12" s="23">
        <v>9</v>
      </c>
      <c r="C12" s="56">
        <v>24305.978090000001</v>
      </c>
      <c r="D12" s="57">
        <v>20963.63737</v>
      </c>
      <c r="E12" s="57">
        <v>21739.088</v>
      </c>
      <c r="F12" s="57">
        <v>3995.01757</v>
      </c>
      <c r="G12" s="57">
        <v>3429.36213</v>
      </c>
      <c r="H12" s="58">
        <v>4867.9651700000004</v>
      </c>
      <c r="J12" s="23">
        <f t="shared" si="0"/>
        <v>8.5</v>
      </c>
      <c r="K12" s="66">
        <f t="shared" si="1"/>
        <v>2.7316413755243529E-2</v>
      </c>
      <c r="L12" s="67">
        <f t="shared" si="2"/>
        <v>1.9070228585786896E-2</v>
      </c>
      <c r="M12" s="67">
        <f t="shared" si="3"/>
        <v>1.6652694601227664E-2</v>
      </c>
      <c r="N12" s="68">
        <f t="shared" si="4"/>
        <v>1.0878628425136174E-2</v>
      </c>
    </row>
    <row r="13" spans="2:14" x14ac:dyDescent="0.2">
      <c r="B13" s="23">
        <v>10</v>
      </c>
      <c r="C13" s="56">
        <v>8455.2026700000006</v>
      </c>
      <c r="D13" s="57">
        <v>17878.48228</v>
      </c>
      <c r="E13" s="57">
        <v>15067.743</v>
      </c>
      <c r="F13" s="57">
        <v>3977.3988800000002</v>
      </c>
      <c r="G13" s="57">
        <v>1782.3406</v>
      </c>
      <c r="H13" s="58">
        <v>11462.05409</v>
      </c>
      <c r="J13" s="23">
        <f t="shared" si="0"/>
        <v>9.5</v>
      </c>
      <c r="K13" s="66">
        <f t="shared" si="1"/>
        <v>9.5024283187840151E-3</v>
      </c>
      <c r="L13" s="67">
        <f t="shared" si="2"/>
        <v>1.6699483632710271E-2</v>
      </c>
      <c r="M13" s="67">
        <f t="shared" si="3"/>
        <v>1.1148850832951741E-2</v>
      </c>
      <c r="N13" s="68">
        <f t="shared" si="4"/>
        <v>2.5614691781766043E-2</v>
      </c>
    </row>
    <row r="14" spans="2:14" x14ac:dyDescent="0.2">
      <c r="B14" s="23">
        <v>11</v>
      </c>
      <c r="C14" s="56">
        <v>3984.1074100000001</v>
      </c>
      <c r="D14" s="57">
        <v>15691.576719999999</v>
      </c>
      <c r="E14" s="57">
        <v>20631.84246</v>
      </c>
      <c r="F14" s="57">
        <v>7806.39545</v>
      </c>
      <c r="G14" s="57">
        <v>1972.3355300000001</v>
      </c>
      <c r="H14" s="58">
        <v>4630.1198599999998</v>
      </c>
      <c r="J14" s="23">
        <f t="shared" si="0"/>
        <v>10.5</v>
      </c>
      <c r="K14" s="66">
        <f t="shared" si="1"/>
        <v>4.4775621064871811E-3</v>
      </c>
      <c r="L14" s="67">
        <f t="shared" si="2"/>
        <v>1.7954160657359487E-2</v>
      </c>
      <c r="M14" s="67">
        <f t="shared" si="3"/>
        <v>1.4956045002174402E-2</v>
      </c>
      <c r="N14" s="68">
        <f t="shared" si="4"/>
        <v>1.0347106390817401E-2</v>
      </c>
    </row>
    <row r="15" spans="2:14" x14ac:dyDescent="0.2">
      <c r="B15" s="23">
        <v>12</v>
      </c>
      <c r="C15" s="56">
        <v>14105.034820000001</v>
      </c>
      <c r="D15" s="57">
        <v>8011.9493499999999</v>
      </c>
      <c r="E15" s="57">
        <v>14084.28976</v>
      </c>
      <c r="F15" s="57">
        <v>1234.25017</v>
      </c>
      <c r="G15" s="57">
        <v>2516.33079</v>
      </c>
      <c r="H15" s="58">
        <v>5420.3770999999997</v>
      </c>
      <c r="J15" s="23">
        <f t="shared" si="0"/>
        <v>11.5</v>
      </c>
      <c r="K15" s="66">
        <f t="shared" si="1"/>
        <v>1.585202478783428E-2</v>
      </c>
      <c r="L15" s="67">
        <f t="shared" si="2"/>
        <v>7.0647692682189499E-3</v>
      </c>
      <c r="M15" s="67">
        <f t="shared" si="3"/>
        <v>1.098379370927176E-2</v>
      </c>
      <c r="N15" s="68">
        <f t="shared" si="4"/>
        <v>1.2113124547071724E-2</v>
      </c>
    </row>
    <row r="16" spans="2:14" x14ac:dyDescent="0.2">
      <c r="B16" s="23">
        <v>13</v>
      </c>
      <c r="C16" s="56">
        <v>8076.1146600000002</v>
      </c>
      <c r="D16" s="57">
        <v>15983.709860000001</v>
      </c>
      <c r="E16" s="57">
        <v>13423.27281</v>
      </c>
      <c r="F16" s="57">
        <v>1473.2707700000001</v>
      </c>
      <c r="G16" s="57">
        <v>998.4751</v>
      </c>
      <c r="H16" s="58">
        <v>1811</v>
      </c>
      <c r="J16" s="23">
        <f t="shared" si="0"/>
        <v>12.5</v>
      </c>
      <c r="K16" s="66">
        <f t="shared" si="1"/>
        <v>9.0763880708882808E-3</v>
      </c>
      <c r="L16" s="67">
        <f t="shared" si="2"/>
        <v>1.3338403525032034E-2</v>
      </c>
      <c r="M16" s="67">
        <f t="shared" si="3"/>
        <v>9.542143529722517E-3</v>
      </c>
      <c r="N16" s="68">
        <f t="shared" si="4"/>
        <v>4.0471111419068785E-3</v>
      </c>
    </row>
    <row r="17" spans="2:14" x14ac:dyDescent="0.2">
      <c r="B17" s="23">
        <v>14</v>
      </c>
      <c r="C17" s="56">
        <v>2182.9768300000001</v>
      </c>
      <c r="D17" s="57">
        <v>8134.9531399999996</v>
      </c>
      <c r="E17" s="57">
        <v>12407.76957</v>
      </c>
      <c r="F17" s="57">
        <v>3133.2102</v>
      </c>
      <c r="G17" s="57">
        <v>1840.03817</v>
      </c>
      <c r="H17" s="58">
        <v>236.60890000000001</v>
      </c>
      <c r="J17" s="23">
        <f t="shared" si="0"/>
        <v>13.5</v>
      </c>
      <c r="K17" s="66">
        <f t="shared" si="1"/>
        <v>2.45335110916287E-3</v>
      </c>
      <c r="L17" s="67">
        <f t="shared" si="2"/>
        <v>8.6096967626006181E-3</v>
      </c>
      <c r="M17" s="67">
        <f t="shared" si="3"/>
        <v>9.4270560883054164E-3</v>
      </c>
      <c r="N17" s="68">
        <f t="shared" si="4"/>
        <v>5.2875898148223657E-4</v>
      </c>
    </row>
    <row r="18" spans="2:14" x14ac:dyDescent="0.2">
      <c r="B18" s="23">
        <v>15</v>
      </c>
      <c r="C18" s="56">
        <v>3350.2268600000002</v>
      </c>
      <c r="D18" s="57">
        <v>8453.8786799999998</v>
      </c>
      <c r="E18" s="57">
        <v>14110.014359999999</v>
      </c>
      <c r="F18" s="57">
        <v>443.22881999999998</v>
      </c>
      <c r="G18" s="57">
        <v>1103.12545</v>
      </c>
      <c r="H18" s="58">
        <v>76.174869999999999</v>
      </c>
      <c r="J18" s="23">
        <f t="shared" si="0"/>
        <v>14.5</v>
      </c>
      <c r="K18" s="66">
        <f t="shared" si="1"/>
        <v>3.7651717920103803E-3</v>
      </c>
      <c r="L18" s="67">
        <f t="shared" si="2"/>
        <v>6.7980375619279667E-3</v>
      </c>
      <c r="M18" s="67">
        <f t="shared" si="3"/>
        <v>1.0065767652483917E-2</v>
      </c>
      <c r="N18" s="68">
        <f t="shared" si="4"/>
        <v>1.7023090287703369E-4</v>
      </c>
    </row>
    <row r="19" spans="2:14" x14ac:dyDescent="0.2">
      <c r="B19" s="23">
        <v>16</v>
      </c>
      <c r="C19" s="56">
        <v>1164.33584</v>
      </c>
      <c r="D19" s="57">
        <v>7928.8874500000002</v>
      </c>
      <c r="E19" s="57">
        <v>7975.9684800000005</v>
      </c>
      <c r="F19" s="57">
        <v>2684.0263300000001</v>
      </c>
      <c r="G19" s="57">
        <v>1023.0934999999999</v>
      </c>
      <c r="H19" s="58">
        <v>652.03498999999999</v>
      </c>
      <c r="J19" s="23">
        <f t="shared" si="0"/>
        <v>15.5</v>
      </c>
      <c r="K19" s="66">
        <f t="shared" si="1"/>
        <v>1.3085455535971409E-3</v>
      </c>
      <c r="L19" s="67">
        <f t="shared" si="2"/>
        <v>8.1090384170296841E-3</v>
      </c>
      <c r="M19" s="67">
        <f t="shared" si="3"/>
        <v>5.9542256307563565E-3</v>
      </c>
      <c r="N19" s="68">
        <f t="shared" si="4"/>
        <v>1.457127594114931E-3</v>
      </c>
    </row>
    <row r="20" spans="2:14" x14ac:dyDescent="0.2">
      <c r="B20" s="23">
        <v>17</v>
      </c>
      <c r="C20" s="56">
        <v>8728.8498500000005</v>
      </c>
      <c r="D20" s="57">
        <v>3707.7473300000001</v>
      </c>
      <c r="E20" s="57">
        <v>16585.542010000001</v>
      </c>
      <c r="F20" s="57">
        <v>0</v>
      </c>
      <c r="G20" s="57">
        <v>818.96270000000004</v>
      </c>
      <c r="H20" s="58">
        <v>4379.5125200000002</v>
      </c>
      <c r="J20" s="23">
        <f t="shared" si="0"/>
        <v>16.5</v>
      </c>
      <c r="K20" s="66">
        <f t="shared" si="1"/>
        <v>9.8099682813461882E-3</v>
      </c>
      <c r="L20" s="67">
        <f t="shared" si="2"/>
        <v>2.8329887684821306E-3</v>
      </c>
      <c r="M20" s="67">
        <f t="shared" si="3"/>
        <v>1.1515683330686619E-2</v>
      </c>
      <c r="N20" s="68">
        <f t="shared" si="4"/>
        <v>9.7870645587038486E-3</v>
      </c>
    </row>
    <row r="21" spans="2:14" x14ac:dyDescent="0.2">
      <c r="B21" s="23">
        <v>18</v>
      </c>
      <c r="C21" s="56">
        <v>2622.0171999999998</v>
      </c>
      <c r="D21" s="57">
        <v>3735.9308700000001</v>
      </c>
      <c r="E21" s="57">
        <v>9243.3579699999991</v>
      </c>
      <c r="F21" s="57">
        <v>233.11596</v>
      </c>
      <c r="G21" s="57">
        <v>425.69247000000001</v>
      </c>
      <c r="H21" s="58">
        <v>1131.20931</v>
      </c>
      <c r="J21" s="23">
        <f t="shared" si="0"/>
        <v>17.5</v>
      </c>
      <c r="K21" s="66">
        <f t="shared" si="1"/>
        <v>2.9467691628518667E-3</v>
      </c>
      <c r="L21" s="67">
        <f t="shared" si="2"/>
        <v>3.0326406009358801E-3</v>
      </c>
      <c r="M21" s="67">
        <f t="shared" si="3"/>
        <v>6.3975232177391908E-3</v>
      </c>
      <c r="N21" s="68">
        <f t="shared" si="4"/>
        <v>2.5279568207232424E-3</v>
      </c>
    </row>
    <row r="22" spans="2:14" x14ac:dyDescent="0.2">
      <c r="B22" s="23">
        <v>19</v>
      </c>
      <c r="C22" s="56">
        <v>5176.1911200000004</v>
      </c>
      <c r="D22" s="57">
        <v>2120.4272999999998</v>
      </c>
      <c r="E22" s="57">
        <v>6782.8217999999997</v>
      </c>
      <c r="F22" s="57">
        <v>860.10640000000001</v>
      </c>
      <c r="G22" s="57">
        <v>526.16740000000004</v>
      </c>
      <c r="H22" s="58">
        <v>996.44655999999998</v>
      </c>
      <c r="J22" s="23">
        <f t="shared" si="0"/>
        <v>18.5</v>
      </c>
      <c r="K22" s="66">
        <f t="shared" si="1"/>
        <v>5.8172922639270512E-3</v>
      </c>
      <c r="L22" s="67">
        <f t="shared" si="2"/>
        <v>2.277344636691435E-3</v>
      </c>
      <c r="M22" s="67">
        <f t="shared" si="3"/>
        <v>4.835989676066371E-3</v>
      </c>
      <c r="N22" s="68">
        <f t="shared" si="4"/>
        <v>2.2267973358866817E-3</v>
      </c>
    </row>
    <row r="23" spans="2:14" x14ac:dyDescent="0.2">
      <c r="B23" s="23">
        <v>20</v>
      </c>
      <c r="C23" s="56">
        <v>1728.0781999999999</v>
      </c>
      <c r="D23" s="57">
        <v>2825.5998300000001</v>
      </c>
      <c r="E23" s="57">
        <v>6190.6840599999996</v>
      </c>
      <c r="F23" s="57">
        <v>1101.8737000000001</v>
      </c>
      <c r="G23" s="57">
        <v>138.14750000000001</v>
      </c>
      <c r="H23" s="58">
        <v>2085.8418700000002</v>
      </c>
      <c r="J23" s="23">
        <f t="shared" si="0"/>
        <v>19.5</v>
      </c>
      <c r="K23" s="66">
        <f t="shared" si="1"/>
        <v>1.9421106584489839E-3</v>
      </c>
      <c r="L23" s="67">
        <f t="shared" si="2"/>
        <v>3.0008755744962983E-3</v>
      </c>
      <c r="M23" s="67">
        <f t="shared" si="3"/>
        <v>4.1874687796396009E-3</v>
      </c>
      <c r="N23" s="68">
        <f t="shared" si="4"/>
        <v>4.6613108074726002E-3</v>
      </c>
    </row>
    <row r="24" spans="2:14" x14ac:dyDescent="0.2">
      <c r="B24" s="23">
        <v>21</v>
      </c>
      <c r="C24" s="56">
        <v>1085.3841</v>
      </c>
      <c r="D24" s="57">
        <v>1541.66652</v>
      </c>
      <c r="E24" s="57">
        <v>3783.09917</v>
      </c>
      <c r="F24" s="57">
        <v>143.69159999999999</v>
      </c>
      <c r="G24" s="57">
        <v>159.53322</v>
      </c>
      <c r="H24" s="58">
        <v>1059.3405</v>
      </c>
      <c r="J24" s="23">
        <f t="shared" si="0"/>
        <v>20.5</v>
      </c>
      <c r="K24" s="66">
        <f t="shared" si="1"/>
        <v>1.2198151849384233E-3</v>
      </c>
      <c r="L24" s="67">
        <f t="shared" si="2"/>
        <v>1.2877362451853369E-3</v>
      </c>
      <c r="M24" s="67">
        <f t="shared" si="3"/>
        <v>2.6086410874112224E-3</v>
      </c>
      <c r="N24" s="68">
        <f t="shared" si="4"/>
        <v>2.3673488352419676E-3</v>
      </c>
    </row>
    <row r="25" spans="2:14" x14ac:dyDescent="0.2">
      <c r="B25" s="23">
        <v>22</v>
      </c>
      <c r="C25" s="56">
        <v>0</v>
      </c>
      <c r="D25" s="57">
        <v>1508.7464399999999</v>
      </c>
      <c r="E25" s="57">
        <v>4225.86373</v>
      </c>
      <c r="F25" s="57">
        <v>455.71789999999999</v>
      </c>
      <c r="G25" s="57">
        <v>743.72969999999998</v>
      </c>
      <c r="H25" s="58">
        <v>0</v>
      </c>
      <c r="J25" s="23">
        <f t="shared" si="0"/>
        <v>21.5</v>
      </c>
      <c r="K25" s="66">
        <f t="shared" si="1"/>
        <v>0</v>
      </c>
      <c r="L25" s="67">
        <f t="shared" si="2"/>
        <v>1.5009937074929162E-3</v>
      </c>
      <c r="M25" s="67">
        <f t="shared" si="3"/>
        <v>3.2881294340573472E-3</v>
      </c>
      <c r="N25" s="68">
        <f t="shared" si="4"/>
        <v>0</v>
      </c>
    </row>
    <row r="26" spans="2:14" x14ac:dyDescent="0.2">
      <c r="B26" s="23">
        <v>23</v>
      </c>
      <c r="C26" s="56">
        <v>1169.7514000000001</v>
      </c>
      <c r="D26" s="57">
        <v>2538.4574499999999</v>
      </c>
      <c r="E26" s="57">
        <v>7038.3865699999997</v>
      </c>
      <c r="F26" s="57">
        <v>437.47230000000002</v>
      </c>
      <c r="G26" s="57">
        <v>134.8468</v>
      </c>
      <c r="H26" s="58">
        <v>0</v>
      </c>
      <c r="J26" s="23">
        <f t="shared" si="0"/>
        <v>22.5</v>
      </c>
      <c r="K26" s="66">
        <f t="shared" si="1"/>
        <v>1.3146318619583425E-3</v>
      </c>
      <c r="L26" s="67">
        <f t="shared" si="2"/>
        <v>2.2738268838674706E-3</v>
      </c>
      <c r="M26" s="67">
        <f t="shared" si="3"/>
        <v>4.7461668873905001E-3</v>
      </c>
      <c r="N26" s="68">
        <f t="shared" si="4"/>
        <v>0</v>
      </c>
    </row>
    <row r="27" spans="2:14" x14ac:dyDescent="0.2">
      <c r="B27" s="23">
        <v>24</v>
      </c>
      <c r="C27" s="56">
        <v>236.48487</v>
      </c>
      <c r="D27" s="57">
        <v>869.56242999999995</v>
      </c>
      <c r="E27" s="57">
        <v>3430.9485</v>
      </c>
      <c r="F27" s="57">
        <v>0</v>
      </c>
      <c r="G27" s="57">
        <v>513.76769999999999</v>
      </c>
      <c r="H27" s="58">
        <v>4081.0140000000001</v>
      </c>
      <c r="J27" s="23">
        <f t="shared" si="0"/>
        <v>23.5</v>
      </c>
      <c r="K27" s="66">
        <f t="shared" si="1"/>
        <v>2.6577488599122562E-4</v>
      </c>
      <c r="L27" s="67">
        <f t="shared" si="2"/>
        <v>6.6440897354352044E-4</v>
      </c>
      <c r="M27" s="67">
        <f t="shared" si="3"/>
        <v>2.6100198394343999E-3</v>
      </c>
      <c r="N27" s="68">
        <f t="shared" si="4"/>
        <v>9.1199984702804854E-3</v>
      </c>
    </row>
    <row r="28" spans="2:14" x14ac:dyDescent="0.2">
      <c r="B28" s="23">
        <v>25</v>
      </c>
      <c r="C28" s="56">
        <v>2360.08547</v>
      </c>
      <c r="D28" s="57">
        <v>5573.7286000000004</v>
      </c>
      <c r="E28" s="57">
        <v>6745.8208000000004</v>
      </c>
      <c r="F28" s="57">
        <v>173.66540000000001</v>
      </c>
      <c r="G28" s="57">
        <v>0</v>
      </c>
      <c r="H28" s="58">
        <v>473.0754</v>
      </c>
      <c r="J28" s="23">
        <f t="shared" si="0"/>
        <v>24.5</v>
      </c>
      <c r="K28" s="66">
        <f t="shared" si="1"/>
        <v>2.6523956763863923E-3</v>
      </c>
      <c r="L28" s="67">
        <f t="shared" si="2"/>
        <v>4.3914272470237572E-3</v>
      </c>
      <c r="M28" s="67">
        <f t="shared" si="3"/>
        <v>4.4633695375269934E-3</v>
      </c>
      <c r="N28" s="68">
        <f t="shared" si="4"/>
        <v>1.0571997362242148E-3</v>
      </c>
    </row>
    <row r="29" spans="2:14" x14ac:dyDescent="0.2">
      <c r="B29" s="23">
        <v>26</v>
      </c>
      <c r="C29" s="56">
        <v>439.4144</v>
      </c>
      <c r="D29" s="57">
        <v>1373.2790600000001</v>
      </c>
      <c r="E29" s="57">
        <v>4746.9357</v>
      </c>
      <c r="F29" s="57">
        <v>2236.57087</v>
      </c>
      <c r="G29" s="57">
        <v>0</v>
      </c>
      <c r="H29" s="58">
        <v>266.92973000000001</v>
      </c>
      <c r="J29" s="23">
        <f t="shared" si="0"/>
        <v>25.5</v>
      </c>
      <c r="K29" s="66">
        <f t="shared" si="1"/>
        <v>4.9383840946316273E-4</v>
      </c>
      <c r="L29" s="67">
        <f t="shared" si="2"/>
        <v>2.7581880310048002E-3</v>
      </c>
      <c r="M29" s="67">
        <f t="shared" si="3"/>
        <v>3.1408080392499268E-3</v>
      </c>
      <c r="N29" s="68">
        <f t="shared" si="4"/>
        <v>5.9651810292059347E-4</v>
      </c>
    </row>
    <row r="30" spans="2:14" x14ac:dyDescent="0.2">
      <c r="B30" s="23">
        <v>27</v>
      </c>
      <c r="C30" s="56">
        <v>758.29049999999995</v>
      </c>
      <c r="D30" s="57">
        <v>1126.3797999999999</v>
      </c>
      <c r="E30" s="57">
        <v>3396.4254599999999</v>
      </c>
      <c r="F30" s="57">
        <v>0</v>
      </c>
      <c r="G30" s="57">
        <v>0</v>
      </c>
      <c r="H30" s="58">
        <v>653.22609999999997</v>
      </c>
      <c r="J30" s="23">
        <f t="shared" si="0"/>
        <v>26.5</v>
      </c>
      <c r="K30" s="66">
        <f t="shared" si="1"/>
        <v>8.5220915480017576E-4</v>
      </c>
      <c r="L30" s="67">
        <f t="shared" si="2"/>
        <v>8.6063613251800202E-4</v>
      </c>
      <c r="M30" s="67">
        <f t="shared" si="3"/>
        <v>2.247243498470209E-3</v>
      </c>
      <c r="N30" s="68">
        <f t="shared" si="4"/>
        <v>1.4597894133044596E-3</v>
      </c>
    </row>
    <row r="31" spans="2:14" x14ac:dyDescent="0.2">
      <c r="B31" s="23">
        <v>28</v>
      </c>
      <c r="C31" s="56">
        <v>1005.723</v>
      </c>
      <c r="D31" s="57">
        <v>1226.16084</v>
      </c>
      <c r="E31" s="57">
        <v>782.89476000000002</v>
      </c>
      <c r="F31" s="57">
        <v>666.18449999999996</v>
      </c>
      <c r="G31" s="57">
        <v>996.35879999999997</v>
      </c>
      <c r="H31" s="58">
        <v>228.17349999999999</v>
      </c>
      <c r="J31" s="23">
        <f t="shared" si="0"/>
        <v>27.5</v>
      </c>
      <c r="K31" s="66">
        <f t="shared" si="1"/>
        <v>1.1302875979497266E-3</v>
      </c>
      <c r="L31" s="67">
        <f t="shared" si="2"/>
        <v>1.4458895434790854E-3</v>
      </c>
      <c r="M31" s="67">
        <f t="shared" si="3"/>
        <v>1.1772423808293954E-3</v>
      </c>
      <c r="N31" s="68">
        <f t="shared" si="4"/>
        <v>5.0990806965096024E-4</v>
      </c>
    </row>
    <row r="32" spans="2:14" x14ac:dyDescent="0.2">
      <c r="B32" s="23">
        <v>29</v>
      </c>
      <c r="C32" s="56">
        <v>445.47179999999997</v>
      </c>
      <c r="D32" s="57">
        <v>304.04109999999997</v>
      </c>
      <c r="E32" s="57">
        <v>7285.3109700000005</v>
      </c>
      <c r="F32" s="57">
        <v>0</v>
      </c>
      <c r="G32" s="57">
        <v>2132.8536600000002</v>
      </c>
      <c r="H32" s="58">
        <v>122.67319999999999</v>
      </c>
      <c r="J32" s="23">
        <f t="shared" si="0"/>
        <v>28.5</v>
      </c>
      <c r="K32" s="66">
        <f t="shared" si="1"/>
        <v>5.0064605341266035E-4</v>
      </c>
      <c r="L32" s="67">
        <f t="shared" si="2"/>
        <v>2.3230952510913203E-4</v>
      </c>
      <c r="M32" s="67">
        <f t="shared" si="3"/>
        <v>6.231524725494663E-3</v>
      </c>
      <c r="N32" s="68">
        <f t="shared" si="4"/>
        <v>2.7414250388369454E-4</v>
      </c>
    </row>
    <row r="33" spans="2:20" x14ac:dyDescent="0.2">
      <c r="B33" s="23">
        <v>30</v>
      </c>
      <c r="C33" s="56">
        <v>260.88526999999999</v>
      </c>
      <c r="D33" s="57">
        <v>122.97320000000001</v>
      </c>
      <c r="E33" s="57">
        <v>5379.5109700000003</v>
      </c>
      <c r="F33" s="57">
        <v>337.97370000000001</v>
      </c>
      <c r="G33" s="57">
        <v>0</v>
      </c>
      <c r="H33" s="58">
        <v>388.72570000000002</v>
      </c>
      <c r="J33" s="23">
        <f t="shared" si="0"/>
        <v>29.5</v>
      </c>
      <c r="K33" s="66">
        <f t="shared" si="1"/>
        <v>2.9319741635496643E-4</v>
      </c>
      <c r="L33" s="67">
        <f t="shared" si="2"/>
        <v>3.5219697415752866E-4</v>
      </c>
      <c r="M33" s="67">
        <f t="shared" si="3"/>
        <v>3.5593512045695441E-3</v>
      </c>
      <c r="N33" s="68">
        <f t="shared" si="4"/>
        <v>8.6870022728633388E-4</v>
      </c>
    </row>
    <row r="34" spans="2:20" x14ac:dyDescent="0.2">
      <c r="B34" s="23">
        <v>31</v>
      </c>
      <c r="C34" s="56">
        <v>0</v>
      </c>
      <c r="D34" s="57">
        <v>1863.3566000000001</v>
      </c>
      <c r="E34" s="57">
        <v>853.01480000000004</v>
      </c>
      <c r="F34" s="57">
        <v>1505.2650000000001</v>
      </c>
      <c r="G34" s="57">
        <v>0</v>
      </c>
      <c r="H34" s="58">
        <v>275.18189999999998</v>
      </c>
      <c r="J34" s="23">
        <f t="shared" si="0"/>
        <v>30.5</v>
      </c>
      <c r="K34" s="66">
        <f t="shared" si="1"/>
        <v>0</v>
      </c>
      <c r="L34" s="67">
        <f t="shared" si="2"/>
        <v>2.5738720329862136E-3</v>
      </c>
      <c r="M34" s="67">
        <f t="shared" si="3"/>
        <v>5.6439688901603797E-4</v>
      </c>
      <c r="N34" s="68">
        <f t="shared" si="4"/>
        <v>6.149595436450052E-4</v>
      </c>
    </row>
    <row r="35" spans="2:20" x14ac:dyDescent="0.2">
      <c r="B35" s="23">
        <v>32</v>
      </c>
      <c r="C35" s="56">
        <v>142.33331999999999</v>
      </c>
      <c r="D35" s="57">
        <v>1247.4519600000001</v>
      </c>
      <c r="E35" s="57">
        <v>1718.0812000000001</v>
      </c>
      <c r="F35" s="57">
        <v>71.166659999999993</v>
      </c>
      <c r="G35" s="57">
        <v>0</v>
      </c>
      <c r="H35" s="58">
        <v>0</v>
      </c>
      <c r="J35" s="23">
        <f t="shared" si="0"/>
        <v>31.5</v>
      </c>
      <c r="K35" s="66">
        <f t="shared" si="1"/>
        <v>1.5996212314027796E-4</v>
      </c>
      <c r="L35" s="67">
        <f t="shared" si="2"/>
        <v>1.0075205799882289E-3</v>
      </c>
      <c r="M35" s="67">
        <f t="shared" si="3"/>
        <v>1.136767714179099E-3</v>
      </c>
      <c r="N35" s="68">
        <f t="shared" si="4"/>
        <v>0</v>
      </c>
    </row>
    <row r="36" spans="2:20" x14ac:dyDescent="0.2">
      <c r="B36" s="23">
        <v>33</v>
      </c>
      <c r="C36" s="56">
        <v>356.10300000000001</v>
      </c>
      <c r="D36" s="57">
        <v>731.20429999999999</v>
      </c>
      <c r="E36" s="57">
        <v>4828.1759000000002</v>
      </c>
      <c r="F36" s="57">
        <v>464.06900000000002</v>
      </c>
      <c r="G36" s="57">
        <v>0</v>
      </c>
      <c r="H36" s="58">
        <v>0</v>
      </c>
      <c r="J36" s="23">
        <f t="shared" si="0"/>
        <v>32.5</v>
      </c>
      <c r="K36" s="66">
        <f t="shared" si="1"/>
        <v>4.0020841175223348E-4</v>
      </c>
      <c r="L36" s="67">
        <f t="shared" si="2"/>
        <v>9.1327577981603516E-4</v>
      </c>
      <c r="M36" s="67">
        <f t="shared" si="3"/>
        <v>3.1945605839221185E-3</v>
      </c>
      <c r="N36" s="68">
        <f t="shared" si="4"/>
        <v>0</v>
      </c>
    </row>
    <row r="37" spans="2:20" x14ac:dyDescent="0.2">
      <c r="B37" s="23">
        <v>34</v>
      </c>
      <c r="C37" s="56">
        <v>0</v>
      </c>
      <c r="D37" s="57">
        <v>0</v>
      </c>
      <c r="E37" s="57">
        <v>365.22512999999998</v>
      </c>
      <c r="F37" s="57">
        <v>0</v>
      </c>
      <c r="G37" s="57">
        <v>72.745829999999998</v>
      </c>
      <c r="H37" s="58">
        <v>397.38029999999998</v>
      </c>
      <c r="J37" s="23">
        <f t="shared" si="0"/>
        <v>33.5</v>
      </c>
      <c r="K37" s="66">
        <f t="shared" si="1"/>
        <v>0</v>
      </c>
      <c r="L37" s="67">
        <f t="shared" si="2"/>
        <v>0</v>
      </c>
      <c r="M37" s="67">
        <f t="shared" si="3"/>
        <v>2.89783304232667E-4</v>
      </c>
      <c r="N37" s="68">
        <f t="shared" si="4"/>
        <v>8.880409937627265E-4</v>
      </c>
    </row>
    <row r="38" spans="2:20" x14ac:dyDescent="0.2">
      <c r="B38" s="23">
        <v>35</v>
      </c>
      <c r="C38" s="56">
        <v>360.72919999999999</v>
      </c>
      <c r="D38" s="57">
        <v>1618.7789700000001</v>
      </c>
      <c r="E38" s="57">
        <v>1448.52224</v>
      </c>
      <c r="F38" s="57">
        <v>0</v>
      </c>
      <c r="G38" s="57">
        <v>80.24606</v>
      </c>
      <c r="H38" s="58">
        <v>958.26490000000001</v>
      </c>
      <c r="J38" s="23">
        <f t="shared" si="0"/>
        <v>34.5</v>
      </c>
      <c r="K38" s="66">
        <f t="shared" si="1"/>
        <v>4.0540759332174622E-4</v>
      </c>
      <c r="L38" s="67">
        <f t="shared" si="2"/>
        <v>1.2368649296998003E-3</v>
      </c>
      <c r="M38" s="67">
        <f t="shared" si="3"/>
        <v>1.0115089123264179E-3</v>
      </c>
      <c r="N38" s="68">
        <f t="shared" si="4"/>
        <v>2.1414713162276537E-3</v>
      </c>
    </row>
    <row r="39" spans="2:20" x14ac:dyDescent="0.2">
      <c r="B39" s="23">
        <v>36</v>
      </c>
      <c r="C39" s="56">
        <v>0</v>
      </c>
      <c r="D39" s="57">
        <v>680.35879999999997</v>
      </c>
      <c r="E39" s="57">
        <v>606.33219999999994</v>
      </c>
      <c r="F39" s="57">
        <v>0</v>
      </c>
      <c r="G39" s="57">
        <v>436.05799999999999</v>
      </c>
      <c r="H39" s="58">
        <v>0</v>
      </c>
      <c r="J39" s="23">
        <f t="shared" si="0"/>
        <v>35.5</v>
      </c>
      <c r="K39" s="66">
        <f t="shared" si="1"/>
        <v>0</v>
      </c>
      <c r="L39" s="67">
        <f t="shared" si="2"/>
        <v>5.198436321004593E-4</v>
      </c>
      <c r="M39" s="67">
        <f t="shared" si="3"/>
        <v>6.8969704396782501E-4</v>
      </c>
      <c r="N39" s="68">
        <f t="shared" si="4"/>
        <v>0</v>
      </c>
    </row>
    <row r="40" spans="2:20" x14ac:dyDescent="0.2">
      <c r="B40" s="23">
        <v>37</v>
      </c>
      <c r="C40" s="56">
        <v>1441.6467</v>
      </c>
      <c r="D40" s="57">
        <v>502.5446</v>
      </c>
      <c r="E40" s="57">
        <v>368.7022</v>
      </c>
      <c r="F40" s="57">
        <v>0</v>
      </c>
      <c r="G40" s="57">
        <v>1151.711</v>
      </c>
      <c r="H40" s="58">
        <v>2046.473</v>
      </c>
      <c r="J40" s="23">
        <f t="shared" si="0"/>
        <v>36.5</v>
      </c>
      <c r="K40" s="66">
        <f t="shared" si="1"/>
        <v>1.6202029640717676E-3</v>
      </c>
      <c r="L40" s="67">
        <f t="shared" si="2"/>
        <v>3.8398064397266921E-4</v>
      </c>
      <c r="M40" s="67">
        <f t="shared" si="3"/>
        <v>1.0059807638729352E-3</v>
      </c>
      <c r="N40" s="68">
        <f t="shared" si="4"/>
        <v>4.5733316841035862E-3</v>
      </c>
    </row>
    <row r="41" spans="2:20" x14ac:dyDescent="0.2">
      <c r="B41" s="23">
        <v>38</v>
      </c>
      <c r="C41" s="56">
        <v>201.3004</v>
      </c>
      <c r="D41" s="57">
        <v>248.20704000000001</v>
      </c>
      <c r="E41" s="57">
        <v>1891.2871</v>
      </c>
      <c r="F41" s="57">
        <v>0</v>
      </c>
      <c r="G41" s="57">
        <v>0</v>
      </c>
      <c r="H41" s="58">
        <v>472.25914999999998</v>
      </c>
      <c r="J41" s="23">
        <f t="shared" si="0"/>
        <v>37.5</v>
      </c>
      <c r="K41" s="66">
        <f t="shared" si="1"/>
        <v>2.2623261631912482E-4</v>
      </c>
      <c r="L41" s="67">
        <f t="shared" si="2"/>
        <v>1.8964824029101113E-4</v>
      </c>
      <c r="M41" s="67">
        <f t="shared" si="3"/>
        <v>1.2513693261549089E-3</v>
      </c>
      <c r="N41" s="68">
        <f t="shared" si="4"/>
        <v>1.0553756310505088E-3</v>
      </c>
    </row>
    <row r="42" spans="2:20" x14ac:dyDescent="0.2">
      <c r="B42" s="23">
        <v>39</v>
      </c>
      <c r="C42" s="56">
        <v>0</v>
      </c>
      <c r="D42" s="57">
        <v>239.34484</v>
      </c>
      <c r="E42" s="57">
        <v>855.98936000000003</v>
      </c>
      <c r="F42" s="57">
        <v>0</v>
      </c>
      <c r="G42" s="57">
        <v>1267.1020000000001</v>
      </c>
      <c r="H42" s="58">
        <v>0</v>
      </c>
      <c r="J42" s="23">
        <f t="shared" si="0"/>
        <v>38.5</v>
      </c>
      <c r="K42" s="66">
        <f t="shared" si="1"/>
        <v>0</v>
      </c>
      <c r="L42" s="67">
        <f t="shared" si="2"/>
        <v>1.8287687459926039E-4</v>
      </c>
      <c r="M42" s="67">
        <f t="shared" si="3"/>
        <v>1.4047425187474229E-3</v>
      </c>
      <c r="N42" s="68">
        <f t="shared" si="4"/>
        <v>0</v>
      </c>
    </row>
    <row r="43" spans="2:20" x14ac:dyDescent="0.2">
      <c r="B43" s="23">
        <v>40</v>
      </c>
      <c r="C43" s="56">
        <v>294.12686000000002</v>
      </c>
      <c r="D43" s="57">
        <v>748.09339999999997</v>
      </c>
      <c r="E43" s="57">
        <v>1052.1853000000001</v>
      </c>
      <c r="F43" s="57">
        <v>0</v>
      </c>
      <c r="G43" s="57">
        <v>100.0034</v>
      </c>
      <c r="H43" s="58">
        <v>0</v>
      </c>
      <c r="J43" s="23">
        <f t="shared" si="0"/>
        <v>39.5</v>
      </c>
      <c r="K43" s="66">
        <f t="shared" si="1"/>
        <v>3.3055616912598755E-4</v>
      </c>
      <c r="L43" s="67">
        <f t="shared" si="2"/>
        <v>5.7159779546671796E-4</v>
      </c>
      <c r="M43" s="67">
        <f t="shared" si="3"/>
        <v>7.6234517600331565E-4</v>
      </c>
      <c r="N43" s="68">
        <f t="shared" si="4"/>
        <v>0</v>
      </c>
    </row>
    <row r="44" spans="2:20" x14ac:dyDescent="0.2">
      <c r="B44" s="23">
        <v>41</v>
      </c>
      <c r="C44" s="59">
        <v>734.60521000000006</v>
      </c>
      <c r="D44" s="60">
        <v>8434.7646399999994</v>
      </c>
      <c r="E44" s="60">
        <v>24385.74668</v>
      </c>
      <c r="F44" s="60">
        <v>2588.8136</v>
      </c>
      <c r="G44" s="60">
        <v>1333.63609</v>
      </c>
      <c r="H44" s="61">
        <v>1471.07484</v>
      </c>
      <c r="J44" s="23">
        <f t="shared" si="0"/>
        <v>40.5</v>
      </c>
      <c r="K44" s="69">
        <f t="shared" si="1"/>
        <v>8.2559030493709962E-4</v>
      </c>
      <c r="L44" s="70">
        <f t="shared" si="2"/>
        <v>8.4228159480338721E-3</v>
      </c>
      <c r="M44" s="70">
        <f t="shared" si="3"/>
        <v>1.7017218954232315E-2</v>
      </c>
      <c r="N44" s="71">
        <f t="shared" si="4"/>
        <v>3.2874673525913186E-3</v>
      </c>
    </row>
    <row r="45" spans="2:20" x14ac:dyDescent="0.2">
      <c r="C45" s="52">
        <f>SUM(C4:C44)</f>
        <v>889793.89124000003</v>
      </c>
      <c r="D45" s="52">
        <f t="shared" ref="D45:H45" si="5">SUM(D4:D44)</f>
        <v>1125285.7830100004</v>
      </c>
      <c r="E45" s="52">
        <f t="shared" si="5"/>
        <v>1352006.0705400005</v>
      </c>
      <c r="F45" s="52">
        <f t="shared" si="5"/>
        <v>183490.08339999994</v>
      </c>
      <c r="G45" s="52">
        <f t="shared" si="5"/>
        <v>159367.95827</v>
      </c>
      <c r="H45" s="52">
        <f t="shared" si="5"/>
        <v>447479.68031999998</v>
      </c>
      <c r="K45" s="62">
        <f>SUM(K4:K44)</f>
        <v>1</v>
      </c>
      <c r="L45" s="62">
        <f t="shared" ref="L45" si="6">SUM(L4:L44)</f>
        <v>0.99999999999999967</v>
      </c>
      <c r="M45" s="62">
        <f t="shared" ref="M45" si="7">SUM(M4:M44)</f>
        <v>0.99999999999999944</v>
      </c>
      <c r="N45" s="62">
        <f t="shared" ref="N45" si="8">SUM(N4:N44)</f>
        <v>1</v>
      </c>
    </row>
    <row r="47" spans="2:20" x14ac:dyDescent="0.2">
      <c r="C47" s="51" t="s">
        <v>89</v>
      </c>
    </row>
    <row r="48" spans="2:20" x14ac:dyDescent="0.2">
      <c r="C48" s="23" t="s">
        <v>87</v>
      </c>
      <c r="D48" s="23" t="s">
        <v>88</v>
      </c>
      <c r="Q48" s="90" t="s">
        <v>93</v>
      </c>
      <c r="R48" s="90"/>
      <c r="S48" s="90"/>
      <c r="T48" s="90"/>
    </row>
    <row r="49" spans="3:20" x14ac:dyDescent="0.2">
      <c r="C49" s="72" t="s">
        <v>78</v>
      </c>
      <c r="D49" s="77">
        <v>3.3256309819969898</v>
      </c>
      <c r="Q49" s="50" t="s">
        <v>92</v>
      </c>
      <c r="S49" s="50" t="s">
        <v>98</v>
      </c>
    </row>
    <row r="50" spans="3:20" x14ac:dyDescent="0.2">
      <c r="C50" s="73" t="s">
        <v>79</v>
      </c>
      <c r="D50" s="78">
        <v>4.1159438721369197</v>
      </c>
      <c r="Q50" s="72" t="s">
        <v>85</v>
      </c>
      <c r="R50" s="77">
        <f>D49</f>
        <v>3.3256309819969898</v>
      </c>
      <c r="S50" s="72" t="s">
        <v>85</v>
      </c>
      <c r="T50" s="77">
        <f>'TLFD TM1.0 v03'!E57</f>
        <v>3.8579658326149562</v>
      </c>
    </row>
    <row r="51" spans="3:20" x14ac:dyDescent="0.2">
      <c r="C51" s="73" t="s">
        <v>80</v>
      </c>
      <c r="D51" s="78">
        <v>5.2290294833187598</v>
      </c>
      <c r="Q51" s="72" t="s">
        <v>94</v>
      </c>
      <c r="R51" s="77">
        <f>(D50*D45+D52*F45)/(D45+F45)</f>
        <v>4.3357512566809104</v>
      </c>
      <c r="S51" s="72" t="s">
        <v>95</v>
      </c>
      <c r="T51" s="77">
        <f>'TLFD TM1.0 v03'!J57</f>
        <v>4.5330937103934872</v>
      </c>
    </row>
    <row r="52" spans="3:20" x14ac:dyDescent="0.2">
      <c r="C52" s="73" t="s">
        <v>81</v>
      </c>
      <c r="D52" s="78">
        <v>5.6837593901164496</v>
      </c>
      <c r="Q52" s="75"/>
      <c r="R52" s="76"/>
      <c r="S52" s="75" t="s">
        <v>94</v>
      </c>
      <c r="T52" s="79">
        <f>'TLFD TM1.0 v03'!O57</f>
        <v>5.9187300943637382</v>
      </c>
    </row>
    <row r="53" spans="3:20" x14ac:dyDescent="0.2">
      <c r="C53" s="73" t="s">
        <v>82</v>
      </c>
      <c r="D53" s="78">
        <v>5.5084512209011196</v>
      </c>
      <c r="Q53" s="72" t="s">
        <v>91</v>
      </c>
      <c r="R53" s="77">
        <f>(D51*E45+D53*G45)/(E45+G45)</f>
        <v>5.2584933162058567</v>
      </c>
      <c r="S53" s="72" t="s">
        <v>96</v>
      </c>
      <c r="T53" s="77">
        <f>'TLFD TM1.0 v03'!T57</f>
        <v>6.2513559819423561</v>
      </c>
    </row>
    <row r="54" spans="3:20" x14ac:dyDescent="0.2">
      <c r="C54" s="73" t="s">
        <v>83</v>
      </c>
      <c r="D54" s="78">
        <v>3.2005458570566301</v>
      </c>
      <c r="Q54" s="73"/>
      <c r="R54" s="74"/>
      <c r="S54" s="73" t="s">
        <v>97</v>
      </c>
      <c r="T54" s="78">
        <f>'TLFD TM1.0 v03'!Y57</f>
        <v>5.918502692850363</v>
      </c>
    </row>
    <row r="55" spans="3:20" x14ac:dyDescent="0.2">
      <c r="C55" s="75" t="s">
        <v>70</v>
      </c>
      <c r="D55" s="79">
        <v>4.3328235262744599</v>
      </c>
      <c r="Q55" s="75"/>
      <c r="R55" s="76"/>
      <c r="S55" s="75" t="s">
        <v>91</v>
      </c>
      <c r="T55" s="79">
        <f>'TLFD TM1.0 v03'!AD57</f>
        <v>5.9309271478082533</v>
      </c>
    </row>
    <row r="56" spans="3:20" x14ac:dyDescent="0.2">
      <c r="Q56" s="75" t="s">
        <v>86</v>
      </c>
      <c r="R56" s="79">
        <f>D54</f>
        <v>3.2005458570566301</v>
      </c>
      <c r="S56" s="75" t="s">
        <v>86</v>
      </c>
      <c r="T56" s="79">
        <f>'TLFD TM1.0 v03'!AI57</f>
        <v>3.8193551633696297</v>
      </c>
    </row>
  </sheetData>
  <mergeCells count="1">
    <mergeCell ref="Q48:T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modeldata</vt:lpstr>
      <vt:lpstr>TLFD TM1.0 v03</vt:lpstr>
      <vt:lpstr>CHTS TLFD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2020-01-24T00:50:18Z</dcterms:created>
  <dcterms:modified xsi:type="dcterms:W3CDTF">2020-01-24T23:48:02Z</dcterms:modified>
</cp:coreProperties>
</file>