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p/Documents/GitHub/travel-model-two-networks/data/external/mtc/station-attributes/"/>
    </mc:Choice>
  </mc:AlternateContent>
  <xr:revisionPtr revIDLastSave="0" documentId="13_ncr:1_{5411D3C5-1D8D-B147-8F62-BB76BC13FFA8}" xr6:coauthVersionLast="45" xr6:coauthVersionMax="45" xr10:uidLastSave="{00000000-0000-0000-0000-000000000000}"/>
  <bookViews>
    <workbookView xWindow="0" yWindow="460" windowWidth="40300" windowHeight="18740" xr2:uid="{72D69653-89E0-40F7-B809-7F523AB51416}"/>
  </bookViews>
  <sheets>
    <sheet name="tableau database" sheetId="15" r:id="rId1"/>
    <sheet name="Input File" sheetId="12" r:id="rId2"/>
    <sheet name="BART" sheetId="1" r:id="rId3"/>
    <sheet name="Caltrain" sheetId="5" r:id="rId4"/>
    <sheet name="SMART" sheetId="6" r:id="rId5"/>
    <sheet name="Ferries" sheetId="7" r:id="rId6"/>
    <sheet name="Capitol Corridor" sheetId="8" r:id="rId7"/>
    <sheet name="ACE" sheetId="9" r:id="rId8"/>
    <sheet name="MUNI LRT" sheetId="10" r:id="rId9"/>
    <sheet name="VTA LRT" sheetId="11" r:id="rId10"/>
    <sheet name="BART Parkin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5" l="1"/>
  <c r="E17" i="15"/>
  <c r="E16" i="15"/>
  <c r="E15" i="15"/>
  <c r="E13" i="15"/>
  <c r="E12" i="15"/>
  <c r="E11" i="15"/>
  <c r="E10" i="15"/>
  <c r="E9" i="15"/>
  <c r="E7" i="15"/>
  <c r="E6" i="15"/>
  <c r="E5" i="15"/>
  <c r="E4" i="15"/>
  <c r="E3" i="15"/>
  <c r="D18" i="15" l="1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W5" i="12" l="1"/>
  <c r="V5" i="12"/>
  <c r="U5" i="12"/>
  <c r="T5" i="12"/>
  <c r="Q5" i="12"/>
  <c r="P5" i="12"/>
  <c r="O5" i="12"/>
  <c r="M5" i="12" s="1"/>
  <c r="N5" i="12"/>
  <c r="J5" i="12"/>
  <c r="I5" i="12"/>
  <c r="H5" i="12"/>
  <c r="W4" i="12" l="1"/>
  <c r="V4" i="12"/>
  <c r="U4" i="12"/>
  <c r="T4" i="12"/>
  <c r="Q4" i="12"/>
  <c r="P4" i="12"/>
  <c r="N4" i="12"/>
  <c r="M4" i="12" s="1"/>
  <c r="O4" i="12"/>
  <c r="J4" i="12"/>
  <c r="I4" i="12"/>
  <c r="H4" i="12"/>
  <c r="B4" i="12"/>
  <c r="W3" i="12" l="1"/>
  <c r="U3" i="12"/>
  <c r="I3" i="12"/>
  <c r="V3" i="12"/>
  <c r="T3" i="12"/>
  <c r="Q3" i="12"/>
  <c r="P3" i="12"/>
  <c r="N3" i="12"/>
  <c r="O3" i="12"/>
  <c r="J3" i="12"/>
  <c r="H3" i="12"/>
  <c r="B3" i="12"/>
  <c r="M3" i="12" l="1"/>
</calcChain>
</file>

<file path=xl/sharedStrings.xml><?xml version="1.0" encoding="utf-8"?>
<sst xmlns="http://schemas.openxmlformats.org/spreadsheetml/2006/main" count="1603" uniqueCount="707">
  <si>
    <t>BART</t>
  </si>
  <si>
    <t>Dublin/Pleasanton</t>
  </si>
  <si>
    <t>Platform</t>
  </si>
  <si>
    <t>Entrance -</t>
  </si>
  <si>
    <t>Time to Entance</t>
  </si>
  <si>
    <t>Park-n-Ride</t>
  </si>
  <si>
    <t>Entrance</t>
  </si>
  <si>
    <t>Time to</t>
  </si>
  <si>
    <t>Kiss-n-Ride</t>
  </si>
  <si>
    <t>Time From</t>
  </si>
  <si>
    <t>Bus Bay Locations</t>
  </si>
  <si>
    <t>Walk Time Attributes</t>
  </si>
  <si>
    <t>Park</t>
  </si>
  <si>
    <t>and</t>
  </si>
  <si>
    <t>Ride</t>
  </si>
  <si>
    <t>Kiss</t>
  </si>
  <si>
    <t xml:space="preserve">and </t>
  </si>
  <si>
    <t>Circulation Time</t>
  </si>
  <si>
    <t>Parking Information</t>
  </si>
  <si>
    <t>Station</t>
  </si>
  <si>
    <t>Operator</t>
  </si>
  <si>
    <t>Bicycle Storage</t>
  </si>
  <si>
    <t>Date</t>
  </si>
  <si>
    <t>West Dublin/Plesanton</t>
  </si>
  <si>
    <t>Castro Valley</t>
  </si>
  <si>
    <t>Bay Fair</t>
  </si>
  <si>
    <t>San Leandro</t>
  </si>
  <si>
    <t>Coliseum</t>
  </si>
  <si>
    <t>Notes/Observations</t>
  </si>
  <si>
    <t>Street</t>
  </si>
  <si>
    <t>Unweighted Average (mins)</t>
  </si>
  <si>
    <t>Parking? (Y/N)</t>
  </si>
  <si>
    <t>Y-2 hrs Parking</t>
  </si>
  <si>
    <t>Y- Residential Area</t>
  </si>
  <si>
    <t>Y-Residential Area</t>
  </si>
  <si>
    <t>Private Parking $105 Per Month</t>
  </si>
  <si>
    <t>Capitol Corridor</t>
  </si>
  <si>
    <t>N/A</t>
  </si>
  <si>
    <t>Two parking garages- Bike Storage, bus stops, dropoff spots located</t>
  </si>
  <si>
    <t>One parking garage and outdoor parking lots.</t>
  </si>
  <si>
    <t>Dropoff area available for both indoor/outdoor parking.</t>
  </si>
  <si>
    <t>Outdoor parking. Transfer line: Capitaol Corridor, OAK airport airbart.</t>
  </si>
  <si>
    <t xml:space="preserve">Two outdoor parking lots- West and East. Bus stops, dropoff zones locataed </t>
  </si>
  <si>
    <t>5 outdoor parking lots -3 lots located acorss the street.</t>
  </si>
  <si>
    <t>on East lot.</t>
  </si>
  <si>
    <t>Outdoor parking.  2 side platforms.</t>
  </si>
  <si>
    <t>on both L1. Bart Entrance on L3. 0 circulation time-dropoff at the side of main road.</t>
  </si>
  <si>
    <t>Antioch</t>
  </si>
  <si>
    <t>N</t>
  </si>
  <si>
    <t>5 mins dropoff parking available</t>
  </si>
  <si>
    <t>Three outdoor lots. Dropoff 5 min parking located at the middle main lot.</t>
  </si>
  <si>
    <t>One outdoor lot-  Very FAR from entrance. Dropoff and bike storage located across the street</t>
  </si>
  <si>
    <t>5 outdoor parking lots. Long walk from "entrance" leading up to fare gate</t>
  </si>
  <si>
    <t>6 outdoor lots and one parking garage. Two private parking lots for nearby office buildings</t>
  </si>
  <si>
    <t xml:space="preserve">One parking garage. Bart entrance on L1. Bike storage located by both parking garage and dropoff </t>
  </si>
  <si>
    <t>Pittsburg Center</t>
  </si>
  <si>
    <t>Pittsburg/Bay Point</t>
  </si>
  <si>
    <t>North Concord/Martinez</t>
  </si>
  <si>
    <t>Concord</t>
  </si>
  <si>
    <t>Plesant Hill/Contra Costa Centre</t>
  </si>
  <si>
    <t>North of the entrance</t>
  </si>
  <si>
    <t>3 Outdoor lots- One by the entrance.</t>
  </si>
  <si>
    <t>Bart Entrance L1.</t>
  </si>
  <si>
    <t>Y- Residential Area +2 hrs</t>
  </si>
  <si>
    <t>Surrounded by aparment complexes</t>
  </si>
  <si>
    <t>Richmond</t>
  </si>
  <si>
    <t>Cerrito del Norte</t>
  </si>
  <si>
    <t>El Cerrito Plaza</t>
  </si>
  <si>
    <t>North Berkeley</t>
  </si>
  <si>
    <t>Downtown Berkeley</t>
  </si>
  <si>
    <t>Ashby</t>
  </si>
  <si>
    <t>One parking garage and mutitple outdoor lots. Two sided platform to board bart.</t>
  </si>
  <si>
    <t>Construction underway at station</t>
  </si>
  <si>
    <t>Outdoor parking lots. Two sided platform.</t>
  </si>
  <si>
    <t>Outdoor parking lots. -One located across the street at the ED Robert campus.</t>
  </si>
  <si>
    <t>No parking lots and no dropoff zones. Underground station.</t>
  </si>
  <si>
    <t>One parking garage.- Bart entrance on L1.  Amtrak transfer.</t>
  </si>
  <si>
    <t>N- 2 hr parking, priviate parking~$2/hr</t>
  </si>
  <si>
    <t>UCB public lot</t>
  </si>
  <si>
    <t>8 Outdoor pakring lots. Walk time and circulation time for parking measured based on</t>
  </si>
  <si>
    <t>approximate center location.</t>
  </si>
  <si>
    <t>No bike storage. Bike station(~3 min walk from closest entrance) and bike rack available on the street level.</t>
  </si>
  <si>
    <t>Bike station available(~42s from entrance). One dropoff zone on the side of main road- circulation time=0</t>
  </si>
  <si>
    <t>Berryessa/North San Jose</t>
  </si>
  <si>
    <t>Milpitas</t>
  </si>
  <si>
    <t>Warm Springs/South Fremont</t>
  </si>
  <si>
    <t>Fremont</t>
  </si>
  <si>
    <t>Union City</t>
  </si>
  <si>
    <t>South Hayward</t>
  </si>
  <si>
    <t>Hayward</t>
  </si>
  <si>
    <t>One garage and one outdoor lot. Parking paid upon arrival at machine instead of inside the station.</t>
  </si>
  <si>
    <t xml:space="preserve">Parking managed by Valley Transportation Authority(VTA).  Dropoff zone to the side of main street.Bart Station Available </t>
  </si>
  <si>
    <t>Two sided platform. Pedestrian bridge leading to VTA light rail. One dropoff zone on side of main street.</t>
  </si>
  <si>
    <t>Ten outdoor lots- time measured based on approximate central location between lots.</t>
  </si>
  <si>
    <t>Y</t>
  </si>
  <si>
    <t>Next to Hospital parking lot, office parking lot</t>
  </si>
  <si>
    <t>Y-Residential</t>
  </si>
  <si>
    <t>Mutiple outdoor parking lots located on both bart entrances</t>
  </si>
  <si>
    <t>Two outdoor parking lots. Two sided platform.</t>
  </si>
  <si>
    <t>Three outdoor parking lots. Two-sided platform</t>
  </si>
  <si>
    <t>19th St/Oakland</t>
  </si>
  <si>
    <t>Three outdoor parking lots.- one is on the otherside of the pedstrian bridge</t>
  </si>
  <si>
    <t>Five outdoor parking lots. Four on the north side and one on the south.</t>
  </si>
  <si>
    <t>Two parking garages( north and south).  South(new) pay at machine.($15/day,$120/month)</t>
  </si>
  <si>
    <t>One parking garage. Bike station available. Dropoff zone at the side of the main road.</t>
  </si>
  <si>
    <t>Two outdoor parking lots. - Pedestrian bridge from both sides leading up to fare gate.</t>
  </si>
  <si>
    <t>North pay inside the station (typical $3 for roundtrip rider). Two sided platform. Fare gate on L1</t>
  </si>
  <si>
    <t>MacArthur</t>
  </si>
  <si>
    <t>Rockridge</t>
  </si>
  <si>
    <t>Orinda</t>
  </si>
  <si>
    <t>Lafayette</t>
  </si>
  <si>
    <t>Walnut Creek</t>
  </si>
  <si>
    <t>No bart parking,bike storage. Bike station available. Mutiple private parking lots. Only two street entrances</t>
  </si>
  <si>
    <t>are open. Two platforms located on separte floor( one for richmond Antioch, the other for SFO,North San Jose.</t>
  </si>
  <si>
    <t>Y- Pay Machine</t>
  </si>
  <si>
    <t>Only three park and ride circulation time measured since they are all approximately the same.</t>
  </si>
  <si>
    <t>OAK Airport</t>
  </si>
  <si>
    <t>Fruitvale</t>
  </si>
  <si>
    <t>Lake Merritt</t>
  </si>
  <si>
    <t>12th St/Oakland City Center</t>
  </si>
  <si>
    <t>West Oakland</t>
  </si>
  <si>
    <t>One parking garage. Two outdoor lots. Two-sided platform.</t>
  </si>
  <si>
    <t>Fare gate on L1(street level). Two sided platform. $3.55 Street parking.</t>
  </si>
  <si>
    <t>Dropoff zone on the side of main road. $3.55 Street parking.</t>
  </si>
  <si>
    <t>Bart entrance to terminal:</t>
  </si>
  <si>
    <t xml:space="preserve">Teriminal entrances/exits on L1. Stairs/Escalators leading up to bart entrance. </t>
  </si>
  <si>
    <t>Mall parking lot and Private lot</t>
  </si>
  <si>
    <t>$3.55Bart parking (typical $3).</t>
  </si>
  <si>
    <t>One parking garage. Mutiple outdoor parking lots. Two-sided platform.</t>
  </si>
  <si>
    <t>Y-Residential and meter</t>
  </si>
  <si>
    <t>Two outdoor lot. One behind MetropolitanTransportation Commission, but occupied by bart offical vehicles</t>
  </si>
  <si>
    <t>0::49</t>
  </si>
  <si>
    <t>$3.55 Bart parking. Dropoff zone by the side of main road.</t>
  </si>
  <si>
    <t>Y-Pay Machine</t>
  </si>
  <si>
    <t>Multiple Private Lots</t>
  </si>
  <si>
    <t>Only three street entraces currently open. No parking, no bike storage. Bike rack located on street level.</t>
  </si>
  <si>
    <t>Outdoor parking located all around the station. $12.40 bart parking. Two-sided platform.</t>
  </si>
  <si>
    <t>Embarcadero</t>
  </si>
  <si>
    <t>Street Entrance to Fare Gate:</t>
  </si>
  <si>
    <t>No parking lot, no bike storage. Bike station?- Blocked out by plywood. Muni  LRT currently closed.</t>
  </si>
  <si>
    <t>Montgomery</t>
  </si>
  <si>
    <t>Y-Meter/Pay Machine</t>
  </si>
  <si>
    <t>Time measured from muni LRT fare gate to closest Bart fare gate("Transfer Walk Time). No bike rack</t>
  </si>
  <si>
    <t>No parking lot, no bike storage,no bike rack, no bike station. Muni LRT closed.</t>
  </si>
  <si>
    <t>Powell</t>
  </si>
  <si>
    <t>No parking lot, no bike storage, no bike station. Bike racks on street level.</t>
  </si>
  <si>
    <t>Civic Center/UN Plaza</t>
  </si>
  <si>
    <t>No parking lot, no bike storage. Bike station on the Bart fare gate level.</t>
  </si>
  <si>
    <t>16th St. Mission</t>
  </si>
  <si>
    <t>24th St. Mission</t>
  </si>
  <si>
    <t>No parking lot, not bike storage, no bike station. Bike racks inside fare gate.</t>
  </si>
  <si>
    <t>Two street entrances.- one on each side of the street.</t>
  </si>
  <si>
    <t>Glen Park</t>
  </si>
  <si>
    <t>Balboa Park</t>
  </si>
  <si>
    <t>Daly City</t>
  </si>
  <si>
    <t>Colma</t>
  </si>
  <si>
    <t>One outdoor parking lot across the street. Dropoff zone on the side of the street.</t>
  </si>
  <si>
    <t>One parking garage, three outdoor lots.</t>
  </si>
  <si>
    <t>Two-sided platform. One parking garage connecting to bart entrance.</t>
  </si>
  <si>
    <t>South San Francisco</t>
  </si>
  <si>
    <t>No parking lot</t>
  </si>
  <si>
    <t>No parking lot. Transfer to muni LRT(J,K,M)</t>
  </si>
  <si>
    <t>San Bruno</t>
  </si>
  <si>
    <t>SFO</t>
  </si>
  <si>
    <t>Millbrae</t>
  </si>
  <si>
    <t>Time from Bart to each terminal corresonds to time on airtrain.</t>
  </si>
  <si>
    <t>AirTrain at bart fare gate. Take AirTrain to terminals.</t>
  </si>
  <si>
    <t>N-</t>
  </si>
  <si>
    <t>S-</t>
  </si>
  <si>
    <t>North Bound-San Francisco</t>
  </si>
  <si>
    <t>South Bound-SJ/Giroy</t>
  </si>
  <si>
    <t>Caltrain</t>
  </si>
  <si>
    <t>Caltrain parking lot on the side of the SB platform.</t>
  </si>
  <si>
    <t>Elevated two sided platform with the middle blocked out.</t>
  </si>
  <si>
    <t>Parking lot, dropoff, bike storage on the NB direction platform.</t>
  </si>
  <si>
    <t>No Bus</t>
  </si>
  <si>
    <t xml:space="preserve">Construction underway. Majority of the parking lot bloacked out. </t>
  </si>
  <si>
    <t>No bus stop, no bike storage.- Maybe temporary because of construction?</t>
  </si>
  <si>
    <t>Bayshore</t>
  </si>
  <si>
    <t>Elevated pedestrian bridge connecting the two-sided platform</t>
  </si>
  <si>
    <t>Street to</t>
  </si>
  <si>
    <t xml:space="preserve">No parking lot, bus stop, bike storage, and dropoff zone. - Construction underway. </t>
  </si>
  <si>
    <t>One parking garage. Dropoff inside the parking lot(L1). Temporary bus stop on the side of the street leading</t>
  </si>
  <si>
    <t>into garage entrance. All outdoor lots closed to construction. Two sided platform.</t>
  </si>
  <si>
    <t>Giroy</t>
  </si>
  <si>
    <t>Time to Boarding Platform</t>
  </si>
  <si>
    <t>San Martin</t>
  </si>
  <si>
    <t>Outdoor lot. 15 mintues parking spot for dropoff. Motorcycle parking available.</t>
  </si>
  <si>
    <t>Morgan Hill</t>
  </si>
  <si>
    <t>Outdoor lot -Next to Condos/Townhouses and Morgan Hill courthouse.</t>
  </si>
  <si>
    <t>No designated dropoff zone.</t>
  </si>
  <si>
    <t>Blossom Hill</t>
  </si>
  <si>
    <t>Outdoor lot and bike racks across the street.No bus stop? Nearest is 0.4 miles.</t>
  </si>
  <si>
    <t>Capitol</t>
  </si>
  <si>
    <t>Outdoor lot and bike storage across the street.</t>
  </si>
  <si>
    <t>Tamien</t>
  </si>
  <si>
    <t>2:35 indicating time from Caltrain platform to VTA LRT platform.</t>
  </si>
  <si>
    <t>Three outdoor lot and one parking garage. Bus stops and dropoff zone next to the parking garage.</t>
  </si>
  <si>
    <t>One parking garage next to mall parking garage. Bus bay on L1 of the parking garage.</t>
  </si>
  <si>
    <t>San Jose Diridon</t>
  </si>
  <si>
    <t>9 tracks for (Amtrak/Caltrain/ACE). 2 tracks for VTA light rail.</t>
  </si>
  <si>
    <t>College Park</t>
  </si>
  <si>
    <t>No parking lot, no bike storage. Next To Bellarmine College Preparatory parkinglot.</t>
  </si>
  <si>
    <t>Dropoff zone on the side of the street</t>
  </si>
  <si>
    <t>Santa Clara</t>
  </si>
  <si>
    <t xml:space="preserve">Two outdoor lots with one across the street. No designated dropoff zone. </t>
  </si>
  <si>
    <t>Assume dropoff on the side of the street? Curb to SB platform~19. Curb to SB platform~1:28</t>
  </si>
  <si>
    <t>Lawrence</t>
  </si>
  <si>
    <t>Parking lot on NB platform. No designated dropoff zone. Assume dropoff at parkinglot?</t>
  </si>
  <si>
    <t>Bike storages on both platforms</t>
  </si>
  <si>
    <t>Sunnyvale</t>
  </si>
  <si>
    <t>One parking garage one outdoor lot. Dropoff (taxi) inside the parking lot.</t>
  </si>
  <si>
    <t>Parking lot on the SB direction.</t>
  </si>
  <si>
    <t>Mountain View</t>
  </si>
  <si>
    <t xml:space="preserve">Parking lot and bike on SB platform. Taxi parking spots inside the parkinglot. </t>
  </si>
  <si>
    <t>Dropoff inside the parking lot?</t>
  </si>
  <si>
    <t>San Antonio</t>
  </si>
  <si>
    <t>No dropoff zone. Assume walk time from the curb? - Curb to NB~2:43, Curb to SB~0:23</t>
  </si>
  <si>
    <t>Parking lot located on the basement level of a aprartment complex across the street.</t>
  </si>
  <si>
    <t>California Ave</t>
  </si>
  <si>
    <t>Y-2hrs</t>
  </si>
  <si>
    <t>Parking lot,bike storage on the south platform.</t>
  </si>
  <si>
    <t>Nearby free public outdoor parking lot.</t>
  </si>
  <si>
    <t>Stanford</t>
  </si>
  <si>
    <t>Y-residential</t>
  </si>
  <si>
    <t>Entrances closed(football only).  No bus stations. Nearby mall parking lot.</t>
  </si>
  <si>
    <t>No parking lot, no dropoff zone.</t>
  </si>
  <si>
    <t>Palo Alto</t>
  </si>
  <si>
    <t>Parking lot, bike on the SB platform direction. Assume dropoff inside parking lot?</t>
  </si>
  <si>
    <t>Next to Sheraton parking lot.</t>
  </si>
  <si>
    <t>Outdoor parking lot on both sides so the walktime is 0:16 or 1:31 depending on which side you park.</t>
  </si>
  <si>
    <t>Bike storages on both sides. No designated dropoff zone.- Assume dropoff inside parking lot.</t>
  </si>
  <si>
    <t>Atherton</t>
  </si>
  <si>
    <t>Y-1 hr</t>
  </si>
  <si>
    <t>Weekend Station. Most of the parking lot closed to construction. No pedestrian sidewalk.</t>
  </si>
  <si>
    <t>No bus stop.- Closest one ~7 minutes per google map, but no sidewalk. Assume dropoff in parking lot.</t>
  </si>
  <si>
    <t>Redwood City</t>
  </si>
  <si>
    <t>Two outdoor parking lot. Dropoff space inside parking lot.</t>
  </si>
  <si>
    <t>Nearby mall parking lot. Winslow St parking lot -$1 per hour</t>
  </si>
  <si>
    <t>San Carlos</t>
  </si>
  <si>
    <t>Outdoor parking. Apartment parking lot nearby. Bike storages below the loading platform.</t>
  </si>
  <si>
    <t>Belmont</t>
  </si>
  <si>
    <t>Y-4hrs</t>
  </si>
  <si>
    <t>Two outdoor lot. Mall parking lot across the street. Stairs from street level leading up to platform.</t>
  </si>
  <si>
    <t>Hillsdale</t>
  </si>
  <si>
    <t>No parking lot- Caltrain website says to use belmont parking lot. Access to platform closed.</t>
  </si>
  <si>
    <t>Hayward Park</t>
  </si>
  <si>
    <t>Outdoor parking lot.- About half of the parking lot occupied by constrction trailers.</t>
  </si>
  <si>
    <t>No designated dropoff zone. -Assume dropoff inside parking lot.</t>
  </si>
  <si>
    <t>San Mateo</t>
  </si>
  <si>
    <t>Y-Meter</t>
  </si>
  <si>
    <t>One outdoor lot, one underground lot. No designated dropoff zone.</t>
  </si>
  <si>
    <t>Burlingame</t>
  </si>
  <si>
    <t>Two outdoor parking lot, one on each side. Mutiple public parking lot for meter parking.</t>
  </si>
  <si>
    <t>Broadway</t>
  </si>
  <si>
    <t>Weekend Station. Two outdoor parking lot- Same circulation time(Symmetry)</t>
  </si>
  <si>
    <t>Menlo Park</t>
  </si>
  <si>
    <t>22nd St. Station</t>
  </si>
  <si>
    <t>4th &amp; King St</t>
  </si>
  <si>
    <t>Y-Street and</t>
  </si>
  <si>
    <t>Pay machine</t>
  </si>
  <si>
    <t>1:01(bike station)</t>
  </si>
  <si>
    <t xml:space="preserve">No parking lot. Street parking and meter parking available. Bus stop/bike storage on street level.- </t>
  </si>
  <si>
    <t>Transfter to Muni LRT</t>
  </si>
  <si>
    <t>SMART</t>
  </si>
  <si>
    <t>Sonoma County Airport</t>
  </si>
  <si>
    <t>Outdoor parking- 52 spaces? App to pay parking. Dropoff inside parking lot?</t>
  </si>
  <si>
    <t>24 mins walk to airport (no bus) per Google map</t>
  </si>
  <si>
    <t>Santa Rosa North</t>
  </si>
  <si>
    <t>No parking lot. Dropoff zone next to bus stop.</t>
  </si>
  <si>
    <t>Condos on both sides of the platform.</t>
  </si>
  <si>
    <t>Santa Rosa Downtown</t>
  </si>
  <si>
    <t>No SMART operated parking. Meter parking public lot at the station.</t>
  </si>
  <si>
    <t>$1.50/hour, but max is only 3 hrs?</t>
  </si>
  <si>
    <t>Rohnert Park</t>
  </si>
  <si>
    <t>Outdoor parking lot. No bus stop.</t>
  </si>
  <si>
    <t>Cotati</t>
  </si>
  <si>
    <t>Outdoor parking lot.</t>
  </si>
  <si>
    <t>Downtown Petaluma</t>
  </si>
  <si>
    <t>Outdoor lot for SMART. Next Art Center -Art Center Parking lot for Art center only.</t>
  </si>
  <si>
    <t>Novato San Marin</t>
  </si>
  <si>
    <t>Outdoor lot. One platform.</t>
  </si>
  <si>
    <t>Novato Downtown</t>
  </si>
  <si>
    <t>Public Lot</t>
  </si>
  <si>
    <t>No SMART operated parking. Public parking by the station.</t>
  </si>
  <si>
    <t>Assume dropoff inside the parking lot.</t>
  </si>
  <si>
    <t>Novato Hamilton</t>
  </si>
  <si>
    <t>Outdoor lot. Nearest parking stop by Hamilton Theatre parking lot.</t>
  </si>
  <si>
    <t>Marin Civic Center</t>
  </si>
  <si>
    <t>4:57?</t>
  </si>
  <si>
    <t>No SMART operated parking. No dropoff zone. Mutiple nearby public parking lot-</t>
  </si>
  <si>
    <t>Marin Center Box office, Government office parking lot~4:57</t>
  </si>
  <si>
    <t>San Rafael</t>
  </si>
  <si>
    <t>Meter</t>
  </si>
  <si>
    <t>No SMART operated parking. All day meter parking available near the station.</t>
  </si>
  <si>
    <t>Transit Center Bus bay across the street.</t>
  </si>
  <si>
    <t>Outdoor parking lot. Assume dropoff inside parking lot?</t>
  </si>
  <si>
    <t>Golden Gate Ferry overflow parking lot below platform. Pedestrian bridge to ferry</t>
  </si>
  <si>
    <t>Larkspur</t>
  </si>
  <si>
    <t>Golden Gate Ferry</t>
  </si>
  <si>
    <t>Terminal</t>
  </si>
  <si>
    <t>(Bike Racks)</t>
  </si>
  <si>
    <t>Termical currently closed. Two parking lots. - One by the terminal and one by SMART (overflow)</t>
  </si>
  <si>
    <t>Transfer to SMART Train Available.</t>
  </si>
  <si>
    <t>Sausilito</t>
  </si>
  <si>
    <t>Mutiple public lot- $4/hr, $40/day. Closest parking lot to terminal: Lot 1</t>
  </si>
  <si>
    <t>No designated dropoff zone. Assume parking lot drop off&gt;</t>
  </si>
  <si>
    <t>Inside terminal</t>
  </si>
  <si>
    <t>Paid area</t>
  </si>
  <si>
    <t>No parking lot, but numerous vehicles parked in front of terminal. Dropoff by the entrance?-0?</t>
  </si>
  <si>
    <t>Bike rack/storage inside the terminal paid area. Transfer to muni LRT, Bart.</t>
  </si>
  <si>
    <t>Fairfield-Vacaville</t>
  </si>
  <si>
    <t>Suisun-Fairfield</t>
  </si>
  <si>
    <t>Martinez</t>
  </si>
  <si>
    <t>Emeryville</t>
  </si>
  <si>
    <t>OAK Jack London</t>
  </si>
  <si>
    <t>Great America</t>
  </si>
  <si>
    <t>Santa Clara Uni.</t>
  </si>
  <si>
    <t>Y-2hr</t>
  </si>
  <si>
    <t>bridge closed)</t>
  </si>
  <si>
    <t>Two outdoor parking lot (One overflow plot across the track). Walk time and circulation time not measured for overflow lot( Pedestrian</t>
  </si>
  <si>
    <t>Bart parking garage.  Transfer to Bart</t>
  </si>
  <si>
    <t>Berkeley</t>
  </si>
  <si>
    <t>Meter/Pay station</t>
  </si>
  <si>
    <t>No parking lot- Meter parking spaces.</t>
  </si>
  <si>
    <t>Two paid public parking lot. No Amtrak owned parking.</t>
  </si>
  <si>
    <t>Jackson London Market garage</t>
  </si>
  <si>
    <t xml:space="preserve"> Taxi only</t>
  </si>
  <si>
    <t>No amtrak owned parking. Nearest Paid public parking- Jackson London Market Garage</t>
  </si>
  <si>
    <t>Dropoff for taxi on the side of the street. Assume dropoff walk time to platform~3:05</t>
  </si>
  <si>
    <t>Outdoor parking by the platform. No designated dropoff zone. Assume dropoff in parking lot?</t>
  </si>
  <si>
    <t>6:09 to Closest Bart faregate.</t>
  </si>
  <si>
    <t>Outdoor parking lot. No designated dropoff zone.- Assume dropoff inside the parking lot?</t>
  </si>
  <si>
    <t>Two sided platform and two parking lots. One parking lot at each side of the platform</t>
  </si>
  <si>
    <t>NO Designated dropoff- Dropoff in parking lot?</t>
  </si>
  <si>
    <t>~</t>
  </si>
  <si>
    <t>~0:45?</t>
  </si>
  <si>
    <t>Free outdoor parking lot. Bike storages/racks temporily removed due to construction per station agent.</t>
  </si>
  <si>
    <t>Walktime from platform to bike ~45 seconds(Original Location). No dropoff zone.- Assume walk time=0? Dropoff by platform.</t>
  </si>
  <si>
    <t>Vasco Road</t>
  </si>
  <si>
    <t>Livermore</t>
  </si>
  <si>
    <t>Plesanton</t>
  </si>
  <si>
    <t>NO Designated dropoff- Dropoff in parking lot? Track for CC and ACE.</t>
  </si>
  <si>
    <t>Two parking lot with entrances on different direction. -One by townhouses.</t>
  </si>
  <si>
    <t>Free public parking garage next to platform. 15 min parking splot by the platform.</t>
  </si>
  <si>
    <t>Assume dropoff at 15 min parking?</t>
  </si>
  <si>
    <t>Outdoor parking lot. No designated dropoff zone.- Assume dropoff by the platform?</t>
  </si>
  <si>
    <t>Assume all at grade stations/stops  have zero walk time from entrance to platform center</t>
  </si>
  <si>
    <t>Transfer Bus Locations</t>
  </si>
  <si>
    <t>Walk Time to  Platform</t>
  </si>
  <si>
    <t>Bicycle Racks</t>
  </si>
  <si>
    <t>Walk Time to</t>
  </si>
  <si>
    <t>Muni Line</t>
  </si>
  <si>
    <t>Ocean Beach</t>
  </si>
  <si>
    <t>No transfer bus. Bike racks located on both sides (inbound and outbound)</t>
  </si>
  <si>
    <t>Not sure if the bike racks are owned by muni. Assume bike walk time zero?</t>
  </si>
  <si>
    <t>Judah &amp; 46 Ave</t>
  </si>
  <si>
    <t>Dropoff zone</t>
  </si>
  <si>
    <t>Passenger dropoff zone at the stops. However, people usually don't use these dropoff zone.</t>
  </si>
  <si>
    <t>Judah &amp; 43 Ave</t>
  </si>
  <si>
    <t>No bus transfer.</t>
  </si>
  <si>
    <t>Judah &amp; 40 Ave</t>
  </si>
  <si>
    <t>No bus transfer</t>
  </si>
  <si>
    <t>Judah &amp; Sunset</t>
  </si>
  <si>
    <t>More convenient to just dropoff at the bus stop. Transfer to 18 bus.</t>
  </si>
  <si>
    <t>Transfer to 29 bus.</t>
  </si>
  <si>
    <t>Judah &amp; 19 Ave</t>
  </si>
  <si>
    <t>Transfer to 28R,91, and 29 buses.</t>
  </si>
  <si>
    <t>Judah &amp; 9 Ave</t>
  </si>
  <si>
    <t>Transfer to 6,43,44, and 66 buses.</t>
  </si>
  <si>
    <t>UCSF Paranssus</t>
  </si>
  <si>
    <t>Carl &amp; Cole</t>
  </si>
  <si>
    <t>Transfer to 37 and 43 buses. Bike racks available- owned by muni?</t>
  </si>
  <si>
    <t>Deboce &amp; Noe</t>
  </si>
  <si>
    <t>Deboce &amp; Church</t>
  </si>
  <si>
    <t>Bus transfer to 22</t>
  </si>
  <si>
    <t>J</t>
  </si>
  <si>
    <t>0?</t>
  </si>
  <si>
    <t>Bus transfer to bus 22. Bike racks by the platform.</t>
  </si>
  <si>
    <t>L</t>
  </si>
  <si>
    <t>Taraval &amp; 22nd Ave</t>
  </si>
  <si>
    <t>0:51(taxi)</t>
  </si>
  <si>
    <t>Taraval &amp; Sunset</t>
  </si>
  <si>
    <t>SF Zoo</t>
  </si>
  <si>
    <t>City College</t>
  </si>
  <si>
    <t>K</t>
  </si>
  <si>
    <t>Junipero Serra&amp;Ocean</t>
  </si>
  <si>
    <t>ST. Francis Circle</t>
  </si>
  <si>
    <t>K,M</t>
  </si>
  <si>
    <t>Stonestown</t>
  </si>
  <si>
    <t>M</t>
  </si>
  <si>
    <t>SF State</t>
  </si>
  <si>
    <t>Randolph&amp;Arch</t>
  </si>
  <si>
    <t>Broad &amp; Plymouth</t>
  </si>
  <si>
    <t>San Jose &amp; Geneva</t>
  </si>
  <si>
    <t>K,J</t>
  </si>
  <si>
    <t>San Jose &amp; Randall</t>
  </si>
  <si>
    <t>Church &amp; 30th St</t>
  </si>
  <si>
    <t>Church &amp; 24th St</t>
  </si>
  <si>
    <t>Church &amp; 18th St</t>
  </si>
  <si>
    <t>Folsom</t>
  </si>
  <si>
    <t>Brannan</t>
  </si>
  <si>
    <t>2nd&amp; King</t>
  </si>
  <si>
    <t>N,T</t>
  </si>
  <si>
    <t>4th &amp; King</t>
  </si>
  <si>
    <t>T</t>
  </si>
  <si>
    <t>All T line stations</t>
  </si>
  <si>
    <t>south of 4th &amp; King</t>
  </si>
  <si>
    <t>~1:30</t>
  </si>
  <si>
    <t>Ocean &amp; Lee</t>
  </si>
  <si>
    <t>Ocean &amp; Jules</t>
  </si>
  <si>
    <t>Shares boarding platform with 29 and 91 bus. Transfer walk time=0?</t>
  </si>
  <si>
    <t>Walk time to go from inbound to outbound platform~39 seconds</t>
  </si>
  <si>
    <t>Shares boarding platform with 91 bus. Transfer walk time =0?</t>
  </si>
  <si>
    <t>Walk time to go from inbound to outbound platform~43 seconds. Some electric scooters stationed at bike racks.</t>
  </si>
  <si>
    <t>Bus transfer to 57 and 91 bus.</t>
  </si>
  <si>
    <t>Bus transfer:23, 57, 91</t>
  </si>
  <si>
    <t>Platform closed/blocked up. Walk time not measrued to the center of the platform</t>
  </si>
  <si>
    <t>Average~</t>
  </si>
  <si>
    <t>~0:17</t>
  </si>
  <si>
    <t>Proximity to Balboa Bart. Dropoff zone by bart entrance</t>
  </si>
  <si>
    <t>Bus transfer to K,J lin, 8,8bx,43,54,88,91</t>
  </si>
  <si>
    <t>Dropoff by bart entrance. Transfer to M line~1:43</t>
  </si>
  <si>
    <t>Average~24</t>
  </si>
  <si>
    <t>~13s</t>
  </si>
  <si>
    <t>Bus stop there, but abandoned? Can't find any signs there or any information online.</t>
  </si>
  <si>
    <t>No transfer bus.</t>
  </si>
  <si>
    <t>Shares platform with E line(street car). Transfer time=0</t>
  </si>
  <si>
    <t>Transfer:45,91</t>
  </si>
  <si>
    <t>Transfer:45, 91. Shares platform with E line(street car)</t>
  </si>
  <si>
    <t>Most staions do not have bus transfer. Transfer walk time ~15s on average.</t>
  </si>
  <si>
    <t>Santa Teresa</t>
  </si>
  <si>
    <t>Cottle</t>
  </si>
  <si>
    <t>Parking</t>
  </si>
  <si>
    <t>Walktime</t>
  </si>
  <si>
    <t>to Platform</t>
  </si>
  <si>
    <t>Snell</t>
  </si>
  <si>
    <t>Ohlone/Chynoweth</t>
  </si>
  <si>
    <t>Branham</t>
  </si>
  <si>
    <t>Curtner</t>
  </si>
  <si>
    <t>Virginia</t>
  </si>
  <si>
    <t>Children's Discovery Museum</t>
  </si>
  <si>
    <t>San Fernando</t>
  </si>
  <si>
    <t>Race</t>
  </si>
  <si>
    <t>Fruitdale</t>
  </si>
  <si>
    <t>Winchester</t>
  </si>
  <si>
    <t>Downtown Campbell</t>
  </si>
  <si>
    <t>Hamilton</t>
  </si>
  <si>
    <t>Bascom</t>
  </si>
  <si>
    <t>Convention Center</t>
  </si>
  <si>
    <t>Paseo de San Antonio</t>
  </si>
  <si>
    <t>St.James</t>
  </si>
  <si>
    <t>Japantown/Ayer</t>
  </si>
  <si>
    <t>Civic Center</t>
  </si>
  <si>
    <t>Gish</t>
  </si>
  <si>
    <t>Metro/Airport</t>
  </si>
  <si>
    <t>Karina</t>
  </si>
  <si>
    <t>Component</t>
  </si>
  <si>
    <t>Bonaventura</t>
  </si>
  <si>
    <t>Orchard</t>
  </si>
  <si>
    <t>River Oaks</t>
  </si>
  <si>
    <t>Tasman</t>
  </si>
  <si>
    <t>Alum Rock</t>
  </si>
  <si>
    <t>McKee</t>
  </si>
  <si>
    <t>Penitencia Creek</t>
  </si>
  <si>
    <t>Berryessa</t>
  </si>
  <si>
    <t>Hostetter</t>
  </si>
  <si>
    <t>Great Mall</t>
  </si>
  <si>
    <t>Alder</t>
  </si>
  <si>
    <t>Cisco Way</t>
  </si>
  <si>
    <t>Baypointe</t>
  </si>
  <si>
    <t>Champion</t>
  </si>
  <si>
    <t>Lick Mill</t>
  </si>
  <si>
    <t>Old Ironsides</t>
  </si>
  <si>
    <t>Reamwood</t>
  </si>
  <si>
    <t>Vienna</t>
  </si>
  <si>
    <t>Fair Oaks</t>
  </si>
  <si>
    <t>Crossman</t>
  </si>
  <si>
    <t>Borregas</t>
  </si>
  <si>
    <t>Lockheed Martin</t>
  </si>
  <si>
    <t>Moffett Park</t>
  </si>
  <si>
    <t>Bayshore/NASA</t>
  </si>
  <si>
    <t>Middlefield</t>
  </si>
  <si>
    <t>Vallejo Terminal</t>
  </si>
  <si>
    <t>Oakland Terminal</t>
  </si>
  <si>
    <t>Richmond Terminal</t>
  </si>
  <si>
    <t>Alameda Main Street Terminal</t>
  </si>
  <si>
    <t>Harbor Bay Terminal</t>
  </si>
  <si>
    <t>San Francisco Ferry Building</t>
  </si>
  <si>
    <t>Platform in the middle of the freeway- Stairs from the street leading down to platform.</t>
  </si>
  <si>
    <t>to</t>
  </si>
  <si>
    <t>Nearby mall parking lot.</t>
  </si>
  <si>
    <t>Bicycle Storages</t>
  </si>
  <si>
    <t>across the street</t>
  </si>
  <si>
    <t>Platform in the middle of the freeway- Stairs from the street leading up to platform.</t>
  </si>
  <si>
    <t>Residential street parking across the street</t>
  </si>
  <si>
    <t>Two sided platform- Parking lots,bike storages, and dropoff spaces on both sides.</t>
  </si>
  <si>
    <t>No bus transfer. No designated dropoff- assume in parking lot?</t>
  </si>
  <si>
    <t>No parking lots- two street entrances to platform (symmetric)</t>
  </si>
  <si>
    <t xml:space="preserve">Transfer to Caltrain Available. </t>
  </si>
  <si>
    <t>VTA</t>
  </si>
  <si>
    <t>Outdoor lot- No desginated dropoff zone. ~0:58 from street entrance to platform</t>
  </si>
  <si>
    <t>Y- Residential</t>
  </si>
  <si>
    <t xml:space="preserve">No parking lot, dropoff zone, and bike storages. Bus transfer available. </t>
  </si>
  <si>
    <t>No parking lot, dropoff , bus transfer.</t>
  </si>
  <si>
    <t>No parking lot, dropoff , bus transfer, and bike storages.</t>
  </si>
  <si>
    <t>From ticket center entance</t>
  </si>
  <si>
    <t>4:05(taxi)</t>
  </si>
  <si>
    <t>Transit Center- Transfer to Caltrain, ACE, Capitol Corridor</t>
  </si>
  <si>
    <t xml:space="preserve">9 tracks for (Amtrak/Caltrain/ACE). 2 tracks for VTA light rail. </t>
  </si>
  <si>
    <t>Outdoor parking lot. Close to San Jose Shark Stadium. ~1:57 from street entrance to center platform</t>
  </si>
  <si>
    <t>Entrace to platform walk time=0 unless otherwise specified</t>
  </si>
  <si>
    <t>No parking lot,dropoff zone, bus transfer, bike storages. Next to apartment reserved parking.</t>
  </si>
  <si>
    <t>No parking lot,dropoff zone, bus transfer, bike storages.</t>
  </si>
  <si>
    <t>Street entrance</t>
  </si>
  <si>
    <t>No designated dropoff zone- assume dropoff in the parkinglot?</t>
  </si>
  <si>
    <t>Mall parking lot across the street.</t>
  </si>
  <si>
    <t>No designated dropoff zone. There are some parking spaces, but VTA website says no parking at this</t>
  </si>
  <si>
    <t>station.</t>
  </si>
  <si>
    <t>No designated dropoff zone- assume dropoff in parking lot?</t>
  </si>
  <si>
    <t>0:40(Bike racks)</t>
  </si>
  <si>
    <t>Nearby public parking $6/hour. Bike racks on the side of the street- owned by VTA?</t>
  </si>
  <si>
    <t>No parking, dropoff zone. Shares platform with buses. Transfer walk time to bus =0</t>
  </si>
  <si>
    <t>No parking, dropoff zone, and bus transfer.</t>
  </si>
  <si>
    <t>No parking, dropoff zone</t>
  </si>
  <si>
    <t>No parking, dropoff zone. Two platforms- one for each direction</t>
  </si>
  <si>
    <t>No parking, dropoff zone,and bus transfer. Two platforms- one for each direction</t>
  </si>
  <si>
    <t>No parking, dropoff zone, and bus transfer. Two platforms- one for each direction</t>
  </si>
  <si>
    <t>Parking lot across the street. Bike storages in parking lot.</t>
  </si>
  <si>
    <t>Two platforms- one for each direction</t>
  </si>
  <si>
    <t>No parking, dropoff zone.</t>
  </si>
  <si>
    <t>No designated dropoff zone- Asssume dropoff inside the parking lot?</t>
  </si>
  <si>
    <t>Bus bay by the parking lot and also bus stops on both sides of the platform</t>
  </si>
  <si>
    <t xml:space="preserve">No parking, dropoff zone,and bus transfer. </t>
  </si>
  <si>
    <t>Huge mall parking lots on both sides of the platfrom</t>
  </si>
  <si>
    <t>Two boarding platforms- one for each direction</t>
  </si>
  <si>
    <t>No designated dropoff zone- assume dropoff inside the parking lot?</t>
  </si>
  <si>
    <t>Cropley</t>
  </si>
  <si>
    <t>One Platform. Passenger dropoff spaces inside the parking lot for dropoff.</t>
  </si>
  <si>
    <t>Parking lot and garage by Bart. Two entrances to VTA LRT- stairs leading up to the platform from the street,</t>
  </si>
  <si>
    <t>pedestrian brdige from Bart. Bike storages and dropoff zones also by Bart.</t>
  </si>
  <si>
    <t>No designated dropoff zone- Assume dropoff inside the parking lot?</t>
  </si>
  <si>
    <t>Next to great mall- huge parking lot</t>
  </si>
  <si>
    <t>Surrouded by office parking lots.</t>
  </si>
  <si>
    <t>on previous station. Observations made in the car.</t>
  </si>
  <si>
    <t>No parking, dropoff zone.  Transfer available to ACE and Capitol Corridor train</t>
  </si>
  <si>
    <t>on previous station. Observations made in the car. Two sided platforms. Next to Levi's stadium.</t>
  </si>
  <si>
    <t xml:space="preserve">No parking, dropoff zone, and bus transfer. Two platforms. </t>
  </si>
  <si>
    <t xml:space="preserve">No parking, dropoff zone.Two platforms. </t>
  </si>
  <si>
    <t>No bus transfer. Right next to office buildings and parking lots. No access to to the parking lot at the time</t>
  </si>
  <si>
    <t>No circulation time measured.</t>
  </si>
  <si>
    <t>No parking lot and no bus transfer</t>
  </si>
  <si>
    <t>Whiseman</t>
  </si>
  <si>
    <t>Next to apartments/Condos. Parking spacaes shared with the residents?</t>
  </si>
  <si>
    <t>No bus transfer and no bike storages.</t>
  </si>
  <si>
    <t>Teriminal</t>
  </si>
  <si>
    <t>Gate B (To Vallejo)</t>
  </si>
  <si>
    <t>Gate E (To Richmond)</t>
  </si>
  <si>
    <t>Gate F (To Habor Bay)</t>
  </si>
  <si>
    <t>GateG (To Alamedo/Oakland)</t>
  </si>
  <si>
    <t>Time to Terminal Entrance</t>
  </si>
  <si>
    <t>Parking lots, garage across the street. Two free 3 hr pakring lots next to the terminal.</t>
  </si>
  <si>
    <t>5 mins loading zone in the 3 hr free parking lot.</t>
  </si>
  <si>
    <t>San Francisco Bay Ferry</t>
  </si>
  <si>
    <t>Blue &amp; Gold</t>
  </si>
  <si>
    <t>2 hr street parking available. No designated dropoff zone. Assume dropoff right in front of entrance~11s walk to entrance</t>
  </si>
  <si>
    <t>(Closest lot (Lot 1))</t>
  </si>
  <si>
    <t>2 hr street parking available.  Monthly permit parking garage across the street- ferry rider 12 hrs free valiadated parking</t>
  </si>
  <si>
    <t>Free parking lot. Street parking available across the street.</t>
  </si>
  <si>
    <t>Free parking lot. Assume dropoff by terminal entrance?</t>
  </si>
  <si>
    <t>Meter street parking available. Mutiple private parking lots. Transfer to Bart available (Embarcadero Station)</t>
  </si>
  <si>
    <t>0:32 (shuttle)</t>
  </si>
  <si>
    <t>Free parking lot.</t>
  </si>
  <si>
    <t>Street Entrance to F.G</t>
  </si>
  <si>
    <t>Bike Station</t>
  </si>
  <si>
    <t xml:space="preserve"> platform:</t>
  </si>
  <si>
    <t>Outdoor parking lot. Not designated dropoff zone.- Assume dropoff inside parkinglot?</t>
  </si>
  <si>
    <t>Bus Stop Locations</t>
  </si>
  <si>
    <t>3:32(taxi)</t>
  </si>
  <si>
    <t>Station Closed</t>
  </si>
  <si>
    <t>Meter parking lot</t>
  </si>
  <si>
    <t>1:23?</t>
  </si>
  <si>
    <t>Two outdoor parking lot and two dropoff zone.Dropoff zone at both parking lot.</t>
  </si>
  <si>
    <t>Free public parking lot across the street. 1 hour parking by the platform. Assume dropoff at 1 hour parking spaces?</t>
  </si>
  <si>
    <t>ACE</t>
  </si>
  <si>
    <t>San Jose</t>
  </si>
  <si>
    <t>Missing data for all underground stations (Currently closed)</t>
  </si>
  <si>
    <t>Stright line route- Train running in the middle of the road with bus transfer for inbound and outbound on the two sides.</t>
  </si>
  <si>
    <t>No bus transfer. Not sure if bike racks are owned by muni.</t>
  </si>
  <si>
    <t>Station entrance to platform center=0 for at-grade stations</t>
  </si>
  <si>
    <t>0:!3</t>
  </si>
  <si>
    <t>Walk time to bike  measured to the closest bike racks. Don't think they are owned by muni?</t>
  </si>
  <si>
    <t>Street entrance to platform walk time =0</t>
  </si>
  <si>
    <t xml:space="preserve">Walk Time Attributes </t>
  </si>
  <si>
    <t>Bart fare gate to Teriminals:</t>
  </si>
  <si>
    <t>Golden Gate(SF)</t>
  </si>
  <si>
    <t>*Time measured to the center platform entrance.No parking lot. Safeway parking garage across the street.</t>
  </si>
  <si>
    <t>No parking, dropoff zone. Transfer bus stops on both sides of the street. Walktime is assumption based</t>
  </si>
  <si>
    <t>No parking, dropoff zone. Transfer bus stops on both  sides of the street. Walktime is assumption based</t>
  </si>
  <si>
    <t>Parking lot by Caltrain tracks.No designated dropoff- assume dropoff inside the parking lot?</t>
  </si>
  <si>
    <t>Stair down leading to platform. Dropoff on the side of the street. Street to platform~0:55</t>
  </si>
  <si>
    <t xml:space="preserve"> TAP</t>
  </si>
  <si>
    <t>Number</t>
  </si>
  <si>
    <t>Station Name</t>
  </si>
  <si>
    <t>Use</t>
  </si>
  <si>
    <t>Flag</t>
  </si>
  <si>
    <t>Type</t>
  </si>
  <si>
    <t>H</t>
  </si>
  <si>
    <t>Line</t>
  </si>
  <si>
    <t>Highway</t>
  </si>
  <si>
    <t>Node</t>
  </si>
  <si>
    <t xml:space="preserve">Transit </t>
  </si>
  <si>
    <t>Bus</t>
  </si>
  <si>
    <t>Walk</t>
  </si>
  <si>
    <t xml:space="preserve">P </t>
  </si>
  <si>
    <t>New Date</t>
  </si>
  <si>
    <t>Current Change</t>
  </si>
  <si>
    <t>New Daily</t>
  </si>
  <si>
    <t>New EZRider Auto Load</t>
  </si>
  <si>
    <t>Current Daily</t>
  </si>
  <si>
    <t>New Monthly</t>
  </si>
  <si>
    <t>Current Monthly</t>
  </si>
  <si>
    <t>New Single Day</t>
  </si>
  <si>
    <t>Current Single Day</t>
  </si>
  <si>
    <t>New Airport</t>
  </si>
  <si>
    <t>Current Airport</t>
  </si>
  <si>
    <t>spaces</t>
  </si>
  <si>
    <t>Fill Time</t>
  </si>
  <si>
    <t>Comments</t>
  </si>
  <si>
    <t>New Monthly Permits</t>
  </si>
  <si>
    <t>Monthly Waitlist</t>
  </si>
  <si>
    <t>Monthly Permits Allocated</t>
  </si>
  <si>
    <t>Single Day Permits Allocated</t>
  </si>
  <si>
    <t>Airport Long-Term Permits Allocated</t>
  </si>
  <si>
    <t>Full by 8:50am</t>
  </si>
  <si>
    <t>Full by 9:25am</t>
  </si>
  <si>
    <t>Full by 8:35am</t>
  </si>
  <si>
    <t>Coliseum/Oak Airport</t>
  </si>
  <si>
    <t>New fees added 11/17/14</t>
  </si>
  <si>
    <t xml:space="preserve">Colma </t>
  </si>
  <si>
    <t xml:space="preserve"> </t>
  </si>
  <si>
    <t>Full by 9am</t>
  </si>
  <si>
    <t>New fees added 10/27/14</t>
  </si>
  <si>
    <t>At cap (full by 8:30am)</t>
  </si>
  <si>
    <t xml:space="preserve">Dublin/Pleasanton  </t>
  </si>
  <si>
    <t>Full by 8:05am</t>
  </si>
  <si>
    <t>El Cerrito del Norte</t>
  </si>
  <si>
    <t>Full by 9:05am</t>
  </si>
  <si>
    <t>Monthly Fees not raised, waitlist less than 50</t>
  </si>
  <si>
    <t>Full by 8:45am</t>
  </si>
  <si>
    <t>Full by 7:45am</t>
  </si>
  <si>
    <t>Fruitvale (c)</t>
  </si>
  <si>
    <t>50+ spaces validated daily (5 hr limit)</t>
  </si>
  <si>
    <t>New fees added 12/8/14</t>
  </si>
  <si>
    <t>Full by 7:50am</t>
  </si>
  <si>
    <t>Full by 7:10am</t>
  </si>
  <si>
    <t>100-200 spaces available</t>
  </si>
  <si>
    <t>Full by 8:40am</t>
  </si>
  <si>
    <t>North Concord</t>
  </si>
  <si>
    <t>New fees added 11/12/14</t>
  </si>
  <si>
    <t>Full by 7:40am</t>
  </si>
  <si>
    <t>Full by 7:05am</t>
  </si>
  <si>
    <t xml:space="preserve">Pleasant Hill  </t>
  </si>
  <si>
    <t>Full by 8:10am</t>
  </si>
  <si>
    <t>Full by 9:15am</t>
  </si>
  <si>
    <t>Full by 7:20am</t>
  </si>
  <si>
    <t>Full by 9:10am</t>
  </si>
  <si>
    <t>Full by 8:15am</t>
  </si>
  <si>
    <t>1100 validations daily 95%+ by 10am</t>
  </si>
  <si>
    <t>Full by 9:20am</t>
  </si>
  <si>
    <t>West Dublin/Pleasanton</t>
  </si>
  <si>
    <t>Full by 8:20am</t>
  </si>
  <si>
    <t>Full by 6:50am</t>
  </si>
  <si>
    <t>Single Day &amp; Airport fees increased per formula</t>
  </si>
  <si>
    <t>Free</t>
  </si>
  <si>
    <t>Paid</t>
  </si>
  <si>
    <t>Permit</t>
  </si>
  <si>
    <t>Total</t>
  </si>
  <si>
    <t>Daily</t>
  </si>
  <si>
    <t>Monthly</t>
  </si>
  <si>
    <t>IVT</t>
  </si>
  <si>
    <t>KNR</t>
  </si>
  <si>
    <t xml:space="preserve">KNR </t>
  </si>
  <si>
    <t>Bike</t>
  </si>
  <si>
    <t>Parking Cost</t>
  </si>
  <si>
    <t>Private Parking</t>
  </si>
  <si>
    <t>Spaces</t>
  </si>
  <si>
    <t>Cost</t>
  </si>
  <si>
    <t>RTAP1</t>
  </si>
  <si>
    <t>RTAP2</t>
  </si>
  <si>
    <t>RTAP3</t>
  </si>
  <si>
    <t>Reference TAP</t>
  </si>
  <si>
    <t>X</t>
  </si>
  <si>
    <t>Coordinates</t>
  </si>
  <si>
    <t>P</t>
  </si>
  <si>
    <t>PNR</t>
  </si>
  <si>
    <t>Split</t>
  </si>
  <si>
    <t>BayFair</t>
  </si>
  <si>
    <t>Garage</t>
  </si>
  <si>
    <t>Surface Lot</t>
  </si>
  <si>
    <t>Operator Parking Spaces</t>
  </si>
  <si>
    <t>station</t>
  </si>
  <si>
    <t>attribute</t>
  </si>
  <si>
    <t>lat</t>
  </si>
  <si>
    <t>Kiss and ride drop off</t>
  </si>
  <si>
    <t>lon</t>
  </si>
  <si>
    <t>walk_time_to_platform_seconds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</si>
</sst>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;@"/>
    <numFmt numFmtId="165" formatCode="m/d;@"/>
    <numFmt numFmtId="166" formatCode="&quot;$&quot;#,##0.00"/>
    <numFmt numFmtId="167" formatCode="_(* #,##0_);_(* \(#,##0\);_(* &quot;-&quot;??_);_(@_)"/>
    <numFmt numFmtId="168" formatCode="0.00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/>
    <xf numFmtId="0" fontId="0" fillId="6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0" xfId="0" applyNumberFormat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3" fontId="3" fillId="6" borderId="8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2" fillId="0" borderId="8" xfId="0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14" xfId="0" applyFont="1" applyFill="1" applyBorder="1"/>
    <xf numFmtId="0" fontId="2" fillId="0" borderId="23" xfId="0" applyFont="1" applyFill="1" applyBorder="1"/>
    <xf numFmtId="0" fontId="2" fillId="4" borderId="14" xfId="0" applyFont="1" applyFill="1" applyBorder="1"/>
    <xf numFmtId="0" fontId="0" fillId="5" borderId="20" xfId="0" applyFill="1" applyBorder="1"/>
    <xf numFmtId="0" fontId="2" fillId="5" borderId="20" xfId="0" applyFont="1" applyFill="1" applyBorder="1" applyAlignment="1">
      <alignment horizontal="center"/>
    </xf>
    <xf numFmtId="20" fontId="2" fillId="5" borderId="20" xfId="0" applyNumberFormat="1" applyFont="1" applyFill="1" applyBorder="1" applyAlignment="1">
      <alignment horizontal="center"/>
    </xf>
    <xf numFmtId="20" fontId="4" fillId="5" borderId="20" xfId="0" applyNumberFormat="1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20" fontId="4" fillId="5" borderId="22" xfId="0" applyNumberFormat="1" applyFont="1" applyFill="1" applyBorder="1" applyAlignment="1">
      <alignment horizontal="center"/>
    </xf>
    <xf numFmtId="20" fontId="2" fillId="5" borderId="0" xfId="0" applyNumberFormat="1" applyFont="1" applyFill="1" applyAlignment="1">
      <alignment horizontal="center"/>
    </xf>
    <xf numFmtId="20" fontId="4" fillId="5" borderId="21" xfId="0" applyNumberFormat="1" applyFont="1" applyFill="1" applyBorder="1" applyAlignment="1">
      <alignment horizontal="center"/>
    </xf>
    <xf numFmtId="164" fontId="2" fillId="5" borderId="20" xfId="0" applyNumberFormat="1" applyFont="1" applyFill="1" applyBorder="1" applyAlignment="1">
      <alignment horizontal="center"/>
    </xf>
    <xf numFmtId="20" fontId="2" fillId="5" borderId="21" xfId="0" applyNumberFormat="1" applyFont="1" applyFill="1" applyBorder="1" applyAlignment="1">
      <alignment horizontal="center"/>
    </xf>
    <xf numFmtId="20" fontId="2" fillId="5" borderId="22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0" fillId="7" borderId="24" xfId="0" applyFill="1" applyBorder="1"/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left" vertical="top"/>
    </xf>
    <xf numFmtId="16" fontId="0" fillId="0" borderId="0" xfId="0" applyNumberFormat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/>
    <xf numFmtId="0" fontId="0" fillId="8" borderId="1" xfId="0" applyFill="1" applyBorder="1"/>
    <xf numFmtId="20" fontId="0" fillId="6" borderId="8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0" fontId="0" fillId="6" borderId="17" xfId="0" applyNumberFormat="1" applyFill="1" applyBorder="1" applyAlignment="1">
      <alignment horizontal="center"/>
    </xf>
    <xf numFmtId="20" fontId="0" fillId="6" borderId="18" xfId="0" applyNumberFormat="1" applyFill="1" applyBorder="1" applyAlignment="1">
      <alignment horizontal="center"/>
    </xf>
    <xf numFmtId="20" fontId="0" fillId="5" borderId="20" xfId="0" applyNumberFormat="1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164" fontId="0" fillId="5" borderId="2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ont="1" applyFill="1" applyBorder="1"/>
    <xf numFmtId="0" fontId="0" fillId="6" borderId="7" xfId="0" applyFill="1" applyBorder="1"/>
    <xf numFmtId="0" fontId="0" fillId="6" borderId="6" xfId="0" applyFill="1" applyBorder="1"/>
    <xf numFmtId="0" fontId="0" fillId="6" borderId="1" xfId="0" applyFill="1" applyBorder="1"/>
    <xf numFmtId="164" fontId="0" fillId="6" borderId="26" xfId="0" applyNumberFormat="1" applyFill="1" applyBorder="1" applyAlignment="1">
      <alignment horizontal="center"/>
    </xf>
    <xf numFmtId="164" fontId="2" fillId="5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20" fontId="0" fillId="6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20" fontId="3" fillId="6" borderId="17" xfId="0" applyNumberFormat="1" applyFont="1" applyFill="1" applyBorder="1" applyAlignment="1">
      <alignment horizontal="center"/>
    </xf>
    <xf numFmtId="0" fontId="0" fillId="3" borderId="32" xfId="0" applyFill="1" applyBorder="1"/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166" fontId="7" fillId="9" borderId="32" xfId="0" applyNumberFormat="1" applyFont="1" applyFill="1" applyBorder="1" applyAlignment="1" applyProtection="1">
      <alignment horizontal="center" wrapText="1"/>
      <protection locked="0"/>
    </xf>
    <xf numFmtId="166" fontId="8" fillId="6" borderId="36" xfId="0" applyNumberFormat="1" applyFont="1" applyFill="1" applyBorder="1" applyAlignment="1">
      <alignment horizontal="center"/>
    </xf>
    <xf numFmtId="166" fontId="9" fillId="9" borderId="38" xfId="0" applyNumberFormat="1" applyFont="1" applyFill="1" applyBorder="1" applyAlignment="1" applyProtection="1">
      <alignment horizontal="center" wrapText="1"/>
      <protection locked="0"/>
    </xf>
    <xf numFmtId="166" fontId="10" fillId="9" borderId="37" xfId="0" applyNumberFormat="1" applyFont="1" applyFill="1" applyBorder="1" applyAlignment="1" applyProtection="1">
      <alignment horizontal="center" wrapText="1"/>
      <protection locked="0"/>
    </xf>
    <xf numFmtId="166" fontId="7" fillId="9" borderId="39" xfId="0" applyNumberFormat="1" applyFont="1" applyFill="1" applyBorder="1" applyAlignment="1" applyProtection="1">
      <alignment horizontal="center" wrapText="1"/>
      <protection locked="0"/>
    </xf>
    <xf numFmtId="167" fontId="6" fillId="0" borderId="11" xfId="1" applyNumberFormat="1" applyFont="1" applyFill="1" applyBorder="1" applyAlignment="1">
      <alignment horizontal="right"/>
    </xf>
    <xf numFmtId="166" fontId="10" fillId="9" borderId="36" xfId="0" applyNumberFormat="1" applyFont="1" applyFill="1" applyBorder="1" applyAlignment="1" applyProtection="1">
      <alignment horizontal="center" wrapText="1"/>
      <protection locked="0"/>
    </xf>
    <xf numFmtId="0" fontId="6" fillId="0" borderId="40" xfId="0" applyFont="1" applyBorder="1" applyAlignment="1">
      <alignment horizontal="center"/>
    </xf>
    <xf numFmtId="166" fontId="10" fillId="9" borderId="11" xfId="0" applyNumberFormat="1" applyFont="1" applyFill="1" applyBorder="1" applyAlignment="1" applyProtection="1">
      <alignment horizontal="center" wrapText="1"/>
      <protection locked="0"/>
    </xf>
    <xf numFmtId="166" fontId="10" fillId="9" borderId="41" xfId="0" applyNumberFormat="1" applyFont="1" applyFill="1" applyBorder="1" applyAlignment="1" applyProtection="1">
      <alignment horizontal="center" wrapText="1"/>
      <protection locked="0"/>
    </xf>
    <xf numFmtId="166" fontId="10" fillId="9" borderId="42" xfId="0" applyNumberFormat="1" applyFont="1" applyFill="1" applyBorder="1" applyAlignment="1" applyProtection="1">
      <alignment horizontal="center" wrapText="1"/>
      <protection locked="0"/>
    </xf>
    <xf numFmtId="0" fontId="11" fillId="0" borderId="43" xfId="0" applyFont="1" applyBorder="1"/>
    <xf numFmtId="14" fontId="6" fillId="0" borderId="44" xfId="0" applyNumberFormat="1" applyFont="1" applyBorder="1"/>
    <xf numFmtId="14" fontId="12" fillId="6" borderId="45" xfId="0" applyNumberFormat="1" applyFont="1" applyFill="1" applyBorder="1" applyAlignment="1">
      <alignment horizontal="right"/>
    </xf>
    <xf numFmtId="166" fontId="8" fillId="6" borderId="46" xfId="0" applyNumberFormat="1" applyFont="1" applyFill="1" applyBorder="1" applyAlignment="1">
      <alignment horizontal="right"/>
    </xf>
    <xf numFmtId="166" fontId="13" fillId="0" borderId="47" xfId="0" applyNumberFormat="1" applyFont="1" applyBorder="1"/>
    <xf numFmtId="166" fontId="14" fillId="9" borderId="45" xfId="0" applyNumberFormat="1" applyFont="1" applyFill="1" applyBorder="1" applyAlignment="1" applyProtection="1">
      <alignment horizontal="right"/>
      <protection locked="0"/>
    </xf>
    <xf numFmtId="166" fontId="10" fillId="6" borderId="44" xfId="0" applyNumberFormat="1" applyFont="1" applyFill="1" applyBorder="1" applyAlignment="1">
      <alignment horizontal="right"/>
    </xf>
    <xf numFmtId="166" fontId="10" fillId="9" borderId="44" xfId="0" applyNumberFormat="1" applyFont="1" applyFill="1" applyBorder="1" applyAlignment="1" applyProtection="1">
      <alignment horizontal="right"/>
      <protection locked="0"/>
    </xf>
    <xf numFmtId="166" fontId="14" fillId="9" borderId="48" xfId="0" applyNumberFormat="1" applyFont="1" applyFill="1" applyBorder="1" applyAlignment="1" applyProtection="1">
      <alignment horizontal="right"/>
      <protection locked="0"/>
    </xf>
    <xf numFmtId="167" fontId="6" fillId="0" borderId="49" xfId="1" applyNumberFormat="1" applyFont="1" applyBorder="1" applyAlignment="1">
      <alignment horizontal="right"/>
    </xf>
    <xf numFmtId="0" fontId="11" fillId="0" borderId="46" xfId="0" applyFont="1" applyBorder="1"/>
    <xf numFmtId="0" fontId="12" fillId="0" borderId="50" xfId="0" applyFont="1" applyBorder="1"/>
    <xf numFmtId="0" fontId="12" fillId="0" borderId="51" xfId="0" applyFont="1" applyBorder="1" applyAlignment="1">
      <alignment horizontal="right"/>
    </xf>
    <xf numFmtId="0" fontId="12" fillId="0" borderId="52" xfId="0" applyFont="1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3" xfId="0" applyBorder="1"/>
    <xf numFmtId="0" fontId="0" fillId="0" borderId="54" xfId="0" applyBorder="1"/>
    <xf numFmtId="0" fontId="11" fillId="0" borderId="55" xfId="0" applyFont="1" applyBorder="1"/>
    <xf numFmtId="14" fontId="6" fillId="0" borderId="56" xfId="0" applyNumberFormat="1" applyFont="1" applyBorder="1"/>
    <xf numFmtId="14" fontId="12" fillId="6" borderId="57" xfId="0" applyNumberFormat="1" applyFont="1" applyFill="1" applyBorder="1" applyAlignment="1">
      <alignment horizontal="right"/>
    </xf>
    <xf numFmtId="166" fontId="8" fillId="6" borderId="58" xfId="0" applyNumberFormat="1" applyFont="1" applyFill="1" applyBorder="1" applyAlignment="1">
      <alignment horizontal="right"/>
    </xf>
    <xf numFmtId="166" fontId="13" fillId="0" borderId="59" xfId="0" applyNumberFormat="1" applyFont="1" applyBorder="1"/>
    <xf numFmtId="166" fontId="14" fillId="9" borderId="57" xfId="0" applyNumberFormat="1" applyFont="1" applyFill="1" applyBorder="1" applyAlignment="1" applyProtection="1">
      <alignment horizontal="right"/>
      <protection locked="0"/>
    </xf>
    <xf numFmtId="166" fontId="10" fillId="6" borderId="56" xfId="0" applyNumberFormat="1" applyFont="1" applyFill="1" applyBorder="1" applyAlignment="1">
      <alignment horizontal="right"/>
    </xf>
    <xf numFmtId="166" fontId="10" fillId="9" borderId="56" xfId="0" applyNumberFormat="1" applyFont="1" applyFill="1" applyBorder="1" applyAlignment="1" applyProtection="1">
      <alignment horizontal="right"/>
      <protection locked="0"/>
    </xf>
    <xf numFmtId="166" fontId="14" fillId="9" borderId="60" xfId="0" applyNumberFormat="1" applyFont="1" applyFill="1" applyBorder="1" applyAlignment="1" applyProtection="1">
      <alignment horizontal="right"/>
      <protection locked="0"/>
    </xf>
    <xf numFmtId="167" fontId="6" fillId="0" borderId="61" xfId="1" applyNumberFormat="1" applyFont="1" applyBorder="1" applyAlignment="1">
      <alignment horizontal="right"/>
    </xf>
    <xf numFmtId="0" fontId="11" fillId="0" borderId="58" xfId="0" applyFont="1" applyBorder="1"/>
    <xf numFmtId="0" fontId="12" fillId="0" borderId="58" xfId="0" applyFont="1" applyBorder="1"/>
    <xf numFmtId="0" fontId="12" fillId="0" borderId="61" xfId="0" applyFont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6" xfId="0" applyBorder="1"/>
    <xf numFmtId="0" fontId="0" fillId="0" borderId="60" xfId="0" applyBorder="1"/>
    <xf numFmtId="0" fontId="6" fillId="0" borderId="56" xfId="0" applyFont="1" applyBorder="1"/>
    <xf numFmtId="166" fontId="14" fillId="6" borderId="57" xfId="0" applyNumberFormat="1" applyFont="1" applyFill="1" applyBorder="1" applyAlignment="1">
      <alignment horizontal="right"/>
    </xf>
    <xf numFmtId="166" fontId="10" fillId="6" borderId="58" xfId="0" applyNumberFormat="1" applyFont="1" applyFill="1" applyBorder="1" applyAlignment="1">
      <alignment horizontal="right"/>
    </xf>
    <xf numFmtId="0" fontId="12" fillId="0" borderId="46" xfId="0" applyFont="1" applyBorder="1"/>
    <xf numFmtId="166" fontId="10" fillId="9" borderId="56" xfId="0" applyNumberFormat="1" applyFont="1" applyFill="1" applyBorder="1" applyAlignment="1" applyProtection="1">
      <alignment horizontal="center"/>
      <protection locked="0"/>
    </xf>
    <xf numFmtId="0" fontId="11" fillId="0" borderId="55" xfId="0" applyFont="1" applyBorder="1" applyAlignment="1">
      <alignment horizontal="left"/>
    </xf>
    <xf numFmtId="0" fontId="6" fillId="0" borderId="56" xfId="0" applyFont="1" applyBorder="1" applyAlignment="1">
      <alignment horizontal="left"/>
    </xf>
    <xf numFmtId="0" fontId="12" fillId="0" borderId="62" xfId="0" applyFont="1" applyBorder="1" applyAlignment="1">
      <alignment horizontal="right"/>
    </xf>
    <xf numFmtId="0" fontId="11" fillId="0" borderId="63" xfId="0" applyFont="1" applyBorder="1"/>
    <xf numFmtId="14" fontId="6" fillId="0" borderId="64" xfId="0" applyNumberFormat="1" applyFont="1" applyBorder="1"/>
    <xf numFmtId="14" fontId="12" fillId="6" borderId="65" xfId="0" applyNumberFormat="1" applyFont="1" applyFill="1" applyBorder="1" applyAlignment="1">
      <alignment horizontal="right"/>
    </xf>
    <xf numFmtId="166" fontId="8" fillId="6" borderId="66" xfId="0" applyNumberFormat="1" applyFont="1" applyFill="1" applyBorder="1" applyAlignment="1">
      <alignment horizontal="right"/>
    </xf>
    <xf numFmtId="166" fontId="13" fillId="0" borderId="67" xfId="0" applyNumberFormat="1" applyFont="1" applyBorder="1"/>
    <xf numFmtId="166" fontId="14" fillId="9" borderId="65" xfId="0" applyNumberFormat="1" applyFont="1" applyFill="1" applyBorder="1" applyAlignment="1" applyProtection="1">
      <alignment horizontal="right"/>
      <protection locked="0"/>
    </xf>
    <xf numFmtId="166" fontId="10" fillId="6" borderId="64" xfId="0" applyNumberFormat="1" applyFont="1" applyFill="1" applyBorder="1" applyAlignment="1">
      <alignment horizontal="right"/>
    </xf>
    <xf numFmtId="166" fontId="10" fillId="9" borderId="64" xfId="0" applyNumberFormat="1" applyFont="1" applyFill="1" applyBorder="1" applyAlignment="1" applyProtection="1">
      <alignment horizontal="right"/>
      <protection locked="0"/>
    </xf>
    <xf numFmtId="166" fontId="14" fillId="9" borderId="68" xfId="0" applyNumberFormat="1" applyFont="1" applyFill="1" applyBorder="1" applyAlignment="1" applyProtection="1">
      <alignment horizontal="right"/>
      <protection locked="0"/>
    </xf>
    <xf numFmtId="167" fontId="6" fillId="0" borderId="69" xfId="1" applyNumberFormat="1" applyFont="1" applyBorder="1" applyAlignment="1">
      <alignment horizontal="right"/>
    </xf>
    <xf numFmtId="0" fontId="11" fillId="0" borderId="66" xfId="0" applyFont="1" applyBorder="1"/>
    <xf numFmtId="0" fontId="12" fillId="0" borderId="66" xfId="0" applyFont="1" applyBorder="1"/>
    <xf numFmtId="0" fontId="14" fillId="0" borderId="69" xfId="0" applyFont="1" applyBorder="1" applyAlignment="1">
      <alignment horizontal="right"/>
    </xf>
    <xf numFmtId="0" fontId="12" fillId="0" borderId="65" xfId="0" applyFont="1" applyBorder="1" applyAlignment="1">
      <alignment horizontal="right"/>
    </xf>
    <xf numFmtId="0" fontId="0" fillId="0" borderId="66" xfId="0" applyBorder="1" applyAlignment="1">
      <alignment horizontal="right"/>
    </xf>
    <xf numFmtId="0" fontId="0" fillId="0" borderId="64" xfId="0" applyBorder="1"/>
    <xf numFmtId="0" fontId="0" fillId="0" borderId="68" xfId="0" applyBorder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12D3-D41A-E744-A1CA-90C0164BFF5E}">
  <dimension ref="A1:E18"/>
  <sheetViews>
    <sheetView tabSelected="1" workbookViewId="0"/>
  </sheetViews>
  <sheetFormatPr baseColWidth="10" defaultRowHeight="15" x14ac:dyDescent="0.2"/>
  <cols>
    <col min="1" max="1" width="24.1640625" customWidth="1"/>
    <col min="2" max="2" width="18.6640625" customWidth="1"/>
  </cols>
  <sheetData>
    <row r="1" spans="1:5" x14ac:dyDescent="0.2">
      <c r="A1" t="s">
        <v>701</v>
      </c>
      <c r="B1" t="s">
        <v>702</v>
      </c>
      <c r="C1" t="s">
        <v>703</v>
      </c>
      <c r="D1" t="s">
        <v>705</v>
      </c>
      <c r="E1" t="s">
        <v>706</v>
      </c>
    </row>
    <row r="2" spans="1:5" x14ac:dyDescent="0.2">
      <c r="A2" t="s">
        <v>1</v>
      </c>
      <c r="B2" t="s">
        <v>2</v>
      </c>
      <c r="C2">
        <f>+VLOOKUP($A2,'Input File'!$B:$AM,26,FALSE)</f>
        <v>37.701593000000003</v>
      </c>
      <c r="D2">
        <f>+VLOOKUP($A2,'Input File'!$B:$AM,27,FALSE)</f>
        <v>-121.899072</v>
      </c>
      <c r="E2">
        <v>0</v>
      </c>
    </row>
    <row r="3" spans="1:5" x14ac:dyDescent="0.2">
      <c r="A3" t="s">
        <v>1</v>
      </c>
      <c r="B3" t="s">
        <v>612</v>
      </c>
      <c r="C3">
        <f>+VLOOKUP($A3,'Input File'!$B:$AM,29,FALSE)</f>
        <v>37.702677000000001</v>
      </c>
      <c r="D3">
        <f>+VLOOKUP($A3,'Input File'!$B:$AM,30,FALSE)</f>
        <v>-121.899263</v>
      </c>
      <c r="E3">
        <f>+VLOOKUP($A3,'Input File'!$B:$AM,7,FALSE)+VLOOKUP($A3,'Input File'!$B:$AM,9,FALSE)</f>
        <v>193</v>
      </c>
    </row>
    <row r="4" spans="1:5" x14ac:dyDescent="0.2">
      <c r="A4" t="s">
        <v>1</v>
      </c>
      <c r="B4" t="s">
        <v>683</v>
      </c>
      <c r="C4">
        <f>+VLOOKUP($A4,'Input File'!$B:$AM,31,FALSE)</f>
        <v>37.701653999999998</v>
      </c>
      <c r="D4">
        <f>+VLOOKUP($A4,'Input File'!$B:$AM,32,FALSE)</f>
        <v>-121.897476</v>
      </c>
      <c r="E4">
        <f>+VLOOKUP($A4,'Input File'!$B:$AM,7,FALSE)+VLOOKUP($A4,'Input File'!$B:$AM,8,FALSE)</f>
        <v>171</v>
      </c>
    </row>
    <row r="5" spans="1:5" x14ac:dyDescent="0.2">
      <c r="A5" t="s">
        <v>1</v>
      </c>
      <c r="B5" t="s">
        <v>698</v>
      </c>
      <c r="C5">
        <f>+VLOOKUP($A5,'Input File'!$B:$AM,33,FALSE)</f>
        <v>37.702818999999998</v>
      </c>
      <c r="D5">
        <f>+VLOOKUP($A5,'Input File'!$B:$AM,34,FALSE)</f>
        <v>-121.89661</v>
      </c>
      <c r="E5">
        <f>+VLOOKUP($A5,'Input File'!$B:$AM,7,FALSE)+VLOOKUP($A5,'Input File'!$B:$AM,19,FALSE)</f>
        <v>261</v>
      </c>
    </row>
    <row r="6" spans="1:5" x14ac:dyDescent="0.2">
      <c r="A6" t="s">
        <v>1</v>
      </c>
      <c r="B6" t="s">
        <v>699</v>
      </c>
      <c r="C6">
        <f>+VLOOKUP($A6,'Input File'!$B:$AM,35,FALSE)</f>
        <v>37.700544000000001</v>
      </c>
      <c r="D6">
        <f>+VLOOKUP($A6,'Input File'!$B:$AM,36,FALSE)</f>
        <v>-121.894907</v>
      </c>
      <c r="E6">
        <f>+VLOOKUP($A6,'Input File'!$B:$AM,7,FALSE)+VLOOKUP($A6,'Input File'!$B:$AM,19,FALSE)</f>
        <v>261</v>
      </c>
    </row>
    <row r="7" spans="1:5" x14ac:dyDescent="0.2">
      <c r="A7" t="s">
        <v>1</v>
      </c>
      <c r="B7" t="s">
        <v>704</v>
      </c>
      <c r="C7">
        <f>+VLOOKUP($A7,'Input File'!$B:$AM,37,FALSE)</f>
        <v>37.702821</v>
      </c>
      <c r="D7">
        <f>+VLOOKUP($A7,'Input File'!$B:$AM,38,FALSE)</f>
        <v>-121.899292</v>
      </c>
      <c r="E7">
        <f>+VLOOKUP($A7,'Input File'!$B:$AM,7,FALSE)+VLOOKUP($A7,'Input File'!$B:$AM,21,FALSE)</f>
        <v>182</v>
      </c>
    </row>
    <row r="8" spans="1:5" x14ac:dyDescent="0.2">
      <c r="A8" t="s">
        <v>23</v>
      </c>
      <c r="B8" t="s">
        <v>2</v>
      </c>
      <c r="C8">
        <f>+VLOOKUP($A8,'Input File'!$B:$AM,26,FALSE)</f>
        <v>37.699745999999998</v>
      </c>
      <c r="D8">
        <f>+VLOOKUP($A8,'Input File'!$B:$AM,27,FALSE)</f>
        <v>-121.92820500000001</v>
      </c>
      <c r="E8">
        <v>0</v>
      </c>
    </row>
    <row r="9" spans="1:5" x14ac:dyDescent="0.2">
      <c r="A9" t="s">
        <v>23</v>
      </c>
      <c r="B9" t="s">
        <v>612</v>
      </c>
      <c r="C9">
        <f>+VLOOKUP($A9,'Input File'!$B:$AM,29,FALSE)</f>
        <v>37.700778999999997</v>
      </c>
      <c r="D9">
        <f>+VLOOKUP($A9,'Input File'!$B:$AM,30,FALSE)</f>
        <v>-121.92701</v>
      </c>
      <c r="E9">
        <f>+VLOOKUP($A9,'Input File'!$B:$AM,7,FALSE)+VLOOKUP($A9,'Input File'!$B:$AM,9,FALSE)</f>
        <v>208.99999999999997</v>
      </c>
    </row>
    <row r="10" spans="1:5" x14ac:dyDescent="0.2">
      <c r="A10" t="s">
        <v>23</v>
      </c>
      <c r="B10" t="s">
        <v>683</v>
      </c>
      <c r="C10">
        <f>+VLOOKUP($A10,'Input File'!$B:$AM,31,FALSE)</f>
        <v>37.700558999999998</v>
      </c>
      <c r="D10">
        <f>+VLOOKUP($A10,'Input File'!$B:$AM,32,FALSE)</f>
        <v>-121.927741</v>
      </c>
      <c r="E10">
        <f>+VLOOKUP($A10,'Input File'!$B:$AM,7,FALSE)+VLOOKUP($A10,'Input File'!$B:$AM,8,FALSE)</f>
        <v>199</v>
      </c>
    </row>
    <row r="11" spans="1:5" x14ac:dyDescent="0.2">
      <c r="A11" t="s">
        <v>23</v>
      </c>
      <c r="B11" t="s">
        <v>698</v>
      </c>
      <c r="C11">
        <f>+VLOOKUP($A11,'Input File'!$B:$AM,33,FALSE)</f>
        <v>37.701027000000003</v>
      </c>
      <c r="D11">
        <f>+VLOOKUP($A11,'Input File'!$B:$AM,34,FALSE)</f>
        <v>-121.927173</v>
      </c>
      <c r="E11">
        <f>+VLOOKUP($A11,'Input File'!$B:$AM,7,FALSE)+VLOOKUP($A11,'Input File'!$B:$AM,19,FALSE)</f>
        <v>159</v>
      </c>
    </row>
    <row r="12" spans="1:5" x14ac:dyDescent="0.2">
      <c r="A12" t="s">
        <v>23</v>
      </c>
      <c r="B12" t="s">
        <v>699</v>
      </c>
      <c r="C12">
        <f>+VLOOKUP($A12,'Input File'!$B:$AM,35,FALSE)</f>
        <v>37.698675000000001</v>
      </c>
      <c r="D12">
        <f>+VLOOKUP($A12,'Input File'!$B:$AM,36,FALSE)</f>
        <v>-121.927818</v>
      </c>
      <c r="E12">
        <f>+VLOOKUP($A12,'Input File'!$B:$AM,7,FALSE)+VLOOKUP($A12,'Input File'!$B:$AM,19,FALSE)</f>
        <v>159</v>
      </c>
    </row>
    <row r="13" spans="1:5" x14ac:dyDescent="0.2">
      <c r="A13" t="s">
        <v>23</v>
      </c>
      <c r="B13" t="s">
        <v>704</v>
      </c>
      <c r="C13">
        <f>+VLOOKUP($A13,'Input File'!$B:$AM,37,FALSE)</f>
        <v>37.700831999999998</v>
      </c>
      <c r="D13">
        <f>+VLOOKUP($A13,'Input File'!$B:$AM,38,FALSE)</f>
        <v>-121.92707900000001</v>
      </c>
      <c r="E13">
        <f>+VLOOKUP($A13,'Input File'!$B:$AM,7,FALSE)+VLOOKUP($A13,'Input File'!$B:$AM,21,FALSE)</f>
        <v>201</v>
      </c>
    </row>
    <row r="14" spans="1:5" x14ac:dyDescent="0.2">
      <c r="A14" t="s">
        <v>697</v>
      </c>
      <c r="B14" t="s">
        <v>2</v>
      </c>
      <c r="C14">
        <f>+VLOOKUP($A14,'Input File'!$B:$AM,26,FALSE)</f>
        <v>37.696941000000002</v>
      </c>
      <c r="D14">
        <f>+VLOOKUP($A14,'Input File'!$B:$AM,27,FALSE)</f>
        <v>-122.126486</v>
      </c>
      <c r="E14">
        <v>0</v>
      </c>
    </row>
    <row r="15" spans="1:5" x14ac:dyDescent="0.2">
      <c r="A15" t="s">
        <v>697</v>
      </c>
      <c r="B15" t="s">
        <v>612</v>
      </c>
      <c r="C15">
        <f>+VLOOKUP($A15,'Input File'!$B:$AM,29,FALSE)</f>
        <v>37.696829000000001</v>
      </c>
      <c r="D15">
        <f>+VLOOKUP($A15,'Input File'!$B:$AM,30,FALSE)</f>
        <v>-122.125771</v>
      </c>
      <c r="E15">
        <f>+VLOOKUP($A15,'Input File'!$B:$AM,7,FALSE)+VLOOKUP($A15,'Input File'!$B:$AM,9,FALSE)</f>
        <v>96</v>
      </c>
    </row>
    <row r="16" spans="1:5" x14ac:dyDescent="0.2">
      <c r="A16" t="s">
        <v>697</v>
      </c>
      <c r="B16" t="s">
        <v>683</v>
      </c>
      <c r="C16">
        <f>+VLOOKUP($A16,'Input File'!$B:$AM,31,FALSE)</f>
        <v>37.697487000000002</v>
      </c>
      <c r="D16">
        <f>+VLOOKUP($A16,'Input File'!$B:$AM,32,FALSE)</f>
        <v>-122.12652</v>
      </c>
      <c r="E16">
        <f>+VLOOKUP($A16,'Input File'!$B:$AM,7,FALSE)+VLOOKUP($A16,'Input File'!$B:$AM,8,FALSE)</f>
        <v>117</v>
      </c>
    </row>
    <row r="17" spans="1:5" x14ac:dyDescent="0.2">
      <c r="A17" t="s">
        <v>697</v>
      </c>
      <c r="B17" t="s">
        <v>699</v>
      </c>
      <c r="C17">
        <f>+VLOOKUP($A17,'Input File'!$B:$AM,35,FALSE)</f>
        <v>37.69782</v>
      </c>
      <c r="D17">
        <f>+VLOOKUP($A17,'Input File'!$B:$AM,36,FALSE)</f>
        <v>-122.126549</v>
      </c>
      <c r="E17">
        <f>+VLOOKUP($A17,'Input File'!$B:$AM,7,FALSE)+VLOOKUP($A17,'Input File'!$B:$AM,19,FALSE)</f>
        <v>133</v>
      </c>
    </row>
    <row r="18" spans="1:5" x14ac:dyDescent="0.2">
      <c r="A18" t="s">
        <v>697</v>
      </c>
      <c r="B18" t="s">
        <v>704</v>
      </c>
      <c r="C18">
        <f>+VLOOKUP($A18,'Input File'!$B:$AM,37,FALSE)</f>
        <v>37.696936000000001</v>
      </c>
      <c r="D18">
        <f>+VLOOKUP($A18,'Input File'!$B:$AM,38,FALSE)</f>
        <v>-122.12567799999999</v>
      </c>
      <c r="E18">
        <f>+VLOOKUP($A18,'Input File'!$B:$AM,7,FALSE)+VLOOKUP($A18,'Input File'!$B:$AM,21,FALSE)</f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254B-822A-4524-867E-8A82DBA074E1}">
  <dimension ref="A1:N727"/>
  <sheetViews>
    <sheetView workbookViewId="0">
      <selection activeCell="G6" sqref="G6"/>
    </sheetView>
  </sheetViews>
  <sheetFormatPr baseColWidth="10" defaultColWidth="8.83203125" defaultRowHeight="15" x14ac:dyDescent="0.2"/>
  <cols>
    <col min="3" max="3" width="34.5" customWidth="1"/>
    <col min="4" max="4" width="14.5" style="88" customWidth="1"/>
    <col min="8" max="8" width="10.1640625" customWidth="1"/>
    <col min="9" max="9" width="13.83203125" customWidth="1"/>
    <col min="10" max="13" width="14.83203125" customWidth="1"/>
    <col min="14" max="14" width="88.1640625" customWidth="1"/>
  </cols>
  <sheetData>
    <row r="1" spans="1:14" ht="16" thickBot="1" x14ac:dyDescent="0.25"/>
    <row r="2" spans="1:14" ht="16" thickBot="1" x14ac:dyDescent="0.25">
      <c r="A2" s="91" t="s">
        <v>589</v>
      </c>
      <c r="B2" s="91"/>
      <c r="C2" s="91"/>
      <c r="D2" s="187"/>
      <c r="E2" s="183"/>
      <c r="F2" s="183"/>
      <c r="G2" s="183" t="s">
        <v>593</v>
      </c>
      <c r="H2" s="183"/>
      <c r="I2" s="183"/>
      <c r="J2" s="93"/>
      <c r="K2" s="183" t="s">
        <v>18</v>
      </c>
      <c r="L2" s="183"/>
      <c r="M2" s="184"/>
    </row>
    <row r="3" spans="1:14" ht="16" thickBot="1" x14ac:dyDescent="0.25">
      <c r="B3" s="75"/>
      <c r="C3" s="76"/>
      <c r="D3" s="83" t="s">
        <v>514</v>
      </c>
      <c r="E3" s="182" t="s">
        <v>348</v>
      </c>
      <c r="F3" s="182"/>
      <c r="G3" s="182"/>
      <c r="H3" s="83" t="s">
        <v>433</v>
      </c>
      <c r="I3" s="83" t="s">
        <v>492</v>
      </c>
      <c r="J3" s="83" t="s">
        <v>357</v>
      </c>
      <c r="K3" s="84"/>
      <c r="L3" s="185" t="s">
        <v>17</v>
      </c>
      <c r="M3" s="186"/>
      <c r="N3" s="48" t="s">
        <v>28</v>
      </c>
    </row>
    <row r="4" spans="1:14" ht="16" thickBot="1" x14ac:dyDescent="0.25">
      <c r="B4" s="5"/>
      <c r="C4" s="1"/>
      <c r="D4" s="80" t="s">
        <v>490</v>
      </c>
      <c r="E4" s="176" t="s">
        <v>349</v>
      </c>
      <c r="F4" s="176"/>
      <c r="G4" s="176"/>
      <c r="H4" s="72" t="s">
        <v>434</v>
      </c>
      <c r="I4" s="72" t="s">
        <v>351</v>
      </c>
      <c r="J4" s="72" t="s">
        <v>7</v>
      </c>
      <c r="K4" s="9"/>
      <c r="L4" s="81" t="s">
        <v>12</v>
      </c>
      <c r="M4" s="82" t="s">
        <v>15</v>
      </c>
      <c r="N4" s="51"/>
    </row>
    <row r="5" spans="1:14" ht="16" thickBot="1" x14ac:dyDescent="0.25">
      <c r="B5" s="5"/>
      <c r="C5" s="1"/>
      <c r="D5" s="80" t="s">
        <v>2</v>
      </c>
      <c r="E5" s="72">
        <v>1</v>
      </c>
      <c r="F5" s="72">
        <v>2</v>
      </c>
      <c r="G5" s="72">
        <v>3</v>
      </c>
      <c r="H5" s="72" t="s">
        <v>435</v>
      </c>
      <c r="I5" s="72" t="s">
        <v>2</v>
      </c>
      <c r="J5" s="72" t="s">
        <v>2</v>
      </c>
      <c r="K5" s="11" t="s">
        <v>29</v>
      </c>
      <c r="L5" s="81" t="s">
        <v>13</v>
      </c>
      <c r="M5" s="82" t="s">
        <v>16</v>
      </c>
      <c r="N5" s="51"/>
    </row>
    <row r="6" spans="1:14" ht="16" thickBot="1" x14ac:dyDescent="0.25">
      <c r="B6" s="12" t="s">
        <v>20</v>
      </c>
      <c r="C6" s="13" t="s">
        <v>19</v>
      </c>
      <c r="D6" s="13"/>
      <c r="E6" s="13"/>
      <c r="F6" s="13"/>
      <c r="G6" s="13"/>
      <c r="H6" s="13"/>
      <c r="I6" s="13"/>
      <c r="J6" s="13"/>
      <c r="K6" s="15" t="s">
        <v>31</v>
      </c>
      <c r="L6" s="16" t="s">
        <v>14</v>
      </c>
      <c r="M6" s="17" t="s">
        <v>14</v>
      </c>
      <c r="N6" s="51"/>
    </row>
    <row r="7" spans="1:14" x14ac:dyDescent="0.2">
      <c r="A7" s="20"/>
      <c r="B7" s="18" t="s">
        <v>500</v>
      </c>
      <c r="C7" s="30" t="s">
        <v>431</v>
      </c>
      <c r="D7" s="85">
        <v>0</v>
      </c>
      <c r="E7" s="65">
        <v>2.7777777777777776E-2</v>
      </c>
      <c r="F7" s="65"/>
      <c r="G7" s="22"/>
      <c r="H7" s="65">
        <v>5.2083333333333336E-2</v>
      </c>
      <c r="I7" s="66">
        <v>3.3333333333333333E-2</v>
      </c>
      <c r="J7" s="66">
        <v>4.027777777777778E-2</v>
      </c>
      <c r="K7" s="22" t="s">
        <v>48</v>
      </c>
      <c r="L7" s="67">
        <v>2.4305555555555556E-2</v>
      </c>
      <c r="M7" s="68">
        <v>3.9583333333333331E-2</v>
      </c>
      <c r="N7" s="49" t="s">
        <v>538</v>
      </c>
    </row>
    <row r="8" spans="1:14" ht="16" thickBot="1" x14ac:dyDescent="0.25">
      <c r="A8" s="20"/>
      <c r="B8" s="19"/>
      <c r="C8" s="31"/>
      <c r="D8" s="86"/>
      <c r="E8" s="38"/>
      <c r="F8" s="37"/>
      <c r="G8" s="37"/>
      <c r="H8" s="37"/>
      <c r="I8" s="44"/>
      <c r="J8" s="44"/>
      <c r="K8" s="37"/>
      <c r="L8" s="45"/>
      <c r="M8" s="46"/>
      <c r="N8" s="50"/>
    </row>
    <row r="9" spans="1:14" x14ac:dyDescent="0.2">
      <c r="B9" s="18" t="s">
        <v>500</v>
      </c>
      <c r="C9" s="30" t="s">
        <v>432</v>
      </c>
      <c r="D9" s="87">
        <v>4.3750000000000004E-2</v>
      </c>
      <c r="E9" s="65">
        <v>9.0277777777777776E-2</v>
      </c>
      <c r="F9" s="65"/>
      <c r="G9" s="22"/>
      <c r="H9" s="65">
        <v>0.11875000000000001</v>
      </c>
      <c r="I9" s="66">
        <v>9.7222222222222224E-2</v>
      </c>
      <c r="J9" s="66">
        <v>8.6805555555555566E-2</v>
      </c>
      <c r="K9" s="22" t="s">
        <v>48</v>
      </c>
      <c r="L9" s="67">
        <v>2.1527777777777781E-2</v>
      </c>
      <c r="M9" s="68">
        <v>1.6666666666666666E-2</v>
      </c>
      <c r="N9" s="49" t="s">
        <v>489</v>
      </c>
    </row>
    <row r="10" spans="1:14" ht="16" thickBot="1" x14ac:dyDescent="0.25">
      <c r="B10" s="19"/>
      <c r="C10" s="31"/>
      <c r="D10" s="89"/>
      <c r="E10" s="38"/>
      <c r="F10" s="37"/>
      <c r="G10" s="37"/>
      <c r="H10" s="37"/>
      <c r="I10" s="44"/>
      <c r="J10" s="44"/>
      <c r="K10" s="37"/>
      <c r="L10" s="45"/>
      <c r="M10" s="46"/>
      <c r="N10" s="50"/>
    </row>
    <row r="11" spans="1:14" x14ac:dyDescent="0.2">
      <c r="B11" s="18" t="s">
        <v>500</v>
      </c>
      <c r="C11" s="30" t="s">
        <v>436</v>
      </c>
      <c r="D11" s="65">
        <v>4.8611111111111112E-2</v>
      </c>
      <c r="E11" s="65">
        <v>0.15208333333333332</v>
      </c>
      <c r="F11" s="65"/>
      <c r="G11" s="22"/>
      <c r="H11" s="65">
        <v>0.14652777777777778</v>
      </c>
      <c r="I11" s="66">
        <v>0.14097222222222222</v>
      </c>
      <c r="J11" s="66">
        <v>0.15208333333333332</v>
      </c>
      <c r="K11" s="22" t="s">
        <v>48</v>
      </c>
      <c r="L11" s="67">
        <v>1.5972222222222224E-2</v>
      </c>
      <c r="M11" s="68">
        <v>2.013888888888889E-2</v>
      </c>
      <c r="N11" s="49" t="s">
        <v>489</v>
      </c>
    </row>
    <row r="12" spans="1:14" ht="16" thickBot="1" x14ac:dyDescent="0.25">
      <c r="B12" s="19"/>
      <c r="C12" s="31"/>
      <c r="D12" s="89"/>
      <c r="E12" s="38"/>
      <c r="F12" s="37"/>
      <c r="G12" s="37"/>
      <c r="H12" s="37"/>
      <c r="I12" s="44"/>
      <c r="J12" s="44"/>
      <c r="K12" s="37"/>
      <c r="L12" s="45"/>
      <c r="M12" s="46"/>
      <c r="N12" s="50" t="s">
        <v>491</v>
      </c>
    </row>
    <row r="13" spans="1:14" x14ac:dyDescent="0.2">
      <c r="B13" s="18" t="s">
        <v>500</v>
      </c>
      <c r="C13" s="30" t="s">
        <v>191</v>
      </c>
      <c r="D13" s="65">
        <v>7.7777777777777779E-2</v>
      </c>
      <c r="E13" s="65">
        <v>8.8888888888888892E-2</v>
      </c>
      <c r="F13" s="65"/>
      <c r="G13" s="22"/>
      <c r="H13" s="65">
        <v>0.11180555555555556</v>
      </c>
      <c r="I13" s="66">
        <v>0.11527777777777777</v>
      </c>
      <c r="J13" s="66">
        <v>0.10972222222222222</v>
      </c>
      <c r="K13" s="22" t="s">
        <v>96</v>
      </c>
      <c r="L13" s="67">
        <v>2.0833333333333332E-2</v>
      </c>
      <c r="M13" s="68">
        <v>2.0833333333333332E-2</v>
      </c>
      <c r="N13" s="49" t="s">
        <v>494</v>
      </c>
    </row>
    <row r="14" spans="1:14" ht="16" thickBot="1" x14ac:dyDescent="0.25">
      <c r="B14" s="19"/>
      <c r="C14" s="31"/>
      <c r="D14" s="89"/>
      <c r="E14" s="38"/>
      <c r="F14" s="37"/>
      <c r="G14" s="37"/>
      <c r="H14" s="37"/>
      <c r="I14" s="44"/>
      <c r="J14" s="44"/>
      <c r="K14" s="37" t="s">
        <v>493</v>
      </c>
      <c r="L14" s="45"/>
      <c r="M14" s="46"/>
      <c r="N14" s="50" t="s">
        <v>495</v>
      </c>
    </row>
    <row r="15" spans="1:14" x14ac:dyDescent="0.2">
      <c r="B15" s="18" t="s">
        <v>500</v>
      </c>
      <c r="C15" s="30" t="s">
        <v>437</v>
      </c>
      <c r="D15" s="22">
        <v>0</v>
      </c>
      <c r="E15" s="65">
        <v>4.3750000000000004E-2</v>
      </c>
      <c r="F15" s="65"/>
      <c r="G15" s="22"/>
      <c r="H15" s="65">
        <v>3.4027777777777775E-2</v>
      </c>
      <c r="I15" s="66">
        <v>1.1805555555555555E-2</v>
      </c>
      <c r="J15" s="66">
        <v>1.3194444444444444E-2</v>
      </c>
      <c r="K15" s="22" t="s">
        <v>96</v>
      </c>
      <c r="L15" s="67">
        <v>2.013888888888889E-2</v>
      </c>
      <c r="M15" s="68">
        <v>2.013888888888889E-2</v>
      </c>
      <c r="N15" s="49" t="s">
        <v>496</v>
      </c>
    </row>
    <row r="16" spans="1:14" ht="16" thickBot="1" x14ac:dyDescent="0.25">
      <c r="B16" s="19"/>
      <c r="C16" s="31"/>
      <c r="D16" s="89"/>
      <c r="E16" s="38"/>
      <c r="F16" s="37"/>
      <c r="G16" s="37"/>
      <c r="H16" s="37"/>
      <c r="I16" s="44"/>
      <c r="J16" s="44"/>
      <c r="K16" s="37"/>
      <c r="L16" s="45"/>
      <c r="M16" s="46"/>
      <c r="N16" s="50"/>
    </row>
    <row r="17" spans="2:14" x14ac:dyDescent="0.2">
      <c r="B17" s="18" t="s">
        <v>500</v>
      </c>
      <c r="C17" s="30" t="s">
        <v>438</v>
      </c>
      <c r="D17" s="65">
        <v>5.1388888888888894E-2</v>
      </c>
      <c r="E17" s="65"/>
      <c r="F17" s="65"/>
      <c r="G17" s="22"/>
      <c r="H17" s="65">
        <v>0.13055555555555556</v>
      </c>
      <c r="I17" s="66">
        <v>0.14444444444444446</v>
      </c>
      <c r="J17" s="66"/>
      <c r="K17" s="22" t="s">
        <v>96</v>
      </c>
      <c r="L17" s="67">
        <v>2.361111111111111E-2</v>
      </c>
      <c r="M17" s="68"/>
      <c r="N17" s="49" t="s">
        <v>489</v>
      </c>
    </row>
    <row r="18" spans="2:14" ht="16" thickBot="1" x14ac:dyDescent="0.25">
      <c r="B18" s="19"/>
      <c r="C18" s="31"/>
      <c r="D18" s="89"/>
      <c r="E18" s="38"/>
      <c r="F18" s="37"/>
      <c r="G18" s="37"/>
      <c r="H18" s="37"/>
      <c r="I18" s="44"/>
      <c r="J18" s="44"/>
      <c r="K18" s="37"/>
      <c r="L18" s="45"/>
      <c r="M18" s="46"/>
      <c r="N18" s="50" t="s">
        <v>497</v>
      </c>
    </row>
    <row r="19" spans="2:14" x14ac:dyDescent="0.2">
      <c r="B19" s="18" t="s">
        <v>500</v>
      </c>
      <c r="C19" s="30" t="s">
        <v>193</v>
      </c>
      <c r="D19" s="65">
        <v>3.888888888888889E-2</v>
      </c>
      <c r="E19" s="65">
        <v>0.10972222222222222</v>
      </c>
      <c r="F19" s="65"/>
      <c r="G19" s="22"/>
      <c r="H19" s="65">
        <v>0.11944444444444445</v>
      </c>
      <c r="I19" s="66">
        <v>9.1666666666666674E-2</v>
      </c>
      <c r="J19" s="66">
        <v>0.10277777777777779</v>
      </c>
      <c r="K19" s="22" t="s">
        <v>48</v>
      </c>
      <c r="L19" s="67">
        <v>1.8055555555555557E-2</v>
      </c>
      <c r="M19" s="68">
        <v>1.8055555555555557E-2</v>
      </c>
      <c r="N19" s="49" t="s">
        <v>494</v>
      </c>
    </row>
    <row r="20" spans="2:14" ht="16" thickBot="1" x14ac:dyDescent="0.25">
      <c r="B20" s="19"/>
      <c r="C20" s="31"/>
      <c r="D20" s="89"/>
      <c r="E20" s="38"/>
      <c r="F20" s="37"/>
      <c r="G20" s="37"/>
      <c r="H20" s="37"/>
      <c r="I20" s="44"/>
      <c r="J20" s="44"/>
      <c r="K20" s="37"/>
      <c r="L20" s="45"/>
      <c r="M20" s="46"/>
      <c r="N20" s="50" t="s">
        <v>498</v>
      </c>
    </row>
    <row r="21" spans="2:14" x14ac:dyDescent="0.2">
      <c r="B21" s="18" t="s">
        <v>500</v>
      </c>
      <c r="C21" s="30" t="s">
        <v>439</v>
      </c>
      <c r="D21" s="65">
        <v>6.9444444444444434E-2</v>
      </c>
      <c r="E21" s="65">
        <v>0.11458333333333333</v>
      </c>
      <c r="F21" s="65"/>
      <c r="G21" s="22"/>
      <c r="H21" s="65">
        <v>9.5833333333333326E-2</v>
      </c>
      <c r="I21" s="66">
        <v>8.3333333333333329E-2</v>
      </c>
      <c r="J21" s="66">
        <v>0.10069444444444443</v>
      </c>
      <c r="K21" s="22" t="s">
        <v>94</v>
      </c>
      <c r="L21" s="67">
        <v>1.5972222222222224E-2</v>
      </c>
      <c r="M21" s="68">
        <v>1.5972222222222224E-2</v>
      </c>
      <c r="N21" s="49" t="s">
        <v>494</v>
      </c>
    </row>
    <row r="22" spans="2:14" ht="16" thickBot="1" x14ac:dyDescent="0.25">
      <c r="B22" s="19"/>
      <c r="C22" s="31"/>
      <c r="D22" s="89"/>
      <c r="E22" s="38"/>
      <c r="F22" s="37"/>
      <c r="G22" s="37"/>
      <c r="H22" s="37"/>
      <c r="I22" s="44"/>
      <c r="J22" s="44"/>
      <c r="K22" s="37"/>
      <c r="L22" s="45"/>
      <c r="M22" s="46"/>
      <c r="N22" s="50"/>
    </row>
    <row r="23" spans="2:14" x14ac:dyDescent="0.2">
      <c r="B23" s="18" t="s">
        <v>500</v>
      </c>
      <c r="C23" s="30" t="s">
        <v>195</v>
      </c>
      <c r="D23" s="65">
        <v>5.5555555555555552E-2</v>
      </c>
      <c r="E23" s="65">
        <v>8.1944444444444445E-2</v>
      </c>
      <c r="F23" s="65"/>
      <c r="G23" s="22"/>
      <c r="H23" s="65">
        <v>0.10694444444444444</v>
      </c>
      <c r="I23" s="66"/>
      <c r="J23" s="66">
        <v>9.4444444444444442E-2</v>
      </c>
      <c r="K23" s="22" t="s">
        <v>48</v>
      </c>
      <c r="L23" s="67">
        <v>1.8055555555555557E-2</v>
      </c>
      <c r="M23" s="68">
        <v>1.8055555555555557E-2</v>
      </c>
      <c r="N23" s="49" t="s">
        <v>494</v>
      </c>
    </row>
    <row r="24" spans="2:14" ht="16" thickBot="1" x14ac:dyDescent="0.25">
      <c r="B24" s="19"/>
      <c r="C24" s="31"/>
      <c r="D24" s="89"/>
      <c r="E24" s="38"/>
      <c r="F24" s="37"/>
      <c r="G24" s="37"/>
      <c r="H24" s="37"/>
      <c r="I24" s="44"/>
      <c r="J24" s="44"/>
      <c r="K24" s="37"/>
      <c r="L24" s="45"/>
      <c r="M24" s="46"/>
      <c r="N24" s="50" t="s">
        <v>499</v>
      </c>
    </row>
    <row r="25" spans="2:14" x14ac:dyDescent="0.2">
      <c r="B25" s="18" t="s">
        <v>500</v>
      </c>
      <c r="C25" s="30" t="s">
        <v>440</v>
      </c>
      <c r="D25" s="65">
        <v>2.9166666666666664E-2</v>
      </c>
      <c r="E25" s="65"/>
      <c r="F25" s="65"/>
      <c r="G25" s="22"/>
      <c r="H25" s="22"/>
      <c r="I25" s="66"/>
      <c r="J25" s="66"/>
      <c r="K25" s="22" t="s">
        <v>502</v>
      </c>
      <c r="L25" s="67"/>
      <c r="M25" s="68"/>
      <c r="N25" s="49" t="s">
        <v>505</v>
      </c>
    </row>
    <row r="26" spans="2:14" ht="16" thickBot="1" x14ac:dyDescent="0.25">
      <c r="B26" s="19"/>
      <c r="C26" s="31"/>
      <c r="D26" s="89"/>
      <c r="E26" s="38"/>
      <c r="F26" s="37"/>
      <c r="G26" s="37"/>
      <c r="H26" s="37"/>
      <c r="I26" s="44"/>
      <c r="J26" s="44"/>
      <c r="K26" s="37"/>
      <c r="L26" s="45"/>
      <c r="M26" s="46"/>
      <c r="N26" s="50" t="s">
        <v>489</v>
      </c>
    </row>
    <row r="27" spans="2:14" x14ac:dyDescent="0.2">
      <c r="B27" s="18" t="s">
        <v>500</v>
      </c>
      <c r="C27" s="30" t="s">
        <v>441</v>
      </c>
      <c r="D27" s="22">
        <v>0</v>
      </c>
      <c r="E27" s="65">
        <v>7.2222222222222229E-2</v>
      </c>
      <c r="F27" s="65"/>
      <c r="G27" s="22"/>
      <c r="H27" s="22"/>
      <c r="I27" s="66"/>
      <c r="J27" s="66"/>
      <c r="K27" s="22" t="s">
        <v>48</v>
      </c>
      <c r="L27" s="67"/>
      <c r="M27" s="68"/>
      <c r="N27" s="49" t="s">
        <v>503</v>
      </c>
    </row>
    <row r="28" spans="2:14" ht="16" thickBot="1" x14ac:dyDescent="0.25">
      <c r="B28" s="19"/>
      <c r="C28" s="31"/>
      <c r="D28" s="89"/>
      <c r="E28" s="38"/>
      <c r="F28" s="37"/>
      <c r="G28" s="37"/>
      <c r="H28" s="37"/>
      <c r="I28" s="44"/>
      <c r="J28" s="44"/>
      <c r="K28" s="37"/>
      <c r="L28" s="45"/>
      <c r="M28" s="46"/>
      <c r="N28" s="50"/>
    </row>
    <row r="29" spans="2:14" x14ac:dyDescent="0.2">
      <c r="B29" s="18" t="s">
        <v>500</v>
      </c>
      <c r="C29" s="30" t="s">
        <v>442</v>
      </c>
      <c r="D29" s="22">
        <v>0</v>
      </c>
      <c r="E29" s="65"/>
      <c r="F29" s="65"/>
      <c r="G29" s="22"/>
      <c r="H29" s="22"/>
      <c r="I29" s="66"/>
      <c r="J29" s="66">
        <v>1.9444444444444445E-2</v>
      </c>
      <c r="K29" s="22" t="s">
        <v>94</v>
      </c>
      <c r="L29" s="67"/>
      <c r="M29" s="68"/>
      <c r="N29" s="49" t="s">
        <v>504</v>
      </c>
    </row>
    <row r="30" spans="2:14" ht="16" thickBot="1" x14ac:dyDescent="0.25">
      <c r="B30" s="19"/>
      <c r="C30" s="31"/>
      <c r="D30" s="89"/>
      <c r="E30" s="38"/>
      <c r="F30" s="37"/>
      <c r="G30" s="37"/>
      <c r="H30" s="37"/>
      <c r="I30" s="44"/>
      <c r="J30" s="44"/>
      <c r="K30" s="37"/>
      <c r="L30" s="45"/>
      <c r="M30" s="46"/>
      <c r="N30" s="50"/>
    </row>
    <row r="31" spans="2:14" x14ac:dyDescent="0.2">
      <c r="B31" s="18" t="s">
        <v>500</v>
      </c>
      <c r="C31" s="30" t="s">
        <v>199</v>
      </c>
      <c r="D31" s="65">
        <v>0.12847222222222224</v>
      </c>
      <c r="E31" s="65">
        <v>0.15833333333333333</v>
      </c>
      <c r="F31" s="65"/>
      <c r="G31" s="22"/>
      <c r="H31" s="65">
        <v>0.20416666666666669</v>
      </c>
      <c r="I31" s="66" t="s">
        <v>507</v>
      </c>
      <c r="J31" s="66">
        <v>0.16388888888888889</v>
      </c>
      <c r="K31" s="22" t="s">
        <v>48</v>
      </c>
      <c r="L31" s="67">
        <v>1.6666666666666666E-2</v>
      </c>
      <c r="M31" s="68">
        <v>2.1527777777777781E-2</v>
      </c>
      <c r="N31" s="49" t="s">
        <v>508</v>
      </c>
    </row>
    <row r="32" spans="2:14" ht="16" thickBot="1" x14ac:dyDescent="0.25">
      <c r="B32" s="19"/>
      <c r="C32" s="31"/>
      <c r="D32" s="89" t="s">
        <v>506</v>
      </c>
      <c r="E32" s="38"/>
      <c r="F32" s="37"/>
      <c r="G32" s="37"/>
      <c r="H32" s="37"/>
      <c r="I32" s="44"/>
      <c r="J32" s="44"/>
      <c r="K32" s="37"/>
      <c r="L32" s="45"/>
      <c r="M32" s="46"/>
      <c r="N32" s="50" t="s">
        <v>200</v>
      </c>
    </row>
    <row r="33" spans="2:14" x14ac:dyDescent="0.2">
      <c r="B33" s="18" t="s">
        <v>500</v>
      </c>
      <c r="C33" s="30" t="s">
        <v>443</v>
      </c>
      <c r="D33" s="22">
        <v>0</v>
      </c>
      <c r="E33" s="65"/>
      <c r="F33" s="65"/>
      <c r="G33" s="22"/>
      <c r="H33" s="22"/>
      <c r="I33" s="66"/>
      <c r="J33" s="66"/>
      <c r="K33" s="22" t="s">
        <v>94</v>
      </c>
      <c r="L33" s="67"/>
      <c r="M33" s="68"/>
      <c r="N33" s="49" t="s">
        <v>512</v>
      </c>
    </row>
    <row r="34" spans="2:14" ht="16" thickBot="1" x14ac:dyDescent="0.25">
      <c r="B34" s="19"/>
      <c r="C34" s="31"/>
      <c r="D34" s="89"/>
      <c r="E34" s="38"/>
      <c r="F34" s="37"/>
      <c r="G34" s="37"/>
      <c r="H34" s="37"/>
      <c r="I34" s="44"/>
      <c r="J34" s="44"/>
      <c r="K34" s="37"/>
      <c r="L34" s="45"/>
      <c r="M34" s="46"/>
      <c r="N34" s="50"/>
    </row>
    <row r="35" spans="2:14" x14ac:dyDescent="0.2">
      <c r="B35" s="18" t="s">
        <v>500</v>
      </c>
      <c r="C35" s="30" t="s">
        <v>444</v>
      </c>
      <c r="D35" s="22">
        <v>0</v>
      </c>
      <c r="E35" s="65"/>
      <c r="F35" s="65"/>
      <c r="G35" s="22"/>
      <c r="H35" s="22"/>
      <c r="I35" s="66"/>
      <c r="J35" s="66"/>
      <c r="K35" s="22" t="s">
        <v>94</v>
      </c>
      <c r="L35" s="67"/>
      <c r="M35" s="68"/>
      <c r="N35" s="49" t="s">
        <v>513</v>
      </c>
    </row>
    <row r="36" spans="2:14" ht="16" thickBot="1" x14ac:dyDescent="0.25">
      <c r="B36" s="19"/>
      <c r="C36" s="31"/>
      <c r="D36" s="89"/>
      <c r="E36" s="38"/>
      <c r="F36" s="37"/>
      <c r="G36" s="37"/>
      <c r="H36" s="37"/>
      <c r="I36" s="44"/>
      <c r="J36" s="44"/>
      <c r="K36" s="37"/>
      <c r="L36" s="45"/>
      <c r="M36" s="46"/>
      <c r="N36" s="50"/>
    </row>
    <row r="37" spans="2:14" x14ac:dyDescent="0.2">
      <c r="B37" s="18" t="s">
        <v>500</v>
      </c>
      <c r="C37" s="30" t="s">
        <v>445</v>
      </c>
      <c r="D37" s="22">
        <v>0</v>
      </c>
      <c r="E37" s="65">
        <v>7.0833333333333331E-2</v>
      </c>
      <c r="F37" s="65"/>
      <c r="G37" s="22"/>
      <c r="H37" s="65">
        <v>7.2916666666666671E-2</v>
      </c>
      <c r="I37" s="66"/>
      <c r="J37" s="66">
        <v>4.5138888888888888E-2</v>
      </c>
      <c r="K37" s="22" t="s">
        <v>94</v>
      </c>
      <c r="L37" s="67">
        <v>1.3888888888888888E-2</v>
      </c>
      <c r="M37" s="68"/>
      <c r="N37" s="49" t="s">
        <v>515</v>
      </c>
    </row>
    <row r="38" spans="2:14" ht="16" thickBot="1" x14ac:dyDescent="0.25">
      <c r="B38" s="19"/>
      <c r="C38" s="31"/>
      <c r="D38" s="89"/>
      <c r="E38" s="38"/>
      <c r="F38" s="37"/>
      <c r="G38" s="37"/>
      <c r="H38" s="37"/>
      <c r="I38" s="44"/>
      <c r="J38" s="44"/>
      <c r="K38" s="37"/>
      <c r="L38" s="45"/>
      <c r="M38" s="46"/>
      <c r="N38" s="50" t="s">
        <v>516</v>
      </c>
    </row>
    <row r="39" spans="2:14" x14ac:dyDescent="0.2">
      <c r="B39" s="18" t="s">
        <v>500</v>
      </c>
      <c r="C39" s="30" t="s">
        <v>446</v>
      </c>
      <c r="D39" s="22">
        <v>0</v>
      </c>
      <c r="E39" s="65">
        <v>4.4444444444444446E-2</v>
      </c>
      <c r="F39" s="65"/>
      <c r="G39" s="22"/>
      <c r="H39" s="65">
        <v>6.458333333333334E-2</v>
      </c>
      <c r="I39" s="66"/>
      <c r="J39" s="66">
        <v>3.8194444444444441E-2</v>
      </c>
      <c r="K39" s="22" t="s">
        <v>94</v>
      </c>
      <c r="L39" s="67">
        <v>1.2499999999999999E-2</v>
      </c>
      <c r="M39" s="68"/>
      <c r="N39" s="49" t="s">
        <v>517</v>
      </c>
    </row>
    <row r="40" spans="2:14" ht="16" thickBot="1" x14ac:dyDescent="0.25">
      <c r="B40" s="19"/>
      <c r="C40" s="31"/>
      <c r="D40" s="89"/>
      <c r="E40" s="38"/>
      <c r="F40" s="37"/>
      <c r="G40" s="37"/>
      <c r="H40" s="37"/>
      <c r="I40" s="44"/>
      <c r="J40" s="44"/>
      <c r="K40" s="37"/>
      <c r="L40" s="45"/>
      <c r="M40" s="46"/>
      <c r="N40" s="50" t="s">
        <v>518</v>
      </c>
    </row>
    <row r="41" spans="2:14" x14ac:dyDescent="0.2">
      <c r="B41" s="18" t="s">
        <v>500</v>
      </c>
      <c r="C41" s="30" t="s">
        <v>447</v>
      </c>
      <c r="D41" s="65">
        <v>4.5833333333333337E-2</v>
      </c>
      <c r="E41" s="65">
        <v>0.12847222222222224</v>
      </c>
      <c r="F41" s="65"/>
      <c r="G41" s="22"/>
      <c r="H41" s="22"/>
      <c r="I41" s="66"/>
      <c r="J41" s="66">
        <v>4.9305555555555554E-2</v>
      </c>
      <c r="K41" s="22" t="s">
        <v>48</v>
      </c>
      <c r="L41" s="67"/>
      <c r="M41" s="68"/>
      <c r="N41" s="49" t="s">
        <v>226</v>
      </c>
    </row>
    <row r="42" spans="2:14" ht="16" thickBot="1" x14ac:dyDescent="0.25">
      <c r="B42" s="19"/>
      <c r="C42" s="31"/>
      <c r="D42" s="89"/>
      <c r="E42" s="38"/>
      <c r="F42" s="37"/>
      <c r="G42" s="37"/>
      <c r="H42" s="37"/>
      <c r="I42" s="44"/>
      <c r="J42" s="44"/>
      <c r="K42" s="37"/>
      <c r="L42" s="45"/>
      <c r="M42" s="46"/>
      <c r="N42" s="50"/>
    </row>
    <row r="43" spans="2:14" x14ac:dyDescent="0.2">
      <c r="B43" s="18" t="s">
        <v>500</v>
      </c>
      <c r="C43" s="30" t="s">
        <v>448</v>
      </c>
      <c r="D43" s="22">
        <v>0</v>
      </c>
      <c r="E43" s="65"/>
      <c r="F43" s="65"/>
      <c r="G43" s="22"/>
      <c r="H43" s="65">
        <v>4.6527777777777779E-2</v>
      </c>
      <c r="I43" s="66"/>
      <c r="J43" s="66">
        <v>4.7222222222222221E-2</v>
      </c>
      <c r="K43" s="22" t="s">
        <v>94</v>
      </c>
      <c r="L43" s="67">
        <v>1.3888888888888888E-2</v>
      </c>
      <c r="M43" s="68"/>
      <c r="N43" s="49" t="s">
        <v>519</v>
      </c>
    </row>
    <row r="44" spans="2:14" ht="16" thickBot="1" x14ac:dyDescent="0.25">
      <c r="B44" s="19"/>
      <c r="C44" s="31"/>
      <c r="D44" s="89"/>
      <c r="E44" s="38"/>
      <c r="F44" s="37"/>
      <c r="G44" s="37"/>
      <c r="H44" s="37"/>
      <c r="I44" s="44"/>
      <c r="J44" s="44"/>
      <c r="K44" s="37"/>
      <c r="L44" s="45"/>
      <c r="M44" s="46"/>
      <c r="N44" s="50" t="s">
        <v>360</v>
      </c>
    </row>
    <row r="45" spans="2:14" x14ac:dyDescent="0.2">
      <c r="B45" s="18" t="s">
        <v>500</v>
      </c>
      <c r="C45" s="30" t="s">
        <v>449</v>
      </c>
      <c r="D45" s="22">
        <v>0</v>
      </c>
      <c r="E45" s="65">
        <v>5.7638888888888885E-2</v>
      </c>
      <c r="F45" s="65"/>
      <c r="G45" s="22"/>
      <c r="H45" s="22"/>
      <c r="I45" s="66"/>
      <c r="J45" s="66" t="s">
        <v>520</v>
      </c>
      <c r="K45" s="22" t="s">
        <v>94</v>
      </c>
      <c r="L45" s="67"/>
      <c r="M45" s="68"/>
      <c r="N45" s="49" t="s">
        <v>521</v>
      </c>
    </row>
    <row r="46" spans="2:14" ht="16" thickBot="1" x14ac:dyDescent="0.25">
      <c r="B46" s="19"/>
      <c r="C46" s="31"/>
      <c r="D46" s="89"/>
      <c r="E46" s="38"/>
      <c r="F46" s="37"/>
      <c r="G46" s="37"/>
      <c r="H46" s="37"/>
      <c r="I46" s="44"/>
      <c r="J46" s="44"/>
      <c r="K46" s="37"/>
      <c r="L46" s="45"/>
      <c r="M46" s="46"/>
      <c r="N46" s="50"/>
    </row>
    <row r="47" spans="2:14" x14ac:dyDescent="0.2">
      <c r="B47" s="18" t="s">
        <v>500</v>
      </c>
      <c r="C47" s="30" t="s">
        <v>450</v>
      </c>
      <c r="D47" s="22">
        <v>0</v>
      </c>
      <c r="E47" s="65">
        <v>0</v>
      </c>
      <c r="F47" s="65"/>
      <c r="G47" s="22"/>
      <c r="H47" s="22"/>
      <c r="I47" s="66"/>
      <c r="J47" s="66"/>
      <c r="K47" s="22" t="s">
        <v>94</v>
      </c>
      <c r="L47" s="67"/>
      <c r="M47" s="68"/>
      <c r="N47" s="49" t="s">
        <v>522</v>
      </c>
    </row>
    <row r="48" spans="2:14" ht="16" thickBot="1" x14ac:dyDescent="0.25">
      <c r="B48" s="19"/>
      <c r="C48" s="31"/>
      <c r="D48" s="89"/>
      <c r="E48" s="38"/>
      <c r="F48" s="37"/>
      <c r="G48" s="37"/>
      <c r="H48" s="37"/>
      <c r="I48" s="44"/>
      <c r="J48" s="44"/>
      <c r="K48" s="37"/>
      <c r="L48" s="45"/>
      <c r="M48" s="46"/>
      <c r="N48" s="50"/>
    </row>
    <row r="49" spans="2:14" x14ac:dyDescent="0.2">
      <c r="B49" s="18" t="s">
        <v>500</v>
      </c>
      <c r="C49" s="30" t="s">
        <v>204</v>
      </c>
      <c r="D49" s="22">
        <v>0</v>
      </c>
      <c r="E49" s="65">
        <v>0</v>
      </c>
      <c r="F49" s="65"/>
      <c r="G49" s="22"/>
      <c r="H49" s="22"/>
      <c r="I49" s="66"/>
      <c r="J49" s="66"/>
      <c r="K49" s="22" t="s">
        <v>94</v>
      </c>
      <c r="L49" s="67"/>
      <c r="M49" s="68"/>
      <c r="N49" s="49" t="s">
        <v>522</v>
      </c>
    </row>
    <row r="50" spans="2:14" ht="16" thickBot="1" x14ac:dyDescent="0.25">
      <c r="B50" s="19"/>
      <c r="C50" s="31"/>
      <c r="D50" s="89"/>
      <c r="E50" s="38"/>
      <c r="F50" s="37"/>
      <c r="G50" s="37"/>
      <c r="H50" s="37"/>
      <c r="I50" s="44"/>
      <c r="J50" s="44"/>
      <c r="K50" s="37"/>
      <c r="L50" s="45"/>
      <c r="M50" s="46"/>
      <c r="N50" s="50"/>
    </row>
    <row r="51" spans="2:14" x14ac:dyDescent="0.2">
      <c r="B51" s="18" t="s">
        <v>500</v>
      </c>
      <c r="C51" s="30" t="s">
        <v>451</v>
      </c>
      <c r="D51" s="22">
        <v>0</v>
      </c>
      <c r="E51" s="65">
        <v>0</v>
      </c>
      <c r="F51" s="65"/>
      <c r="G51" s="22"/>
      <c r="H51" s="22"/>
      <c r="I51" s="66"/>
      <c r="J51" s="66"/>
      <c r="K51" s="22" t="s">
        <v>94</v>
      </c>
      <c r="L51" s="67"/>
      <c r="M51" s="68"/>
      <c r="N51" s="49" t="s">
        <v>522</v>
      </c>
    </row>
    <row r="52" spans="2:14" ht="16" thickBot="1" x14ac:dyDescent="0.25">
      <c r="B52" s="19"/>
      <c r="C52" s="31"/>
      <c r="D52" s="89"/>
      <c r="E52" s="38"/>
      <c r="F52" s="37"/>
      <c r="G52" s="37"/>
      <c r="H52" s="37"/>
      <c r="I52" s="44"/>
      <c r="J52" s="44"/>
      <c r="K52" s="37"/>
      <c r="L52" s="45"/>
      <c r="M52" s="46"/>
      <c r="N52" s="50"/>
    </row>
    <row r="53" spans="2:14" x14ac:dyDescent="0.2">
      <c r="B53" s="18" t="s">
        <v>500</v>
      </c>
      <c r="C53" s="30" t="s">
        <v>452</v>
      </c>
      <c r="D53" s="22">
        <v>0</v>
      </c>
      <c r="E53" s="65"/>
      <c r="F53" s="65"/>
      <c r="G53" s="22"/>
      <c r="H53" s="22"/>
      <c r="I53" s="66"/>
      <c r="J53" s="66"/>
      <c r="K53" s="22" t="s">
        <v>94</v>
      </c>
      <c r="L53" s="67"/>
      <c r="M53" s="68"/>
      <c r="N53" s="49" t="s">
        <v>523</v>
      </c>
    </row>
    <row r="54" spans="2:14" ht="16" thickBot="1" x14ac:dyDescent="0.25">
      <c r="B54" s="19"/>
      <c r="C54" s="31"/>
      <c r="D54" s="89"/>
      <c r="E54" s="38"/>
      <c r="F54" s="37"/>
      <c r="G54" s="37"/>
      <c r="H54" s="37"/>
      <c r="I54" s="44"/>
      <c r="J54" s="44"/>
      <c r="K54" s="37"/>
      <c r="L54" s="45"/>
      <c r="M54" s="46"/>
      <c r="N54" s="50"/>
    </row>
    <row r="55" spans="2:14" x14ac:dyDescent="0.2">
      <c r="B55" s="18" t="s">
        <v>500</v>
      </c>
      <c r="C55" s="30" t="s">
        <v>453</v>
      </c>
      <c r="D55" s="22">
        <v>0</v>
      </c>
      <c r="E55" s="65">
        <v>4.027777777777778E-2</v>
      </c>
      <c r="F55" s="65"/>
      <c r="G55" s="22"/>
      <c r="H55" s="22"/>
      <c r="I55" s="66"/>
      <c r="J55" s="66"/>
      <c r="K55" s="22" t="s">
        <v>94</v>
      </c>
      <c r="L55" s="67"/>
      <c r="M55" s="68"/>
      <c r="N55" s="49" t="s">
        <v>524</v>
      </c>
    </row>
    <row r="56" spans="2:14" ht="16" thickBot="1" x14ac:dyDescent="0.25">
      <c r="B56" s="19"/>
      <c r="C56" s="31"/>
      <c r="D56" s="89"/>
      <c r="E56" s="38"/>
      <c r="F56" s="37"/>
      <c r="G56" s="37"/>
      <c r="H56" s="37"/>
      <c r="I56" s="44"/>
      <c r="J56" s="44"/>
      <c r="K56" s="37"/>
      <c r="L56" s="45"/>
      <c r="M56" s="46"/>
      <c r="N56" s="50"/>
    </row>
    <row r="57" spans="2:14" x14ac:dyDescent="0.2">
      <c r="B57" s="18" t="s">
        <v>500</v>
      </c>
      <c r="C57" s="30" t="s">
        <v>454</v>
      </c>
      <c r="D57" s="22">
        <v>0</v>
      </c>
      <c r="E57" s="65"/>
      <c r="F57" s="65"/>
      <c r="G57" s="22"/>
      <c r="H57" s="22"/>
      <c r="I57" s="66"/>
      <c r="J57" s="66"/>
      <c r="K57" s="22" t="s">
        <v>94</v>
      </c>
      <c r="L57" s="67"/>
      <c r="M57" s="68"/>
      <c r="N57" s="49" t="s">
        <v>523</v>
      </c>
    </row>
    <row r="58" spans="2:14" ht="16" thickBot="1" x14ac:dyDescent="0.25">
      <c r="B58" s="19"/>
      <c r="C58" s="31"/>
      <c r="D58" s="89"/>
      <c r="E58" s="38"/>
      <c r="F58" s="37"/>
      <c r="G58" s="37"/>
      <c r="H58" s="37"/>
      <c r="I58" s="44"/>
      <c r="J58" s="44"/>
      <c r="K58" s="37"/>
      <c r="L58" s="45"/>
      <c r="M58" s="46"/>
      <c r="N58" s="50"/>
    </row>
    <row r="59" spans="2:14" x14ac:dyDescent="0.2">
      <c r="B59" s="18" t="s">
        <v>500</v>
      </c>
      <c r="C59" s="30" t="s">
        <v>455</v>
      </c>
      <c r="D59" s="22">
        <v>0</v>
      </c>
      <c r="E59" s="65">
        <v>4.027777777777778E-2</v>
      </c>
      <c r="F59" s="65"/>
      <c r="G59" s="22"/>
      <c r="H59" s="22"/>
      <c r="I59" s="66"/>
      <c r="J59" s="66"/>
      <c r="K59" s="22" t="s">
        <v>94</v>
      </c>
      <c r="L59" s="67"/>
      <c r="M59" s="68"/>
      <c r="N59" s="49" t="s">
        <v>524</v>
      </c>
    </row>
    <row r="60" spans="2:14" ht="16" thickBot="1" x14ac:dyDescent="0.25">
      <c r="B60" s="19"/>
      <c r="C60" s="31"/>
      <c r="D60" s="89"/>
      <c r="E60" s="38"/>
      <c r="F60" s="37"/>
      <c r="G60" s="37"/>
      <c r="H60" s="37"/>
      <c r="I60" s="44"/>
      <c r="J60" s="44"/>
      <c r="K60" s="37"/>
      <c r="L60" s="45"/>
      <c r="M60" s="46"/>
      <c r="N60" s="50"/>
    </row>
    <row r="61" spans="2:14" x14ac:dyDescent="0.2">
      <c r="B61" s="18" t="s">
        <v>500</v>
      </c>
      <c r="C61" s="30" t="s">
        <v>456</v>
      </c>
      <c r="D61" s="22">
        <v>0</v>
      </c>
      <c r="E61" s="65"/>
      <c r="F61" s="65"/>
      <c r="G61" s="22"/>
      <c r="H61" s="22"/>
      <c r="I61" s="66"/>
      <c r="J61" s="66"/>
      <c r="K61" s="22" t="s">
        <v>94</v>
      </c>
      <c r="L61" s="67"/>
      <c r="M61" s="68"/>
      <c r="N61" s="49" t="s">
        <v>526</v>
      </c>
    </row>
    <row r="62" spans="2:14" ht="16" thickBot="1" x14ac:dyDescent="0.25">
      <c r="B62" s="19"/>
      <c r="C62" s="31"/>
      <c r="D62" s="89"/>
      <c r="E62" s="38"/>
      <c r="F62" s="37"/>
      <c r="G62" s="37"/>
      <c r="H62" s="37"/>
      <c r="I62" s="44"/>
      <c r="J62" s="44"/>
      <c r="K62" s="37"/>
      <c r="L62" s="45"/>
      <c r="M62" s="46"/>
      <c r="N62" s="50"/>
    </row>
    <row r="63" spans="2:14" x14ac:dyDescent="0.2">
      <c r="B63" s="18" t="s">
        <v>500</v>
      </c>
      <c r="C63" s="30" t="s">
        <v>457</v>
      </c>
      <c r="D63" s="22">
        <v>0</v>
      </c>
      <c r="E63" s="65"/>
      <c r="F63" s="65"/>
      <c r="G63" s="22"/>
      <c r="H63" s="22"/>
      <c r="I63" s="66"/>
      <c r="J63" s="66"/>
      <c r="K63" s="22" t="s">
        <v>94</v>
      </c>
      <c r="L63" s="67"/>
      <c r="M63" s="68"/>
      <c r="N63" s="49" t="s">
        <v>527</v>
      </c>
    </row>
    <row r="64" spans="2:14" ht="16" thickBot="1" x14ac:dyDescent="0.25">
      <c r="B64" s="19"/>
      <c r="C64" s="31"/>
      <c r="D64" s="89"/>
      <c r="E64" s="38"/>
      <c r="F64" s="37"/>
      <c r="G64" s="37"/>
      <c r="H64" s="37"/>
      <c r="I64" s="44"/>
      <c r="J64" s="44"/>
      <c r="K64" s="37"/>
      <c r="L64" s="45"/>
      <c r="M64" s="46"/>
      <c r="N64" s="50"/>
    </row>
    <row r="65" spans="2:14" x14ac:dyDescent="0.2">
      <c r="B65" s="18" t="s">
        <v>500</v>
      </c>
      <c r="C65" s="30" t="s">
        <v>458</v>
      </c>
      <c r="D65" s="22">
        <v>0</v>
      </c>
      <c r="E65" s="65"/>
      <c r="F65" s="65"/>
      <c r="G65" s="22"/>
      <c r="H65" s="22"/>
      <c r="I65" s="66"/>
      <c r="J65" s="66"/>
      <c r="K65" s="22" t="s">
        <v>94</v>
      </c>
      <c r="L65" s="67"/>
      <c r="M65" s="68"/>
      <c r="N65" s="49" t="s">
        <v>526</v>
      </c>
    </row>
    <row r="66" spans="2:14" ht="16" thickBot="1" x14ac:dyDescent="0.25">
      <c r="B66" s="19"/>
      <c r="C66" s="31"/>
      <c r="D66" s="89"/>
      <c r="E66" s="38"/>
      <c r="F66" s="37"/>
      <c r="G66" s="37"/>
      <c r="H66" s="37"/>
      <c r="I66" s="44"/>
      <c r="J66" s="44"/>
      <c r="K66" s="37"/>
      <c r="L66" s="45"/>
      <c r="M66" s="46"/>
      <c r="N66" s="50"/>
    </row>
    <row r="67" spans="2:14" x14ac:dyDescent="0.2">
      <c r="B67" s="18" t="s">
        <v>500</v>
      </c>
      <c r="C67" s="30" t="s">
        <v>459</v>
      </c>
      <c r="D67" s="22">
        <v>0</v>
      </c>
      <c r="E67" s="65">
        <v>4.027777777777778E-2</v>
      </c>
      <c r="F67" s="65"/>
      <c r="G67" s="22"/>
      <c r="H67" s="22"/>
      <c r="I67" s="66"/>
      <c r="J67" s="66"/>
      <c r="K67" s="22" t="s">
        <v>94</v>
      </c>
      <c r="L67" s="67"/>
      <c r="M67" s="68"/>
      <c r="N67" s="49" t="s">
        <v>525</v>
      </c>
    </row>
    <row r="68" spans="2:14" ht="16" thickBot="1" x14ac:dyDescent="0.25">
      <c r="B68" s="19"/>
      <c r="C68" s="31"/>
      <c r="D68" s="89"/>
      <c r="E68" s="38"/>
      <c r="F68" s="37"/>
      <c r="G68" s="37"/>
      <c r="H68" s="37"/>
      <c r="I68" s="44"/>
      <c r="J68" s="44"/>
      <c r="K68" s="37"/>
      <c r="L68" s="45"/>
      <c r="M68" s="46"/>
      <c r="N68" s="50"/>
    </row>
    <row r="69" spans="2:14" x14ac:dyDescent="0.2">
      <c r="B69" s="18" t="s">
        <v>500</v>
      </c>
      <c r="C69" s="30" t="s">
        <v>460</v>
      </c>
      <c r="D69" s="22">
        <v>0</v>
      </c>
      <c r="E69" s="65">
        <v>4.9305555555555554E-2</v>
      </c>
      <c r="F69" s="65"/>
      <c r="G69" s="22"/>
      <c r="H69" s="65">
        <v>5.6250000000000001E-2</v>
      </c>
      <c r="I69" s="66"/>
      <c r="J69" s="66">
        <v>5.9027777777777783E-2</v>
      </c>
      <c r="K69" s="22" t="s">
        <v>94</v>
      </c>
      <c r="L69" s="67">
        <v>1.8749999999999999E-2</v>
      </c>
      <c r="M69" s="68"/>
      <c r="N69" s="49" t="s">
        <v>528</v>
      </c>
    </row>
    <row r="70" spans="2:14" ht="16" thickBot="1" x14ac:dyDescent="0.25">
      <c r="B70" s="19"/>
      <c r="C70" s="31"/>
      <c r="D70" s="89"/>
      <c r="E70" s="38"/>
      <c r="F70" s="37"/>
      <c r="G70" s="37"/>
      <c r="H70" s="37"/>
      <c r="I70" s="44"/>
      <c r="J70" s="44"/>
      <c r="K70" s="37"/>
      <c r="L70" s="45"/>
      <c r="M70" s="46"/>
      <c r="N70" s="50" t="s">
        <v>529</v>
      </c>
    </row>
    <row r="71" spans="2:14" x14ac:dyDescent="0.2">
      <c r="B71" s="18" t="s">
        <v>500</v>
      </c>
      <c r="C71" s="30" t="s">
        <v>461</v>
      </c>
      <c r="D71" s="22">
        <v>0</v>
      </c>
      <c r="E71" s="65">
        <v>4.027777777777778E-2</v>
      </c>
      <c r="F71" s="65"/>
      <c r="G71" s="22"/>
      <c r="H71" s="22"/>
      <c r="I71" s="66"/>
      <c r="J71" s="66"/>
      <c r="K71" s="22" t="s">
        <v>48</v>
      </c>
      <c r="L71" s="67"/>
      <c r="M71" s="68"/>
      <c r="N71" s="49" t="s">
        <v>530</v>
      </c>
    </row>
    <row r="72" spans="2:14" ht="16" thickBot="1" x14ac:dyDescent="0.25">
      <c r="B72" s="19"/>
      <c r="C72" s="31"/>
      <c r="D72" s="89"/>
      <c r="E72" s="38"/>
      <c r="F72" s="37"/>
      <c r="G72" s="37"/>
      <c r="H72" s="37"/>
      <c r="I72" s="44"/>
      <c r="J72" s="44"/>
      <c r="K72" s="37"/>
      <c r="L72" s="45"/>
      <c r="M72" s="46"/>
      <c r="N72" s="50"/>
    </row>
    <row r="73" spans="2:14" x14ac:dyDescent="0.2">
      <c r="B73" s="18" t="s">
        <v>500</v>
      </c>
      <c r="C73" s="30" t="s">
        <v>462</v>
      </c>
      <c r="D73" s="22">
        <v>0</v>
      </c>
      <c r="E73" s="65">
        <v>4.3055555555555562E-2</v>
      </c>
      <c r="F73" s="65"/>
      <c r="G73" s="65"/>
      <c r="H73" s="65">
        <v>7.6388888888888895E-2</v>
      </c>
      <c r="I73" s="66"/>
      <c r="J73" s="66">
        <v>6.0416666666666667E-2</v>
      </c>
      <c r="K73" s="22" t="s">
        <v>94</v>
      </c>
      <c r="L73" s="67">
        <v>1.7361111111111112E-2</v>
      </c>
      <c r="M73" s="68"/>
      <c r="N73" s="49" t="s">
        <v>531</v>
      </c>
    </row>
    <row r="74" spans="2:14" ht="16" thickBot="1" x14ac:dyDescent="0.25">
      <c r="B74" s="19"/>
      <c r="C74" s="31"/>
      <c r="D74" s="89"/>
      <c r="E74" s="38"/>
      <c r="F74" s="37"/>
      <c r="G74" s="37"/>
      <c r="H74" s="37"/>
      <c r="I74" s="44"/>
      <c r="J74" s="44"/>
      <c r="K74" s="37"/>
      <c r="L74" s="45"/>
      <c r="M74" s="46"/>
      <c r="N74" s="50" t="s">
        <v>532</v>
      </c>
    </row>
    <row r="75" spans="2:14" x14ac:dyDescent="0.2">
      <c r="B75" s="18" t="s">
        <v>500</v>
      </c>
      <c r="C75" s="30" t="s">
        <v>463</v>
      </c>
      <c r="D75" s="22">
        <v>0</v>
      </c>
      <c r="E75" s="65"/>
      <c r="F75" s="65"/>
      <c r="G75" s="22"/>
      <c r="H75" s="22"/>
      <c r="I75" s="66"/>
      <c r="J75" s="66"/>
      <c r="K75" s="22" t="s">
        <v>48</v>
      </c>
      <c r="L75" s="67"/>
      <c r="M75" s="68"/>
      <c r="N75" s="49" t="s">
        <v>533</v>
      </c>
    </row>
    <row r="76" spans="2:14" ht="16" thickBot="1" x14ac:dyDescent="0.25">
      <c r="B76" s="19"/>
      <c r="C76" s="31"/>
      <c r="D76" s="89"/>
      <c r="E76" s="38"/>
      <c r="F76" s="37"/>
      <c r="G76" s="37"/>
      <c r="H76" s="37"/>
      <c r="I76" s="44"/>
      <c r="J76" s="44"/>
      <c r="K76" s="37"/>
      <c r="L76" s="45"/>
      <c r="M76" s="46"/>
      <c r="N76" s="50" t="s">
        <v>534</v>
      </c>
    </row>
    <row r="77" spans="2:14" x14ac:dyDescent="0.2">
      <c r="B77" s="18" t="s">
        <v>500</v>
      </c>
      <c r="C77" s="30" t="s">
        <v>464</v>
      </c>
      <c r="D77" s="22">
        <v>0</v>
      </c>
      <c r="E77" s="65">
        <v>6.1111111111111116E-2</v>
      </c>
      <c r="F77" s="65"/>
      <c r="G77" s="22"/>
      <c r="H77" s="65">
        <v>7.013888888888889E-2</v>
      </c>
      <c r="I77" s="66"/>
      <c r="J77" s="66">
        <v>9.6527777777777768E-2</v>
      </c>
      <c r="K77" s="22" t="s">
        <v>94</v>
      </c>
      <c r="L77" s="67">
        <v>2.2222222222222223E-2</v>
      </c>
      <c r="M77" s="68"/>
      <c r="N77" s="49" t="s">
        <v>535</v>
      </c>
    </row>
    <row r="78" spans="2:14" ht="16" thickBot="1" x14ac:dyDescent="0.25">
      <c r="B78" s="19"/>
      <c r="C78" s="31"/>
      <c r="D78" s="89"/>
      <c r="E78" s="38"/>
      <c r="F78" s="37"/>
      <c r="G78" s="37"/>
      <c r="H78" s="37"/>
      <c r="I78" s="44"/>
      <c r="J78" s="44"/>
      <c r="K78" s="37"/>
      <c r="L78" s="45"/>
      <c r="M78" s="46"/>
      <c r="N78" s="50"/>
    </row>
    <row r="79" spans="2:14" x14ac:dyDescent="0.2">
      <c r="B79" s="18" t="s">
        <v>500</v>
      </c>
      <c r="C79" s="30" t="s">
        <v>465</v>
      </c>
      <c r="D79" s="22">
        <v>0</v>
      </c>
      <c r="E79" s="65"/>
      <c r="F79" s="65"/>
      <c r="G79" s="22"/>
      <c r="H79" s="22"/>
      <c r="I79" s="66"/>
      <c r="J79" s="66"/>
      <c r="K79" s="22" t="s">
        <v>94</v>
      </c>
      <c r="L79" s="67"/>
      <c r="M79" s="68"/>
      <c r="N79" s="49" t="s">
        <v>526</v>
      </c>
    </row>
    <row r="80" spans="2:14" ht="16" thickBot="1" x14ac:dyDescent="0.25">
      <c r="B80" s="19"/>
      <c r="C80" s="31"/>
      <c r="D80" s="89"/>
      <c r="E80" s="38"/>
      <c r="F80" s="37"/>
      <c r="G80" s="37"/>
      <c r="H80" s="37"/>
      <c r="I80" s="44"/>
      <c r="J80" s="44"/>
      <c r="K80" s="37"/>
      <c r="L80" s="45"/>
      <c r="M80" s="46"/>
      <c r="N80" s="50"/>
    </row>
    <row r="81" spans="2:14" x14ac:dyDescent="0.2">
      <c r="B81" s="18" t="s">
        <v>500</v>
      </c>
      <c r="C81" s="30" t="s">
        <v>466</v>
      </c>
      <c r="D81" s="22">
        <v>0</v>
      </c>
      <c r="E81" s="65">
        <v>6.5972222222222224E-2</v>
      </c>
      <c r="F81" s="65"/>
      <c r="G81" s="22"/>
      <c r="H81" s="65">
        <v>8.6111111111111124E-2</v>
      </c>
      <c r="I81" s="66"/>
      <c r="J81" s="66">
        <v>5.7638888888888885E-2</v>
      </c>
      <c r="K81" s="22" t="s">
        <v>94</v>
      </c>
      <c r="L81" s="67">
        <v>2.2916666666666669E-2</v>
      </c>
      <c r="M81" s="68"/>
      <c r="N81" s="49" t="s">
        <v>536</v>
      </c>
    </row>
    <row r="82" spans="2:14" ht="16" thickBot="1" x14ac:dyDescent="0.25">
      <c r="B82" s="19"/>
      <c r="C82" s="31"/>
      <c r="D82" s="89"/>
      <c r="E82" s="38"/>
      <c r="F82" s="37"/>
      <c r="G82" s="37"/>
      <c r="H82" s="37"/>
      <c r="I82" s="44"/>
      <c r="J82" s="44"/>
      <c r="K82" s="37"/>
      <c r="L82" s="45"/>
      <c r="M82" s="46"/>
      <c r="N82" s="50"/>
    </row>
    <row r="83" spans="2:14" x14ac:dyDescent="0.2">
      <c r="B83" s="18" t="s">
        <v>500</v>
      </c>
      <c r="C83" s="30" t="s">
        <v>537</v>
      </c>
      <c r="D83" s="22">
        <v>0</v>
      </c>
      <c r="E83" s="65"/>
      <c r="F83" s="65"/>
      <c r="G83" s="22"/>
      <c r="H83" s="22"/>
      <c r="I83" s="66"/>
      <c r="J83" s="66"/>
      <c r="K83" s="22" t="s">
        <v>94</v>
      </c>
      <c r="L83" s="67"/>
      <c r="M83" s="68"/>
      <c r="N83" s="49" t="s">
        <v>526</v>
      </c>
    </row>
    <row r="84" spans="2:14" ht="16" thickBot="1" x14ac:dyDescent="0.25">
      <c r="B84" s="19"/>
      <c r="C84" s="31"/>
      <c r="D84" s="89"/>
      <c r="E84" s="38"/>
      <c r="F84" s="37"/>
      <c r="G84" s="37"/>
      <c r="H84" s="37"/>
      <c r="I84" s="44"/>
      <c r="J84" s="44"/>
      <c r="K84" s="37"/>
      <c r="L84" s="45"/>
      <c r="M84" s="46"/>
      <c r="N84" s="50" t="s">
        <v>516</v>
      </c>
    </row>
    <row r="85" spans="2:14" x14ac:dyDescent="0.2">
      <c r="B85" s="18" t="s">
        <v>500</v>
      </c>
      <c r="C85" s="30" t="s">
        <v>84</v>
      </c>
      <c r="D85" s="65">
        <v>5.2083333333333336E-2</v>
      </c>
      <c r="E85" s="65"/>
      <c r="F85" s="65"/>
      <c r="G85" s="22"/>
      <c r="H85" s="65">
        <v>0.17430555555555557</v>
      </c>
      <c r="I85" s="66">
        <v>0.14583333333333334</v>
      </c>
      <c r="J85" s="66">
        <v>0.13958333333333334</v>
      </c>
      <c r="K85" s="22" t="s">
        <v>48</v>
      </c>
      <c r="L85" s="92">
        <v>2.5694444444444447E-2</v>
      </c>
      <c r="M85" s="29" t="s">
        <v>590</v>
      </c>
      <c r="N85" s="49" t="s">
        <v>539</v>
      </c>
    </row>
    <row r="86" spans="2:14" ht="16" thickBot="1" x14ac:dyDescent="0.25">
      <c r="B86" s="19"/>
      <c r="C86" s="31"/>
      <c r="D86" s="89"/>
      <c r="E86" s="38"/>
      <c r="F86" s="37"/>
      <c r="G86" s="37"/>
      <c r="H86" s="37"/>
      <c r="I86" s="44"/>
      <c r="J86" s="44"/>
      <c r="K86" s="37"/>
      <c r="L86" s="45"/>
      <c r="M86" s="46"/>
      <c r="N86" s="50" t="s">
        <v>540</v>
      </c>
    </row>
    <row r="87" spans="2:14" x14ac:dyDescent="0.2">
      <c r="B87" s="18" t="s">
        <v>500</v>
      </c>
      <c r="C87" s="30" t="s">
        <v>467</v>
      </c>
      <c r="D87" s="65">
        <v>7.4305555555555555E-2</v>
      </c>
      <c r="E87" s="65">
        <v>0.12916666666666668</v>
      </c>
      <c r="F87" s="65"/>
      <c r="G87" s="22"/>
      <c r="H87" s="65">
        <v>0.14791666666666667</v>
      </c>
      <c r="I87" s="66"/>
      <c r="J87" s="66">
        <v>0.10277777777777779</v>
      </c>
      <c r="K87" s="22" t="s">
        <v>48</v>
      </c>
      <c r="L87" s="67">
        <v>9.7222222222222224E-3</v>
      </c>
      <c r="M87" s="68"/>
      <c r="N87" s="49" t="s">
        <v>541</v>
      </c>
    </row>
    <row r="88" spans="2:14" ht="16" thickBot="1" x14ac:dyDescent="0.25">
      <c r="B88" s="19"/>
      <c r="C88" s="31"/>
      <c r="D88" s="89"/>
      <c r="E88" s="38"/>
      <c r="F88" s="37"/>
      <c r="G88" s="37"/>
      <c r="H88" s="37"/>
      <c r="I88" s="44"/>
      <c r="J88" s="44"/>
      <c r="K88" s="37"/>
      <c r="L88" s="45"/>
      <c r="M88" s="46"/>
      <c r="N88" s="50" t="s">
        <v>542</v>
      </c>
    </row>
    <row r="89" spans="2:14" x14ac:dyDescent="0.2">
      <c r="B89" s="18" t="s">
        <v>500</v>
      </c>
      <c r="C89" s="30" t="s">
        <v>468</v>
      </c>
      <c r="D89" s="22">
        <v>0</v>
      </c>
      <c r="E89" s="65">
        <v>6.8749999999999992E-2</v>
      </c>
      <c r="F89" s="65"/>
      <c r="G89" s="22"/>
      <c r="H89" s="65">
        <v>0.11805555555555557</v>
      </c>
      <c r="I89" s="66"/>
      <c r="J89" s="66">
        <v>0.10416666666666667</v>
      </c>
      <c r="K89" s="22" t="s">
        <v>48</v>
      </c>
      <c r="L89" s="67">
        <v>1.3888888888888888E-2</v>
      </c>
      <c r="M89" s="68"/>
      <c r="N89" s="49" t="s">
        <v>541</v>
      </c>
    </row>
    <row r="90" spans="2:14" ht="16" thickBot="1" x14ac:dyDescent="0.25">
      <c r="B90" s="19"/>
      <c r="C90" s="31"/>
      <c r="D90" s="89"/>
      <c r="E90" s="38"/>
      <c r="F90" s="37"/>
      <c r="G90" s="37"/>
      <c r="H90" s="37"/>
      <c r="I90" s="44"/>
      <c r="J90" s="44"/>
      <c r="K90" s="37"/>
      <c r="L90" s="45"/>
      <c r="M90" s="46"/>
      <c r="N90" s="50" t="s">
        <v>543</v>
      </c>
    </row>
    <row r="91" spans="2:14" x14ac:dyDescent="0.2">
      <c r="B91" s="18" t="s">
        <v>500</v>
      </c>
      <c r="C91" s="30" t="s">
        <v>469</v>
      </c>
      <c r="D91" s="22">
        <v>0</v>
      </c>
      <c r="E91" s="65">
        <v>4.6527777777777779E-2</v>
      </c>
      <c r="F91" s="65"/>
      <c r="G91" s="22"/>
      <c r="H91" s="22"/>
      <c r="I91" s="66"/>
      <c r="J91" s="66"/>
      <c r="K91" s="22" t="s">
        <v>48</v>
      </c>
      <c r="L91" s="67"/>
      <c r="M91" s="68"/>
      <c r="N91" s="49" t="s">
        <v>524</v>
      </c>
    </row>
    <row r="92" spans="2:14" ht="16" thickBot="1" x14ac:dyDescent="0.25">
      <c r="B92" s="19"/>
      <c r="C92" s="31"/>
      <c r="D92" s="89"/>
      <c r="E92" s="38"/>
      <c r="F92" s="37"/>
      <c r="G92" s="37"/>
      <c r="H92" s="37"/>
      <c r="I92" s="44"/>
      <c r="J92" s="44"/>
      <c r="K92" s="37"/>
      <c r="L92" s="45"/>
      <c r="M92" s="46"/>
      <c r="N92" s="50"/>
    </row>
    <row r="93" spans="2:14" x14ac:dyDescent="0.2">
      <c r="B93" s="18" t="s">
        <v>500</v>
      </c>
      <c r="C93" s="30" t="s">
        <v>470</v>
      </c>
      <c r="D93" s="22">
        <v>0</v>
      </c>
      <c r="E93" s="65">
        <v>4.6527777777777779E-2</v>
      </c>
      <c r="F93" s="65"/>
      <c r="G93" s="22"/>
      <c r="H93" s="22"/>
      <c r="I93" s="66"/>
      <c r="J93" s="66"/>
      <c r="K93" s="22" t="s">
        <v>48</v>
      </c>
      <c r="L93" s="67"/>
      <c r="M93" s="68"/>
      <c r="N93" s="49" t="s">
        <v>597</v>
      </c>
    </row>
    <row r="94" spans="2:14" ht="16" thickBot="1" x14ac:dyDescent="0.25">
      <c r="B94" s="19"/>
      <c r="C94" s="31"/>
      <c r="D94" s="89"/>
      <c r="E94" s="38"/>
      <c r="F94" s="37"/>
      <c r="G94" s="37"/>
      <c r="H94" s="37"/>
      <c r="I94" s="44"/>
      <c r="J94" s="44"/>
      <c r="K94" s="37"/>
      <c r="L94" s="45"/>
      <c r="M94" s="46"/>
      <c r="N94" s="50" t="s">
        <v>544</v>
      </c>
    </row>
    <row r="95" spans="2:14" x14ac:dyDescent="0.2">
      <c r="B95" s="18" t="s">
        <v>500</v>
      </c>
      <c r="C95" s="30" t="s">
        <v>471</v>
      </c>
      <c r="D95" s="22">
        <v>0</v>
      </c>
      <c r="E95" s="65">
        <v>4.6527777777777779E-2</v>
      </c>
      <c r="F95" s="65"/>
      <c r="G95" s="22"/>
      <c r="H95" s="22"/>
      <c r="I95" s="66"/>
      <c r="J95" s="66"/>
      <c r="K95" s="22" t="s">
        <v>48</v>
      </c>
      <c r="L95" s="67"/>
      <c r="M95" s="68"/>
      <c r="N95" s="49" t="s">
        <v>598</v>
      </c>
    </row>
    <row r="96" spans="2:14" ht="16" thickBot="1" x14ac:dyDescent="0.25">
      <c r="B96" s="19"/>
      <c r="C96" s="31"/>
      <c r="D96" s="89"/>
      <c r="E96" s="38"/>
      <c r="F96" s="37"/>
      <c r="G96" s="37"/>
      <c r="H96" s="37"/>
      <c r="I96" s="44"/>
      <c r="J96" s="44"/>
      <c r="K96" s="37"/>
      <c r="L96" s="45"/>
      <c r="M96" s="46"/>
      <c r="N96" s="50" t="s">
        <v>544</v>
      </c>
    </row>
    <row r="97" spans="2:14" x14ac:dyDescent="0.2">
      <c r="B97" s="18" t="s">
        <v>500</v>
      </c>
      <c r="C97" s="30" t="s">
        <v>472</v>
      </c>
      <c r="D97" s="22">
        <v>0</v>
      </c>
      <c r="E97" s="65">
        <v>4.6527777777777779E-2</v>
      </c>
      <c r="F97" s="65"/>
      <c r="G97" s="22"/>
      <c r="H97" s="22"/>
      <c r="I97" s="66"/>
      <c r="J97" s="66"/>
      <c r="K97" s="22" t="s">
        <v>48</v>
      </c>
      <c r="L97" s="67"/>
      <c r="M97" s="68"/>
      <c r="N97" s="49" t="s">
        <v>545</v>
      </c>
    </row>
    <row r="98" spans="2:14" ht="16" thickBot="1" x14ac:dyDescent="0.25">
      <c r="B98" s="19"/>
      <c r="C98" s="31"/>
      <c r="D98" s="89"/>
      <c r="E98" s="38"/>
      <c r="F98" s="37"/>
      <c r="G98" s="37"/>
      <c r="H98" s="37"/>
      <c r="I98" s="44"/>
      <c r="J98" s="44"/>
      <c r="K98" s="37"/>
      <c r="L98" s="45"/>
      <c r="M98" s="46"/>
      <c r="N98" s="50"/>
    </row>
    <row r="99" spans="2:14" x14ac:dyDescent="0.2">
      <c r="B99" s="18" t="s">
        <v>500</v>
      </c>
      <c r="C99" s="30" t="s">
        <v>316</v>
      </c>
      <c r="D99" s="22">
        <v>0</v>
      </c>
      <c r="E99" s="65">
        <v>4.6527777777777779E-2</v>
      </c>
      <c r="F99" s="65"/>
      <c r="G99" s="22"/>
      <c r="H99" s="22"/>
      <c r="I99" s="66"/>
      <c r="J99" s="66"/>
      <c r="K99" s="22" t="s">
        <v>48</v>
      </c>
      <c r="L99" s="67"/>
      <c r="M99" s="68"/>
      <c r="N99" s="49" t="s">
        <v>597</v>
      </c>
    </row>
    <row r="100" spans="2:14" ht="16" thickBot="1" x14ac:dyDescent="0.25">
      <c r="B100" s="19"/>
      <c r="C100" s="31"/>
      <c r="D100" s="89"/>
      <c r="E100" s="38"/>
      <c r="F100" s="37"/>
      <c r="G100" s="37"/>
      <c r="H100" s="37"/>
      <c r="I100" s="44"/>
      <c r="J100" s="44"/>
      <c r="K100" s="37"/>
      <c r="L100" s="45"/>
      <c r="M100" s="46"/>
      <c r="N100" s="50" t="s">
        <v>546</v>
      </c>
    </row>
    <row r="101" spans="2:14" x14ac:dyDescent="0.2">
      <c r="B101" s="18" t="s">
        <v>500</v>
      </c>
      <c r="C101" s="30" t="s">
        <v>473</v>
      </c>
      <c r="D101" s="22">
        <v>0</v>
      </c>
      <c r="E101" s="65">
        <v>4.6527777777777779E-2</v>
      </c>
      <c r="F101" s="65"/>
      <c r="G101" s="22"/>
      <c r="H101" s="22"/>
      <c r="I101" s="66"/>
      <c r="J101" s="66"/>
      <c r="K101" s="22" t="s">
        <v>48</v>
      </c>
      <c r="L101" s="67"/>
      <c r="M101" s="68"/>
      <c r="N101" s="49" t="s">
        <v>597</v>
      </c>
    </row>
    <row r="102" spans="2:14" ht="16" thickBot="1" x14ac:dyDescent="0.25">
      <c r="B102" s="19"/>
      <c r="C102" s="31"/>
      <c r="D102" s="89"/>
      <c r="E102" s="38"/>
      <c r="F102" s="37"/>
      <c r="G102" s="37"/>
      <c r="H102" s="37"/>
      <c r="I102" s="44"/>
      <c r="J102" s="44"/>
      <c r="K102" s="37"/>
      <c r="L102" s="45"/>
      <c r="M102" s="46"/>
      <c r="N102" s="50" t="s">
        <v>544</v>
      </c>
    </row>
    <row r="103" spans="2:14" x14ac:dyDescent="0.2">
      <c r="B103" s="18" t="s">
        <v>500</v>
      </c>
      <c r="C103" s="30" t="s">
        <v>474</v>
      </c>
      <c r="D103" s="22">
        <v>0</v>
      </c>
      <c r="E103" s="65">
        <v>4.6527777777777779E-2</v>
      </c>
      <c r="F103" s="65"/>
      <c r="G103" s="22"/>
      <c r="H103" s="22"/>
      <c r="I103" s="66"/>
      <c r="J103" s="66"/>
      <c r="K103" s="22" t="s">
        <v>48</v>
      </c>
      <c r="L103" s="67"/>
      <c r="M103" s="68"/>
      <c r="N103" s="49" t="s">
        <v>597</v>
      </c>
    </row>
    <row r="104" spans="2:14" ht="16" thickBot="1" x14ac:dyDescent="0.25">
      <c r="B104" s="19"/>
      <c r="C104" s="31"/>
      <c r="D104" s="89"/>
      <c r="E104" s="38"/>
      <c r="F104" s="37"/>
      <c r="G104" s="37"/>
      <c r="H104" s="37"/>
      <c r="I104" s="44"/>
      <c r="J104" s="44"/>
      <c r="K104" s="37"/>
      <c r="L104" s="45"/>
      <c r="M104" s="46"/>
      <c r="N104" s="50" t="s">
        <v>544</v>
      </c>
    </row>
    <row r="105" spans="2:14" x14ac:dyDescent="0.2">
      <c r="B105" s="18" t="s">
        <v>500</v>
      </c>
      <c r="C105" s="30" t="s">
        <v>475</v>
      </c>
      <c r="D105" s="22">
        <v>0</v>
      </c>
      <c r="E105" s="65"/>
      <c r="F105" s="65"/>
      <c r="G105" s="22"/>
      <c r="H105" s="22"/>
      <c r="I105" s="66"/>
      <c r="J105" s="66"/>
      <c r="K105" s="22" t="s">
        <v>48</v>
      </c>
      <c r="L105" s="67"/>
      <c r="M105" s="68"/>
      <c r="N105" s="49" t="s">
        <v>547</v>
      </c>
    </row>
    <row r="106" spans="2:14" ht="16" thickBot="1" x14ac:dyDescent="0.25">
      <c r="B106" s="19"/>
      <c r="C106" s="31"/>
      <c r="D106" s="89"/>
      <c r="E106" s="38"/>
      <c r="F106" s="37"/>
      <c r="G106" s="37"/>
      <c r="H106" s="37"/>
      <c r="I106" s="44"/>
      <c r="J106" s="44"/>
      <c r="K106" s="37"/>
      <c r="L106" s="45"/>
      <c r="M106" s="46"/>
      <c r="N106" s="50"/>
    </row>
    <row r="107" spans="2:14" x14ac:dyDescent="0.2">
      <c r="B107" s="18" t="s">
        <v>500</v>
      </c>
      <c r="C107" s="30" t="s">
        <v>476</v>
      </c>
      <c r="D107" s="22">
        <v>0</v>
      </c>
      <c r="E107" s="65"/>
      <c r="F107" s="65"/>
      <c r="G107" s="22"/>
      <c r="H107" s="22"/>
      <c r="I107" s="66"/>
      <c r="J107" s="66"/>
      <c r="K107" s="22" t="s">
        <v>48</v>
      </c>
      <c r="L107" s="67"/>
      <c r="M107" s="68"/>
      <c r="N107" s="49" t="s">
        <v>547</v>
      </c>
    </row>
    <row r="108" spans="2:14" ht="16" thickBot="1" x14ac:dyDescent="0.25">
      <c r="B108" s="19"/>
      <c r="C108" s="31"/>
      <c r="D108" s="89"/>
      <c r="E108" s="38"/>
      <c r="F108" s="37"/>
      <c r="G108" s="37"/>
      <c r="H108" s="37"/>
      <c r="I108" s="44"/>
      <c r="J108" s="44"/>
      <c r="K108" s="37"/>
      <c r="L108" s="45"/>
      <c r="M108" s="46"/>
      <c r="N108" s="50"/>
    </row>
    <row r="109" spans="2:14" x14ac:dyDescent="0.2">
      <c r="B109" s="18" t="s">
        <v>500</v>
      </c>
      <c r="C109" s="30" t="s">
        <v>477</v>
      </c>
      <c r="D109" s="22">
        <v>0</v>
      </c>
      <c r="E109" s="65">
        <v>4.6527777777777779E-2</v>
      </c>
      <c r="F109" s="65"/>
      <c r="G109" s="22"/>
      <c r="H109" s="22"/>
      <c r="I109" s="66"/>
      <c r="J109" s="66"/>
      <c r="K109" s="22" t="s">
        <v>48</v>
      </c>
      <c r="L109" s="67"/>
      <c r="M109" s="68"/>
      <c r="N109" s="49" t="s">
        <v>597</v>
      </c>
    </row>
    <row r="110" spans="2:14" ht="16" thickBot="1" x14ac:dyDescent="0.25">
      <c r="B110" s="19"/>
      <c r="C110" s="31"/>
      <c r="D110" s="89"/>
      <c r="E110" s="38"/>
      <c r="F110" s="37"/>
      <c r="G110" s="37"/>
      <c r="H110" s="37"/>
      <c r="I110" s="44"/>
      <c r="J110" s="44"/>
      <c r="K110" s="37"/>
      <c r="L110" s="45"/>
      <c r="M110" s="46"/>
      <c r="N110" s="50" t="s">
        <v>544</v>
      </c>
    </row>
    <row r="111" spans="2:14" x14ac:dyDescent="0.2">
      <c r="B111" s="18" t="s">
        <v>500</v>
      </c>
      <c r="C111" s="30" t="s">
        <v>478</v>
      </c>
      <c r="D111" s="22">
        <v>0</v>
      </c>
      <c r="E111" s="65">
        <v>4.6527777777777779E-2</v>
      </c>
      <c r="F111" s="65"/>
      <c r="G111" s="22"/>
      <c r="H111" s="22"/>
      <c r="I111" s="66"/>
      <c r="J111" s="66"/>
      <c r="K111" s="22" t="s">
        <v>48</v>
      </c>
      <c r="L111" s="67"/>
      <c r="M111" s="68"/>
      <c r="N111" s="49" t="s">
        <v>548</v>
      </c>
    </row>
    <row r="112" spans="2:14" ht="16" thickBot="1" x14ac:dyDescent="0.25">
      <c r="B112" s="19"/>
      <c r="C112" s="31"/>
      <c r="D112" s="89"/>
      <c r="E112" s="38"/>
      <c r="F112" s="37"/>
      <c r="G112" s="37"/>
      <c r="H112" s="37"/>
      <c r="I112" s="44"/>
      <c r="J112" s="44"/>
      <c r="K112" s="37"/>
      <c r="L112" s="45"/>
      <c r="M112" s="46"/>
      <c r="N112" s="50"/>
    </row>
    <row r="113" spans="2:14" x14ac:dyDescent="0.2">
      <c r="B113" s="18" t="s">
        <v>500</v>
      </c>
      <c r="C113" s="30" t="s">
        <v>479</v>
      </c>
      <c r="D113" s="22">
        <v>0</v>
      </c>
      <c r="E113" s="65">
        <v>7.6388888888888895E-2</v>
      </c>
      <c r="F113" s="65"/>
      <c r="G113" s="22"/>
      <c r="H113" s="22"/>
      <c r="I113" s="66"/>
      <c r="J113" s="66">
        <v>5.7638888888888885E-2</v>
      </c>
      <c r="K113" s="22" t="s">
        <v>48</v>
      </c>
      <c r="L113" s="67"/>
      <c r="M113" s="68"/>
      <c r="N113" s="49" t="s">
        <v>530</v>
      </c>
    </row>
    <row r="114" spans="2:14" ht="16" thickBot="1" x14ac:dyDescent="0.25">
      <c r="B114" s="19"/>
      <c r="C114" s="31"/>
      <c r="D114" s="89"/>
      <c r="E114" s="38"/>
      <c r="F114" s="37"/>
      <c r="G114" s="37"/>
      <c r="H114" s="37"/>
      <c r="I114" s="44"/>
      <c r="J114" s="44"/>
      <c r="K114" s="37"/>
      <c r="L114" s="45"/>
      <c r="M114" s="46"/>
      <c r="N114" s="50"/>
    </row>
    <row r="115" spans="2:14" x14ac:dyDescent="0.2">
      <c r="B115" s="18" t="s">
        <v>500</v>
      </c>
      <c r="C115" s="30" t="s">
        <v>480</v>
      </c>
      <c r="D115" s="22">
        <v>0</v>
      </c>
      <c r="E115" s="65"/>
      <c r="F115" s="65"/>
      <c r="G115" s="22"/>
      <c r="H115" s="65">
        <v>3.9583333333333331E-2</v>
      </c>
      <c r="I115" s="66">
        <v>2.0833333333333332E-2</v>
      </c>
      <c r="J115" s="66">
        <v>4.8611111111111112E-2</v>
      </c>
      <c r="K115" s="22" t="s">
        <v>48</v>
      </c>
      <c r="L115" s="67"/>
      <c r="M115" s="68"/>
      <c r="N115" s="49" t="s">
        <v>549</v>
      </c>
    </row>
    <row r="116" spans="2:14" ht="16" thickBot="1" x14ac:dyDescent="0.25">
      <c r="B116" s="19"/>
      <c r="C116" s="31"/>
      <c r="D116" s="89"/>
      <c r="E116" s="38"/>
      <c r="F116" s="37"/>
      <c r="G116" s="37"/>
      <c r="H116" s="37"/>
      <c r="I116" s="44"/>
      <c r="J116" s="44"/>
      <c r="K116" s="37"/>
      <c r="L116" s="45"/>
      <c r="M116" s="46"/>
      <c r="N116" s="50" t="s">
        <v>550</v>
      </c>
    </row>
    <row r="117" spans="2:14" x14ac:dyDescent="0.2">
      <c r="B117" s="18" t="s">
        <v>500</v>
      </c>
      <c r="C117" s="30" t="s">
        <v>481</v>
      </c>
      <c r="D117" s="22">
        <v>0</v>
      </c>
      <c r="E117" s="65"/>
      <c r="F117" s="65"/>
      <c r="G117" s="22"/>
      <c r="H117" s="22"/>
      <c r="I117" s="66">
        <v>5.4166666666666669E-2</v>
      </c>
      <c r="J117" s="66">
        <v>4.027777777777778E-2</v>
      </c>
      <c r="K117" s="22" t="s">
        <v>48</v>
      </c>
      <c r="L117" s="67"/>
      <c r="M117" s="68"/>
      <c r="N117" s="49" t="s">
        <v>551</v>
      </c>
    </row>
    <row r="118" spans="2:14" ht="16" thickBot="1" x14ac:dyDescent="0.25">
      <c r="B118" s="19"/>
      <c r="C118" s="31"/>
      <c r="D118" s="89"/>
      <c r="E118" s="38"/>
      <c r="F118" s="37"/>
      <c r="G118" s="37"/>
      <c r="H118" s="37"/>
      <c r="I118" s="44"/>
      <c r="J118" s="44"/>
      <c r="K118" s="37"/>
      <c r="L118" s="45"/>
      <c r="M118" s="46"/>
      <c r="N118" s="50"/>
    </row>
    <row r="119" spans="2:14" x14ac:dyDescent="0.2">
      <c r="B119" s="18" t="s">
        <v>500</v>
      </c>
      <c r="C119" s="30" t="s">
        <v>482</v>
      </c>
      <c r="D119" s="22">
        <v>0</v>
      </c>
      <c r="E119" s="65">
        <v>4.6527777777777779E-2</v>
      </c>
      <c r="F119" s="65"/>
      <c r="G119" s="22"/>
      <c r="H119" s="22"/>
      <c r="I119" s="66"/>
      <c r="J119" s="66"/>
      <c r="K119" s="22" t="s">
        <v>48</v>
      </c>
      <c r="L119" s="67"/>
      <c r="M119" s="68"/>
      <c r="N119" s="49" t="s">
        <v>597</v>
      </c>
    </row>
    <row r="120" spans="2:14" ht="16" thickBot="1" x14ac:dyDescent="0.25">
      <c r="B120" s="19"/>
      <c r="C120" s="31"/>
      <c r="D120" s="89"/>
      <c r="E120" s="38"/>
      <c r="F120" s="37"/>
      <c r="G120" s="37"/>
      <c r="H120" s="37"/>
      <c r="I120" s="44"/>
      <c r="J120" s="44"/>
      <c r="K120" s="37"/>
      <c r="L120" s="45"/>
      <c r="M120" s="46"/>
      <c r="N120" s="50" t="s">
        <v>544</v>
      </c>
    </row>
    <row r="121" spans="2:14" x14ac:dyDescent="0.2">
      <c r="B121" s="18" t="s">
        <v>500</v>
      </c>
      <c r="C121" s="30" t="s">
        <v>552</v>
      </c>
      <c r="D121" s="22">
        <v>0</v>
      </c>
      <c r="E121" s="65"/>
      <c r="F121" s="65"/>
      <c r="G121" s="22"/>
      <c r="H121" s="65">
        <v>4.3055555555555562E-2</v>
      </c>
      <c r="I121" s="66"/>
      <c r="J121" s="66"/>
      <c r="K121" s="22" t="s">
        <v>48</v>
      </c>
      <c r="L121" s="67"/>
      <c r="M121" s="68"/>
      <c r="N121" s="49" t="s">
        <v>553</v>
      </c>
    </row>
    <row r="122" spans="2:14" ht="16" thickBot="1" x14ac:dyDescent="0.25">
      <c r="B122" s="19"/>
      <c r="C122" s="31"/>
      <c r="D122" s="89"/>
      <c r="E122" s="38"/>
      <c r="F122" s="37"/>
      <c r="G122" s="37"/>
      <c r="H122" s="37"/>
      <c r="I122" s="44"/>
      <c r="J122" s="44"/>
      <c r="K122" s="37"/>
      <c r="L122" s="45"/>
      <c r="M122" s="46"/>
      <c r="N122" s="50" t="s">
        <v>554</v>
      </c>
    </row>
    <row r="123" spans="2:14" x14ac:dyDescent="0.2">
      <c r="B123" s="18" t="s">
        <v>500</v>
      </c>
      <c r="C123" s="30" t="s">
        <v>213</v>
      </c>
      <c r="D123" s="22">
        <v>0</v>
      </c>
      <c r="E123" s="65">
        <v>4.7222222222222221E-2</v>
      </c>
      <c r="F123" s="65"/>
      <c r="G123" s="22"/>
      <c r="H123" s="65">
        <v>0.10555555555555556</v>
      </c>
      <c r="I123" s="66"/>
      <c r="J123" s="66">
        <v>8.7500000000000008E-2</v>
      </c>
      <c r="K123" s="22" t="s">
        <v>94</v>
      </c>
      <c r="L123" s="67">
        <v>1.3194444444444444E-2</v>
      </c>
      <c r="M123" s="68"/>
      <c r="N123" s="49" t="s">
        <v>599</v>
      </c>
    </row>
    <row r="124" spans="2:14" ht="16" thickBot="1" x14ac:dyDescent="0.25">
      <c r="B124" s="19"/>
      <c r="C124" s="31"/>
      <c r="D124" s="89"/>
      <c r="E124" s="38"/>
      <c r="F124" s="37"/>
      <c r="G124" s="37"/>
      <c r="H124" s="37"/>
      <c r="I124" s="44"/>
      <c r="J124" s="44"/>
      <c r="K124" s="37"/>
      <c r="L124" s="45"/>
      <c r="M124" s="46"/>
      <c r="N124" s="50"/>
    </row>
    <row r="125" spans="2:14" x14ac:dyDescent="0.2">
      <c r="B125" s="18"/>
      <c r="C125" s="30"/>
      <c r="D125" s="22"/>
      <c r="E125" s="65"/>
      <c r="F125" s="65"/>
      <c r="G125" s="22"/>
      <c r="H125" s="22"/>
      <c r="I125" s="66"/>
      <c r="J125" s="66"/>
      <c r="K125" s="22"/>
      <c r="L125" s="67"/>
      <c r="M125" s="68"/>
      <c r="N125" s="49"/>
    </row>
    <row r="126" spans="2:14" ht="16" thickBot="1" x14ac:dyDescent="0.25">
      <c r="B126" s="19"/>
      <c r="C126" s="31"/>
      <c r="D126" s="89"/>
      <c r="E126" s="38"/>
      <c r="F126" s="37"/>
      <c r="G126" s="37"/>
      <c r="H126" s="37"/>
      <c r="I126" s="44"/>
      <c r="J126" s="44"/>
      <c r="K126" s="37"/>
      <c r="L126" s="45"/>
      <c r="M126" s="46"/>
      <c r="N126" s="50"/>
    </row>
    <row r="127" spans="2:14" x14ac:dyDescent="0.2">
      <c r="B127" s="18"/>
      <c r="C127" s="30"/>
      <c r="D127" s="22"/>
      <c r="E127" s="65"/>
      <c r="F127" s="65"/>
      <c r="G127" s="22"/>
      <c r="H127" s="22"/>
      <c r="I127" s="66"/>
      <c r="J127" s="66"/>
      <c r="K127" s="22"/>
      <c r="L127" s="67"/>
      <c r="M127" s="68"/>
      <c r="N127" s="49"/>
    </row>
    <row r="128" spans="2:14" ht="16" thickBot="1" x14ac:dyDescent="0.25">
      <c r="B128" s="19"/>
      <c r="C128" s="31"/>
      <c r="D128" s="89"/>
      <c r="E128" s="38"/>
      <c r="F128" s="37"/>
      <c r="G128" s="37"/>
      <c r="H128" s="37"/>
      <c r="I128" s="44"/>
      <c r="J128" s="44"/>
      <c r="K128" s="37"/>
      <c r="L128" s="45"/>
      <c r="M128" s="46"/>
      <c r="N128" s="50"/>
    </row>
    <row r="129" spans="2:14" x14ac:dyDescent="0.2">
      <c r="B129" s="18"/>
      <c r="C129" s="30"/>
      <c r="D129" s="22"/>
      <c r="E129" s="65"/>
      <c r="F129" s="65"/>
      <c r="G129" s="22"/>
      <c r="H129" s="22"/>
      <c r="I129" s="66"/>
      <c r="J129" s="66"/>
      <c r="K129" s="22"/>
      <c r="L129" s="67"/>
      <c r="M129" s="68"/>
      <c r="N129" s="49"/>
    </row>
    <row r="130" spans="2:14" ht="16" thickBot="1" x14ac:dyDescent="0.25">
      <c r="B130" s="19"/>
      <c r="C130" s="31"/>
      <c r="D130" s="89"/>
      <c r="E130" s="38"/>
      <c r="F130" s="37"/>
      <c r="G130" s="37"/>
      <c r="H130" s="37"/>
      <c r="I130" s="44"/>
      <c r="J130" s="44"/>
      <c r="K130" s="37"/>
      <c r="L130" s="45"/>
      <c r="M130" s="46"/>
      <c r="N130" s="50"/>
    </row>
    <row r="131" spans="2:14" x14ac:dyDescent="0.2">
      <c r="B131" s="18"/>
      <c r="C131" s="30"/>
      <c r="D131" s="22"/>
      <c r="E131" s="65"/>
      <c r="F131" s="65"/>
      <c r="G131" s="22"/>
      <c r="H131" s="22"/>
      <c r="I131" s="66"/>
      <c r="J131" s="66"/>
      <c r="K131" s="22"/>
      <c r="L131" s="67"/>
      <c r="M131" s="68"/>
      <c r="N131" s="49"/>
    </row>
    <row r="132" spans="2:14" ht="16" thickBot="1" x14ac:dyDescent="0.25">
      <c r="B132" s="19"/>
      <c r="C132" s="31"/>
      <c r="D132" s="89"/>
      <c r="E132" s="38"/>
      <c r="F132" s="37"/>
      <c r="G132" s="37"/>
      <c r="H132" s="37"/>
      <c r="I132" s="44"/>
      <c r="J132" s="44"/>
      <c r="K132" s="37"/>
      <c r="L132" s="45"/>
      <c r="M132" s="46"/>
      <c r="N132" s="50"/>
    </row>
    <row r="133" spans="2:14" x14ac:dyDescent="0.2">
      <c r="B133" s="18"/>
      <c r="C133" s="30"/>
      <c r="D133" s="22"/>
      <c r="E133" s="65"/>
      <c r="F133" s="65"/>
      <c r="G133" s="22"/>
      <c r="H133" s="22"/>
      <c r="I133" s="66"/>
      <c r="J133" s="66"/>
      <c r="K133" s="22"/>
      <c r="L133" s="67"/>
      <c r="M133" s="68"/>
      <c r="N133" s="49"/>
    </row>
    <row r="134" spans="2:14" ht="16" thickBot="1" x14ac:dyDescent="0.25">
      <c r="B134" s="19"/>
      <c r="C134" s="31"/>
      <c r="D134" s="89"/>
      <c r="E134" s="38"/>
      <c r="F134" s="37"/>
      <c r="G134" s="37"/>
      <c r="H134" s="37"/>
      <c r="I134" s="44"/>
      <c r="J134" s="44"/>
      <c r="K134" s="37"/>
      <c r="L134" s="45"/>
      <c r="M134" s="46"/>
      <c r="N134" s="50"/>
    </row>
    <row r="135" spans="2:14" x14ac:dyDescent="0.2">
      <c r="B135" s="18"/>
      <c r="C135" s="30"/>
      <c r="D135" s="22"/>
      <c r="E135" s="65"/>
      <c r="F135" s="65"/>
      <c r="G135" s="22"/>
      <c r="H135" s="22"/>
      <c r="I135" s="66"/>
      <c r="J135" s="66"/>
      <c r="K135" s="22"/>
      <c r="L135" s="67"/>
      <c r="M135" s="68"/>
      <c r="N135" s="49"/>
    </row>
    <row r="136" spans="2:14" ht="16" thickBot="1" x14ac:dyDescent="0.25">
      <c r="B136" s="19"/>
      <c r="C136" s="31"/>
      <c r="D136" s="89"/>
      <c r="E136" s="38"/>
      <c r="F136" s="37"/>
      <c r="G136" s="37"/>
      <c r="H136" s="37"/>
      <c r="I136" s="44"/>
      <c r="J136" s="44"/>
      <c r="K136" s="37"/>
      <c r="L136" s="45"/>
      <c r="M136" s="46"/>
      <c r="N136" s="50"/>
    </row>
    <row r="137" spans="2:14" x14ac:dyDescent="0.2">
      <c r="B137" s="18"/>
      <c r="C137" s="30"/>
      <c r="D137" s="22"/>
      <c r="E137" s="65"/>
      <c r="F137" s="65"/>
      <c r="G137" s="22"/>
      <c r="H137" s="22"/>
      <c r="I137" s="66"/>
      <c r="J137" s="66"/>
      <c r="K137" s="22"/>
      <c r="L137" s="67"/>
      <c r="M137" s="68"/>
      <c r="N137" s="49"/>
    </row>
    <row r="138" spans="2:14" ht="16" thickBot="1" x14ac:dyDescent="0.25">
      <c r="B138" s="19"/>
      <c r="C138" s="31"/>
      <c r="D138" s="89"/>
      <c r="E138" s="38"/>
      <c r="F138" s="37"/>
      <c r="G138" s="37"/>
      <c r="H138" s="37"/>
      <c r="I138" s="44"/>
      <c r="J138" s="44"/>
      <c r="K138" s="37"/>
      <c r="L138" s="45"/>
      <c r="M138" s="46"/>
      <c r="N138" s="50"/>
    </row>
    <row r="139" spans="2:14" x14ac:dyDescent="0.2">
      <c r="B139" s="18"/>
      <c r="C139" s="30"/>
      <c r="D139" s="22"/>
      <c r="E139" s="65"/>
      <c r="F139" s="65"/>
      <c r="G139" s="22"/>
      <c r="H139" s="22"/>
      <c r="I139" s="66"/>
      <c r="J139" s="66"/>
      <c r="K139" s="22"/>
      <c r="L139" s="67"/>
      <c r="M139" s="68"/>
      <c r="N139" s="49"/>
    </row>
    <row r="140" spans="2:14" ht="16" thickBot="1" x14ac:dyDescent="0.25">
      <c r="B140" s="19"/>
      <c r="C140" s="31"/>
      <c r="D140" s="89"/>
      <c r="E140" s="38"/>
      <c r="F140" s="37"/>
      <c r="G140" s="37"/>
      <c r="H140" s="37"/>
      <c r="I140" s="44"/>
      <c r="J140" s="44"/>
      <c r="K140" s="37"/>
      <c r="L140" s="45"/>
      <c r="M140" s="46"/>
      <c r="N140" s="50"/>
    </row>
    <row r="141" spans="2:14" x14ac:dyDescent="0.2">
      <c r="B141" s="18"/>
      <c r="C141" s="30"/>
      <c r="D141" s="22"/>
      <c r="E141" s="65"/>
      <c r="F141" s="65"/>
      <c r="G141" s="22"/>
      <c r="H141" s="22"/>
      <c r="I141" s="66"/>
      <c r="J141" s="66"/>
      <c r="K141" s="22"/>
      <c r="L141" s="67"/>
      <c r="M141" s="68"/>
      <c r="N141" s="49"/>
    </row>
    <row r="142" spans="2:14" ht="16" thickBot="1" x14ac:dyDescent="0.25">
      <c r="B142" s="19"/>
      <c r="C142" s="31"/>
      <c r="D142" s="89"/>
      <c r="E142" s="38"/>
      <c r="F142" s="37"/>
      <c r="G142" s="37"/>
      <c r="H142" s="37"/>
      <c r="I142" s="44"/>
      <c r="J142" s="44"/>
      <c r="K142" s="37"/>
      <c r="L142" s="45"/>
      <c r="M142" s="46"/>
      <c r="N142" s="50"/>
    </row>
    <row r="143" spans="2:14" x14ac:dyDescent="0.2">
      <c r="B143" s="18"/>
      <c r="C143" s="30"/>
      <c r="D143" s="22"/>
      <c r="E143" s="65"/>
      <c r="F143" s="65"/>
      <c r="G143" s="22"/>
      <c r="H143" s="22"/>
      <c r="I143" s="66"/>
      <c r="J143" s="66"/>
      <c r="K143" s="22"/>
      <c r="L143" s="67"/>
      <c r="M143" s="68"/>
      <c r="N143" s="49"/>
    </row>
    <row r="144" spans="2:14" ht="16" thickBot="1" x14ac:dyDescent="0.25">
      <c r="B144" s="19"/>
      <c r="C144" s="31"/>
      <c r="D144" s="89"/>
      <c r="E144" s="38"/>
      <c r="F144" s="37"/>
      <c r="G144" s="37"/>
      <c r="H144" s="37"/>
      <c r="I144" s="44"/>
      <c r="J144" s="44"/>
      <c r="K144" s="37"/>
      <c r="L144" s="45"/>
      <c r="M144" s="46"/>
      <c r="N144" s="50"/>
    </row>
    <row r="145" spans="2:14" x14ac:dyDescent="0.2">
      <c r="B145" s="18"/>
      <c r="C145" s="30"/>
      <c r="D145" s="22"/>
      <c r="E145" s="65"/>
      <c r="F145" s="65"/>
      <c r="G145" s="22"/>
      <c r="H145" s="22"/>
      <c r="I145" s="66"/>
      <c r="J145" s="66"/>
      <c r="K145" s="22"/>
      <c r="L145" s="67"/>
      <c r="M145" s="68"/>
      <c r="N145" s="49"/>
    </row>
    <row r="146" spans="2:14" ht="16" thickBot="1" x14ac:dyDescent="0.25">
      <c r="B146" s="19"/>
      <c r="C146" s="31"/>
      <c r="D146" s="89"/>
      <c r="E146" s="38"/>
      <c r="F146" s="37"/>
      <c r="G146" s="37"/>
      <c r="H146" s="37"/>
      <c r="I146" s="44"/>
      <c r="J146" s="44"/>
      <c r="K146" s="37"/>
      <c r="L146" s="45"/>
      <c r="M146" s="46"/>
      <c r="N146" s="50"/>
    </row>
    <row r="147" spans="2:14" x14ac:dyDescent="0.2">
      <c r="B147" s="18"/>
      <c r="C147" s="30"/>
      <c r="D147" s="22"/>
      <c r="E147" s="65"/>
      <c r="F147" s="65"/>
      <c r="G147" s="22"/>
      <c r="H147" s="22"/>
      <c r="I147" s="66"/>
      <c r="J147" s="66"/>
      <c r="K147" s="22"/>
      <c r="L147" s="67"/>
      <c r="M147" s="68"/>
      <c r="N147" s="49"/>
    </row>
    <row r="148" spans="2:14" ht="16" thickBot="1" x14ac:dyDescent="0.25">
      <c r="B148" s="19"/>
      <c r="C148" s="31"/>
      <c r="D148" s="89"/>
      <c r="E148" s="38"/>
      <c r="F148" s="37"/>
      <c r="G148" s="37"/>
      <c r="H148" s="37"/>
      <c r="I148" s="44"/>
      <c r="J148" s="44"/>
      <c r="K148" s="37"/>
      <c r="L148" s="45"/>
      <c r="M148" s="46"/>
      <c r="N148" s="50"/>
    </row>
    <row r="149" spans="2:14" x14ac:dyDescent="0.2">
      <c r="B149" s="18"/>
      <c r="C149" s="30"/>
      <c r="D149" s="22"/>
      <c r="E149" s="65"/>
      <c r="F149" s="65"/>
      <c r="G149" s="22"/>
      <c r="H149" s="22"/>
      <c r="I149" s="66"/>
      <c r="J149" s="66"/>
      <c r="K149" s="22"/>
      <c r="L149" s="67"/>
      <c r="M149" s="68"/>
      <c r="N149" s="49"/>
    </row>
    <row r="150" spans="2:14" ht="16" thickBot="1" x14ac:dyDescent="0.25">
      <c r="B150" s="19"/>
      <c r="C150" s="31"/>
      <c r="D150" s="89"/>
      <c r="E150" s="38"/>
      <c r="F150" s="37"/>
      <c r="G150" s="37"/>
      <c r="H150" s="37"/>
      <c r="I150" s="44"/>
      <c r="J150" s="44"/>
      <c r="K150" s="37"/>
      <c r="L150" s="45"/>
      <c r="M150" s="46"/>
      <c r="N150" s="50"/>
    </row>
    <row r="151" spans="2:14" x14ac:dyDescent="0.2">
      <c r="B151" s="18"/>
      <c r="C151" s="30"/>
      <c r="D151" s="22"/>
      <c r="E151" s="65"/>
      <c r="F151" s="65"/>
      <c r="G151" s="22"/>
      <c r="H151" s="22"/>
      <c r="I151" s="66"/>
      <c r="J151" s="66"/>
      <c r="K151" s="22"/>
      <c r="L151" s="67"/>
      <c r="M151" s="68"/>
      <c r="N151" s="49"/>
    </row>
    <row r="152" spans="2:14" ht="16" thickBot="1" x14ac:dyDescent="0.25">
      <c r="B152" s="19"/>
      <c r="C152" s="31"/>
      <c r="D152" s="89"/>
      <c r="E152" s="38"/>
      <c r="F152" s="37"/>
      <c r="G152" s="37"/>
      <c r="H152" s="37"/>
      <c r="I152" s="44"/>
      <c r="J152" s="44"/>
      <c r="K152" s="37"/>
      <c r="L152" s="45"/>
      <c r="M152" s="46"/>
      <c r="N152" s="50"/>
    </row>
    <row r="153" spans="2:14" x14ac:dyDescent="0.2">
      <c r="B153" s="18"/>
      <c r="C153" s="30"/>
      <c r="D153" s="22"/>
      <c r="E153" s="65"/>
      <c r="F153" s="65"/>
      <c r="G153" s="22"/>
      <c r="H153" s="22"/>
      <c r="I153" s="66"/>
      <c r="J153" s="66"/>
      <c r="K153" s="22"/>
      <c r="L153" s="67"/>
      <c r="M153" s="68"/>
      <c r="N153" s="49"/>
    </row>
    <row r="154" spans="2:14" ht="16" thickBot="1" x14ac:dyDescent="0.25">
      <c r="B154" s="19"/>
      <c r="C154" s="31"/>
      <c r="D154" s="89"/>
      <c r="E154" s="38"/>
      <c r="F154" s="37"/>
      <c r="G154" s="37"/>
      <c r="H154" s="37"/>
      <c r="I154" s="44"/>
      <c r="J154" s="44"/>
      <c r="K154" s="37"/>
      <c r="L154" s="45"/>
      <c r="M154" s="46"/>
      <c r="N154" s="50"/>
    </row>
    <row r="155" spans="2:14" x14ac:dyDescent="0.2">
      <c r="B155" s="18"/>
      <c r="C155" s="30"/>
      <c r="D155" s="22"/>
      <c r="E155" s="65"/>
      <c r="F155" s="65"/>
      <c r="G155" s="22"/>
      <c r="H155" s="22"/>
      <c r="I155" s="66"/>
      <c r="J155" s="66"/>
      <c r="K155" s="22"/>
      <c r="L155" s="67"/>
      <c r="M155" s="68"/>
      <c r="N155" s="49"/>
    </row>
    <row r="156" spans="2:14" ht="16" thickBot="1" x14ac:dyDescent="0.25">
      <c r="B156" s="19"/>
      <c r="C156" s="31"/>
      <c r="D156" s="89"/>
      <c r="E156" s="38"/>
      <c r="F156" s="37"/>
      <c r="G156" s="37"/>
      <c r="H156" s="37"/>
      <c r="I156" s="44"/>
      <c r="J156" s="44"/>
      <c r="K156" s="37"/>
      <c r="L156" s="45"/>
      <c r="M156" s="46"/>
      <c r="N156" s="50"/>
    </row>
    <row r="157" spans="2:14" x14ac:dyDescent="0.2">
      <c r="B157" s="18"/>
      <c r="C157" s="30"/>
      <c r="D157" s="22"/>
      <c r="E157" s="65"/>
      <c r="F157" s="65"/>
      <c r="G157" s="22"/>
      <c r="H157" s="22"/>
      <c r="I157" s="66"/>
      <c r="J157" s="66"/>
      <c r="K157" s="22"/>
      <c r="L157" s="67"/>
      <c r="M157" s="68"/>
      <c r="N157" s="49"/>
    </row>
    <row r="158" spans="2:14" ht="16" thickBot="1" x14ac:dyDescent="0.25">
      <c r="B158" s="19"/>
      <c r="C158" s="31"/>
      <c r="D158" s="89"/>
      <c r="E158" s="38"/>
      <c r="F158" s="37"/>
      <c r="G158" s="37"/>
      <c r="H158" s="37"/>
      <c r="I158" s="44"/>
      <c r="J158" s="44"/>
      <c r="K158" s="37"/>
      <c r="L158" s="45"/>
      <c r="M158" s="46"/>
      <c r="N158" s="50"/>
    </row>
    <row r="159" spans="2:14" x14ac:dyDescent="0.2">
      <c r="B159" s="18"/>
      <c r="C159" s="30"/>
      <c r="D159" s="22"/>
      <c r="E159" s="65"/>
      <c r="F159" s="65"/>
      <c r="G159" s="22"/>
      <c r="H159" s="22"/>
      <c r="I159" s="66"/>
      <c r="J159" s="66"/>
      <c r="K159" s="22"/>
      <c r="L159" s="67"/>
      <c r="M159" s="68"/>
      <c r="N159" s="49"/>
    </row>
    <row r="160" spans="2:14" ht="16" thickBot="1" x14ac:dyDescent="0.25">
      <c r="B160" s="19"/>
      <c r="C160" s="31"/>
      <c r="D160" s="89"/>
      <c r="E160" s="38"/>
      <c r="F160" s="37"/>
      <c r="G160" s="37"/>
      <c r="H160" s="37"/>
      <c r="I160" s="44"/>
      <c r="J160" s="44"/>
      <c r="K160" s="37"/>
      <c r="L160" s="45"/>
      <c r="M160" s="46"/>
      <c r="N160" s="50"/>
    </row>
    <row r="161" spans="2:14" x14ac:dyDescent="0.2">
      <c r="B161" s="18"/>
      <c r="C161" s="30"/>
      <c r="D161" s="22"/>
      <c r="E161" s="65"/>
      <c r="F161" s="65"/>
      <c r="G161" s="22"/>
      <c r="H161" s="22"/>
      <c r="I161" s="66"/>
      <c r="J161" s="66"/>
      <c r="K161" s="22"/>
      <c r="L161" s="67"/>
      <c r="M161" s="68"/>
      <c r="N161" s="49"/>
    </row>
    <row r="162" spans="2:14" ht="16" thickBot="1" x14ac:dyDescent="0.25">
      <c r="B162" s="19"/>
      <c r="C162" s="31"/>
      <c r="D162" s="89"/>
      <c r="E162" s="38"/>
      <c r="F162" s="37"/>
      <c r="G162" s="37"/>
      <c r="H162" s="37"/>
      <c r="I162" s="44"/>
      <c r="J162" s="44"/>
      <c r="K162" s="37"/>
      <c r="L162" s="45"/>
      <c r="M162" s="46"/>
      <c r="N162" s="50"/>
    </row>
    <row r="163" spans="2:14" x14ac:dyDescent="0.2">
      <c r="B163" s="18"/>
      <c r="C163" s="30"/>
      <c r="D163" s="22"/>
      <c r="E163" s="65"/>
      <c r="F163" s="65"/>
      <c r="G163" s="22"/>
      <c r="H163" s="22"/>
      <c r="I163" s="66"/>
      <c r="J163" s="66"/>
      <c r="K163" s="22"/>
      <c r="L163" s="67"/>
      <c r="M163" s="68"/>
      <c r="N163" s="49"/>
    </row>
    <row r="164" spans="2:14" ht="16" thickBot="1" x14ac:dyDescent="0.25">
      <c r="B164" s="19"/>
      <c r="C164" s="31"/>
      <c r="D164" s="89"/>
      <c r="E164" s="38"/>
      <c r="F164" s="37"/>
      <c r="G164" s="37"/>
      <c r="H164" s="37"/>
      <c r="I164" s="44"/>
      <c r="J164" s="44"/>
      <c r="K164" s="37"/>
      <c r="L164" s="45"/>
      <c r="M164" s="46"/>
      <c r="N164" s="50"/>
    </row>
    <row r="165" spans="2:14" x14ac:dyDescent="0.2">
      <c r="B165" s="18"/>
      <c r="C165" s="30"/>
      <c r="D165" s="22"/>
      <c r="E165" s="65"/>
      <c r="F165" s="65"/>
      <c r="G165" s="22"/>
      <c r="H165" s="22"/>
      <c r="I165" s="66"/>
      <c r="J165" s="66"/>
      <c r="K165" s="22"/>
      <c r="L165" s="67"/>
      <c r="M165" s="68"/>
      <c r="N165" s="49"/>
    </row>
    <row r="166" spans="2:14" ht="16" thickBot="1" x14ac:dyDescent="0.25">
      <c r="B166" s="19"/>
      <c r="C166" s="31"/>
      <c r="D166" s="89"/>
      <c r="E166" s="38"/>
      <c r="F166" s="37"/>
      <c r="G166" s="37"/>
      <c r="H166" s="37"/>
      <c r="I166" s="44"/>
      <c r="J166" s="44"/>
      <c r="K166" s="37"/>
      <c r="L166" s="45"/>
      <c r="M166" s="46"/>
      <c r="N166" s="50"/>
    </row>
    <row r="167" spans="2:14" x14ac:dyDescent="0.2">
      <c r="B167" s="18"/>
      <c r="C167" s="30"/>
      <c r="D167" s="22"/>
      <c r="E167" s="65"/>
      <c r="F167" s="65"/>
      <c r="G167" s="22"/>
      <c r="H167" s="22"/>
      <c r="I167" s="66"/>
      <c r="J167" s="66"/>
      <c r="K167" s="22"/>
      <c r="L167" s="67"/>
      <c r="M167" s="68"/>
      <c r="N167" s="49"/>
    </row>
    <row r="168" spans="2:14" ht="16" thickBot="1" x14ac:dyDescent="0.25">
      <c r="B168" s="19"/>
      <c r="C168" s="31"/>
      <c r="D168" s="89"/>
      <c r="E168" s="38"/>
      <c r="F168" s="37"/>
      <c r="G168" s="37"/>
      <c r="H168" s="37"/>
      <c r="I168" s="44"/>
      <c r="J168" s="44"/>
      <c r="K168" s="37"/>
      <c r="L168" s="45"/>
      <c r="M168" s="46"/>
      <c r="N168" s="50"/>
    </row>
    <row r="169" spans="2:14" x14ac:dyDescent="0.2">
      <c r="B169" s="18"/>
      <c r="C169" s="30"/>
      <c r="D169" s="22"/>
      <c r="E169" s="65"/>
      <c r="F169" s="65"/>
      <c r="G169" s="22"/>
      <c r="H169" s="22"/>
      <c r="I169" s="66"/>
      <c r="J169" s="66"/>
      <c r="K169" s="22"/>
      <c r="L169" s="67"/>
      <c r="M169" s="68"/>
      <c r="N169" s="49"/>
    </row>
    <row r="170" spans="2:14" ht="16" thickBot="1" x14ac:dyDescent="0.25">
      <c r="B170" s="19"/>
      <c r="C170" s="31"/>
      <c r="D170" s="89"/>
      <c r="E170" s="38"/>
      <c r="F170" s="37"/>
      <c r="G170" s="37"/>
      <c r="H170" s="37"/>
      <c r="I170" s="44"/>
      <c r="J170" s="44"/>
      <c r="K170" s="37"/>
      <c r="L170" s="45"/>
      <c r="M170" s="46"/>
      <c r="N170" s="50"/>
    </row>
    <row r="171" spans="2:14" x14ac:dyDescent="0.2">
      <c r="B171" s="18"/>
      <c r="C171" s="30"/>
      <c r="D171" s="22"/>
      <c r="E171" s="65"/>
      <c r="F171" s="65"/>
      <c r="G171" s="22"/>
      <c r="H171" s="22"/>
      <c r="I171" s="66"/>
      <c r="J171" s="66"/>
      <c r="K171" s="22"/>
      <c r="L171" s="67"/>
      <c r="M171" s="68"/>
      <c r="N171" s="49"/>
    </row>
    <row r="172" spans="2:14" ht="16" thickBot="1" x14ac:dyDescent="0.25">
      <c r="B172" s="19"/>
      <c r="C172" s="31"/>
      <c r="D172" s="89"/>
      <c r="E172" s="38"/>
      <c r="F172" s="37"/>
      <c r="G172" s="37"/>
      <c r="H172" s="37"/>
      <c r="I172" s="44"/>
      <c r="J172" s="44"/>
      <c r="K172" s="37"/>
      <c r="L172" s="45"/>
      <c r="M172" s="46"/>
      <c r="N172" s="50"/>
    </row>
    <row r="173" spans="2:14" x14ac:dyDescent="0.2">
      <c r="B173" s="18"/>
      <c r="C173" s="30"/>
      <c r="D173" s="22"/>
      <c r="E173" s="65"/>
      <c r="F173" s="65"/>
      <c r="G173" s="22"/>
      <c r="H173" s="22"/>
      <c r="I173" s="66"/>
      <c r="J173" s="66"/>
      <c r="K173" s="22"/>
      <c r="L173" s="67"/>
      <c r="M173" s="68"/>
      <c r="N173" s="49"/>
    </row>
    <row r="174" spans="2:14" ht="16" thickBot="1" x14ac:dyDescent="0.25">
      <c r="B174" s="19"/>
      <c r="C174" s="31"/>
      <c r="D174" s="89"/>
      <c r="E174" s="38"/>
      <c r="F174" s="37"/>
      <c r="G174" s="37"/>
      <c r="H174" s="37"/>
      <c r="I174" s="44"/>
      <c r="J174" s="44"/>
      <c r="K174" s="37"/>
      <c r="L174" s="45"/>
      <c r="M174" s="46"/>
      <c r="N174" s="50"/>
    </row>
    <row r="175" spans="2:14" x14ac:dyDescent="0.2">
      <c r="B175" s="18"/>
      <c r="C175" s="30"/>
      <c r="D175" s="22"/>
      <c r="E175" s="65"/>
      <c r="F175" s="65"/>
      <c r="G175" s="22"/>
      <c r="H175" s="22"/>
      <c r="I175" s="66"/>
      <c r="J175" s="66"/>
      <c r="K175" s="22"/>
      <c r="L175" s="67"/>
      <c r="M175" s="68"/>
      <c r="N175" s="49"/>
    </row>
    <row r="176" spans="2:14" ht="16" thickBot="1" x14ac:dyDescent="0.25">
      <c r="B176" s="19"/>
      <c r="C176" s="31"/>
      <c r="D176" s="89"/>
      <c r="E176" s="38"/>
      <c r="F176" s="37"/>
      <c r="G176" s="37"/>
      <c r="H176" s="37"/>
      <c r="I176" s="44"/>
      <c r="J176" s="44"/>
      <c r="K176" s="37"/>
      <c r="L176" s="45"/>
      <c r="M176" s="46"/>
      <c r="N176" s="50"/>
    </row>
    <row r="177" spans="2:14" x14ac:dyDescent="0.2">
      <c r="B177" s="18"/>
      <c r="C177" s="30"/>
      <c r="D177" s="22"/>
      <c r="E177" s="65"/>
      <c r="F177" s="65"/>
      <c r="G177" s="22"/>
      <c r="H177" s="22"/>
      <c r="I177" s="66"/>
      <c r="J177" s="66"/>
      <c r="K177" s="22"/>
      <c r="L177" s="67"/>
      <c r="M177" s="68"/>
      <c r="N177" s="49"/>
    </row>
    <row r="178" spans="2:14" ht="16" thickBot="1" x14ac:dyDescent="0.25">
      <c r="B178" s="19"/>
      <c r="C178" s="31"/>
      <c r="D178" s="89"/>
      <c r="E178" s="38"/>
      <c r="F178" s="37"/>
      <c r="G178" s="37"/>
      <c r="H178" s="37"/>
      <c r="I178" s="44"/>
      <c r="J178" s="44"/>
      <c r="K178" s="37"/>
      <c r="L178" s="45"/>
      <c r="M178" s="46"/>
      <c r="N178" s="50"/>
    </row>
    <row r="179" spans="2:14" x14ac:dyDescent="0.2">
      <c r="B179" s="18"/>
      <c r="C179" s="30"/>
      <c r="D179" s="22"/>
      <c r="E179" s="65"/>
      <c r="F179" s="65"/>
      <c r="G179" s="22"/>
      <c r="H179" s="22"/>
      <c r="I179" s="66"/>
      <c r="J179" s="66"/>
      <c r="K179" s="22"/>
      <c r="L179" s="67"/>
      <c r="M179" s="68"/>
      <c r="N179" s="49"/>
    </row>
    <row r="180" spans="2:14" ht="16" thickBot="1" x14ac:dyDescent="0.25">
      <c r="B180" s="19"/>
      <c r="C180" s="31"/>
      <c r="D180" s="89"/>
      <c r="E180" s="38"/>
      <c r="F180" s="37"/>
      <c r="G180" s="37"/>
      <c r="H180" s="37"/>
      <c r="I180" s="44"/>
      <c r="J180" s="44"/>
      <c r="K180" s="37"/>
      <c r="L180" s="45"/>
      <c r="M180" s="46"/>
      <c r="N180" s="50"/>
    </row>
    <row r="181" spans="2:14" x14ac:dyDescent="0.2">
      <c r="B181" s="18"/>
      <c r="C181" s="30"/>
      <c r="D181" s="22"/>
      <c r="E181" s="65"/>
      <c r="F181" s="65"/>
      <c r="G181" s="22"/>
      <c r="H181" s="22"/>
      <c r="I181" s="66"/>
      <c r="J181" s="66"/>
      <c r="K181" s="22"/>
      <c r="L181" s="67"/>
      <c r="M181" s="68"/>
      <c r="N181" s="49"/>
    </row>
    <row r="182" spans="2:14" ht="16" thickBot="1" x14ac:dyDescent="0.25">
      <c r="B182" s="19"/>
      <c r="C182" s="31"/>
      <c r="D182" s="89"/>
      <c r="E182" s="38"/>
      <c r="F182" s="37"/>
      <c r="G182" s="37"/>
      <c r="H182" s="37"/>
      <c r="I182" s="44"/>
      <c r="J182" s="44"/>
      <c r="K182" s="37"/>
      <c r="L182" s="45"/>
      <c r="M182" s="46"/>
      <c r="N182" s="50"/>
    </row>
    <row r="183" spans="2:14" x14ac:dyDescent="0.2">
      <c r="B183" s="18"/>
      <c r="C183" s="30"/>
      <c r="D183" s="22"/>
      <c r="E183" s="65"/>
      <c r="F183" s="65"/>
      <c r="G183" s="22"/>
      <c r="H183" s="22"/>
      <c r="I183" s="66"/>
      <c r="J183" s="66"/>
      <c r="K183" s="22"/>
      <c r="L183" s="67"/>
      <c r="M183" s="68"/>
      <c r="N183" s="49"/>
    </row>
    <row r="184" spans="2:14" ht="16" thickBot="1" x14ac:dyDescent="0.25">
      <c r="B184" s="19"/>
      <c r="C184" s="31"/>
      <c r="D184" s="89"/>
      <c r="E184" s="38"/>
      <c r="F184" s="37"/>
      <c r="G184" s="37"/>
      <c r="H184" s="37"/>
      <c r="I184" s="44"/>
      <c r="J184" s="44"/>
      <c r="K184" s="37"/>
      <c r="L184" s="45"/>
      <c r="M184" s="46"/>
      <c r="N184" s="50"/>
    </row>
    <row r="185" spans="2:14" x14ac:dyDescent="0.2">
      <c r="B185" s="18"/>
      <c r="C185" s="30"/>
      <c r="D185" s="22"/>
      <c r="E185" s="65"/>
      <c r="F185" s="65"/>
      <c r="G185" s="22"/>
      <c r="H185" s="22"/>
      <c r="I185" s="66"/>
      <c r="J185" s="66"/>
      <c r="K185" s="22"/>
      <c r="L185" s="67"/>
      <c r="M185" s="68"/>
      <c r="N185" s="49"/>
    </row>
    <row r="186" spans="2:14" ht="16" thickBot="1" x14ac:dyDescent="0.25">
      <c r="B186" s="19"/>
      <c r="C186" s="31"/>
      <c r="D186" s="89"/>
      <c r="E186" s="38"/>
      <c r="F186" s="37"/>
      <c r="G186" s="37"/>
      <c r="H186" s="37"/>
      <c r="I186" s="44"/>
      <c r="J186" s="44"/>
      <c r="K186" s="37"/>
      <c r="L186" s="45"/>
      <c r="M186" s="46"/>
      <c r="N186" s="50"/>
    </row>
    <row r="187" spans="2:14" x14ac:dyDescent="0.2">
      <c r="B187" s="18"/>
      <c r="C187" s="30"/>
      <c r="D187" s="22"/>
      <c r="E187" s="65"/>
      <c r="F187" s="65"/>
      <c r="G187" s="22"/>
      <c r="H187" s="22"/>
      <c r="I187" s="66"/>
      <c r="J187" s="66"/>
      <c r="K187" s="22"/>
      <c r="L187" s="67"/>
      <c r="M187" s="68"/>
      <c r="N187" s="49"/>
    </row>
    <row r="188" spans="2:14" ht="16" thickBot="1" x14ac:dyDescent="0.25">
      <c r="B188" s="19"/>
      <c r="C188" s="31"/>
      <c r="D188" s="89"/>
      <c r="E188" s="38"/>
      <c r="F188" s="37"/>
      <c r="G188" s="37"/>
      <c r="H188" s="37"/>
      <c r="I188" s="44"/>
      <c r="J188" s="44"/>
      <c r="K188" s="37"/>
      <c r="L188" s="45"/>
      <c r="M188" s="46"/>
      <c r="N188" s="50"/>
    </row>
    <row r="189" spans="2:14" x14ac:dyDescent="0.2">
      <c r="B189" s="18"/>
      <c r="C189" s="30"/>
      <c r="D189" s="22"/>
      <c r="E189" s="65"/>
      <c r="F189" s="65"/>
      <c r="G189" s="22"/>
      <c r="H189" s="22"/>
      <c r="I189" s="66"/>
      <c r="J189" s="66"/>
      <c r="K189" s="22"/>
      <c r="L189" s="67"/>
      <c r="M189" s="68"/>
      <c r="N189" s="49"/>
    </row>
    <row r="190" spans="2:14" ht="16" thickBot="1" x14ac:dyDescent="0.25">
      <c r="B190" s="19"/>
      <c r="C190" s="31"/>
      <c r="D190" s="89"/>
      <c r="E190" s="38"/>
      <c r="F190" s="37"/>
      <c r="G190" s="37"/>
      <c r="H190" s="37"/>
      <c r="I190" s="44"/>
      <c r="J190" s="44"/>
      <c r="K190" s="37"/>
      <c r="L190" s="45"/>
      <c r="M190" s="46"/>
      <c r="N190" s="50"/>
    </row>
    <row r="191" spans="2:14" x14ac:dyDescent="0.2">
      <c r="B191" s="18"/>
      <c r="C191" s="30"/>
      <c r="D191" s="22"/>
      <c r="E191" s="65"/>
      <c r="F191" s="65"/>
      <c r="G191" s="22"/>
      <c r="H191" s="22"/>
      <c r="I191" s="66"/>
      <c r="J191" s="66"/>
      <c r="K191" s="22"/>
      <c r="L191" s="67"/>
      <c r="M191" s="68"/>
      <c r="N191" s="49"/>
    </row>
    <row r="192" spans="2:14" ht="16" thickBot="1" x14ac:dyDescent="0.25">
      <c r="B192" s="19"/>
      <c r="C192" s="31"/>
      <c r="D192" s="89"/>
      <c r="E192" s="38"/>
      <c r="F192" s="37"/>
      <c r="G192" s="37"/>
      <c r="H192" s="37"/>
      <c r="I192" s="44"/>
      <c r="J192" s="44"/>
      <c r="K192" s="37"/>
      <c r="L192" s="45"/>
      <c r="M192" s="46"/>
      <c r="N192" s="50"/>
    </row>
    <row r="193" spans="2:14" x14ac:dyDescent="0.2">
      <c r="B193" s="18"/>
      <c r="C193" s="30"/>
      <c r="D193" s="22"/>
      <c r="E193" s="65"/>
      <c r="F193" s="65"/>
      <c r="G193" s="22"/>
      <c r="H193" s="22"/>
      <c r="I193" s="66"/>
      <c r="J193" s="66"/>
      <c r="K193" s="22"/>
      <c r="L193" s="67"/>
      <c r="M193" s="68"/>
      <c r="N193" s="49"/>
    </row>
    <row r="194" spans="2:14" ht="16" thickBot="1" x14ac:dyDescent="0.25">
      <c r="B194" s="19"/>
      <c r="C194" s="31"/>
      <c r="D194" s="89"/>
      <c r="E194" s="38"/>
      <c r="F194" s="37"/>
      <c r="G194" s="37"/>
      <c r="H194" s="37"/>
      <c r="I194" s="44"/>
      <c r="J194" s="44"/>
      <c r="K194" s="37"/>
      <c r="L194" s="45"/>
      <c r="M194" s="46"/>
      <c r="N194" s="50"/>
    </row>
    <row r="195" spans="2:14" x14ac:dyDescent="0.2">
      <c r="B195" s="18"/>
      <c r="C195" s="30"/>
      <c r="D195" s="22"/>
      <c r="E195" s="65"/>
      <c r="F195" s="65"/>
      <c r="G195" s="22"/>
      <c r="H195" s="22"/>
      <c r="I195" s="66"/>
      <c r="J195" s="66"/>
      <c r="K195" s="22"/>
      <c r="L195" s="67"/>
      <c r="M195" s="68"/>
      <c r="N195" s="49"/>
    </row>
    <row r="196" spans="2:14" ht="16" thickBot="1" x14ac:dyDescent="0.25">
      <c r="B196" s="19"/>
      <c r="C196" s="31"/>
      <c r="D196" s="89"/>
      <c r="E196" s="38"/>
      <c r="F196" s="37"/>
      <c r="G196" s="37"/>
      <c r="H196" s="37"/>
      <c r="I196" s="44"/>
      <c r="J196" s="44"/>
      <c r="K196" s="37"/>
      <c r="L196" s="45"/>
      <c r="M196" s="46"/>
      <c r="N196" s="50"/>
    </row>
    <row r="197" spans="2:14" x14ac:dyDescent="0.2">
      <c r="B197" s="18"/>
      <c r="C197" s="30"/>
      <c r="D197" s="22"/>
      <c r="E197" s="65"/>
      <c r="F197" s="65"/>
      <c r="G197" s="22"/>
      <c r="H197" s="22"/>
      <c r="I197" s="66"/>
      <c r="J197" s="66"/>
      <c r="K197" s="22"/>
      <c r="L197" s="67"/>
      <c r="M197" s="68"/>
      <c r="N197" s="49"/>
    </row>
    <row r="198" spans="2:14" ht="16" thickBot="1" x14ac:dyDescent="0.25">
      <c r="B198" s="19"/>
      <c r="C198" s="31"/>
      <c r="D198" s="89"/>
      <c r="E198" s="38"/>
      <c r="F198" s="37"/>
      <c r="G198" s="37"/>
      <c r="H198" s="37"/>
      <c r="I198" s="44"/>
      <c r="J198" s="44"/>
      <c r="K198" s="37"/>
      <c r="L198" s="45"/>
      <c r="M198" s="46"/>
      <c r="N198" s="50"/>
    </row>
    <row r="199" spans="2:14" x14ac:dyDescent="0.2">
      <c r="B199" s="18"/>
      <c r="C199" s="30"/>
      <c r="D199" s="22"/>
      <c r="E199" s="65"/>
      <c r="F199" s="65"/>
      <c r="G199" s="22"/>
      <c r="H199" s="22"/>
      <c r="I199" s="66"/>
      <c r="J199" s="66"/>
      <c r="K199" s="22"/>
      <c r="L199" s="67"/>
      <c r="M199" s="68"/>
      <c r="N199" s="49"/>
    </row>
    <row r="200" spans="2:14" ht="16" thickBot="1" x14ac:dyDescent="0.25">
      <c r="B200" s="19"/>
      <c r="C200" s="31"/>
      <c r="D200" s="89"/>
      <c r="E200" s="38"/>
      <c r="F200" s="37"/>
      <c r="G200" s="37"/>
      <c r="H200" s="37"/>
      <c r="I200" s="44"/>
      <c r="J200" s="44"/>
      <c r="K200" s="37"/>
      <c r="L200" s="45"/>
      <c r="M200" s="46"/>
      <c r="N200" s="50"/>
    </row>
    <row r="201" spans="2:14" x14ac:dyDescent="0.2">
      <c r="B201" s="18"/>
      <c r="C201" s="30"/>
      <c r="D201" s="22"/>
      <c r="E201" s="65"/>
      <c r="F201" s="65"/>
      <c r="G201" s="22"/>
      <c r="H201" s="22"/>
      <c r="I201" s="66"/>
      <c r="J201" s="66"/>
      <c r="K201" s="22"/>
      <c r="L201" s="67"/>
      <c r="M201" s="68"/>
      <c r="N201" s="49"/>
    </row>
    <row r="202" spans="2:14" ht="16" thickBot="1" x14ac:dyDescent="0.25">
      <c r="B202" s="19"/>
      <c r="C202" s="31"/>
      <c r="D202" s="89"/>
      <c r="E202" s="38"/>
      <c r="F202" s="37"/>
      <c r="G202" s="37"/>
      <c r="H202" s="37"/>
      <c r="I202" s="44"/>
      <c r="J202" s="44"/>
      <c r="K202" s="37"/>
      <c r="L202" s="45"/>
      <c r="M202" s="46"/>
      <c r="N202" s="50"/>
    </row>
    <row r="203" spans="2:14" x14ac:dyDescent="0.2">
      <c r="B203" s="18"/>
      <c r="C203" s="30"/>
      <c r="D203" s="22"/>
      <c r="E203" s="65"/>
      <c r="F203" s="65"/>
      <c r="G203" s="22"/>
      <c r="H203" s="22"/>
      <c r="I203" s="66"/>
      <c r="J203" s="66"/>
      <c r="K203" s="22"/>
      <c r="L203" s="67"/>
      <c r="M203" s="68"/>
      <c r="N203" s="49"/>
    </row>
    <row r="204" spans="2:14" ht="16" thickBot="1" x14ac:dyDescent="0.25">
      <c r="B204" s="19"/>
      <c r="C204" s="31"/>
      <c r="D204" s="89"/>
      <c r="E204" s="38"/>
      <c r="F204" s="37"/>
      <c r="G204" s="37"/>
      <c r="H204" s="37"/>
      <c r="I204" s="44"/>
      <c r="J204" s="44"/>
      <c r="K204" s="37"/>
      <c r="L204" s="45"/>
      <c r="M204" s="46"/>
      <c r="N204" s="50"/>
    </row>
    <row r="205" spans="2:14" x14ac:dyDescent="0.2">
      <c r="B205" s="18"/>
      <c r="C205" s="30"/>
      <c r="D205" s="22"/>
      <c r="E205" s="65"/>
      <c r="F205" s="65"/>
      <c r="G205" s="22"/>
      <c r="H205" s="22"/>
      <c r="I205" s="66"/>
      <c r="J205" s="66"/>
      <c r="K205" s="22"/>
      <c r="L205" s="67"/>
      <c r="M205" s="68"/>
      <c r="N205" s="49"/>
    </row>
    <row r="206" spans="2:14" ht="16" thickBot="1" x14ac:dyDescent="0.25">
      <c r="B206" s="19"/>
      <c r="C206" s="31"/>
      <c r="D206" s="89"/>
      <c r="E206" s="38"/>
      <c r="F206" s="37"/>
      <c r="G206" s="37"/>
      <c r="H206" s="37"/>
      <c r="I206" s="44"/>
      <c r="J206" s="44"/>
      <c r="K206" s="37"/>
      <c r="L206" s="45"/>
      <c r="M206" s="46"/>
      <c r="N206" s="50"/>
    </row>
    <row r="207" spans="2:14" x14ac:dyDescent="0.2">
      <c r="B207" s="18"/>
      <c r="C207" s="30"/>
      <c r="D207" s="22"/>
      <c r="E207" s="65"/>
      <c r="F207" s="65"/>
      <c r="G207" s="22"/>
      <c r="H207" s="22"/>
      <c r="I207" s="66"/>
      <c r="J207" s="66"/>
      <c r="K207" s="22"/>
      <c r="L207" s="67"/>
      <c r="M207" s="68"/>
      <c r="N207" s="49"/>
    </row>
    <row r="208" spans="2:14" ht="16" thickBot="1" x14ac:dyDescent="0.25">
      <c r="B208" s="19"/>
      <c r="C208" s="31"/>
      <c r="D208" s="89"/>
      <c r="E208" s="38"/>
      <c r="F208" s="37"/>
      <c r="G208" s="37"/>
      <c r="H208" s="37"/>
      <c r="I208" s="44"/>
      <c r="J208" s="44"/>
      <c r="K208" s="37"/>
      <c r="L208" s="45"/>
      <c r="M208" s="46"/>
      <c r="N208" s="50"/>
    </row>
    <row r="209" spans="2:14" x14ac:dyDescent="0.2">
      <c r="B209" s="18"/>
      <c r="C209" s="30"/>
      <c r="D209" s="22"/>
      <c r="E209" s="65"/>
      <c r="F209" s="65"/>
      <c r="G209" s="22"/>
      <c r="H209" s="22"/>
      <c r="I209" s="66"/>
      <c r="J209" s="66"/>
      <c r="K209" s="22"/>
      <c r="L209" s="67"/>
      <c r="M209" s="68"/>
      <c r="N209" s="49"/>
    </row>
    <row r="210" spans="2:14" ht="16" thickBot="1" x14ac:dyDescent="0.25">
      <c r="B210" s="19"/>
      <c r="C210" s="31"/>
      <c r="D210" s="89"/>
      <c r="E210" s="38"/>
      <c r="F210" s="37"/>
      <c r="G210" s="37"/>
      <c r="H210" s="37"/>
      <c r="I210" s="44"/>
      <c r="J210" s="44"/>
      <c r="K210" s="37"/>
      <c r="L210" s="45"/>
      <c r="M210" s="46"/>
      <c r="N210" s="50"/>
    </row>
    <row r="211" spans="2:14" x14ac:dyDescent="0.2">
      <c r="B211" s="18"/>
      <c r="C211" s="30"/>
      <c r="D211" s="22"/>
      <c r="E211" s="65"/>
      <c r="F211" s="65"/>
      <c r="G211" s="22"/>
      <c r="H211" s="22"/>
      <c r="I211" s="66"/>
      <c r="J211" s="66"/>
      <c r="K211" s="22"/>
      <c r="L211" s="67"/>
      <c r="M211" s="68"/>
      <c r="N211" s="49"/>
    </row>
    <row r="212" spans="2:14" ht="16" thickBot="1" x14ac:dyDescent="0.25">
      <c r="B212" s="19"/>
      <c r="C212" s="31"/>
      <c r="D212" s="89"/>
      <c r="E212" s="38"/>
      <c r="F212" s="37"/>
      <c r="G212" s="37"/>
      <c r="H212" s="37"/>
      <c r="I212" s="44"/>
      <c r="J212" s="44"/>
      <c r="K212" s="37"/>
      <c r="L212" s="45"/>
      <c r="M212" s="46"/>
      <c r="N212" s="50"/>
    </row>
    <row r="213" spans="2:14" x14ac:dyDescent="0.2">
      <c r="B213" s="18"/>
      <c r="C213" s="30"/>
      <c r="D213" s="22"/>
      <c r="E213" s="65"/>
      <c r="F213" s="65"/>
      <c r="G213" s="22"/>
      <c r="H213" s="22"/>
      <c r="I213" s="66"/>
      <c r="J213" s="66"/>
      <c r="K213" s="22"/>
      <c r="L213" s="67"/>
      <c r="M213" s="68"/>
      <c r="N213" s="49"/>
    </row>
    <row r="214" spans="2:14" ht="16" thickBot="1" x14ac:dyDescent="0.25">
      <c r="B214" s="19"/>
      <c r="C214" s="31"/>
      <c r="D214" s="89"/>
      <c r="E214" s="38"/>
      <c r="F214" s="37"/>
      <c r="G214" s="37"/>
      <c r="H214" s="37"/>
      <c r="I214" s="44"/>
      <c r="J214" s="44"/>
      <c r="K214" s="37"/>
      <c r="L214" s="45"/>
      <c r="M214" s="46"/>
      <c r="N214" s="50"/>
    </row>
    <row r="215" spans="2:14" x14ac:dyDescent="0.2">
      <c r="B215" s="18"/>
      <c r="C215" s="30"/>
      <c r="D215" s="22"/>
      <c r="E215" s="65"/>
      <c r="F215" s="65"/>
      <c r="G215" s="22"/>
      <c r="H215" s="22"/>
      <c r="I215" s="66"/>
      <c r="J215" s="66"/>
      <c r="K215" s="22"/>
      <c r="L215" s="67"/>
      <c r="M215" s="68"/>
      <c r="N215" s="49"/>
    </row>
    <row r="216" spans="2:14" ht="16" thickBot="1" x14ac:dyDescent="0.25">
      <c r="B216" s="19"/>
      <c r="C216" s="31"/>
      <c r="D216" s="89"/>
      <c r="E216" s="38"/>
      <c r="F216" s="37"/>
      <c r="G216" s="37"/>
      <c r="H216" s="37"/>
      <c r="I216" s="44"/>
      <c r="J216" s="44"/>
      <c r="K216" s="37"/>
      <c r="L216" s="45"/>
      <c r="M216" s="46"/>
      <c r="N216" s="50"/>
    </row>
    <row r="217" spans="2:14" x14ac:dyDescent="0.2">
      <c r="B217" s="18"/>
      <c r="C217" s="30"/>
      <c r="D217" s="22"/>
      <c r="E217" s="65"/>
      <c r="F217" s="65"/>
      <c r="G217" s="22"/>
      <c r="H217" s="22"/>
      <c r="I217" s="66"/>
      <c r="J217" s="66"/>
      <c r="K217" s="22"/>
      <c r="L217" s="67"/>
      <c r="M217" s="68"/>
      <c r="N217" s="49"/>
    </row>
    <row r="218" spans="2:14" ht="16" thickBot="1" x14ac:dyDescent="0.25">
      <c r="B218" s="19"/>
      <c r="C218" s="31"/>
      <c r="D218" s="89"/>
      <c r="E218" s="38"/>
      <c r="F218" s="37"/>
      <c r="G218" s="37"/>
      <c r="H218" s="37"/>
      <c r="I218" s="44"/>
      <c r="J218" s="44"/>
      <c r="K218" s="37"/>
      <c r="L218" s="45"/>
      <c r="M218" s="46"/>
      <c r="N218" s="50"/>
    </row>
    <row r="219" spans="2:14" x14ac:dyDescent="0.2">
      <c r="B219" s="18"/>
      <c r="C219" s="30"/>
      <c r="D219" s="22"/>
      <c r="E219" s="65"/>
      <c r="F219" s="65"/>
      <c r="G219" s="22"/>
      <c r="H219" s="22"/>
      <c r="I219" s="66"/>
      <c r="J219" s="66"/>
      <c r="K219" s="22"/>
      <c r="L219" s="67"/>
      <c r="M219" s="68"/>
      <c r="N219" s="49"/>
    </row>
    <row r="220" spans="2:14" ht="16" thickBot="1" x14ac:dyDescent="0.25">
      <c r="B220" s="19"/>
      <c r="C220" s="31"/>
      <c r="D220" s="89"/>
      <c r="E220" s="38"/>
      <c r="F220" s="37"/>
      <c r="G220" s="37"/>
      <c r="H220" s="37"/>
      <c r="I220" s="44"/>
      <c r="J220" s="44"/>
      <c r="K220" s="37"/>
      <c r="L220" s="45"/>
      <c r="M220" s="46"/>
      <c r="N220" s="50"/>
    </row>
    <row r="221" spans="2:14" x14ac:dyDescent="0.2">
      <c r="B221" s="18"/>
      <c r="C221" s="30"/>
      <c r="D221" s="22"/>
      <c r="E221" s="65"/>
      <c r="F221" s="65"/>
      <c r="G221" s="22"/>
      <c r="H221" s="22"/>
      <c r="I221" s="66"/>
      <c r="J221" s="66"/>
      <c r="K221" s="22"/>
      <c r="L221" s="67"/>
      <c r="M221" s="68"/>
      <c r="N221" s="49"/>
    </row>
    <row r="222" spans="2:14" ht="16" thickBot="1" x14ac:dyDescent="0.25">
      <c r="B222" s="19"/>
      <c r="C222" s="31"/>
      <c r="D222" s="89"/>
      <c r="E222" s="38"/>
      <c r="F222" s="37"/>
      <c r="G222" s="37"/>
      <c r="H222" s="37"/>
      <c r="I222" s="44"/>
      <c r="J222" s="44"/>
      <c r="K222" s="37"/>
      <c r="L222" s="45"/>
      <c r="M222" s="46"/>
      <c r="N222" s="50"/>
    </row>
    <row r="223" spans="2:14" x14ac:dyDescent="0.2">
      <c r="B223" s="18"/>
      <c r="C223" s="30"/>
      <c r="D223" s="22"/>
      <c r="E223" s="65"/>
      <c r="F223" s="65"/>
      <c r="G223" s="22"/>
      <c r="H223" s="22"/>
      <c r="I223" s="66"/>
      <c r="J223" s="66"/>
      <c r="K223" s="22"/>
      <c r="L223" s="67"/>
      <c r="M223" s="68"/>
      <c r="N223" s="49"/>
    </row>
    <row r="224" spans="2:14" ht="16" thickBot="1" x14ac:dyDescent="0.25">
      <c r="B224" s="19"/>
      <c r="C224" s="31"/>
      <c r="D224" s="89"/>
      <c r="E224" s="38"/>
      <c r="F224" s="37"/>
      <c r="G224" s="37"/>
      <c r="H224" s="37"/>
      <c r="I224" s="44"/>
      <c r="J224" s="44"/>
      <c r="K224" s="37"/>
      <c r="L224" s="45"/>
      <c r="M224" s="46"/>
      <c r="N224" s="50"/>
    </row>
    <row r="225" spans="2:14" x14ac:dyDescent="0.2">
      <c r="B225" s="18"/>
      <c r="C225" s="30"/>
      <c r="D225" s="22"/>
      <c r="E225" s="65"/>
      <c r="F225" s="65"/>
      <c r="G225" s="22"/>
      <c r="H225" s="22"/>
      <c r="I225" s="66"/>
      <c r="J225" s="66"/>
      <c r="K225" s="22"/>
      <c r="L225" s="67"/>
      <c r="M225" s="68"/>
      <c r="N225" s="49"/>
    </row>
    <row r="226" spans="2:14" ht="16" thickBot="1" x14ac:dyDescent="0.25">
      <c r="B226" s="19"/>
      <c r="C226" s="31"/>
      <c r="D226" s="89"/>
      <c r="E226" s="38"/>
      <c r="F226" s="37"/>
      <c r="G226" s="37"/>
      <c r="H226" s="37"/>
      <c r="I226" s="44"/>
      <c r="J226" s="44"/>
      <c r="K226" s="37"/>
      <c r="L226" s="45"/>
      <c r="M226" s="46"/>
      <c r="N226" s="50"/>
    </row>
    <row r="227" spans="2:14" x14ac:dyDescent="0.2">
      <c r="B227" s="18"/>
      <c r="C227" s="30"/>
      <c r="D227" s="22"/>
      <c r="E227" s="65"/>
      <c r="F227" s="65"/>
      <c r="G227" s="22"/>
      <c r="H227" s="22"/>
      <c r="I227" s="66"/>
      <c r="J227" s="66"/>
      <c r="K227" s="22"/>
      <c r="L227" s="67"/>
      <c r="M227" s="68"/>
      <c r="N227" s="49"/>
    </row>
    <row r="228" spans="2:14" ht="16" thickBot="1" x14ac:dyDescent="0.25">
      <c r="B228" s="19"/>
      <c r="C228" s="31"/>
      <c r="D228" s="89"/>
      <c r="E228" s="38"/>
      <c r="F228" s="37"/>
      <c r="G228" s="37"/>
      <c r="H228" s="37"/>
      <c r="I228" s="44"/>
      <c r="J228" s="44"/>
      <c r="K228" s="37"/>
      <c r="L228" s="45"/>
      <c r="M228" s="46"/>
      <c r="N228" s="50"/>
    </row>
    <row r="229" spans="2:14" x14ac:dyDescent="0.2">
      <c r="B229" s="18"/>
      <c r="C229" s="30"/>
      <c r="D229" s="22"/>
      <c r="E229" s="65"/>
      <c r="F229" s="65"/>
      <c r="G229" s="22"/>
      <c r="H229" s="22"/>
      <c r="I229" s="66"/>
      <c r="J229" s="66"/>
      <c r="K229" s="22"/>
      <c r="L229" s="67"/>
      <c r="M229" s="68"/>
      <c r="N229" s="49"/>
    </row>
    <row r="230" spans="2:14" ht="16" thickBot="1" x14ac:dyDescent="0.25">
      <c r="B230" s="19"/>
      <c r="C230" s="31"/>
      <c r="D230" s="89"/>
      <c r="E230" s="38"/>
      <c r="F230" s="37"/>
      <c r="G230" s="37"/>
      <c r="H230" s="37"/>
      <c r="I230" s="44"/>
      <c r="J230" s="44"/>
      <c r="K230" s="37"/>
      <c r="L230" s="45"/>
      <c r="M230" s="46"/>
      <c r="N230" s="50"/>
    </row>
    <row r="231" spans="2:14" x14ac:dyDescent="0.2">
      <c r="B231" s="18"/>
      <c r="C231" s="30"/>
      <c r="D231" s="22"/>
      <c r="E231" s="65"/>
      <c r="F231" s="65"/>
      <c r="G231" s="22"/>
      <c r="H231" s="22"/>
      <c r="I231" s="66"/>
      <c r="J231" s="66"/>
      <c r="K231" s="22"/>
      <c r="L231" s="67"/>
      <c r="M231" s="68"/>
      <c r="N231" s="49"/>
    </row>
    <row r="232" spans="2:14" ht="16" thickBot="1" x14ac:dyDescent="0.25">
      <c r="B232" s="19"/>
      <c r="C232" s="31"/>
      <c r="D232" s="89"/>
      <c r="E232" s="38"/>
      <c r="F232" s="37"/>
      <c r="G232" s="37"/>
      <c r="H232" s="37"/>
      <c r="I232" s="44"/>
      <c r="J232" s="44"/>
      <c r="K232" s="37"/>
      <c r="L232" s="45"/>
      <c r="M232" s="46"/>
      <c r="N232" s="50"/>
    </row>
    <row r="233" spans="2:14" x14ac:dyDescent="0.2">
      <c r="B233" s="18"/>
      <c r="C233" s="30"/>
      <c r="D233" s="22"/>
      <c r="E233" s="65"/>
      <c r="F233" s="65"/>
      <c r="G233" s="22"/>
      <c r="H233" s="22"/>
      <c r="I233" s="66"/>
      <c r="J233" s="66"/>
      <c r="K233" s="22"/>
      <c r="L233" s="67"/>
      <c r="M233" s="68"/>
      <c r="N233" s="49"/>
    </row>
    <row r="234" spans="2:14" ht="16" thickBot="1" x14ac:dyDescent="0.25">
      <c r="B234" s="19"/>
      <c r="C234" s="31"/>
      <c r="D234" s="89"/>
      <c r="E234" s="38"/>
      <c r="F234" s="37"/>
      <c r="G234" s="37"/>
      <c r="H234" s="37"/>
      <c r="I234" s="44"/>
      <c r="J234" s="44"/>
      <c r="K234" s="37"/>
      <c r="L234" s="45"/>
      <c r="M234" s="46"/>
      <c r="N234" s="50"/>
    </row>
    <row r="235" spans="2:14" x14ac:dyDescent="0.2">
      <c r="B235" s="18"/>
      <c r="C235" s="30"/>
      <c r="D235" s="22"/>
      <c r="E235" s="65"/>
      <c r="F235" s="65"/>
      <c r="G235" s="22"/>
      <c r="H235" s="22"/>
      <c r="I235" s="66"/>
      <c r="J235" s="66"/>
      <c r="K235" s="22"/>
      <c r="L235" s="67"/>
      <c r="M235" s="68"/>
      <c r="N235" s="49"/>
    </row>
    <row r="236" spans="2:14" ht="16" thickBot="1" x14ac:dyDescent="0.25">
      <c r="B236" s="19"/>
      <c r="C236" s="31"/>
      <c r="D236" s="89"/>
      <c r="E236" s="38"/>
      <c r="F236" s="37"/>
      <c r="G236" s="37"/>
      <c r="H236" s="37"/>
      <c r="I236" s="44"/>
      <c r="J236" s="44"/>
      <c r="K236" s="37"/>
      <c r="L236" s="45"/>
      <c r="M236" s="46"/>
      <c r="N236" s="50"/>
    </row>
    <row r="237" spans="2:14" x14ac:dyDescent="0.2">
      <c r="B237" s="18"/>
      <c r="C237" s="30"/>
      <c r="D237" s="22"/>
      <c r="E237" s="65"/>
      <c r="F237" s="65"/>
      <c r="G237" s="22"/>
      <c r="H237" s="22"/>
      <c r="I237" s="66"/>
      <c r="J237" s="66"/>
      <c r="K237" s="22"/>
      <c r="L237" s="67"/>
      <c r="M237" s="68"/>
      <c r="N237" s="49"/>
    </row>
    <row r="238" spans="2:14" ht="16" thickBot="1" x14ac:dyDescent="0.25">
      <c r="B238" s="19"/>
      <c r="C238" s="31"/>
      <c r="D238" s="89"/>
      <c r="E238" s="38"/>
      <c r="F238" s="37"/>
      <c r="G238" s="37"/>
      <c r="H238" s="37"/>
      <c r="I238" s="44"/>
      <c r="J238" s="44"/>
      <c r="K238" s="37"/>
      <c r="L238" s="45"/>
      <c r="M238" s="46"/>
      <c r="N238" s="50"/>
    </row>
    <row r="239" spans="2:14" x14ac:dyDescent="0.2">
      <c r="B239" s="18"/>
      <c r="C239" s="30"/>
      <c r="D239" s="22"/>
      <c r="E239" s="65"/>
      <c r="F239" s="65"/>
      <c r="G239" s="22"/>
      <c r="H239" s="22"/>
      <c r="I239" s="66"/>
      <c r="J239" s="66"/>
      <c r="K239" s="22"/>
      <c r="L239" s="67"/>
      <c r="M239" s="68"/>
      <c r="N239" s="49"/>
    </row>
    <row r="240" spans="2:14" ht="16" thickBot="1" x14ac:dyDescent="0.25">
      <c r="B240" s="19"/>
      <c r="C240" s="31"/>
      <c r="D240" s="89"/>
      <c r="E240" s="38"/>
      <c r="F240" s="37"/>
      <c r="G240" s="37"/>
      <c r="H240" s="37"/>
      <c r="I240" s="44"/>
      <c r="J240" s="44"/>
      <c r="K240" s="37"/>
      <c r="L240" s="45"/>
      <c r="M240" s="46"/>
      <c r="N240" s="50"/>
    </row>
    <row r="241" spans="2:14" x14ac:dyDescent="0.2">
      <c r="B241" s="18"/>
      <c r="C241" s="30"/>
      <c r="D241" s="22"/>
      <c r="E241" s="65"/>
      <c r="F241" s="65"/>
      <c r="G241" s="22"/>
      <c r="H241" s="22"/>
      <c r="I241" s="66"/>
      <c r="J241" s="66"/>
      <c r="K241" s="22"/>
      <c r="L241" s="67"/>
      <c r="M241" s="68"/>
      <c r="N241" s="49"/>
    </row>
    <row r="242" spans="2:14" ht="16" thickBot="1" x14ac:dyDescent="0.25">
      <c r="B242" s="19"/>
      <c r="C242" s="31"/>
      <c r="D242" s="89"/>
      <c r="E242" s="38"/>
      <c r="F242" s="37"/>
      <c r="G242" s="37"/>
      <c r="H242" s="37"/>
      <c r="I242" s="44"/>
      <c r="J242" s="44"/>
      <c r="K242" s="37"/>
      <c r="L242" s="45"/>
      <c r="M242" s="46"/>
      <c r="N242" s="50"/>
    </row>
    <row r="243" spans="2:14" x14ac:dyDescent="0.2">
      <c r="B243" s="18"/>
      <c r="C243" s="30"/>
      <c r="D243" s="22"/>
      <c r="E243" s="65"/>
      <c r="F243" s="65"/>
      <c r="G243" s="22"/>
      <c r="H243" s="22"/>
      <c r="I243" s="66"/>
      <c r="J243" s="66"/>
      <c r="K243" s="22"/>
      <c r="L243" s="67"/>
      <c r="M243" s="68"/>
      <c r="N243" s="49"/>
    </row>
    <row r="244" spans="2:14" ht="16" thickBot="1" x14ac:dyDescent="0.25">
      <c r="B244" s="19"/>
      <c r="C244" s="31"/>
      <c r="D244" s="89"/>
      <c r="E244" s="38"/>
      <c r="F244" s="37"/>
      <c r="G244" s="37"/>
      <c r="H244" s="37"/>
      <c r="I244" s="44"/>
      <c r="J244" s="44"/>
      <c r="K244" s="37"/>
      <c r="L244" s="45"/>
      <c r="M244" s="46"/>
      <c r="N244" s="50"/>
    </row>
    <row r="245" spans="2:14" x14ac:dyDescent="0.2">
      <c r="B245" s="18"/>
      <c r="C245" s="30"/>
      <c r="D245" s="22"/>
      <c r="E245" s="65"/>
      <c r="F245" s="65"/>
      <c r="G245" s="22"/>
      <c r="H245" s="22"/>
      <c r="I245" s="66"/>
      <c r="J245" s="66"/>
      <c r="K245" s="22"/>
      <c r="L245" s="67"/>
      <c r="M245" s="68"/>
      <c r="N245" s="49"/>
    </row>
    <row r="246" spans="2:14" ht="16" thickBot="1" x14ac:dyDescent="0.25">
      <c r="B246" s="19"/>
      <c r="C246" s="31"/>
      <c r="D246" s="89"/>
      <c r="E246" s="38"/>
      <c r="F246" s="37"/>
      <c r="G246" s="37"/>
      <c r="H246" s="37"/>
      <c r="I246" s="44"/>
      <c r="J246" s="44"/>
      <c r="K246" s="37"/>
      <c r="L246" s="45"/>
      <c r="M246" s="46"/>
      <c r="N246" s="50"/>
    </row>
    <row r="247" spans="2:14" x14ac:dyDescent="0.2">
      <c r="B247" s="18"/>
      <c r="C247" s="30"/>
      <c r="D247" s="22"/>
      <c r="E247" s="65"/>
      <c r="F247" s="65"/>
      <c r="G247" s="22"/>
      <c r="H247" s="22"/>
      <c r="I247" s="66"/>
      <c r="J247" s="66"/>
      <c r="K247" s="22"/>
      <c r="L247" s="67"/>
      <c r="M247" s="68"/>
      <c r="N247" s="49"/>
    </row>
    <row r="248" spans="2:14" ht="16" thickBot="1" x14ac:dyDescent="0.25">
      <c r="B248" s="19"/>
      <c r="C248" s="31"/>
      <c r="D248" s="89"/>
      <c r="E248" s="38"/>
      <c r="F248" s="37"/>
      <c r="G248" s="37"/>
      <c r="H248" s="37"/>
      <c r="I248" s="44"/>
      <c r="J248" s="44"/>
      <c r="K248" s="37"/>
      <c r="L248" s="45"/>
      <c r="M248" s="46"/>
      <c r="N248" s="50"/>
    </row>
    <row r="249" spans="2:14" x14ac:dyDescent="0.2">
      <c r="B249" s="18"/>
      <c r="C249" s="30"/>
      <c r="D249" s="22"/>
      <c r="E249" s="65"/>
      <c r="F249" s="65"/>
      <c r="G249" s="22"/>
      <c r="H249" s="22"/>
      <c r="I249" s="66"/>
      <c r="J249" s="66"/>
      <c r="K249" s="22"/>
      <c r="L249" s="67"/>
      <c r="M249" s="68"/>
      <c r="N249" s="49"/>
    </row>
    <row r="250" spans="2:14" ht="16" thickBot="1" x14ac:dyDescent="0.25">
      <c r="B250" s="19"/>
      <c r="C250" s="31"/>
      <c r="D250" s="89"/>
      <c r="E250" s="38"/>
      <c r="F250" s="37"/>
      <c r="G250" s="37"/>
      <c r="H250" s="37"/>
      <c r="I250" s="44"/>
      <c r="J250" s="44"/>
      <c r="K250" s="37"/>
      <c r="L250" s="45"/>
      <c r="M250" s="46"/>
      <c r="N250" s="50"/>
    </row>
    <row r="251" spans="2:14" x14ac:dyDescent="0.2">
      <c r="B251" s="18"/>
      <c r="C251" s="30"/>
      <c r="D251" s="22"/>
      <c r="E251" s="65"/>
      <c r="F251" s="65"/>
      <c r="G251" s="22"/>
      <c r="H251" s="22"/>
      <c r="I251" s="66"/>
      <c r="J251" s="66"/>
      <c r="K251" s="22"/>
      <c r="L251" s="67"/>
      <c r="M251" s="68"/>
      <c r="N251" s="49"/>
    </row>
    <row r="252" spans="2:14" ht="16" thickBot="1" x14ac:dyDescent="0.25">
      <c r="B252" s="19"/>
      <c r="C252" s="31"/>
      <c r="D252" s="89"/>
      <c r="E252" s="38"/>
      <c r="F252" s="37"/>
      <c r="G252" s="37"/>
      <c r="H252" s="37"/>
      <c r="I252" s="44"/>
      <c r="J252" s="44"/>
      <c r="K252" s="37"/>
      <c r="L252" s="45"/>
      <c r="M252" s="46"/>
      <c r="N252" s="50"/>
    </row>
    <row r="253" spans="2:14" x14ac:dyDescent="0.2">
      <c r="B253" s="18"/>
      <c r="C253" s="30"/>
      <c r="D253" s="22"/>
      <c r="E253" s="65"/>
      <c r="F253" s="65"/>
      <c r="G253" s="22"/>
      <c r="H253" s="22"/>
      <c r="I253" s="66"/>
      <c r="J253" s="66"/>
      <c r="K253" s="22"/>
      <c r="L253" s="67"/>
      <c r="M253" s="68"/>
      <c r="N253" s="49"/>
    </row>
    <row r="254" spans="2:14" ht="16" thickBot="1" x14ac:dyDescent="0.25">
      <c r="B254" s="19"/>
      <c r="C254" s="31"/>
      <c r="D254" s="89"/>
      <c r="E254" s="38"/>
      <c r="F254" s="37"/>
      <c r="G254" s="37"/>
      <c r="H254" s="37"/>
      <c r="I254" s="44"/>
      <c r="J254" s="44"/>
      <c r="K254" s="37"/>
      <c r="L254" s="45"/>
      <c r="M254" s="46"/>
      <c r="N254" s="50"/>
    </row>
    <row r="255" spans="2:14" x14ac:dyDescent="0.2">
      <c r="B255" s="18"/>
      <c r="C255" s="30"/>
      <c r="D255" s="22"/>
      <c r="E255" s="65"/>
      <c r="F255" s="65"/>
      <c r="G255" s="22"/>
      <c r="H255" s="22"/>
      <c r="I255" s="66"/>
      <c r="J255" s="66"/>
      <c r="K255" s="22"/>
      <c r="L255" s="67"/>
      <c r="M255" s="68"/>
      <c r="N255" s="49"/>
    </row>
    <row r="256" spans="2:14" ht="16" thickBot="1" x14ac:dyDescent="0.25">
      <c r="B256" s="19"/>
      <c r="C256" s="31"/>
      <c r="D256" s="89"/>
      <c r="E256" s="38"/>
      <c r="F256" s="37"/>
      <c r="G256" s="37"/>
      <c r="H256" s="37"/>
      <c r="I256" s="44"/>
      <c r="J256" s="44"/>
      <c r="K256" s="37"/>
      <c r="L256" s="45"/>
      <c r="M256" s="46"/>
      <c r="N256" s="50"/>
    </row>
    <row r="257" spans="2:14" x14ac:dyDescent="0.2">
      <c r="B257" s="18"/>
      <c r="C257" s="30"/>
      <c r="D257" s="22"/>
      <c r="E257" s="65"/>
      <c r="F257" s="65"/>
      <c r="G257" s="22"/>
      <c r="H257" s="22"/>
      <c r="I257" s="66"/>
      <c r="J257" s="66"/>
      <c r="K257" s="22"/>
      <c r="L257" s="67"/>
      <c r="M257" s="68"/>
      <c r="N257" s="49"/>
    </row>
    <row r="258" spans="2:14" ht="16" thickBot="1" x14ac:dyDescent="0.25">
      <c r="B258" s="19"/>
      <c r="C258" s="31"/>
      <c r="D258" s="89"/>
      <c r="E258" s="38"/>
      <c r="F258" s="37"/>
      <c r="G258" s="37"/>
      <c r="H258" s="37"/>
      <c r="I258" s="44"/>
      <c r="J258" s="44"/>
      <c r="K258" s="37"/>
      <c r="L258" s="45"/>
      <c r="M258" s="46"/>
      <c r="N258" s="50"/>
    </row>
    <row r="259" spans="2:14" x14ac:dyDescent="0.2">
      <c r="B259" s="18"/>
      <c r="C259" s="30"/>
      <c r="D259" s="22"/>
      <c r="E259" s="65"/>
      <c r="F259" s="65"/>
      <c r="G259" s="22"/>
      <c r="H259" s="22"/>
      <c r="I259" s="66"/>
      <c r="J259" s="66"/>
      <c r="K259" s="22"/>
      <c r="L259" s="67"/>
      <c r="M259" s="68"/>
      <c r="N259" s="49"/>
    </row>
    <row r="260" spans="2:14" ht="16" thickBot="1" x14ac:dyDescent="0.25">
      <c r="B260" s="19"/>
      <c r="C260" s="31"/>
      <c r="D260" s="89"/>
      <c r="E260" s="38"/>
      <c r="F260" s="37"/>
      <c r="G260" s="37"/>
      <c r="H260" s="37"/>
      <c r="I260" s="44"/>
      <c r="J260" s="44"/>
      <c r="K260" s="37"/>
      <c r="L260" s="45"/>
      <c r="M260" s="46"/>
      <c r="N260" s="50"/>
    </row>
    <row r="261" spans="2:14" x14ac:dyDescent="0.2">
      <c r="B261" s="18"/>
      <c r="C261" s="30"/>
      <c r="D261" s="22"/>
      <c r="E261" s="65"/>
      <c r="F261" s="65"/>
      <c r="G261" s="22"/>
      <c r="H261" s="22"/>
      <c r="I261" s="66"/>
      <c r="J261" s="66"/>
      <c r="K261" s="22"/>
      <c r="L261" s="67"/>
      <c r="M261" s="68"/>
      <c r="N261" s="49"/>
    </row>
    <row r="262" spans="2:14" ht="16" thickBot="1" x14ac:dyDescent="0.25">
      <c r="B262" s="19"/>
      <c r="C262" s="31"/>
      <c r="D262" s="89"/>
      <c r="E262" s="38"/>
      <c r="F262" s="37"/>
      <c r="G262" s="37"/>
      <c r="H262" s="37"/>
      <c r="I262" s="44"/>
      <c r="J262" s="44"/>
      <c r="K262" s="37"/>
      <c r="L262" s="45"/>
      <c r="M262" s="46"/>
      <c r="N262" s="50"/>
    </row>
    <row r="263" spans="2:14" x14ac:dyDescent="0.2">
      <c r="B263" s="18"/>
      <c r="C263" s="30"/>
      <c r="D263" s="22"/>
      <c r="E263" s="65"/>
      <c r="F263" s="65"/>
      <c r="G263" s="22"/>
      <c r="H263" s="22"/>
      <c r="I263" s="66"/>
      <c r="J263" s="66"/>
      <c r="K263" s="22"/>
      <c r="L263" s="67"/>
      <c r="M263" s="68"/>
      <c r="N263" s="49"/>
    </row>
    <row r="264" spans="2:14" ht="16" thickBot="1" x14ac:dyDescent="0.25">
      <c r="B264" s="19"/>
      <c r="C264" s="31"/>
      <c r="D264" s="89"/>
      <c r="E264" s="38"/>
      <c r="F264" s="37"/>
      <c r="G264" s="37"/>
      <c r="H264" s="37"/>
      <c r="I264" s="44"/>
      <c r="J264" s="44"/>
      <c r="K264" s="37"/>
      <c r="L264" s="45"/>
      <c r="M264" s="46"/>
      <c r="N264" s="50"/>
    </row>
    <row r="265" spans="2:14" x14ac:dyDescent="0.2">
      <c r="B265" s="18"/>
      <c r="C265" s="30"/>
      <c r="D265" s="22"/>
      <c r="E265" s="65"/>
      <c r="F265" s="65"/>
      <c r="G265" s="22"/>
      <c r="H265" s="22"/>
      <c r="I265" s="66"/>
      <c r="J265" s="66"/>
      <c r="K265" s="22"/>
      <c r="L265" s="67"/>
      <c r="M265" s="68"/>
      <c r="N265" s="49"/>
    </row>
    <row r="266" spans="2:14" ht="16" thickBot="1" x14ac:dyDescent="0.25">
      <c r="B266" s="19"/>
      <c r="C266" s="31"/>
      <c r="D266" s="89"/>
      <c r="E266" s="38"/>
      <c r="F266" s="37"/>
      <c r="G266" s="37"/>
      <c r="H266" s="37"/>
      <c r="I266" s="44"/>
      <c r="J266" s="44"/>
      <c r="K266" s="37"/>
      <c r="L266" s="45"/>
      <c r="M266" s="46"/>
      <c r="N266" s="50"/>
    </row>
    <row r="267" spans="2:14" x14ac:dyDescent="0.2">
      <c r="B267" s="18"/>
      <c r="C267" s="30"/>
      <c r="D267" s="22"/>
      <c r="E267" s="65"/>
      <c r="F267" s="65"/>
      <c r="G267" s="22"/>
      <c r="H267" s="22"/>
      <c r="I267" s="66"/>
      <c r="J267" s="66"/>
      <c r="K267" s="22"/>
      <c r="L267" s="67"/>
      <c r="M267" s="68"/>
      <c r="N267" s="49"/>
    </row>
    <row r="268" spans="2:14" ht="16" thickBot="1" x14ac:dyDescent="0.25">
      <c r="B268" s="19"/>
      <c r="C268" s="31"/>
      <c r="D268" s="89"/>
      <c r="E268" s="38"/>
      <c r="F268" s="37"/>
      <c r="G268" s="37"/>
      <c r="H268" s="37"/>
      <c r="I268" s="44"/>
      <c r="J268" s="44"/>
      <c r="K268" s="37"/>
      <c r="L268" s="45"/>
      <c r="M268" s="46"/>
      <c r="N268" s="50"/>
    </row>
    <row r="269" spans="2:14" x14ac:dyDescent="0.2">
      <c r="B269" s="18"/>
      <c r="C269" s="30"/>
      <c r="D269" s="22"/>
      <c r="E269" s="65"/>
      <c r="F269" s="65"/>
      <c r="G269" s="22"/>
      <c r="H269" s="22"/>
      <c r="I269" s="66"/>
      <c r="J269" s="66"/>
      <c r="K269" s="22"/>
      <c r="L269" s="67"/>
      <c r="M269" s="68"/>
      <c r="N269" s="49"/>
    </row>
    <row r="270" spans="2:14" ht="16" thickBot="1" x14ac:dyDescent="0.25">
      <c r="B270" s="19"/>
      <c r="C270" s="31"/>
      <c r="D270" s="89"/>
      <c r="E270" s="38"/>
      <c r="F270" s="37"/>
      <c r="G270" s="37"/>
      <c r="H270" s="37"/>
      <c r="I270" s="44"/>
      <c r="J270" s="44"/>
      <c r="K270" s="37"/>
      <c r="L270" s="45"/>
      <c r="M270" s="46"/>
      <c r="N270" s="50"/>
    </row>
    <row r="271" spans="2:14" x14ac:dyDescent="0.2">
      <c r="B271" s="18"/>
      <c r="C271" s="30"/>
      <c r="D271" s="22"/>
      <c r="E271" s="65"/>
      <c r="F271" s="65"/>
      <c r="G271" s="22"/>
      <c r="H271" s="22"/>
      <c r="I271" s="66"/>
      <c r="J271" s="66"/>
      <c r="K271" s="22"/>
      <c r="L271" s="67"/>
      <c r="M271" s="68"/>
      <c r="N271" s="49"/>
    </row>
    <row r="272" spans="2:14" ht="16" thickBot="1" x14ac:dyDescent="0.25">
      <c r="B272" s="19"/>
      <c r="C272" s="31"/>
      <c r="D272" s="89"/>
      <c r="E272" s="38"/>
      <c r="F272" s="37"/>
      <c r="G272" s="37"/>
      <c r="H272" s="37"/>
      <c r="I272" s="44"/>
      <c r="J272" s="44"/>
      <c r="K272" s="37"/>
      <c r="L272" s="45"/>
      <c r="M272" s="46"/>
      <c r="N272" s="50"/>
    </row>
    <row r="273" spans="2:14" x14ac:dyDescent="0.2">
      <c r="B273" s="18"/>
      <c r="C273" s="30"/>
      <c r="D273" s="22"/>
      <c r="E273" s="65"/>
      <c r="F273" s="65"/>
      <c r="G273" s="22"/>
      <c r="H273" s="22"/>
      <c r="I273" s="66"/>
      <c r="J273" s="66"/>
      <c r="K273" s="22"/>
      <c r="L273" s="67"/>
      <c r="M273" s="68"/>
      <c r="N273" s="49"/>
    </row>
    <row r="274" spans="2:14" ht="16" thickBot="1" x14ac:dyDescent="0.25">
      <c r="B274" s="19"/>
      <c r="C274" s="31"/>
      <c r="D274" s="89"/>
      <c r="E274" s="38"/>
      <c r="F274" s="37"/>
      <c r="G274" s="37"/>
      <c r="H274" s="37"/>
      <c r="I274" s="44"/>
      <c r="J274" s="44"/>
      <c r="K274" s="37"/>
      <c r="L274" s="45"/>
      <c r="M274" s="46"/>
      <c r="N274" s="50"/>
    </row>
    <row r="275" spans="2:14" x14ac:dyDescent="0.2">
      <c r="B275" s="18"/>
      <c r="C275" s="30"/>
      <c r="D275" s="22"/>
      <c r="E275" s="65"/>
      <c r="F275" s="65"/>
      <c r="G275" s="22"/>
      <c r="H275" s="22"/>
      <c r="I275" s="66"/>
      <c r="J275" s="66"/>
      <c r="K275" s="22"/>
      <c r="L275" s="67"/>
      <c r="M275" s="68"/>
      <c r="N275" s="49"/>
    </row>
    <row r="276" spans="2:14" ht="16" thickBot="1" x14ac:dyDescent="0.25">
      <c r="B276" s="19"/>
      <c r="C276" s="31"/>
      <c r="D276" s="89"/>
      <c r="E276" s="38"/>
      <c r="F276" s="37"/>
      <c r="G276" s="37"/>
      <c r="H276" s="37"/>
      <c r="I276" s="44"/>
      <c r="J276" s="44"/>
      <c r="K276" s="37"/>
      <c r="L276" s="45"/>
      <c r="M276" s="46"/>
      <c r="N276" s="50"/>
    </row>
    <row r="277" spans="2:14" x14ac:dyDescent="0.2">
      <c r="B277" s="18"/>
      <c r="C277" s="30"/>
      <c r="D277" s="22"/>
      <c r="E277" s="65"/>
      <c r="F277" s="65"/>
      <c r="G277" s="22"/>
      <c r="H277" s="22"/>
      <c r="I277" s="66"/>
      <c r="J277" s="66"/>
      <c r="K277" s="22"/>
      <c r="L277" s="67"/>
      <c r="M277" s="68"/>
      <c r="N277" s="49"/>
    </row>
    <row r="278" spans="2:14" ht="16" thickBot="1" x14ac:dyDescent="0.25">
      <c r="B278" s="19"/>
      <c r="C278" s="31"/>
      <c r="D278" s="89"/>
      <c r="E278" s="38"/>
      <c r="F278" s="37"/>
      <c r="G278" s="37"/>
      <c r="H278" s="37"/>
      <c r="I278" s="44"/>
      <c r="J278" s="44"/>
      <c r="K278" s="37"/>
      <c r="L278" s="45"/>
      <c r="M278" s="46"/>
      <c r="N278" s="50"/>
    </row>
    <row r="279" spans="2:14" x14ac:dyDescent="0.2">
      <c r="B279" s="18"/>
      <c r="C279" s="30"/>
      <c r="D279" s="22"/>
      <c r="E279" s="65"/>
      <c r="F279" s="65"/>
      <c r="G279" s="22"/>
      <c r="H279" s="22"/>
      <c r="I279" s="66"/>
      <c r="J279" s="66"/>
      <c r="K279" s="22"/>
      <c r="L279" s="67"/>
      <c r="M279" s="68"/>
      <c r="N279" s="49"/>
    </row>
    <row r="280" spans="2:14" ht="16" thickBot="1" x14ac:dyDescent="0.25">
      <c r="B280" s="19"/>
      <c r="C280" s="31"/>
      <c r="D280" s="89"/>
      <c r="E280" s="38"/>
      <c r="F280" s="37"/>
      <c r="G280" s="37"/>
      <c r="H280" s="37"/>
      <c r="I280" s="44"/>
      <c r="J280" s="44"/>
      <c r="K280" s="37"/>
      <c r="L280" s="45"/>
      <c r="M280" s="46"/>
      <c r="N280" s="50"/>
    </row>
    <row r="281" spans="2:14" x14ac:dyDescent="0.2">
      <c r="B281" s="18"/>
      <c r="C281" s="30"/>
      <c r="D281" s="22"/>
      <c r="E281" s="65"/>
      <c r="F281" s="65"/>
      <c r="G281" s="22"/>
      <c r="H281" s="22"/>
      <c r="I281" s="66"/>
      <c r="J281" s="66"/>
      <c r="K281" s="22"/>
      <c r="L281" s="67"/>
      <c r="M281" s="68"/>
      <c r="N281" s="49"/>
    </row>
    <row r="282" spans="2:14" ht="16" thickBot="1" x14ac:dyDescent="0.25">
      <c r="B282" s="19"/>
      <c r="C282" s="31"/>
      <c r="D282" s="89"/>
      <c r="E282" s="38"/>
      <c r="F282" s="37"/>
      <c r="G282" s="37"/>
      <c r="H282" s="37"/>
      <c r="I282" s="44"/>
      <c r="J282" s="44"/>
      <c r="K282" s="37"/>
      <c r="L282" s="45"/>
      <c r="M282" s="46"/>
      <c r="N282" s="50"/>
    </row>
    <row r="283" spans="2:14" x14ac:dyDescent="0.2">
      <c r="B283" s="18"/>
      <c r="C283" s="30"/>
      <c r="D283" s="22"/>
      <c r="E283" s="65"/>
      <c r="F283" s="65"/>
      <c r="G283" s="22"/>
      <c r="H283" s="22"/>
      <c r="I283" s="66"/>
      <c r="J283" s="66"/>
      <c r="K283" s="22"/>
      <c r="L283" s="67"/>
      <c r="M283" s="68"/>
      <c r="N283" s="49"/>
    </row>
    <row r="284" spans="2:14" ht="16" thickBot="1" x14ac:dyDescent="0.25">
      <c r="B284" s="19"/>
      <c r="C284" s="31"/>
      <c r="D284" s="89"/>
      <c r="E284" s="38"/>
      <c r="F284" s="37"/>
      <c r="G284" s="37"/>
      <c r="H284" s="37"/>
      <c r="I284" s="44"/>
      <c r="J284" s="44"/>
      <c r="K284" s="37"/>
      <c r="L284" s="45"/>
      <c r="M284" s="46"/>
      <c r="N284" s="50"/>
    </row>
    <row r="285" spans="2:14" x14ac:dyDescent="0.2">
      <c r="B285" s="18"/>
      <c r="C285" s="30"/>
      <c r="D285" s="22"/>
      <c r="E285" s="65"/>
      <c r="F285" s="65"/>
      <c r="G285" s="22"/>
      <c r="H285" s="22"/>
      <c r="I285" s="66"/>
      <c r="J285" s="66"/>
      <c r="K285" s="22"/>
      <c r="L285" s="67"/>
      <c r="M285" s="68"/>
      <c r="N285" s="49"/>
    </row>
    <row r="286" spans="2:14" ht="16" thickBot="1" x14ac:dyDescent="0.25">
      <c r="B286" s="19"/>
      <c r="C286" s="31"/>
      <c r="D286" s="89"/>
      <c r="E286" s="38"/>
      <c r="F286" s="37"/>
      <c r="G286" s="37"/>
      <c r="H286" s="37"/>
      <c r="I286" s="44"/>
      <c r="J286" s="44"/>
      <c r="K286" s="37"/>
      <c r="L286" s="45"/>
      <c r="M286" s="46"/>
      <c r="N286" s="50"/>
    </row>
    <row r="287" spans="2:14" x14ac:dyDescent="0.2">
      <c r="B287" s="18"/>
      <c r="C287" s="30"/>
      <c r="D287" s="22"/>
      <c r="E287" s="65"/>
      <c r="F287" s="65"/>
      <c r="G287" s="22"/>
      <c r="H287" s="22"/>
      <c r="I287" s="66"/>
      <c r="J287" s="66"/>
      <c r="K287" s="22"/>
      <c r="L287" s="67"/>
      <c r="M287" s="68"/>
      <c r="N287" s="49"/>
    </row>
    <row r="288" spans="2:14" ht="16" thickBot="1" x14ac:dyDescent="0.25">
      <c r="B288" s="19"/>
      <c r="C288" s="31"/>
      <c r="D288" s="89"/>
      <c r="E288" s="38"/>
      <c r="F288" s="37"/>
      <c r="G288" s="37"/>
      <c r="H288" s="37"/>
      <c r="I288" s="44"/>
      <c r="J288" s="44"/>
      <c r="K288" s="37"/>
      <c r="L288" s="45"/>
      <c r="M288" s="46"/>
      <c r="N288" s="50"/>
    </row>
    <row r="289" spans="2:14" x14ac:dyDescent="0.2">
      <c r="B289" s="18"/>
      <c r="C289" s="30"/>
      <c r="D289" s="22"/>
      <c r="E289" s="65"/>
      <c r="F289" s="65"/>
      <c r="G289" s="22"/>
      <c r="H289" s="22"/>
      <c r="I289" s="66"/>
      <c r="J289" s="66"/>
      <c r="K289" s="22"/>
      <c r="L289" s="67"/>
      <c r="M289" s="68"/>
      <c r="N289" s="49"/>
    </row>
    <row r="290" spans="2:14" ht="16" thickBot="1" x14ac:dyDescent="0.25">
      <c r="B290" s="19"/>
      <c r="C290" s="31"/>
      <c r="D290" s="89"/>
      <c r="E290" s="38"/>
      <c r="F290" s="37"/>
      <c r="G290" s="37"/>
      <c r="H290" s="37"/>
      <c r="I290" s="44"/>
      <c r="J290" s="44"/>
      <c r="K290" s="37"/>
      <c r="L290" s="45"/>
      <c r="M290" s="46"/>
      <c r="N290" s="50"/>
    </row>
    <row r="291" spans="2:14" x14ac:dyDescent="0.2">
      <c r="B291" s="18"/>
      <c r="C291" s="30"/>
      <c r="D291" s="22"/>
      <c r="E291" s="65"/>
      <c r="F291" s="65"/>
      <c r="G291" s="22"/>
      <c r="H291" s="22"/>
      <c r="I291" s="66"/>
      <c r="J291" s="66"/>
      <c r="K291" s="22"/>
      <c r="L291" s="67"/>
      <c r="M291" s="68"/>
      <c r="N291" s="49"/>
    </row>
    <row r="292" spans="2:14" ht="16" thickBot="1" x14ac:dyDescent="0.25">
      <c r="B292" s="19"/>
      <c r="C292" s="31"/>
      <c r="D292" s="89"/>
      <c r="E292" s="38"/>
      <c r="F292" s="37"/>
      <c r="G292" s="37"/>
      <c r="H292" s="37"/>
      <c r="I292" s="44"/>
      <c r="J292" s="44"/>
      <c r="K292" s="37"/>
      <c r="L292" s="45"/>
      <c r="M292" s="46"/>
      <c r="N292" s="50"/>
    </row>
    <row r="293" spans="2:14" x14ac:dyDescent="0.2">
      <c r="B293" s="18"/>
      <c r="C293" s="30"/>
      <c r="D293" s="22"/>
      <c r="E293" s="65"/>
      <c r="F293" s="65"/>
      <c r="G293" s="22"/>
      <c r="H293" s="22"/>
      <c r="I293" s="66"/>
      <c r="J293" s="66"/>
      <c r="K293" s="22"/>
      <c r="L293" s="67"/>
      <c r="M293" s="68"/>
      <c r="N293" s="49"/>
    </row>
    <row r="294" spans="2:14" ht="16" thickBot="1" x14ac:dyDescent="0.25">
      <c r="B294" s="19"/>
      <c r="C294" s="31"/>
      <c r="D294" s="89"/>
      <c r="E294" s="38"/>
      <c r="F294" s="37"/>
      <c r="G294" s="37"/>
      <c r="H294" s="37"/>
      <c r="I294" s="44"/>
      <c r="J294" s="44"/>
      <c r="K294" s="37"/>
      <c r="L294" s="45"/>
      <c r="M294" s="46"/>
      <c r="N294" s="50"/>
    </row>
    <row r="295" spans="2:14" x14ac:dyDescent="0.2">
      <c r="B295" s="18"/>
      <c r="C295" s="30"/>
      <c r="D295" s="22"/>
      <c r="E295" s="65"/>
      <c r="F295" s="65"/>
      <c r="G295" s="22"/>
      <c r="H295" s="22"/>
      <c r="I295" s="66"/>
      <c r="J295" s="66"/>
      <c r="K295" s="22"/>
      <c r="L295" s="67"/>
      <c r="M295" s="68"/>
      <c r="N295" s="49"/>
    </row>
    <row r="296" spans="2:14" ht="16" thickBot="1" x14ac:dyDescent="0.25">
      <c r="B296" s="19"/>
      <c r="C296" s="31"/>
      <c r="D296" s="89"/>
      <c r="E296" s="38"/>
      <c r="F296" s="37"/>
      <c r="G296" s="37"/>
      <c r="H296" s="37"/>
      <c r="I296" s="44"/>
      <c r="J296" s="44"/>
      <c r="K296" s="37"/>
      <c r="L296" s="45"/>
      <c r="M296" s="46"/>
      <c r="N296" s="50"/>
    </row>
    <row r="297" spans="2:14" x14ac:dyDescent="0.2">
      <c r="B297" s="18"/>
      <c r="C297" s="30"/>
      <c r="D297" s="22"/>
      <c r="E297" s="65"/>
      <c r="F297" s="65"/>
      <c r="G297" s="22"/>
      <c r="H297" s="22"/>
      <c r="I297" s="66"/>
      <c r="J297" s="66"/>
      <c r="K297" s="22"/>
      <c r="L297" s="67"/>
      <c r="M297" s="68"/>
      <c r="N297" s="49"/>
    </row>
    <row r="298" spans="2:14" ht="16" thickBot="1" x14ac:dyDescent="0.25">
      <c r="B298" s="19"/>
      <c r="C298" s="31"/>
      <c r="D298" s="89"/>
      <c r="E298" s="38"/>
      <c r="F298" s="37"/>
      <c r="G298" s="37"/>
      <c r="H298" s="37"/>
      <c r="I298" s="44"/>
      <c r="J298" s="44"/>
      <c r="K298" s="37"/>
      <c r="L298" s="45"/>
      <c r="M298" s="46"/>
      <c r="N298" s="50"/>
    </row>
    <row r="299" spans="2:14" x14ac:dyDescent="0.2">
      <c r="B299" s="18"/>
      <c r="C299" s="30"/>
      <c r="D299" s="22"/>
      <c r="E299" s="65"/>
      <c r="F299" s="65"/>
      <c r="G299" s="22"/>
      <c r="H299" s="22"/>
      <c r="I299" s="66"/>
      <c r="J299" s="66"/>
      <c r="K299" s="22"/>
      <c r="L299" s="67"/>
      <c r="M299" s="68"/>
      <c r="N299" s="49"/>
    </row>
    <row r="300" spans="2:14" ht="16" thickBot="1" x14ac:dyDescent="0.25">
      <c r="B300" s="19"/>
      <c r="C300" s="31"/>
      <c r="D300" s="89"/>
      <c r="E300" s="38"/>
      <c r="F300" s="37"/>
      <c r="G300" s="37"/>
      <c r="H300" s="37"/>
      <c r="I300" s="44"/>
      <c r="J300" s="44"/>
      <c r="K300" s="37"/>
      <c r="L300" s="45"/>
      <c r="M300" s="46"/>
      <c r="N300" s="50"/>
    </row>
    <row r="301" spans="2:14" x14ac:dyDescent="0.2">
      <c r="B301" s="18"/>
      <c r="C301" s="30"/>
      <c r="D301" s="22"/>
      <c r="E301" s="65"/>
      <c r="F301" s="65"/>
      <c r="G301" s="22"/>
      <c r="H301" s="22"/>
      <c r="I301" s="66"/>
      <c r="J301" s="66"/>
      <c r="K301" s="22"/>
      <c r="L301" s="67"/>
      <c r="M301" s="68"/>
      <c r="N301" s="49"/>
    </row>
    <row r="302" spans="2:14" ht="16" thickBot="1" x14ac:dyDescent="0.25">
      <c r="B302" s="19"/>
      <c r="C302" s="31"/>
      <c r="D302" s="89"/>
      <c r="E302" s="38"/>
      <c r="F302" s="37"/>
      <c r="G302" s="37"/>
      <c r="H302" s="37"/>
      <c r="I302" s="44"/>
      <c r="J302" s="44"/>
      <c r="K302" s="37"/>
      <c r="L302" s="45"/>
      <c r="M302" s="46"/>
      <c r="N302" s="50"/>
    </row>
    <row r="303" spans="2:14" x14ac:dyDescent="0.2">
      <c r="B303" s="18"/>
      <c r="C303" s="30"/>
      <c r="D303" s="22"/>
      <c r="E303" s="65"/>
      <c r="F303" s="65"/>
      <c r="G303" s="22"/>
      <c r="H303" s="22"/>
      <c r="I303" s="66"/>
      <c r="J303" s="66"/>
      <c r="K303" s="22"/>
      <c r="L303" s="67"/>
      <c r="M303" s="68"/>
      <c r="N303" s="49"/>
    </row>
    <row r="304" spans="2:14" ht="16" thickBot="1" x14ac:dyDescent="0.25">
      <c r="B304" s="19"/>
      <c r="C304" s="31"/>
      <c r="D304" s="89"/>
      <c r="E304" s="38"/>
      <c r="F304" s="37"/>
      <c r="G304" s="37"/>
      <c r="H304" s="37"/>
      <c r="I304" s="44"/>
      <c r="J304" s="44"/>
      <c r="K304" s="37"/>
      <c r="L304" s="45"/>
      <c r="M304" s="46"/>
      <c r="N304" s="50"/>
    </row>
    <row r="305" spans="2:14" x14ac:dyDescent="0.2">
      <c r="B305" s="18"/>
      <c r="C305" s="30"/>
      <c r="D305" s="22"/>
      <c r="E305" s="65"/>
      <c r="F305" s="65"/>
      <c r="G305" s="22"/>
      <c r="H305" s="22"/>
      <c r="I305" s="66"/>
      <c r="J305" s="66"/>
      <c r="K305" s="22"/>
      <c r="L305" s="67"/>
      <c r="M305" s="68"/>
      <c r="N305" s="49"/>
    </row>
    <row r="306" spans="2:14" ht="16" thickBot="1" x14ac:dyDescent="0.25">
      <c r="B306" s="19"/>
      <c r="C306" s="31"/>
      <c r="D306" s="89"/>
      <c r="E306" s="38"/>
      <c r="F306" s="37"/>
      <c r="G306" s="37"/>
      <c r="H306" s="37"/>
      <c r="I306" s="44"/>
      <c r="J306" s="44"/>
      <c r="K306" s="37"/>
      <c r="L306" s="45"/>
      <c r="M306" s="46"/>
      <c r="N306" s="50"/>
    </row>
    <row r="307" spans="2:14" x14ac:dyDescent="0.2">
      <c r="B307" s="18"/>
      <c r="C307" s="30"/>
      <c r="D307" s="22"/>
      <c r="E307" s="65"/>
      <c r="F307" s="65"/>
      <c r="G307" s="22"/>
      <c r="H307" s="22"/>
      <c r="I307" s="66"/>
      <c r="J307" s="66"/>
      <c r="K307" s="22"/>
      <c r="L307" s="67"/>
      <c r="M307" s="68"/>
      <c r="N307" s="49"/>
    </row>
    <row r="308" spans="2:14" ht="16" thickBot="1" x14ac:dyDescent="0.25">
      <c r="B308" s="19"/>
      <c r="C308" s="31"/>
      <c r="D308" s="89"/>
      <c r="E308" s="38"/>
      <c r="F308" s="37"/>
      <c r="G308" s="37"/>
      <c r="H308" s="37"/>
      <c r="I308" s="44"/>
      <c r="J308" s="44"/>
      <c r="K308" s="37"/>
      <c r="L308" s="45"/>
      <c r="M308" s="46"/>
      <c r="N308" s="50"/>
    </row>
    <row r="309" spans="2:14" x14ac:dyDescent="0.2">
      <c r="B309" s="18"/>
      <c r="C309" s="30"/>
      <c r="D309" s="22"/>
      <c r="E309" s="65"/>
      <c r="F309" s="65"/>
      <c r="G309" s="22"/>
      <c r="H309" s="22"/>
      <c r="I309" s="66"/>
      <c r="J309" s="66"/>
      <c r="K309" s="22"/>
      <c r="L309" s="67"/>
      <c r="M309" s="68"/>
      <c r="N309" s="49"/>
    </row>
    <row r="310" spans="2:14" ht="16" thickBot="1" x14ac:dyDescent="0.25">
      <c r="B310" s="19"/>
      <c r="C310" s="31"/>
      <c r="D310" s="89"/>
      <c r="E310" s="38"/>
      <c r="F310" s="37"/>
      <c r="G310" s="37"/>
      <c r="H310" s="37"/>
      <c r="I310" s="44"/>
      <c r="J310" s="44"/>
      <c r="K310" s="37"/>
      <c r="L310" s="45"/>
      <c r="M310" s="46"/>
      <c r="N310" s="50"/>
    </row>
    <row r="311" spans="2:14" x14ac:dyDescent="0.2">
      <c r="B311" s="18"/>
      <c r="C311" s="30"/>
      <c r="D311" s="22"/>
      <c r="E311" s="65"/>
      <c r="F311" s="65"/>
      <c r="G311" s="22"/>
      <c r="H311" s="22"/>
      <c r="I311" s="66"/>
      <c r="J311" s="66"/>
      <c r="K311" s="22"/>
      <c r="L311" s="67"/>
      <c r="M311" s="68"/>
      <c r="N311" s="49"/>
    </row>
    <row r="312" spans="2:14" ht="16" thickBot="1" x14ac:dyDescent="0.25">
      <c r="B312" s="19"/>
      <c r="C312" s="31"/>
      <c r="D312" s="89"/>
      <c r="E312" s="38"/>
      <c r="F312" s="37"/>
      <c r="G312" s="37"/>
      <c r="H312" s="37"/>
      <c r="I312" s="44"/>
      <c r="J312" s="44"/>
      <c r="K312" s="37"/>
      <c r="L312" s="45"/>
      <c r="M312" s="46"/>
      <c r="N312" s="50"/>
    </row>
    <row r="313" spans="2:14" x14ac:dyDescent="0.2">
      <c r="B313" s="18"/>
      <c r="C313" s="30"/>
      <c r="D313" s="22"/>
      <c r="E313" s="65"/>
      <c r="F313" s="65"/>
      <c r="G313" s="22"/>
      <c r="H313" s="22"/>
      <c r="I313" s="66"/>
      <c r="J313" s="66"/>
      <c r="K313" s="22"/>
      <c r="L313" s="67"/>
      <c r="M313" s="68"/>
      <c r="N313" s="49"/>
    </row>
    <row r="314" spans="2:14" ht="16" thickBot="1" x14ac:dyDescent="0.25">
      <c r="B314" s="19"/>
      <c r="C314" s="31"/>
      <c r="D314" s="89"/>
      <c r="E314" s="38"/>
      <c r="F314" s="37"/>
      <c r="G314" s="37"/>
      <c r="H314" s="37"/>
      <c r="I314" s="44"/>
      <c r="J314" s="44"/>
      <c r="K314" s="37"/>
      <c r="L314" s="45"/>
      <c r="M314" s="46"/>
      <c r="N314" s="50"/>
    </row>
    <row r="315" spans="2:14" x14ac:dyDescent="0.2">
      <c r="B315" s="18"/>
      <c r="C315" s="30"/>
      <c r="D315" s="22"/>
      <c r="E315" s="65"/>
      <c r="F315" s="65"/>
      <c r="G315" s="22"/>
      <c r="H315" s="22"/>
      <c r="I315" s="66"/>
      <c r="J315" s="66"/>
      <c r="K315" s="22"/>
      <c r="L315" s="67"/>
      <c r="M315" s="68"/>
      <c r="N315" s="49"/>
    </row>
    <row r="316" spans="2:14" ht="16" thickBot="1" x14ac:dyDescent="0.25">
      <c r="B316" s="19"/>
      <c r="C316" s="31"/>
      <c r="D316" s="89"/>
      <c r="E316" s="38"/>
      <c r="F316" s="37"/>
      <c r="G316" s="37"/>
      <c r="H316" s="37"/>
      <c r="I316" s="44"/>
      <c r="J316" s="44"/>
      <c r="K316" s="37"/>
      <c r="L316" s="45"/>
      <c r="M316" s="46"/>
      <c r="N316" s="50"/>
    </row>
    <row r="317" spans="2:14" x14ac:dyDescent="0.2">
      <c r="B317" s="18"/>
      <c r="C317" s="30"/>
      <c r="D317" s="22"/>
      <c r="E317" s="65"/>
      <c r="F317" s="65"/>
      <c r="G317" s="22"/>
      <c r="H317" s="22"/>
      <c r="I317" s="66"/>
      <c r="J317" s="66"/>
      <c r="K317" s="22"/>
      <c r="L317" s="67"/>
      <c r="M317" s="68"/>
      <c r="N317" s="49"/>
    </row>
    <row r="318" spans="2:14" ht="16" thickBot="1" x14ac:dyDescent="0.25">
      <c r="B318" s="19"/>
      <c r="C318" s="31"/>
      <c r="D318" s="89"/>
      <c r="E318" s="38"/>
      <c r="F318" s="37"/>
      <c r="G318" s="37"/>
      <c r="H318" s="37"/>
      <c r="I318" s="44"/>
      <c r="J318" s="44"/>
      <c r="K318" s="37"/>
      <c r="L318" s="45"/>
      <c r="M318" s="46"/>
      <c r="N318" s="50"/>
    </row>
    <row r="319" spans="2:14" x14ac:dyDescent="0.2">
      <c r="B319" s="18"/>
      <c r="C319" s="30"/>
      <c r="D319" s="22"/>
      <c r="E319" s="65"/>
      <c r="F319" s="65"/>
      <c r="G319" s="22"/>
      <c r="H319" s="22"/>
      <c r="I319" s="66"/>
      <c r="J319" s="66"/>
      <c r="K319" s="22"/>
      <c r="L319" s="67"/>
      <c r="M319" s="68"/>
      <c r="N319" s="49"/>
    </row>
    <row r="320" spans="2:14" ht="16" thickBot="1" x14ac:dyDescent="0.25">
      <c r="B320" s="19"/>
      <c r="C320" s="31"/>
      <c r="D320" s="89"/>
      <c r="E320" s="38"/>
      <c r="F320" s="37"/>
      <c r="G320" s="37"/>
      <c r="H320" s="37"/>
      <c r="I320" s="44"/>
      <c r="J320" s="44"/>
      <c r="K320" s="37"/>
      <c r="L320" s="45"/>
      <c r="M320" s="46"/>
      <c r="N320" s="50"/>
    </row>
    <row r="321" spans="2:14" x14ac:dyDescent="0.2">
      <c r="B321" s="18"/>
      <c r="C321" s="30"/>
      <c r="D321" s="22"/>
      <c r="E321" s="65"/>
      <c r="F321" s="65"/>
      <c r="G321" s="22"/>
      <c r="H321" s="22"/>
      <c r="I321" s="66"/>
      <c r="J321" s="66"/>
      <c r="K321" s="22"/>
      <c r="L321" s="67"/>
      <c r="M321" s="68"/>
      <c r="N321" s="49"/>
    </row>
    <row r="322" spans="2:14" ht="16" thickBot="1" x14ac:dyDescent="0.25">
      <c r="B322" s="19"/>
      <c r="C322" s="31"/>
      <c r="D322" s="89"/>
      <c r="E322" s="38"/>
      <c r="F322" s="37"/>
      <c r="G322" s="37"/>
      <c r="H322" s="37"/>
      <c r="I322" s="44"/>
      <c r="J322" s="44"/>
      <c r="K322" s="37"/>
      <c r="L322" s="45"/>
      <c r="M322" s="46"/>
      <c r="N322" s="50"/>
    </row>
    <row r="323" spans="2:14" x14ac:dyDescent="0.2">
      <c r="B323" s="18"/>
      <c r="C323" s="30"/>
      <c r="D323" s="22"/>
      <c r="E323" s="65"/>
      <c r="F323" s="65"/>
      <c r="G323" s="22"/>
      <c r="H323" s="22"/>
      <c r="I323" s="66"/>
      <c r="J323" s="66"/>
      <c r="K323" s="22"/>
      <c r="L323" s="67"/>
      <c r="M323" s="68"/>
      <c r="N323" s="49"/>
    </row>
    <row r="324" spans="2:14" ht="16" thickBot="1" x14ac:dyDescent="0.25">
      <c r="B324" s="19"/>
      <c r="C324" s="31"/>
      <c r="D324" s="89"/>
      <c r="E324" s="38"/>
      <c r="F324" s="37"/>
      <c r="G324" s="37"/>
      <c r="H324" s="37"/>
      <c r="I324" s="44"/>
      <c r="J324" s="44"/>
      <c r="K324" s="37"/>
      <c r="L324" s="45"/>
      <c r="M324" s="46"/>
      <c r="N324" s="50"/>
    </row>
    <row r="325" spans="2:14" x14ac:dyDescent="0.2">
      <c r="B325" s="18"/>
      <c r="C325" s="30"/>
      <c r="D325" s="22"/>
      <c r="E325" s="65"/>
      <c r="F325" s="65"/>
      <c r="G325" s="22"/>
      <c r="H325" s="22"/>
      <c r="I325" s="66"/>
      <c r="J325" s="66"/>
      <c r="K325" s="22"/>
      <c r="L325" s="67"/>
      <c r="M325" s="68"/>
      <c r="N325" s="49"/>
    </row>
    <row r="326" spans="2:14" ht="16" thickBot="1" x14ac:dyDescent="0.25">
      <c r="B326" s="19"/>
      <c r="C326" s="31"/>
      <c r="D326" s="89"/>
      <c r="E326" s="38"/>
      <c r="F326" s="37"/>
      <c r="G326" s="37"/>
      <c r="H326" s="37"/>
      <c r="I326" s="44"/>
      <c r="J326" s="44"/>
      <c r="K326" s="37"/>
      <c r="L326" s="45"/>
      <c r="M326" s="46"/>
      <c r="N326" s="50"/>
    </row>
    <row r="327" spans="2:14" x14ac:dyDescent="0.2">
      <c r="B327" s="18"/>
      <c r="C327" s="30"/>
      <c r="D327" s="22"/>
      <c r="E327" s="65"/>
      <c r="F327" s="65"/>
      <c r="G327" s="22"/>
      <c r="H327" s="22"/>
      <c r="I327" s="66"/>
      <c r="J327" s="66"/>
      <c r="K327" s="22"/>
      <c r="L327" s="67"/>
      <c r="M327" s="68"/>
      <c r="N327" s="49"/>
    </row>
    <row r="328" spans="2:14" ht="16" thickBot="1" x14ac:dyDescent="0.25">
      <c r="B328" s="19"/>
      <c r="C328" s="31"/>
      <c r="D328" s="89"/>
      <c r="E328" s="38"/>
      <c r="F328" s="37"/>
      <c r="G328" s="37"/>
      <c r="H328" s="37"/>
      <c r="I328" s="44"/>
      <c r="J328" s="44"/>
      <c r="K328" s="37"/>
      <c r="L328" s="45"/>
      <c r="M328" s="46"/>
      <c r="N328" s="50"/>
    </row>
    <row r="329" spans="2:14" x14ac:dyDescent="0.2">
      <c r="B329" s="18"/>
      <c r="C329" s="30"/>
      <c r="D329" s="22"/>
      <c r="E329" s="65"/>
      <c r="F329" s="65"/>
      <c r="G329" s="22"/>
      <c r="H329" s="22"/>
      <c r="I329" s="66"/>
      <c r="J329" s="66"/>
      <c r="K329" s="22"/>
      <c r="L329" s="67"/>
      <c r="M329" s="68"/>
      <c r="N329" s="49"/>
    </row>
    <row r="330" spans="2:14" ht="16" thickBot="1" x14ac:dyDescent="0.25">
      <c r="B330" s="19"/>
      <c r="C330" s="31"/>
      <c r="D330" s="89"/>
      <c r="E330" s="38"/>
      <c r="F330" s="37"/>
      <c r="G330" s="37"/>
      <c r="H330" s="37"/>
      <c r="I330" s="44"/>
      <c r="J330" s="44"/>
      <c r="K330" s="37"/>
      <c r="L330" s="45"/>
      <c r="M330" s="46"/>
      <c r="N330" s="50"/>
    </row>
    <row r="331" spans="2:14" x14ac:dyDescent="0.2">
      <c r="B331" s="18"/>
      <c r="C331" s="30"/>
      <c r="D331" s="22"/>
      <c r="E331" s="65"/>
      <c r="F331" s="65"/>
      <c r="G331" s="22"/>
      <c r="H331" s="22"/>
      <c r="I331" s="66"/>
      <c r="J331" s="66"/>
      <c r="K331" s="22"/>
      <c r="L331" s="67"/>
      <c r="M331" s="68"/>
      <c r="N331" s="49"/>
    </row>
    <row r="332" spans="2:14" ht="16" thickBot="1" x14ac:dyDescent="0.25">
      <c r="B332" s="19"/>
      <c r="C332" s="31"/>
      <c r="D332" s="89"/>
      <c r="E332" s="38"/>
      <c r="F332" s="37"/>
      <c r="G332" s="37"/>
      <c r="H332" s="37"/>
      <c r="I332" s="44"/>
      <c r="J332" s="44"/>
      <c r="K332" s="37"/>
      <c r="L332" s="45"/>
      <c r="M332" s="46"/>
      <c r="N332" s="50"/>
    </row>
    <row r="333" spans="2:14" x14ac:dyDescent="0.2">
      <c r="B333" s="18"/>
      <c r="C333" s="30"/>
      <c r="D333" s="22"/>
      <c r="E333" s="65"/>
      <c r="F333" s="65"/>
      <c r="G333" s="22"/>
      <c r="H333" s="22"/>
      <c r="I333" s="66"/>
      <c r="J333" s="66"/>
      <c r="K333" s="22"/>
      <c r="L333" s="67"/>
      <c r="M333" s="68"/>
      <c r="N333" s="49"/>
    </row>
    <row r="334" spans="2:14" ht="16" thickBot="1" x14ac:dyDescent="0.25">
      <c r="B334" s="19"/>
      <c r="C334" s="31"/>
      <c r="D334" s="89"/>
      <c r="E334" s="38"/>
      <c r="F334" s="37"/>
      <c r="G334" s="37"/>
      <c r="H334" s="37"/>
      <c r="I334" s="44"/>
      <c r="J334" s="44"/>
      <c r="K334" s="37"/>
      <c r="L334" s="45"/>
      <c r="M334" s="46"/>
      <c r="N334" s="50"/>
    </row>
    <row r="335" spans="2:14" x14ac:dyDescent="0.2">
      <c r="B335" s="18"/>
      <c r="C335" s="30"/>
      <c r="D335" s="22"/>
      <c r="E335" s="65"/>
      <c r="F335" s="65"/>
      <c r="G335" s="22"/>
      <c r="H335" s="22"/>
      <c r="I335" s="66"/>
      <c r="J335" s="66"/>
      <c r="K335" s="22"/>
      <c r="L335" s="67"/>
      <c r="M335" s="68"/>
      <c r="N335" s="49"/>
    </row>
    <row r="336" spans="2:14" ht="16" thickBot="1" x14ac:dyDescent="0.25">
      <c r="B336" s="19"/>
      <c r="C336" s="31"/>
      <c r="D336" s="89"/>
      <c r="E336" s="38"/>
      <c r="F336" s="37"/>
      <c r="G336" s="37"/>
      <c r="H336" s="37"/>
      <c r="I336" s="44"/>
      <c r="J336" s="44"/>
      <c r="K336" s="37"/>
      <c r="L336" s="45"/>
      <c r="M336" s="46"/>
      <c r="N336" s="50"/>
    </row>
    <row r="337" spans="2:14" x14ac:dyDescent="0.2">
      <c r="B337" s="18"/>
      <c r="C337" s="30"/>
      <c r="D337" s="22"/>
      <c r="E337" s="65"/>
      <c r="F337" s="65"/>
      <c r="G337" s="22"/>
      <c r="H337" s="22"/>
      <c r="I337" s="66"/>
      <c r="J337" s="66"/>
      <c r="K337" s="22"/>
      <c r="L337" s="67"/>
      <c r="M337" s="68"/>
      <c r="N337" s="49"/>
    </row>
    <row r="338" spans="2:14" ht="16" thickBot="1" x14ac:dyDescent="0.25">
      <c r="B338" s="19"/>
      <c r="C338" s="31"/>
      <c r="D338" s="89"/>
      <c r="E338" s="38"/>
      <c r="F338" s="37"/>
      <c r="G338" s="37"/>
      <c r="H338" s="37"/>
      <c r="I338" s="44"/>
      <c r="J338" s="44"/>
      <c r="K338" s="37"/>
      <c r="L338" s="45"/>
      <c r="M338" s="46"/>
      <c r="N338" s="50"/>
    </row>
    <row r="339" spans="2:14" x14ac:dyDescent="0.2">
      <c r="B339" s="18"/>
      <c r="C339" s="30"/>
      <c r="D339" s="22"/>
      <c r="E339" s="65"/>
      <c r="F339" s="65"/>
      <c r="G339" s="22"/>
      <c r="H339" s="22"/>
      <c r="I339" s="66"/>
      <c r="J339" s="66"/>
      <c r="K339" s="22"/>
      <c r="L339" s="67"/>
      <c r="M339" s="68"/>
      <c r="N339" s="49"/>
    </row>
    <row r="340" spans="2:14" ht="16" thickBot="1" x14ac:dyDescent="0.25">
      <c r="B340" s="19"/>
      <c r="C340" s="31"/>
      <c r="D340" s="89"/>
      <c r="E340" s="38"/>
      <c r="F340" s="37"/>
      <c r="G340" s="37"/>
      <c r="H340" s="37"/>
      <c r="I340" s="44"/>
      <c r="J340" s="44"/>
      <c r="K340" s="37"/>
      <c r="L340" s="45"/>
      <c r="M340" s="46"/>
      <c r="N340" s="50"/>
    </row>
    <row r="341" spans="2:14" x14ac:dyDescent="0.2">
      <c r="B341" s="18"/>
      <c r="C341" s="30"/>
      <c r="D341" s="22"/>
      <c r="E341" s="65"/>
      <c r="F341" s="65"/>
      <c r="G341" s="22"/>
      <c r="H341" s="22"/>
      <c r="I341" s="66"/>
      <c r="J341" s="66"/>
      <c r="K341" s="22"/>
      <c r="L341" s="67"/>
      <c r="M341" s="68"/>
      <c r="N341" s="49"/>
    </row>
    <row r="342" spans="2:14" ht="16" thickBot="1" x14ac:dyDescent="0.25">
      <c r="B342" s="19"/>
      <c r="C342" s="31"/>
      <c r="D342" s="89"/>
      <c r="E342" s="38"/>
      <c r="F342" s="37"/>
      <c r="G342" s="37"/>
      <c r="H342" s="37"/>
      <c r="I342" s="44"/>
      <c r="J342" s="44"/>
      <c r="K342" s="37"/>
      <c r="L342" s="45"/>
      <c r="M342" s="46"/>
      <c r="N342" s="50"/>
    </row>
    <row r="343" spans="2:14" x14ac:dyDescent="0.2">
      <c r="B343" s="18"/>
      <c r="C343" s="30"/>
      <c r="D343" s="22"/>
      <c r="E343" s="65"/>
      <c r="F343" s="65"/>
      <c r="G343" s="22"/>
      <c r="H343" s="22"/>
      <c r="I343" s="66"/>
      <c r="J343" s="66"/>
      <c r="K343" s="22"/>
      <c r="L343" s="67"/>
      <c r="M343" s="68"/>
      <c r="N343" s="49"/>
    </row>
    <row r="344" spans="2:14" ht="16" thickBot="1" x14ac:dyDescent="0.25">
      <c r="B344" s="19"/>
      <c r="C344" s="31"/>
      <c r="D344" s="89"/>
      <c r="E344" s="38"/>
      <c r="F344" s="37"/>
      <c r="G344" s="37"/>
      <c r="H344" s="37"/>
      <c r="I344" s="44"/>
      <c r="J344" s="44"/>
      <c r="K344" s="37"/>
      <c r="L344" s="45"/>
      <c r="M344" s="46"/>
      <c r="N344" s="50"/>
    </row>
    <row r="345" spans="2:14" x14ac:dyDescent="0.2">
      <c r="B345" s="18"/>
      <c r="C345" s="30"/>
      <c r="D345" s="22"/>
      <c r="E345" s="65"/>
      <c r="F345" s="65"/>
      <c r="G345" s="22"/>
      <c r="H345" s="22"/>
      <c r="I345" s="66"/>
      <c r="J345" s="66"/>
      <c r="K345" s="22"/>
      <c r="L345" s="67"/>
      <c r="M345" s="68"/>
      <c r="N345" s="49"/>
    </row>
    <row r="346" spans="2:14" ht="16" thickBot="1" x14ac:dyDescent="0.25">
      <c r="B346" s="19"/>
      <c r="C346" s="31"/>
      <c r="D346" s="89"/>
      <c r="E346" s="38"/>
      <c r="F346" s="37"/>
      <c r="G346" s="37"/>
      <c r="H346" s="37"/>
      <c r="I346" s="44"/>
      <c r="J346" s="44"/>
      <c r="K346" s="37"/>
      <c r="L346" s="45"/>
      <c r="M346" s="46"/>
      <c r="N346" s="50"/>
    </row>
    <row r="347" spans="2:14" x14ac:dyDescent="0.2">
      <c r="B347" s="18"/>
      <c r="C347" s="30"/>
      <c r="D347" s="22"/>
      <c r="E347" s="65"/>
      <c r="F347" s="65"/>
      <c r="G347" s="22"/>
      <c r="H347" s="22"/>
      <c r="I347" s="66"/>
      <c r="J347" s="66"/>
      <c r="K347" s="22"/>
      <c r="L347" s="67"/>
      <c r="M347" s="68"/>
      <c r="N347" s="49"/>
    </row>
    <row r="348" spans="2:14" ht="16" thickBot="1" x14ac:dyDescent="0.25">
      <c r="B348" s="19"/>
      <c r="C348" s="31"/>
      <c r="D348" s="89"/>
      <c r="E348" s="38"/>
      <c r="F348" s="37"/>
      <c r="G348" s="37"/>
      <c r="H348" s="37"/>
      <c r="I348" s="44"/>
      <c r="J348" s="44"/>
      <c r="K348" s="37"/>
      <c r="L348" s="45"/>
      <c r="M348" s="46"/>
      <c r="N348" s="50"/>
    </row>
    <row r="349" spans="2:14" x14ac:dyDescent="0.2">
      <c r="B349" s="18"/>
      <c r="C349" s="30"/>
      <c r="D349" s="22"/>
      <c r="E349" s="65"/>
      <c r="F349" s="65"/>
      <c r="G349" s="22"/>
      <c r="H349" s="22"/>
      <c r="I349" s="66"/>
      <c r="J349" s="66"/>
      <c r="K349" s="22"/>
      <c r="L349" s="67"/>
      <c r="M349" s="68"/>
      <c r="N349" s="49"/>
    </row>
    <row r="350" spans="2:14" ht="16" thickBot="1" x14ac:dyDescent="0.25">
      <c r="B350" s="19"/>
      <c r="C350" s="31"/>
      <c r="D350" s="89"/>
      <c r="E350" s="38"/>
      <c r="F350" s="37"/>
      <c r="G350" s="37"/>
      <c r="H350" s="37"/>
      <c r="I350" s="44"/>
      <c r="J350" s="44"/>
      <c r="K350" s="37"/>
      <c r="L350" s="45"/>
      <c r="M350" s="46"/>
      <c r="N350" s="50"/>
    </row>
    <row r="351" spans="2:14" x14ac:dyDescent="0.2">
      <c r="B351" s="18"/>
      <c r="C351" s="30"/>
      <c r="D351" s="22"/>
      <c r="E351" s="65"/>
      <c r="F351" s="65"/>
      <c r="G351" s="22"/>
      <c r="H351" s="22"/>
      <c r="I351" s="66"/>
      <c r="J351" s="66"/>
      <c r="K351" s="22"/>
      <c r="L351" s="67"/>
      <c r="M351" s="68"/>
      <c r="N351" s="49"/>
    </row>
    <row r="352" spans="2:14" ht="16" thickBot="1" x14ac:dyDescent="0.25">
      <c r="B352" s="19"/>
      <c r="C352" s="31"/>
      <c r="D352" s="89"/>
      <c r="E352" s="38"/>
      <c r="F352" s="37"/>
      <c r="G352" s="37"/>
      <c r="H352" s="37"/>
      <c r="I352" s="44"/>
      <c r="J352" s="44"/>
      <c r="K352" s="37"/>
      <c r="L352" s="45"/>
      <c r="M352" s="46"/>
      <c r="N352" s="50"/>
    </row>
    <row r="353" spans="2:14" x14ac:dyDescent="0.2">
      <c r="B353" s="18"/>
      <c r="C353" s="30"/>
      <c r="D353" s="22"/>
      <c r="E353" s="65"/>
      <c r="F353" s="65"/>
      <c r="G353" s="22"/>
      <c r="H353" s="22"/>
      <c r="I353" s="66"/>
      <c r="J353" s="66"/>
      <c r="K353" s="22"/>
      <c r="L353" s="67"/>
      <c r="M353" s="68"/>
      <c r="N353" s="49"/>
    </row>
    <row r="354" spans="2:14" ht="16" thickBot="1" x14ac:dyDescent="0.25">
      <c r="B354" s="19"/>
      <c r="C354" s="31"/>
      <c r="D354" s="89"/>
      <c r="E354" s="38"/>
      <c r="F354" s="37"/>
      <c r="G354" s="37"/>
      <c r="H354" s="37"/>
      <c r="I354" s="44"/>
      <c r="J354" s="44"/>
      <c r="K354" s="37"/>
      <c r="L354" s="45"/>
      <c r="M354" s="46"/>
      <c r="N354" s="50"/>
    </row>
    <row r="355" spans="2:14" x14ac:dyDescent="0.2">
      <c r="B355" s="18"/>
      <c r="C355" s="30"/>
      <c r="D355" s="22"/>
      <c r="E355" s="65"/>
      <c r="F355" s="65"/>
      <c r="G355" s="22"/>
      <c r="H355" s="22"/>
      <c r="I355" s="66"/>
      <c r="J355" s="66"/>
      <c r="K355" s="22"/>
      <c r="L355" s="67"/>
      <c r="M355" s="68"/>
      <c r="N355" s="49"/>
    </row>
    <row r="356" spans="2:14" ht="16" thickBot="1" x14ac:dyDescent="0.25">
      <c r="B356" s="19"/>
      <c r="C356" s="31"/>
      <c r="D356" s="89"/>
      <c r="E356" s="38"/>
      <c r="F356" s="37"/>
      <c r="G356" s="37"/>
      <c r="H356" s="37"/>
      <c r="I356" s="44"/>
      <c r="J356" s="44"/>
      <c r="K356" s="37"/>
      <c r="L356" s="45"/>
      <c r="M356" s="46"/>
      <c r="N356" s="50"/>
    </row>
    <row r="357" spans="2:14" x14ac:dyDescent="0.2">
      <c r="B357" s="18"/>
      <c r="C357" s="30"/>
      <c r="D357" s="22"/>
      <c r="E357" s="65"/>
      <c r="F357" s="65"/>
      <c r="G357" s="22"/>
      <c r="H357" s="22"/>
      <c r="I357" s="66"/>
      <c r="J357" s="66"/>
      <c r="K357" s="22"/>
      <c r="L357" s="67"/>
      <c r="M357" s="68"/>
      <c r="N357" s="49"/>
    </row>
    <row r="358" spans="2:14" ht="16" thickBot="1" x14ac:dyDescent="0.25">
      <c r="B358" s="19"/>
      <c r="C358" s="31"/>
      <c r="D358" s="89"/>
      <c r="E358" s="38"/>
      <c r="F358" s="37"/>
      <c r="G358" s="37"/>
      <c r="H358" s="37"/>
      <c r="I358" s="44"/>
      <c r="J358" s="44"/>
      <c r="K358" s="37"/>
      <c r="L358" s="45"/>
      <c r="M358" s="46"/>
      <c r="N358" s="50"/>
    </row>
    <row r="359" spans="2:14" x14ac:dyDescent="0.2">
      <c r="B359" s="18"/>
      <c r="C359" s="30"/>
      <c r="D359" s="22"/>
      <c r="E359" s="65"/>
      <c r="F359" s="65"/>
      <c r="G359" s="22"/>
      <c r="H359" s="22"/>
      <c r="I359" s="66"/>
      <c r="J359" s="66"/>
      <c r="K359" s="22"/>
      <c r="L359" s="67"/>
      <c r="M359" s="68"/>
      <c r="N359" s="49"/>
    </row>
    <row r="360" spans="2:14" ht="16" thickBot="1" x14ac:dyDescent="0.25">
      <c r="B360" s="19"/>
      <c r="C360" s="31"/>
      <c r="D360" s="89"/>
      <c r="E360" s="38"/>
      <c r="F360" s="37"/>
      <c r="G360" s="37"/>
      <c r="H360" s="37"/>
      <c r="I360" s="44"/>
      <c r="J360" s="44"/>
      <c r="K360" s="37"/>
      <c r="L360" s="45"/>
      <c r="M360" s="46"/>
      <c r="N360" s="50"/>
    </row>
    <row r="361" spans="2:14" x14ac:dyDescent="0.2">
      <c r="B361" s="18"/>
      <c r="C361" s="30"/>
      <c r="D361" s="22"/>
      <c r="E361" s="65"/>
      <c r="F361" s="65"/>
      <c r="G361" s="22"/>
      <c r="H361" s="22"/>
      <c r="I361" s="66"/>
      <c r="J361" s="66"/>
      <c r="K361" s="22"/>
      <c r="L361" s="67"/>
      <c r="M361" s="68"/>
      <c r="N361" s="49"/>
    </row>
    <row r="362" spans="2:14" ht="16" thickBot="1" x14ac:dyDescent="0.25">
      <c r="B362" s="19"/>
      <c r="C362" s="31"/>
      <c r="D362" s="89"/>
      <c r="E362" s="38"/>
      <c r="F362" s="37"/>
      <c r="G362" s="37"/>
      <c r="H362" s="37"/>
      <c r="I362" s="44"/>
      <c r="J362" s="44"/>
      <c r="K362" s="37"/>
      <c r="L362" s="45"/>
      <c r="M362" s="46"/>
      <c r="N362" s="50"/>
    </row>
    <row r="363" spans="2:14" x14ac:dyDescent="0.2">
      <c r="B363" s="18"/>
      <c r="C363" s="30"/>
      <c r="D363" s="22"/>
      <c r="E363" s="65"/>
      <c r="F363" s="65"/>
      <c r="G363" s="22"/>
      <c r="H363" s="22"/>
      <c r="I363" s="66"/>
      <c r="J363" s="66"/>
      <c r="K363" s="22"/>
      <c r="L363" s="67"/>
      <c r="M363" s="68"/>
      <c r="N363" s="49"/>
    </row>
    <row r="364" spans="2:14" ht="16" thickBot="1" x14ac:dyDescent="0.25">
      <c r="B364" s="19"/>
      <c r="C364" s="31"/>
      <c r="D364" s="89"/>
      <c r="E364" s="38"/>
      <c r="F364" s="37"/>
      <c r="G364" s="37"/>
      <c r="H364" s="37"/>
      <c r="I364" s="44"/>
      <c r="J364" s="44"/>
      <c r="K364" s="37"/>
      <c r="L364" s="45"/>
      <c r="M364" s="46"/>
      <c r="N364" s="50"/>
    </row>
    <row r="365" spans="2:14" x14ac:dyDescent="0.2">
      <c r="B365" s="18"/>
      <c r="C365" s="30"/>
      <c r="D365" s="22"/>
      <c r="E365" s="65"/>
      <c r="F365" s="65"/>
      <c r="G365" s="22"/>
      <c r="H365" s="22"/>
      <c r="I365" s="66"/>
      <c r="J365" s="66"/>
      <c r="K365" s="22"/>
      <c r="L365" s="67"/>
      <c r="M365" s="68"/>
      <c r="N365" s="49"/>
    </row>
    <row r="366" spans="2:14" ht="16" thickBot="1" x14ac:dyDescent="0.25">
      <c r="B366" s="19"/>
      <c r="C366" s="31"/>
      <c r="D366" s="89"/>
      <c r="E366" s="38"/>
      <c r="F366" s="37"/>
      <c r="G366" s="37"/>
      <c r="H366" s="37"/>
      <c r="I366" s="44"/>
      <c r="J366" s="44"/>
      <c r="K366" s="37"/>
      <c r="L366" s="45"/>
      <c r="M366" s="46"/>
      <c r="N366" s="50"/>
    </row>
    <row r="367" spans="2:14" x14ac:dyDescent="0.2">
      <c r="B367" s="18"/>
      <c r="C367" s="30"/>
      <c r="D367" s="22"/>
      <c r="E367" s="65"/>
      <c r="F367" s="65"/>
      <c r="G367" s="22"/>
      <c r="H367" s="22"/>
      <c r="I367" s="66"/>
      <c r="J367" s="66"/>
      <c r="K367" s="22"/>
      <c r="L367" s="67"/>
      <c r="M367" s="68"/>
      <c r="N367" s="49"/>
    </row>
    <row r="368" spans="2:14" ht="16" thickBot="1" x14ac:dyDescent="0.25">
      <c r="B368" s="19"/>
      <c r="C368" s="31"/>
      <c r="D368" s="89"/>
      <c r="E368" s="38"/>
      <c r="F368" s="37"/>
      <c r="G368" s="37"/>
      <c r="H368" s="37"/>
      <c r="I368" s="44"/>
      <c r="J368" s="44"/>
      <c r="K368" s="37"/>
      <c r="L368" s="45"/>
      <c r="M368" s="46"/>
      <c r="N368" s="50"/>
    </row>
    <row r="369" spans="2:14" x14ac:dyDescent="0.2">
      <c r="B369" s="18"/>
      <c r="C369" s="30"/>
      <c r="D369" s="22"/>
      <c r="E369" s="65"/>
      <c r="F369" s="65"/>
      <c r="G369" s="22"/>
      <c r="H369" s="22"/>
      <c r="I369" s="66"/>
      <c r="J369" s="66"/>
      <c r="K369" s="22"/>
      <c r="L369" s="67"/>
      <c r="M369" s="68"/>
      <c r="N369" s="49"/>
    </row>
    <row r="370" spans="2:14" ht="16" thickBot="1" x14ac:dyDescent="0.25">
      <c r="B370" s="19"/>
      <c r="C370" s="31"/>
      <c r="D370" s="89"/>
      <c r="E370" s="38"/>
      <c r="F370" s="37"/>
      <c r="G370" s="37"/>
      <c r="H370" s="37"/>
      <c r="I370" s="44"/>
      <c r="J370" s="44"/>
      <c r="K370" s="37"/>
      <c r="L370" s="45"/>
      <c r="M370" s="46"/>
      <c r="N370" s="50"/>
    </row>
    <row r="371" spans="2:14" x14ac:dyDescent="0.2">
      <c r="B371" s="18"/>
      <c r="C371" s="30"/>
      <c r="D371" s="22"/>
      <c r="E371" s="65"/>
      <c r="F371" s="65"/>
      <c r="G371" s="22"/>
      <c r="H371" s="22"/>
      <c r="I371" s="66"/>
      <c r="J371" s="66"/>
      <c r="K371" s="22"/>
      <c r="L371" s="67"/>
      <c r="M371" s="68"/>
      <c r="N371" s="49"/>
    </row>
    <row r="372" spans="2:14" ht="16" thickBot="1" x14ac:dyDescent="0.25">
      <c r="B372" s="19"/>
      <c r="C372" s="31"/>
      <c r="D372" s="89"/>
      <c r="E372" s="38"/>
      <c r="F372" s="37"/>
      <c r="G372" s="37"/>
      <c r="H372" s="37"/>
      <c r="I372" s="44"/>
      <c r="J372" s="44"/>
      <c r="K372" s="37"/>
      <c r="L372" s="45"/>
      <c r="M372" s="46"/>
      <c r="N372" s="50"/>
    </row>
    <row r="373" spans="2:14" x14ac:dyDescent="0.2">
      <c r="B373" s="18"/>
      <c r="C373" s="30"/>
      <c r="D373" s="22"/>
      <c r="E373" s="65"/>
      <c r="F373" s="65"/>
      <c r="G373" s="22"/>
      <c r="H373" s="22"/>
      <c r="I373" s="66"/>
      <c r="J373" s="66"/>
      <c r="K373" s="22"/>
      <c r="L373" s="67"/>
      <c r="M373" s="68"/>
      <c r="N373" s="49"/>
    </row>
    <row r="374" spans="2:14" ht="16" thickBot="1" x14ac:dyDescent="0.25">
      <c r="B374" s="19"/>
      <c r="C374" s="31"/>
      <c r="D374" s="89"/>
      <c r="E374" s="38"/>
      <c r="F374" s="37"/>
      <c r="G374" s="37"/>
      <c r="H374" s="37"/>
      <c r="I374" s="44"/>
      <c r="J374" s="44"/>
      <c r="K374" s="37"/>
      <c r="L374" s="45"/>
      <c r="M374" s="46"/>
      <c r="N374" s="50"/>
    </row>
    <row r="375" spans="2:14" x14ac:dyDescent="0.2">
      <c r="B375" s="18"/>
      <c r="C375" s="30"/>
      <c r="D375" s="22"/>
      <c r="E375" s="65"/>
      <c r="F375" s="65"/>
      <c r="G375" s="22"/>
      <c r="H375" s="22"/>
      <c r="I375" s="66"/>
      <c r="J375" s="66"/>
      <c r="K375" s="22"/>
      <c r="L375" s="67"/>
      <c r="M375" s="68"/>
      <c r="N375" s="49"/>
    </row>
    <row r="376" spans="2:14" ht="16" thickBot="1" x14ac:dyDescent="0.25">
      <c r="B376" s="19"/>
      <c r="C376" s="31"/>
      <c r="D376" s="89"/>
      <c r="E376" s="38"/>
      <c r="F376" s="37"/>
      <c r="G376" s="37"/>
      <c r="H376" s="37"/>
      <c r="I376" s="44"/>
      <c r="J376" s="44"/>
      <c r="K376" s="37"/>
      <c r="L376" s="45"/>
      <c r="M376" s="46"/>
      <c r="N376" s="50"/>
    </row>
    <row r="377" spans="2:14" x14ac:dyDescent="0.2">
      <c r="B377" s="18"/>
      <c r="C377" s="30"/>
      <c r="D377" s="22"/>
      <c r="E377" s="65"/>
      <c r="F377" s="65"/>
      <c r="G377" s="22"/>
      <c r="H377" s="22"/>
      <c r="I377" s="66"/>
      <c r="J377" s="66"/>
      <c r="K377" s="22"/>
      <c r="L377" s="67"/>
      <c r="M377" s="68"/>
      <c r="N377" s="49"/>
    </row>
    <row r="378" spans="2:14" ht="16" thickBot="1" x14ac:dyDescent="0.25">
      <c r="B378" s="19"/>
      <c r="C378" s="31"/>
      <c r="D378" s="89"/>
      <c r="E378" s="38"/>
      <c r="F378" s="37"/>
      <c r="G378" s="37"/>
      <c r="H378" s="37"/>
      <c r="I378" s="44"/>
      <c r="J378" s="44"/>
      <c r="K378" s="37"/>
      <c r="L378" s="45"/>
      <c r="M378" s="46"/>
      <c r="N378" s="50"/>
    </row>
    <row r="379" spans="2:14" x14ac:dyDescent="0.2">
      <c r="B379" s="18"/>
      <c r="C379" s="30"/>
      <c r="D379" s="22"/>
      <c r="E379" s="65"/>
      <c r="F379" s="65"/>
      <c r="G379" s="22"/>
      <c r="H379" s="22"/>
      <c r="I379" s="66"/>
      <c r="J379" s="66"/>
      <c r="K379" s="22"/>
      <c r="L379" s="67"/>
      <c r="M379" s="68"/>
      <c r="N379" s="49"/>
    </row>
    <row r="380" spans="2:14" ht="16" thickBot="1" x14ac:dyDescent="0.25">
      <c r="B380" s="19"/>
      <c r="C380" s="31"/>
      <c r="D380" s="89"/>
      <c r="E380" s="38"/>
      <c r="F380" s="37"/>
      <c r="G380" s="37"/>
      <c r="H380" s="37"/>
      <c r="I380" s="44"/>
      <c r="J380" s="44"/>
      <c r="K380" s="37"/>
      <c r="L380" s="45"/>
      <c r="M380" s="46"/>
      <c r="N380" s="50"/>
    </row>
    <row r="381" spans="2:14" x14ac:dyDescent="0.2">
      <c r="B381" s="18"/>
      <c r="C381" s="30"/>
      <c r="D381" s="22"/>
      <c r="E381" s="65"/>
      <c r="F381" s="65"/>
      <c r="G381" s="22"/>
      <c r="H381" s="22"/>
      <c r="I381" s="66"/>
      <c r="J381" s="66"/>
      <c r="K381" s="22"/>
      <c r="L381" s="67"/>
      <c r="M381" s="68"/>
      <c r="N381" s="49"/>
    </row>
    <row r="382" spans="2:14" ht="16" thickBot="1" x14ac:dyDescent="0.25">
      <c r="B382" s="19"/>
      <c r="C382" s="31"/>
      <c r="D382" s="89"/>
      <c r="E382" s="38"/>
      <c r="F382" s="37"/>
      <c r="G382" s="37"/>
      <c r="H382" s="37"/>
      <c r="I382" s="44"/>
      <c r="J382" s="44"/>
      <c r="K382" s="37"/>
      <c r="L382" s="45"/>
      <c r="M382" s="46"/>
      <c r="N382" s="50"/>
    </row>
    <row r="383" spans="2:14" x14ac:dyDescent="0.2">
      <c r="B383" s="18"/>
      <c r="C383" s="30"/>
      <c r="D383" s="22"/>
      <c r="E383" s="65"/>
      <c r="F383" s="65"/>
      <c r="G383" s="22"/>
      <c r="H383" s="22"/>
      <c r="I383" s="66"/>
      <c r="J383" s="66"/>
      <c r="K383" s="22"/>
      <c r="L383" s="67"/>
      <c r="M383" s="68"/>
      <c r="N383" s="49"/>
    </row>
    <row r="384" spans="2:14" ht="16" thickBot="1" x14ac:dyDescent="0.25">
      <c r="B384" s="19"/>
      <c r="C384" s="31"/>
      <c r="D384" s="89"/>
      <c r="E384" s="38"/>
      <c r="F384" s="37"/>
      <c r="G384" s="37"/>
      <c r="H384" s="37"/>
      <c r="I384" s="44"/>
      <c r="J384" s="44"/>
      <c r="K384" s="37"/>
      <c r="L384" s="45"/>
      <c r="M384" s="46"/>
      <c r="N384" s="50"/>
    </row>
    <row r="385" spans="2:14" x14ac:dyDescent="0.2">
      <c r="B385" s="18"/>
      <c r="C385" s="30"/>
      <c r="D385" s="22"/>
      <c r="E385" s="65"/>
      <c r="F385" s="65"/>
      <c r="G385" s="22"/>
      <c r="H385" s="22"/>
      <c r="I385" s="66"/>
      <c r="J385" s="66"/>
      <c r="K385" s="22"/>
      <c r="L385" s="67"/>
      <c r="M385" s="68"/>
      <c r="N385" s="49"/>
    </row>
    <row r="386" spans="2:14" ht="16" thickBot="1" x14ac:dyDescent="0.25">
      <c r="B386" s="19"/>
      <c r="C386" s="31"/>
      <c r="D386" s="89"/>
      <c r="E386" s="38"/>
      <c r="F386" s="37"/>
      <c r="G386" s="37"/>
      <c r="H386" s="37"/>
      <c r="I386" s="44"/>
      <c r="J386" s="44"/>
      <c r="K386" s="37"/>
      <c r="L386" s="45"/>
      <c r="M386" s="46"/>
      <c r="N386" s="50"/>
    </row>
    <row r="387" spans="2:14" x14ac:dyDescent="0.2">
      <c r="B387" s="18"/>
      <c r="C387" s="30"/>
      <c r="D387" s="22"/>
      <c r="E387" s="65"/>
      <c r="F387" s="65"/>
      <c r="G387" s="22"/>
      <c r="H387" s="22"/>
      <c r="I387" s="66"/>
      <c r="J387" s="66"/>
      <c r="K387" s="22"/>
      <c r="L387" s="67"/>
      <c r="M387" s="68"/>
      <c r="N387" s="49"/>
    </row>
    <row r="388" spans="2:14" ht="16" thickBot="1" x14ac:dyDescent="0.25">
      <c r="B388" s="19"/>
      <c r="C388" s="31"/>
      <c r="D388" s="89"/>
      <c r="E388" s="38"/>
      <c r="F388" s="37"/>
      <c r="G388" s="37"/>
      <c r="H388" s="37"/>
      <c r="I388" s="44"/>
      <c r="J388" s="44"/>
      <c r="K388" s="37"/>
      <c r="L388" s="45"/>
      <c r="M388" s="46"/>
      <c r="N388" s="50"/>
    </row>
    <row r="389" spans="2:14" x14ac:dyDescent="0.2">
      <c r="B389" s="18"/>
      <c r="C389" s="30"/>
      <c r="D389" s="22"/>
      <c r="E389" s="65"/>
      <c r="F389" s="65"/>
      <c r="G389" s="22"/>
      <c r="H389" s="22"/>
      <c r="I389" s="66"/>
      <c r="J389" s="66"/>
      <c r="K389" s="22"/>
      <c r="L389" s="67"/>
      <c r="M389" s="68"/>
      <c r="N389" s="49"/>
    </row>
    <row r="390" spans="2:14" ht="16" thickBot="1" x14ac:dyDescent="0.25">
      <c r="B390" s="19"/>
      <c r="C390" s="31"/>
      <c r="D390" s="89"/>
      <c r="E390" s="38"/>
      <c r="F390" s="37"/>
      <c r="G390" s="37"/>
      <c r="H390" s="37"/>
      <c r="I390" s="44"/>
      <c r="J390" s="44"/>
      <c r="K390" s="37"/>
      <c r="L390" s="45"/>
      <c r="M390" s="46"/>
      <c r="N390" s="50"/>
    </row>
    <row r="391" spans="2:14" x14ac:dyDescent="0.2">
      <c r="B391" s="18"/>
      <c r="C391" s="30"/>
      <c r="D391" s="22"/>
      <c r="E391" s="65"/>
      <c r="F391" s="65"/>
      <c r="G391" s="22"/>
      <c r="H391" s="22"/>
      <c r="I391" s="66"/>
      <c r="J391" s="66"/>
      <c r="K391" s="22"/>
      <c r="L391" s="67"/>
      <c r="M391" s="68"/>
      <c r="N391" s="49"/>
    </row>
    <row r="392" spans="2:14" ht="16" thickBot="1" x14ac:dyDescent="0.25">
      <c r="B392" s="19"/>
      <c r="C392" s="31"/>
      <c r="D392" s="89"/>
      <c r="E392" s="38"/>
      <c r="F392" s="37"/>
      <c r="G392" s="37"/>
      <c r="H392" s="37"/>
      <c r="I392" s="44"/>
      <c r="J392" s="44"/>
      <c r="K392" s="37"/>
      <c r="L392" s="45"/>
      <c r="M392" s="46"/>
      <c r="N392" s="50"/>
    </row>
    <row r="393" spans="2:14" x14ac:dyDescent="0.2">
      <c r="B393" s="18"/>
      <c r="C393" s="30"/>
      <c r="D393" s="22"/>
      <c r="E393" s="65"/>
      <c r="F393" s="65"/>
      <c r="G393" s="22"/>
      <c r="H393" s="22"/>
      <c r="I393" s="66"/>
      <c r="J393" s="66"/>
      <c r="K393" s="22"/>
      <c r="L393" s="67"/>
      <c r="M393" s="68"/>
      <c r="N393" s="49"/>
    </row>
    <row r="394" spans="2:14" ht="16" thickBot="1" x14ac:dyDescent="0.25">
      <c r="B394" s="19"/>
      <c r="C394" s="31"/>
      <c r="D394" s="89"/>
      <c r="E394" s="38"/>
      <c r="F394" s="37"/>
      <c r="G394" s="37"/>
      <c r="H394" s="37"/>
      <c r="I394" s="44"/>
      <c r="J394" s="44"/>
      <c r="K394" s="37"/>
      <c r="L394" s="45"/>
      <c r="M394" s="46"/>
      <c r="N394" s="50"/>
    </row>
    <row r="395" spans="2:14" x14ac:dyDescent="0.2">
      <c r="B395" s="18"/>
      <c r="C395" s="30"/>
      <c r="D395" s="22"/>
      <c r="E395" s="65"/>
      <c r="F395" s="65"/>
      <c r="G395" s="22"/>
      <c r="H395" s="22"/>
      <c r="I395" s="66"/>
      <c r="J395" s="66"/>
      <c r="K395" s="22"/>
      <c r="L395" s="67"/>
      <c r="M395" s="68"/>
      <c r="N395" s="49"/>
    </row>
    <row r="396" spans="2:14" ht="16" thickBot="1" x14ac:dyDescent="0.25">
      <c r="B396" s="19"/>
      <c r="C396" s="31"/>
      <c r="D396" s="89"/>
      <c r="E396" s="38"/>
      <c r="F396" s="37"/>
      <c r="G396" s="37"/>
      <c r="H396" s="37"/>
      <c r="I396" s="44"/>
      <c r="J396" s="44"/>
      <c r="K396" s="37"/>
      <c r="L396" s="45"/>
      <c r="M396" s="46"/>
      <c r="N396" s="50"/>
    </row>
    <row r="397" spans="2:14" x14ac:dyDescent="0.2">
      <c r="B397" s="18"/>
      <c r="C397" s="30"/>
      <c r="D397" s="22"/>
      <c r="E397" s="65"/>
      <c r="F397" s="65"/>
      <c r="G397" s="22"/>
      <c r="H397" s="22"/>
      <c r="I397" s="66"/>
      <c r="J397" s="66"/>
      <c r="K397" s="22"/>
      <c r="L397" s="67"/>
      <c r="M397" s="68"/>
      <c r="N397" s="49"/>
    </row>
    <row r="398" spans="2:14" ht="16" thickBot="1" x14ac:dyDescent="0.25">
      <c r="B398" s="19"/>
      <c r="C398" s="31"/>
      <c r="D398" s="89"/>
      <c r="E398" s="38"/>
      <c r="F398" s="37"/>
      <c r="G398" s="37"/>
      <c r="H398" s="37"/>
      <c r="I398" s="44"/>
      <c r="J398" s="44"/>
      <c r="K398" s="37"/>
      <c r="L398" s="45"/>
      <c r="M398" s="46"/>
      <c r="N398" s="50"/>
    </row>
    <row r="399" spans="2:14" x14ac:dyDescent="0.2">
      <c r="B399" s="18"/>
      <c r="C399" s="30"/>
      <c r="D399" s="22"/>
      <c r="E399" s="65"/>
      <c r="F399" s="65"/>
      <c r="G399" s="22"/>
      <c r="H399" s="22"/>
      <c r="I399" s="66"/>
      <c r="J399" s="66"/>
      <c r="K399" s="22"/>
      <c r="L399" s="67"/>
      <c r="M399" s="68"/>
      <c r="N399" s="49"/>
    </row>
    <row r="400" spans="2:14" ht="16" thickBot="1" x14ac:dyDescent="0.25">
      <c r="B400" s="19"/>
      <c r="C400" s="31"/>
      <c r="D400" s="89"/>
      <c r="E400" s="38"/>
      <c r="F400" s="37"/>
      <c r="G400" s="37"/>
      <c r="H400" s="37"/>
      <c r="I400" s="44"/>
      <c r="J400" s="44"/>
      <c r="K400" s="37"/>
      <c r="L400" s="45"/>
      <c r="M400" s="46"/>
      <c r="N400" s="50"/>
    </row>
    <row r="401" spans="2:14" x14ac:dyDescent="0.2">
      <c r="B401" s="18"/>
      <c r="C401" s="30"/>
      <c r="D401" s="22"/>
      <c r="E401" s="65"/>
      <c r="F401" s="65"/>
      <c r="G401" s="22"/>
      <c r="H401" s="22"/>
      <c r="I401" s="66"/>
      <c r="J401" s="66"/>
      <c r="K401" s="22"/>
      <c r="L401" s="67"/>
      <c r="M401" s="68"/>
      <c r="N401" s="49"/>
    </row>
    <row r="402" spans="2:14" ht="16" thickBot="1" x14ac:dyDescent="0.25">
      <c r="B402" s="19"/>
      <c r="C402" s="31"/>
      <c r="D402" s="89"/>
      <c r="E402" s="38"/>
      <c r="F402" s="37"/>
      <c r="G402" s="37"/>
      <c r="H402" s="37"/>
      <c r="I402" s="44"/>
      <c r="J402" s="44"/>
      <c r="K402" s="37"/>
      <c r="L402" s="45"/>
      <c r="M402" s="46"/>
      <c r="N402" s="50"/>
    </row>
    <row r="403" spans="2:14" x14ac:dyDescent="0.2">
      <c r="B403" s="18"/>
      <c r="C403" s="30"/>
      <c r="D403" s="22"/>
      <c r="E403" s="65"/>
      <c r="F403" s="65"/>
      <c r="G403" s="22"/>
      <c r="H403" s="22"/>
      <c r="I403" s="66"/>
      <c r="J403" s="66"/>
      <c r="K403" s="22"/>
      <c r="L403" s="67"/>
      <c r="M403" s="68"/>
      <c r="N403" s="49"/>
    </row>
    <row r="404" spans="2:14" ht="16" thickBot="1" x14ac:dyDescent="0.25">
      <c r="B404" s="19"/>
      <c r="C404" s="31"/>
      <c r="D404" s="89"/>
      <c r="E404" s="38"/>
      <c r="F404" s="37"/>
      <c r="G404" s="37"/>
      <c r="H404" s="37"/>
      <c r="I404" s="44"/>
      <c r="J404" s="44"/>
      <c r="K404" s="37"/>
      <c r="L404" s="45"/>
      <c r="M404" s="46"/>
      <c r="N404" s="50"/>
    </row>
    <row r="405" spans="2:14" x14ac:dyDescent="0.2">
      <c r="B405" s="18"/>
      <c r="C405" s="30"/>
      <c r="D405" s="22"/>
      <c r="E405" s="65"/>
      <c r="F405" s="65"/>
      <c r="G405" s="22"/>
      <c r="H405" s="22"/>
      <c r="I405" s="66"/>
      <c r="J405" s="66"/>
      <c r="K405" s="22"/>
      <c r="L405" s="67"/>
      <c r="M405" s="68"/>
      <c r="N405" s="49"/>
    </row>
    <row r="406" spans="2:14" ht="16" thickBot="1" x14ac:dyDescent="0.25">
      <c r="B406" s="19"/>
      <c r="C406" s="31"/>
      <c r="D406" s="89"/>
      <c r="E406" s="38"/>
      <c r="F406" s="37"/>
      <c r="G406" s="37"/>
      <c r="H406" s="37"/>
      <c r="I406" s="44"/>
      <c r="J406" s="44"/>
      <c r="K406" s="37"/>
      <c r="L406" s="45"/>
      <c r="M406" s="46"/>
      <c r="N406" s="50"/>
    </row>
    <row r="407" spans="2:14" x14ac:dyDescent="0.2">
      <c r="B407" s="18"/>
      <c r="C407" s="30"/>
      <c r="D407" s="22"/>
      <c r="E407" s="65"/>
      <c r="F407" s="65"/>
      <c r="G407" s="22"/>
      <c r="H407" s="22"/>
      <c r="I407" s="66"/>
      <c r="J407" s="66"/>
      <c r="K407" s="22"/>
      <c r="L407" s="67"/>
      <c r="M407" s="68"/>
      <c r="N407" s="49"/>
    </row>
    <row r="408" spans="2:14" ht="16" thickBot="1" x14ac:dyDescent="0.25">
      <c r="B408" s="19"/>
      <c r="C408" s="31"/>
      <c r="D408" s="89"/>
      <c r="E408" s="38"/>
      <c r="F408" s="37"/>
      <c r="G408" s="37"/>
      <c r="H408" s="37"/>
      <c r="I408" s="44"/>
      <c r="J408" s="44"/>
      <c r="K408" s="37"/>
      <c r="L408" s="45"/>
      <c r="M408" s="46"/>
      <c r="N408" s="50"/>
    </row>
    <row r="409" spans="2:14" x14ac:dyDescent="0.2">
      <c r="B409" s="18"/>
      <c r="C409" s="30"/>
      <c r="D409" s="22"/>
      <c r="E409" s="65"/>
      <c r="F409" s="65"/>
      <c r="G409" s="22"/>
      <c r="H409" s="22"/>
      <c r="I409" s="66"/>
      <c r="J409" s="66"/>
      <c r="K409" s="22"/>
      <c r="L409" s="67"/>
      <c r="M409" s="68"/>
      <c r="N409" s="49"/>
    </row>
    <row r="410" spans="2:14" ht="16" thickBot="1" x14ac:dyDescent="0.25">
      <c r="B410" s="19"/>
      <c r="C410" s="31"/>
      <c r="D410" s="89"/>
      <c r="E410" s="38"/>
      <c r="F410" s="37"/>
      <c r="G410" s="37"/>
      <c r="H410" s="37"/>
      <c r="I410" s="44"/>
      <c r="J410" s="44"/>
      <c r="K410" s="37"/>
      <c r="L410" s="45"/>
      <c r="M410" s="46"/>
      <c r="N410" s="50"/>
    </row>
    <row r="411" spans="2:14" x14ac:dyDescent="0.2">
      <c r="B411" s="18"/>
      <c r="C411" s="30"/>
      <c r="D411" s="22"/>
      <c r="E411" s="65"/>
      <c r="F411" s="65"/>
      <c r="G411" s="22"/>
      <c r="H411" s="22"/>
      <c r="I411" s="66"/>
      <c r="J411" s="66"/>
      <c r="K411" s="22"/>
      <c r="L411" s="67"/>
      <c r="M411" s="68"/>
      <c r="N411" s="49"/>
    </row>
    <row r="412" spans="2:14" ht="16" thickBot="1" x14ac:dyDescent="0.25">
      <c r="B412" s="19"/>
      <c r="C412" s="31"/>
      <c r="D412" s="89"/>
      <c r="E412" s="38"/>
      <c r="F412" s="37"/>
      <c r="G412" s="37"/>
      <c r="H412" s="37"/>
      <c r="I412" s="44"/>
      <c r="J412" s="44"/>
      <c r="K412" s="37"/>
      <c r="L412" s="45"/>
      <c r="M412" s="46"/>
      <c r="N412" s="50"/>
    </row>
    <row r="413" spans="2:14" x14ac:dyDescent="0.2">
      <c r="B413" s="18"/>
      <c r="C413" s="30"/>
      <c r="D413" s="22"/>
      <c r="E413" s="65"/>
      <c r="F413" s="65"/>
      <c r="G413" s="22"/>
      <c r="H413" s="22"/>
      <c r="I413" s="66"/>
      <c r="J413" s="66"/>
      <c r="K413" s="22"/>
      <c r="L413" s="67"/>
      <c r="M413" s="68"/>
      <c r="N413" s="49"/>
    </row>
    <row r="414" spans="2:14" ht="16" thickBot="1" x14ac:dyDescent="0.25">
      <c r="B414" s="19"/>
      <c r="C414" s="31"/>
      <c r="D414" s="89"/>
      <c r="E414" s="38"/>
      <c r="F414" s="37"/>
      <c r="G414" s="37"/>
      <c r="H414" s="37"/>
      <c r="I414" s="44"/>
      <c r="J414" s="44"/>
      <c r="K414" s="37"/>
      <c r="L414" s="45"/>
      <c r="M414" s="46"/>
      <c r="N414" s="50"/>
    </row>
    <row r="415" spans="2:14" x14ac:dyDescent="0.2">
      <c r="B415" s="18"/>
      <c r="C415" s="30"/>
      <c r="D415" s="22"/>
      <c r="E415" s="65"/>
      <c r="F415" s="65"/>
      <c r="G415" s="22"/>
      <c r="H415" s="22"/>
      <c r="I415" s="66"/>
      <c r="J415" s="66"/>
      <c r="K415" s="22"/>
      <c r="L415" s="67"/>
      <c r="M415" s="68"/>
      <c r="N415" s="49"/>
    </row>
    <row r="416" spans="2:14" ht="16" thickBot="1" x14ac:dyDescent="0.25">
      <c r="B416" s="19"/>
      <c r="C416" s="31"/>
      <c r="D416" s="89"/>
      <c r="E416" s="38"/>
      <c r="F416" s="37"/>
      <c r="G416" s="37"/>
      <c r="H416" s="37"/>
      <c r="I416" s="44"/>
      <c r="J416" s="44"/>
      <c r="K416" s="37"/>
      <c r="L416" s="45"/>
      <c r="M416" s="46"/>
      <c r="N416" s="50"/>
    </row>
    <row r="417" spans="2:14" x14ac:dyDescent="0.2">
      <c r="B417" s="18"/>
      <c r="C417" s="30"/>
      <c r="D417" s="22"/>
      <c r="E417" s="65"/>
      <c r="F417" s="65"/>
      <c r="G417" s="22"/>
      <c r="H417" s="22"/>
      <c r="I417" s="66"/>
      <c r="J417" s="66"/>
      <c r="K417" s="22"/>
      <c r="L417" s="67"/>
      <c r="M417" s="68"/>
      <c r="N417" s="49"/>
    </row>
    <row r="418" spans="2:14" ht="16" thickBot="1" x14ac:dyDescent="0.25">
      <c r="B418" s="19"/>
      <c r="C418" s="31"/>
      <c r="D418" s="89"/>
      <c r="E418" s="38"/>
      <c r="F418" s="37"/>
      <c r="G418" s="37"/>
      <c r="H418" s="37"/>
      <c r="I418" s="44"/>
      <c r="J418" s="44"/>
      <c r="K418" s="37"/>
      <c r="L418" s="45"/>
      <c r="M418" s="46"/>
      <c r="N418" s="50"/>
    </row>
    <row r="419" spans="2:14" x14ac:dyDescent="0.2">
      <c r="B419" s="18"/>
      <c r="C419" s="30"/>
      <c r="D419" s="22"/>
      <c r="E419" s="65"/>
      <c r="F419" s="65"/>
      <c r="G419" s="22"/>
      <c r="H419" s="22"/>
      <c r="I419" s="66"/>
      <c r="J419" s="66"/>
      <c r="K419" s="22"/>
      <c r="L419" s="67"/>
      <c r="M419" s="68"/>
      <c r="N419" s="49"/>
    </row>
    <row r="420" spans="2:14" ht="16" thickBot="1" x14ac:dyDescent="0.25">
      <c r="B420" s="19"/>
      <c r="C420" s="31"/>
      <c r="D420" s="89"/>
      <c r="E420" s="38"/>
      <c r="F420" s="37"/>
      <c r="G420" s="37"/>
      <c r="H420" s="37"/>
      <c r="I420" s="44"/>
      <c r="J420" s="44"/>
      <c r="K420" s="37"/>
      <c r="L420" s="45"/>
      <c r="M420" s="46"/>
      <c r="N420" s="50"/>
    </row>
    <row r="421" spans="2:14" x14ac:dyDescent="0.2">
      <c r="B421" s="18"/>
      <c r="C421" s="30"/>
      <c r="D421" s="22"/>
      <c r="E421" s="65"/>
      <c r="F421" s="65"/>
      <c r="G421" s="22"/>
      <c r="H421" s="22"/>
      <c r="I421" s="66"/>
      <c r="J421" s="66"/>
      <c r="K421" s="22"/>
      <c r="L421" s="67"/>
      <c r="M421" s="68"/>
      <c r="N421" s="49"/>
    </row>
    <row r="422" spans="2:14" ht="16" thickBot="1" x14ac:dyDescent="0.25">
      <c r="B422" s="19"/>
      <c r="C422" s="31"/>
      <c r="D422" s="89"/>
      <c r="E422" s="38"/>
      <c r="F422" s="37"/>
      <c r="G422" s="37"/>
      <c r="H422" s="37"/>
      <c r="I422" s="44"/>
      <c r="J422" s="44"/>
      <c r="K422" s="37"/>
      <c r="L422" s="45"/>
      <c r="M422" s="46"/>
      <c r="N422" s="50"/>
    </row>
    <row r="423" spans="2:14" x14ac:dyDescent="0.2">
      <c r="B423" s="18"/>
      <c r="C423" s="30"/>
      <c r="D423" s="22"/>
      <c r="E423" s="65"/>
      <c r="F423" s="65"/>
      <c r="G423" s="22"/>
      <c r="H423" s="22"/>
      <c r="I423" s="66"/>
      <c r="J423" s="66"/>
      <c r="K423" s="22"/>
      <c r="L423" s="67"/>
      <c r="M423" s="68"/>
      <c r="N423" s="49"/>
    </row>
    <row r="424" spans="2:14" ht="16" thickBot="1" x14ac:dyDescent="0.25">
      <c r="B424" s="19"/>
      <c r="C424" s="31"/>
      <c r="D424" s="89"/>
      <c r="E424" s="38"/>
      <c r="F424" s="37"/>
      <c r="G424" s="37"/>
      <c r="H424" s="37"/>
      <c r="I424" s="44"/>
      <c r="J424" s="44"/>
      <c r="K424" s="37"/>
      <c r="L424" s="45"/>
      <c r="M424" s="46"/>
      <c r="N424" s="50"/>
    </row>
    <row r="425" spans="2:14" x14ac:dyDescent="0.2">
      <c r="B425" s="18"/>
      <c r="C425" s="30"/>
      <c r="D425" s="22"/>
      <c r="E425" s="65"/>
      <c r="F425" s="65"/>
      <c r="G425" s="22"/>
      <c r="H425" s="22"/>
      <c r="I425" s="66"/>
      <c r="J425" s="66"/>
      <c r="K425" s="22"/>
      <c r="L425" s="67"/>
      <c r="M425" s="68"/>
      <c r="N425" s="49"/>
    </row>
    <row r="426" spans="2:14" ht="16" thickBot="1" x14ac:dyDescent="0.25">
      <c r="B426" s="19"/>
      <c r="C426" s="31"/>
      <c r="D426" s="89"/>
      <c r="E426" s="38"/>
      <c r="F426" s="37"/>
      <c r="G426" s="37"/>
      <c r="H426" s="37"/>
      <c r="I426" s="44"/>
      <c r="J426" s="44"/>
      <c r="K426" s="37"/>
      <c r="L426" s="45"/>
      <c r="M426" s="46"/>
      <c r="N426" s="50"/>
    </row>
    <row r="427" spans="2:14" x14ac:dyDescent="0.2">
      <c r="B427" s="18"/>
      <c r="C427" s="30"/>
      <c r="D427" s="22"/>
      <c r="E427" s="65"/>
      <c r="F427" s="65"/>
      <c r="G427" s="22"/>
      <c r="H427" s="22"/>
      <c r="I427" s="66"/>
      <c r="J427" s="66"/>
      <c r="K427" s="22"/>
      <c r="L427" s="67"/>
      <c r="M427" s="68"/>
      <c r="N427" s="49"/>
    </row>
    <row r="428" spans="2:14" ht="16" thickBot="1" x14ac:dyDescent="0.25">
      <c r="B428" s="19"/>
      <c r="C428" s="31"/>
      <c r="D428" s="89"/>
      <c r="E428" s="38"/>
      <c r="F428" s="37"/>
      <c r="G428" s="37"/>
      <c r="H428" s="37"/>
      <c r="I428" s="44"/>
      <c r="J428" s="44"/>
      <c r="K428" s="37"/>
      <c r="L428" s="45"/>
      <c r="M428" s="46"/>
      <c r="N428" s="50"/>
    </row>
    <row r="429" spans="2:14" x14ac:dyDescent="0.2">
      <c r="B429" s="18"/>
      <c r="C429" s="30"/>
      <c r="D429" s="22"/>
      <c r="E429" s="65"/>
      <c r="F429" s="65"/>
      <c r="G429" s="22"/>
      <c r="H429" s="22"/>
      <c r="I429" s="66"/>
      <c r="J429" s="66"/>
      <c r="K429" s="22"/>
      <c r="L429" s="67"/>
      <c r="M429" s="68"/>
      <c r="N429" s="49"/>
    </row>
    <row r="430" spans="2:14" ht="16" thickBot="1" x14ac:dyDescent="0.25">
      <c r="B430" s="19"/>
      <c r="C430" s="31"/>
      <c r="D430" s="89"/>
      <c r="E430" s="38"/>
      <c r="F430" s="37"/>
      <c r="G430" s="37"/>
      <c r="H430" s="37"/>
      <c r="I430" s="44"/>
      <c r="J430" s="44"/>
      <c r="K430" s="37"/>
      <c r="L430" s="45"/>
      <c r="M430" s="46"/>
      <c r="N430" s="50"/>
    </row>
    <row r="431" spans="2:14" x14ac:dyDescent="0.2">
      <c r="B431" s="18"/>
      <c r="C431" s="30"/>
      <c r="D431" s="22"/>
      <c r="E431" s="65"/>
      <c r="F431" s="65"/>
      <c r="G431" s="22"/>
      <c r="H431" s="22"/>
      <c r="I431" s="66"/>
      <c r="J431" s="66"/>
      <c r="K431" s="22"/>
      <c r="L431" s="67"/>
      <c r="M431" s="68"/>
      <c r="N431" s="49"/>
    </row>
    <row r="432" spans="2:14" ht="16" thickBot="1" x14ac:dyDescent="0.25">
      <c r="B432" s="19"/>
      <c r="C432" s="31"/>
      <c r="D432" s="89"/>
      <c r="E432" s="38"/>
      <c r="F432" s="37"/>
      <c r="G432" s="37"/>
      <c r="H432" s="37"/>
      <c r="I432" s="44"/>
      <c r="J432" s="44"/>
      <c r="K432" s="37"/>
      <c r="L432" s="45"/>
      <c r="M432" s="46"/>
      <c r="N432" s="50"/>
    </row>
    <row r="433" spans="2:14" x14ac:dyDescent="0.2">
      <c r="B433" s="18"/>
      <c r="C433" s="30"/>
      <c r="D433" s="22"/>
      <c r="E433" s="65"/>
      <c r="F433" s="65"/>
      <c r="G433" s="22"/>
      <c r="H433" s="22"/>
      <c r="I433" s="66"/>
      <c r="J433" s="66"/>
      <c r="K433" s="22"/>
      <c r="L433" s="67"/>
      <c r="M433" s="68"/>
      <c r="N433" s="49"/>
    </row>
    <row r="434" spans="2:14" ht="16" thickBot="1" x14ac:dyDescent="0.25">
      <c r="B434" s="19"/>
      <c r="C434" s="31"/>
      <c r="D434" s="89"/>
      <c r="E434" s="38"/>
      <c r="F434" s="37"/>
      <c r="G434" s="37"/>
      <c r="H434" s="37"/>
      <c r="I434" s="44"/>
      <c r="J434" s="44"/>
      <c r="K434" s="37"/>
      <c r="L434" s="45"/>
      <c r="M434" s="46"/>
      <c r="N434" s="50"/>
    </row>
    <row r="435" spans="2:14" x14ac:dyDescent="0.2">
      <c r="B435" s="18"/>
      <c r="C435" s="30"/>
      <c r="D435" s="22"/>
      <c r="E435" s="65"/>
      <c r="F435" s="65"/>
      <c r="G435" s="22"/>
      <c r="H435" s="22"/>
      <c r="I435" s="66"/>
      <c r="J435" s="66"/>
      <c r="K435" s="22"/>
      <c r="L435" s="67"/>
      <c r="M435" s="68"/>
      <c r="N435" s="49"/>
    </row>
    <row r="436" spans="2:14" ht="16" thickBot="1" x14ac:dyDescent="0.25">
      <c r="B436" s="19"/>
      <c r="C436" s="31"/>
      <c r="D436" s="89"/>
      <c r="E436" s="38"/>
      <c r="F436" s="37"/>
      <c r="G436" s="37"/>
      <c r="H436" s="37"/>
      <c r="I436" s="44"/>
      <c r="J436" s="44"/>
      <c r="K436" s="37"/>
      <c r="L436" s="45"/>
      <c r="M436" s="46"/>
      <c r="N436" s="50"/>
    </row>
    <row r="437" spans="2:14" x14ac:dyDescent="0.2">
      <c r="B437" s="18"/>
      <c r="C437" s="30"/>
      <c r="D437" s="22"/>
      <c r="E437" s="65"/>
      <c r="F437" s="65"/>
      <c r="G437" s="22"/>
      <c r="H437" s="22"/>
      <c r="I437" s="66"/>
      <c r="J437" s="66"/>
      <c r="K437" s="22"/>
      <c r="L437" s="67"/>
      <c r="M437" s="68"/>
      <c r="N437" s="49"/>
    </row>
    <row r="438" spans="2:14" ht="16" thickBot="1" x14ac:dyDescent="0.25">
      <c r="B438" s="19"/>
      <c r="C438" s="31"/>
      <c r="D438" s="89"/>
      <c r="E438" s="38"/>
      <c r="F438" s="37"/>
      <c r="G438" s="37"/>
      <c r="H438" s="37"/>
      <c r="I438" s="44"/>
      <c r="J438" s="44"/>
      <c r="K438" s="37"/>
      <c r="L438" s="45"/>
      <c r="M438" s="46"/>
      <c r="N438" s="50"/>
    </row>
    <row r="439" spans="2:14" x14ac:dyDescent="0.2">
      <c r="B439" s="18"/>
      <c r="C439" s="30"/>
      <c r="D439" s="22"/>
      <c r="E439" s="65"/>
      <c r="F439" s="65"/>
      <c r="G439" s="22"/>
      <c r="H439" s="22"/>
      <c r="I439" s="66"/>
      <c r="J439" s="66"/>
      <c r="K439" s="22"/>
      <c r="L439" s="67"/>
      <c r="M439" s="68"/>
      <c r="N439" s="49"/>
    </row>
    <row r="440" spans="2:14" ht="16" thickBot="1" x14ac:dyDescent="0.25">
      <c r="B440" s="19"/>
      <c r="C440" s="31"/>
      <c r="D440" s="89"/>
      <c r="E440" s="38"/>
      <c r="F440" s="37"/>
      <c r="G440" s="37"/>
      <c r="H440" s="37"/>
      <c r="I440" s="44"/>
      <c r="J440" s="44"/>
      <c r="K440" s="37"/>
      <c r="L440" s="45"/>
      <c r="M440" s="46"/>
      <c r="N440" s="50"/>
    </row>
    <row r="441" spans="2:14" x14ac:dyDescent="0.2">
      <c r="B441" s="18"/>
      <c r="C441" s="30"/>
      <c r="D441" s="22"/>
      <c r="E441" s="65"/>
      <c r="F441" s="65"/>
      <c r="G441" s="22"/>
      <c r="H441" s="22"/>
      <c r="I441" s="66"/>
      <c r="J441" s="66"/>
      <c r="K441" s="22"/>
      <c r="L441" s="67"/>
      <c r="M441" s="68"/>
      <c r="N441" s="49"/>
    </row>
    <row r="442" spans="2:14" ht="16" thickBot="1" x14ac:dyDescent="0.25">
      <c r="B442" s="19"/>
      <c r="C442" s="31"/>
      <c r="D442" s="89"/>
      <c r="E442" s="38"/>
      <c r="F442" s="37"/>
      <c r="G442" s="37"/>
      <c r="H442" s="37"/>
      <c r="I442" s="44"/>
      <c r="J442" s="44"/>
      <c r="K442" s="37"/>
      <c r="L442" s="45"/>
      <c r="M442" s="46"/>
      <c r="N442" s="50"/>
    </row>
    <row r="443" spans="2:14" x14ac:dyDescent="0.2">
      <c r="B443" s="18"/>
      <c r="C443" s="30"/>
      <c r="D443" s="22"/>
      <c r="E443" s="65"/>
      <c r="F443" s="65"/>
      <c r="G443" s="22"/>
      <c r="H443" s="22"/>
      <c r="I443" s="66"/>
      <c r="J443" s="66"/>
      <c r="K443" s="22"/>
      <c r="L443" s="67"/>
      <c r="M443" s="68"/>
      <c r="N443" s="49"/>
    </row>
    <row r="444" spans="2:14" ht="16" thickBot="1" x14ac:dyDescent="0.25">
      <c r="B444" s="19"/>
      <c r="C444" s="31"/>
      <c r="D444" s="89"/>
      <c r="E444" s="38"/>
      <c r="F444" s="37"/>
      <c r="G444" s="37"/>
      <c r="H444" s="37"/>
      <c r="I444" s="44"/>
      <c r="J444" s="44"/>
      <c r="K444" s="37"/>
      <c r="L444" s="45"/>
      <c r="M444" s="46"/>
      <c r="N444" s="50"/>
    </row>
    <row r="445" spans="2:14" x14ac:dyDescent="0.2">
      <c r="B445" s="18"/>
      <c r="C445" s="30"/>
      <c r="D445" s="22"/>
      <c r="E445" s="65"/>
      <c r="F445" s="65"/>
      <c r="G445" s="22"/>
      <c r="H445" s="22"/>
      <c r="I445" s="66"/>
      <c r="J445" s="66"/>
      <c r="K445" s="22"/>
      <c r="L445" s="67"/>
      <c r="M445" s="68"/>
      <c r="N445" s="49"/>
    </row>
    <row r="446" spans="2:14" ht="16" thickBot="1" x14ac:dyDescent="0.25">
      <c r="B446" s="19"/>
      <c r="C446" s="31"/>
      <c r="D446" s="89"/>
      <c r="E446" s="38"/>
      <c r="F446" s="37"/>
      <c r="G446" s="37"/>
      <c r="H446" s="37"/>
      <c r="I446" s="44"/>
      <c r="J446" s="44"/>
      <c r="K446" s="37"/>
      <c r="L446" s="45"/>
      <c r="M446" s="46"/>
      <c r="N446" s="50"/>
    </row>
    <row r="447" spans="2:14" x14ac:dyDescent="0.2">
      <c r="B447" s="18"/>
      <c r="C447" s="30"/>
      <c r="D447" s="22"/>
      <c r="E447" s="65"/>
      <c r="F447" s="65"/>
      <c r="G447" s="22"/>
      <c r="H447" s="22"/>
      <c r="I447" s="66"/>
      <c r="J447" s="66"/>
      <c r="K447" s="22"/>
      <c r="L447" s="67"/>
      <c r="M447" s="68"/>
      <c r="N447" s="49"/>
    </row>
    <row r="448" spans="2:14" ht="16" thickBot="1" x14ac:dyDescent="0.25">
      <c r="B448" s="19"/>
      <c r="C448" s="31"/>
      <c r="D448" s="89"/>
      <c r="E448" s="38"/>
      <c r="F448" s="37"/>
      <c r="G448" s="37"/>
      <c r="H448" s="37"/>
      <c r="I448" s="44"/>
      <c r="J448" s="44"/>
      <c r="K448" s="37"/>
      <c r="L448" s="45"/>
      <c r="M448" s="46"/>
      <c r="N448" s="50"/>
    </row>
    <row r="449" spans="2:14" x14ac:dyDescent="0.2">
      <c r="B449" s="18"/>
      <c r="C449" s="30"/>
      <c r="D449" s="22"/>
      <c r="E449" s="65"/>
      <c r="F449" s="65"/>
      <c r="G449" s="22"/>
      <c r="H449" s="22"/>
      <c r="I449" s="66"/>
      <c r="J449" s="66"/>
      <c r="K449" s="22"/>
      <c r="L449" s="67"/>
      <c r="M449" s="68"/>
      <c r="N449" s="49"/>
    </row>
    <row r="450" spans="2:14" ht="16" thickBot="1" x14ac:dyDescent="0.25">
      <c r="B450" s="19"/>
      <c r="C450" s="31"/>
      <c r="D450" s="89"/>
      <c r="E450" s="38"/>
      <c r="F450" s="37"/>
      <c r="G450" s="37"/>
      <c r="H450" s="37"/>
      <c r="I450" s="44"/>
      <c r="J450" s="44"/>
      <c r="K450" s="37"/>
      <c r="L450" s="45"/>
      <c r="M450" s="46"/>
      <c r="N450" s="50"/>
    </row>
    <row r="451" spans="2:14" x14ac:dyDescent="0.2">
      <c r="B451" s="18"/>
      <c r="C451" s="30"/>
      <c r="D451" s="22"/>
      <c r="E451" s="65"/>
      <c r="F451" s="65"/>
      <c r="G451" s="22"/>
      <c r="H451" s="22"/>
      <c r="I451" s="66"/>
      <c r="J451" s="66"/>
      <c r="K451" s="22"/>
      <c r="L451" s="67"/>
      <c r="M451" s="68"/>
      <c r="N451" s="49"/>
    </row>
    <row r="452" spans="2:14" ht="16" thickBot="1" x14ac:dyDescent="0.25">
      <c r="B452" s="19"/>
      <c r="C452" s="31"/>
      <c r="D452" s="89"/>
      <c r="E452" s="38"/>
      <c r="F452" s="37"/>
      <c r="G452" s="37"/>
      <c r="H452" s="37"/>
      <c r="I452" s="44"/>
      <c r="J452" s="44"/>
      <c r="K452" s="37"/>
      <c r="L452" s="45"/>
      <c r="M452" s="46"/>
      <c r="N452" s="50"/>
    </row>
    <row r="453" spans="2:14" x14ac:dyDescent="0.2">
      <c r="B453" s="18"/>
      <c r="C453" s="30"/>
      <c r="D453" s="22"/>
      <c r="E453" s="65"/>
      <c r="F453" s="65"/>
      <c r="G453" s="22"/>
      <c r="H453" s="22"/>
      <c r="I453" s="66"/>
      <c r="J453" s="66"/>
      <c r="K453" s="22"/>
      <c r="L453" s="67"/>
      <c r="M453" s="68"/>
      <c r="N453" s="49"/>
    </row>
    <row r="454" spans="2:14" ht="16" thickBot="1" x14ac:dyDescent="0.25">
      <c r="B454" s="19"/>
      <c r="C454" s="31"/>
      <c r="D454" s="89"/>
      <c r="E454" s="38"/>
      <c r="F454" s="37"/>
      <c r="G454" s="37"/>
      <c r="H454" s="37"/>
      <c r="I454" s="44"/>
      <c r="J454" s="44"/>
      <c r="K454" s="37"/>
      <c r="L454" s="45"/>
      <c r="M454" s="46"/>
      <c r="N454" s="50"/>
    </row>
    <row r="455" spans="2:14" x14ac:dyDescent="0.2">
      <c r="B455" s="18"/>
      <c r="C455" s="30"/>
      <c r="D455" s="22"/>
      <c r="E455" s="65"/>
      <c r="F455" s="65"/>
      <c r="G455" s="22"/>
      <c r="H455" s="22"/>
      <c r="I455" s="66"/>
      <c r="J455" s="66"/>
      <c r="K455" s="22"/>
      <c r="L455" s="67"/>
      <c r="M455" s="68"/>
      <c r="N455" s="49"/>
    </row>
    <row r="456" spans="2:14" ht="16" thickBot="1" x14ac:dyDescent="0.25">
      <c r="B456" s="19"/>
      <c r="C456" s="31"/>
      <c r="D456" s="89"/>
      <c r="E456" s="38"/>
      <c r="F456" s="37"/>
      <c r="G456" s="37"/>
      <c r="H456" s="37"/>
      <c r="I456" s="44"/>
      <c r="J456" s="44"/>
      <c r="K456" s="37"/>
      <c r="L456" s="45"/>
      <c r="M456" s="46"/>
      <c r="N456" s="50"/>
    </row>
    <row r="457" spans="2:14" x14ac:dyDescent="0.2">
      <c r="B457" s="18"/>
      <c r="C457" s="30"/>
      <c r="D457" s="22"/>
      <c r="E457" s="65"/>
      <c r="F457" s="65"/>
      <c r="G457" s="22"/>
      <c r="H457" s="22"/>
      <c r="I457" s="66"/>
      <c r="J457" s="66"/>
      <c r="K457" s="22"/>
      <c r="L457" s="67"/>
      <c r="M457" s="68"/>
      <c r="N457" s="49"/>
    </row>
    <row r="458" spans="2:14" ht="16" thickBot="1" x14ac:dyDescent="0.25">
      <c r="B458" s="19"/>
      <c r="C458" s="31"/>
      <c r="D458" s="89"/>
      <c r="E458" s="38"/>
      <c r="F458" s="37"/>
      <c r="G458" s="37"/>
      <c r="H458" s="37"/>
      <c r="I458" s="44"/>
      <c r="J458" s="44"/>
      <c r="K458" s="37"/>
      <c r="L458" s="45"/>
      <c r="M458" s="46"/>
      <c r="N458" s="50"/>
    </row>
    <row r="459" spans="2:14" x14ac:dyDescent="0.2">
      <c r="B459" s="18"/>
      <c r="C459" s="30"/>
      <c r="D459" s="22"/>
      <c r="E459" s="65"/>
      <c r="F459" s="65"/>
      <c r="G459" s="22"/>
      <c r="H459" s="22"/>
      <c r="I459" s="66"/>
      <c r="J459" s="66"/>
      <c r="K459" s="22"/>
      <c r="L459" s="67"/>
      <c r="M459" s="68"/>
      <c r="N459" s="49"/>
    </row>
    <row r="460" spans="2:14" ht="16" thickBot="1" x14ac:dyDescent="0.25">
      <c r="B460" s="19"/>
      <c r="C460" s="31"/>
      <c r="D460" s="89"/>
      <c r="E460" s="38"/>
      <c r="F460" s="37"/>
      <c r="G460" s="37"/>
      <c r="H460" s="37"/>
      <c r="I460" s="44"/>
      <c r="J460" s="44"/>
      <c r="K460" s="37"/>
      <c r="L460" s="45"/>
      <c r="M460" s="46"/>
      <c r="N460" s="50"/>
    </row>
    <row r="461" spans="2:14" x14ac:dyDescent="0.2">
      <c r="B461" s="18"/>
      <c r="C461" s="30"/>
      <c r="D461" s="22"/>
      <c r="E461" s="65"/>
      <c r="F461" s="65"/>
      <c r="G461" s="22"/>
      <c r="H461" s="22"/>
      <c r="I461" s="66"/>
      <c r="J461" s="66"/>
      <c r="K461" s="22"/>
      <c r="L461" s="67"/>
      <c r="M461" s="68"/>
      <c r="N461" s="49"/>
    </row>
    <row r="462" spans="2:14" ht="16" thickBot="1" x14ac:dyDescent="0.25">
      <c r="B462" s="19"/>
      <c r="C462" s="31"/>
      <c r="D462" s="89"/>
      <c r="E462" s="38"/>
      <c r="F462" s="37"/>
      <c r="G462" s="37"/>
      <c r="H462" s="37"/>
      <c r="I462" s="44"/>
      <c r="J462" s="44"/>
      <c r="K462" s="37"/>
      <c r="L462" s="45"/>
      <c r="M462" s="46"/>
      <c r="N462" s="50"/>
    </row>
    <row r="463" spans="2:14" x14ac:dyDescent="0.2">
      <c r="B463" s="18"/>
      <c r="C463" s="30"/>
      <c r="D463" s="22"/>
      <c r="E463" s="65"/>
      <c r="F463" s="65"/>
      <c r="G463" s="22"/>
      <c r="H463" s="22"/>
      <c r="I463" s="66"/>
      <c r="J463" s="66"/>
      <c r="K463" s="22"/>
      <c r="L463" s="67"/>
      <c r="M463" s="68"/>
      <c r="N463" s="49"/>
    </row>
    <row r="464" spans="2:14" ht="16" thickBot="1" x14ac:dyDescent="0.25">
      <c r="B464" s="19"/>
      <c r="C464" s="31"/>
      <c r="D464" s="89"/>
      <c r="E464" s="38"/>
      <c r="F464" s="37"/>
      <c r="G464" s="37"/>
      <c r="H464" s="37"/>
      <c r="I464" s="44"/>
      <c r="J464" s="44"/>
      <c r="K464" s="37"/>
      <c r="L464" s="45"/>
      <c r="M464" s="46"/>
      <c r="N464" s="50"/>
    </row>
    <row r="465" spans="2:14" x14ac:dyDescent="0.2">
      <c r="B465" s="18"/>
      <c r="C465" s="30"/>
      <c r="D465" s="22"/>
      <c r="E465" s="65"/>
      <c r="F465" s="65"/>
      <c r="G465" s="22"/>
      <c r="H465" s="22"/>
      <c r="I465" s="66"/>
      <c r="J465" s="66"/>
      <c r="K465" s="22"/>
      <c r="L465" s="67"/>
      <c r="M465" s="68"/>
      <c r="N465" s="49"/>
    </row>
    <row r="466" spans="2:14" ht="16" thickBot="1" x14ac:dyDescent="0.25">
      <c r="B466" s="19"/>
      <c r="C466" s="31"/>
      <c r="D466" s="89"/>
      <c r="E466" s="38"/>
      <c r="F466" s="37"/>
      <c r="G466" s="37"/>
      <c r="H466" s="37"/>
      <c r="I466" s="44"/>
      <c r="J466" s="44"/>
      <c r="K466" s="37"/>
      <c r="L466" s="45"/>
      <c r="M466" s="46"/>
      <c r="N466" s="50"/>
    </row>
    <row r="467" spans="2:14" x14ac:dyDescent="0.2">
      <c r="B467" s="18"/>
      <c r="C467" s="30"/>
      <c r="D467" s="22"/>
      <c r="E467" s="65"/>
      <c r="F467" s="65"/>
      <c r="G467" s="22"/>
      <c r="H467" s="22"/>
      <c r="I467" s="66"/>
      <c r="J467" s="66"/>
      <c r="K467" s="22"/>
      <c r="L467" s="67"/>
      <c r="M467" s="68"/>
      <c r="N467" s="49"/>
    </row>
    <row r="468" spans="2:14" ht="16" thickBot="1" x14ac:dyDescent="0.25">
      <c r="B468" s="19"/>
      <c r="C468" s="31"/>
      <c r="D468" s="89"/>
      <c r="E468" s="38"/>
      <c r="F468" s="37"/>
      <c r="G468" s="37"/>
      <c r="H468" s="37"/>
      <c r="I468" s="44"/>
      <c r="J468" s="44"/>
      <c r="K468" s="37"/>
      <c r="L468" s="45"/>
      <c r="M468" s="46"/>
      <c r="N468" s="50"/>
    </row>
    <row r="469" spans="2:14" x14ac:dyDescent="0.2">
      <c r="B469" s="18"/>
      <c r="C469" s="30"/>
      <c r="D469" s="22"/>
      <c r="E469" s="65"/>
      <c r="F469" s="65"/>
      <c r="G469" s="22"/>
      <c r="H469" s="22"/>
      <c r="I469" s="66"/>
      <c r="J469" s="66"/>
      <c r="K469" s="22"/>
      <c r="L469" s="67"/>
      <c r="M469" s="68"/>
      <c r="N469" s="49"/>
    </row>
    <row r="470" spans="2:14" ht="16" thickBot="1" x14ac:dyDescent="0.25">
      <c r="B470" s="19"/>
      <c r="C470" s="31"/>
      <c r="D470" s="89"/>
      <c r="E470" s="38"/>
      <c r="F470" s="37"/>
      <c r="G470" s="37"/>
      <c r="H470" s="37"/>
      <c r="I470" s="44"/>
      <c r="J470" s="44"/>
      <c r="K470" s="37"/>
      <c r="L470" s="45"/>
      <c r="M470" s="46"/>
      <c r="N470" s="50"/>
    </row>
    <row r="471" spans="2:14" x14ac:dyDescent="0.2">
      <c r="B471" s="18"/>
      <c r="C471" s="30"/>
      <c r="D471" s="22"/>
      <c r="E471" s="65"/>
      <c r="F471" s="65"/>
      <c r="G471" s="22"/>
      <c r="H471" s="22"/>
      <c r="I471" s="66"/>
      <c r="J471" s="66"/>
      <c r="K471" s="22"/>
      <c r="L471" s="67"/>
      <c r="M471" s="68"/>
      <c r="N471" s="49"/>
    </row>
    <row r="472" spans="2:14" ht="16" thickBot="1" x14ac:dyDescent="0.25">
      <c r="B472" s="19"/>
      <c r="C472" s="31"/>
      <c r="D472" s="89"/>
      <c r="E472" s="38"/>
      <c r="F472" s="37"/>
      <c r="G472" s="37"/>
      <c r="H472" s="37"/>
      <c r="I472" s="44"/>
      <c r="J472" s="44"/>
      <c r="K472" s="37"/>
      <c r="L472" s="45"/>
      <c r="M472" s="46"/>
      <c r="N472" s="50"/>
    </row>
    <row r="473" spans="2:14" x14ac:dyDescent="0.2">
      <c r="B473" s="18"/>
      <c r="C473" s="30"/>
      <c r="D473" s="22"/>
      <c r="E473" s="65"/>
      <c r="F473" s="65"/>
      <c r="G473" s="22"/>
      <c r="H473" s="22"/>
      <c r="I473" s="66"/>
      <c r="J473" s="66"/>
      <c r="K473" s="22"/>
      <c r="L473" s="67"/>
      <c r="M473" s="68"/>
      <c r="N473" s="49"/>
    </row>
    <row r="474" spans="2:14" ht="16" thickBot="1" x14ac:dyDescent="0.25">
      <c r="B474" s="19"/>
      <c r="C474" s="31"/>
      <c r="D474" s="89"/>
      <c r="E474" s="38"/>
      <c r="F474" s="37"/>
      <c r="G474" s="37"/>
      <c r="H474" s="37"/>
      <c r="I474" s="44"/>
      <c r="J474" s="44"/>
      <c r="K474" s="37"/>
      <c r="L474" s="45"/>
      <c r="M474" s="46"/>
      <c r="N474" s="50"/>
    </row>
    <row r="475" spans="2:14" x14ac:dyDescent="0.2">
      <c r="B475" s="18"/>
      <c r="C475" s="30"/>
      <c r="D475" s="22"/>
      <c r="E475" s="65"/>
      <c r="F475" s="65"/>
      <c r="G475" s="22"/>
      <c r="H475" s="22"/>
      <c r="I475" s="66"/>
      <c r="J475" s="66"/>
      <c r="K475" s="22"/>
      <c r="L475" s="67"/>
      <c r="M475" s="68"/>
      <c r="N475" s="49"/>
    </row>
    <row r="476" spans="2:14" ht="16" thickBot="1" x14ac:dyDescent="0.25">
      <c r="B476" s="19"/>
      <c r="C476" s="31"/>
      <c r="D476" s="89"/>
      <c r="E476" s="38"/>
      <c r="F476" s="37"/>
      <c r="G476" s="37"/>
      <c r="H476" s="37"/>
      <c r="I476" s="44"/>
      <c r="J476" s="44"/>
      <c r="K476" s="37"/>
      <c r="L476" s="45"/>
      <c r="M476" s="46"/>
      <c r="N476" s="50"/>
    </row>
    <row r="477" spans="2:14" x14ac:dyDescent="0.2">
      <c r="B477" s="18"/>
      <c r="C477" s="30"/>
      <c r="D477" s="22"/>
      <c r="E477" s="65"/>
      <c r="F477" s="65"/>
      <c r="G477" s="22"/>
      <c r="H477" s="22"/>
      <c r="I477" s="66"/>
      <c r="J477" s="66"/>
      <c r="K477" s="22"/>
      <c r="L477" s="67"/>
      <c r="M477" s="68"/>
      <c r="N477" s="49"/>
    </row>
    <row r="478" spans="2:14" ht="16" thickBot="1" x14ac:dyDescent="0.25">
      <c r="B478" s="19"/>
      <c r="C478" s="31"/>
      <c r="D478" s="89"/>
      <c r="E478" s="38"/>
      <c r="F478" s="37"/>
      <c r="G478" s="37"/>
      <c r="H478" s="37"/>
      <c r="I478" s="44"/>
      <c r="J478" s="44"/>
      <c r="K478" s="37"/>
      <c r="L478" s="45"/>
      <c r="M478" s="46"/>
      <c r="N478" s="50"/>
    </row>
    <row r="479" spans="2:14" x14ac:dyDescent="0.2">
      <c r="B479" s="18"/>
      <c r="C479" s="30"/>
      <c r="D479" s="22"/>
      <c r="E479" s="65"/>
      <c r="F479" s="65"/>
      <c r="G479" s="22"/>
      <c r="H479" s="22"/>
      <c r="I479" s="66"/>
      <c r="J479" s="66"/>
      <c r="K479" s="22"/>
      <c r="L479" s="67"/>
      <c r="M479" s="68"/>
      <c r="N479" s="49"/>
    </row>
    <row r="480" spans="2:14" ht="16" thickBot="1" x14ac:dyDescent="0.25">
      <c r="B480" s="19"/>
      <c r="C480" s="31"/>
      <c r="D480" s="89"/>
      <c r="E480" s="38"/>
      <c r="F480" s="37"/>
      <c r="G480" s="37"/>
      <c r="H480" s="37"/>
      <c r="I480" s="44"/>
      <c r="J480" s="44"/>
      <c r="K480" s="37"/>
      <c r="L480" s="45"/>
      <c r="M480" s="46"/>
      <c r="N480" s="50"/>
    </row>
    <row r="481" spans="2:14" x14ac:dyDescent="0.2">
      <c r="B481" s="18"/>
      <c r="C481" s="30"/>
      <c r="D481" s="22"/>
      <c r="E481" s="65"/>
      <c r="F481" s="65"/>
      <c r="G481" s="22"/>
      <c r="H481" s="22"/>
      <c r="I481" s="66"/>
      <c r="J481" s="66"/>
      <c r="K481" s="22"/>
      <c r="L481" s="67"/>
      <c r="M481" s="68"/>
      <c r="N481" s="49"/>
    </row>
    <row r="482" spans="2:14" ht="16" thickBot="1" x14ac:dyDescent="0.25">
      <c r="B482" s="19"/>
      <c r="C482" s="31"/>
      <c r="D482" s="89"/>
      <c r="E482" s="38"/>
      <c r="F482" s="37"/>
      <c r="G482" s="37"/>
      <c r="H482" s="37"/>
      <c r="I482" s="44"/>
      <c r="J482" s="44"/>
      <c r="K482" s="37"/>
      <c r="L482" s="45"/>
      <c r="M482" s="46"/>
      <c r="N482" s="50"/>
    </row>
    <row r="483" spans="2:14" x14ac:dyDescent="0.2">
      <c r="B483" s="18"/>
      <c r="C483" s="30"/>
      <c r="D483" s="22"/>
      <c r="E483" s="65"/>
      <c r="F483" s="65"/>
      <c r="G483" s="22"/>
      <c r="H483" s="22"/>
      <c r="I483" s="66"/>
      <c r="J483" s="66"/>
      <c r="K483" s="22"/>
      <c r="L483" s="67"/>
      <c r="M483" s="68"/>
      <c r="N483" s="49"/>
    </row>
    <row r="484" spans="2:14" ht="16" thickBot="1" x14ac:dyDescent="0.25">
      <c r="B484" s="19"/>
      <c r="C484" s="31"/>
      <c r="D484" s="89"/>
      <c r="E484" s="38"/>
      <c r="F484" s="37"/>
      <c r="G484" s="37"/>
      <c r="H484" s="37"/>
      <c r="I484" s="44"/>
      <c r="J484" s="44"/>
      <c r="K484" s="37"/>
      <c r="L484" s="45"/>
      <c r="M484" s="46"/>
      <c r="N484" s="50"/>
    </row>
    <row r="485" spans="2:14" x14ac:dyDescent="0.2">
      <c r="B485" s="18"/>
      <c r="C485" s="30"/>
      <c r="D485" s="22"/>
      <c r="E485" s="65"/>
      <c r="F485" s="65"/>
      <c r="G485" s="22"/>
      <c r="H485" s="22"/>
      <c r="I485" s="66"/>
      <c r="J485" s="66"/>
      <c r="K485" s="22"/>
      <c r="L485" s="67"/>
      <c r="M485" s="68"/>
      <c r="N485" s="49"/>
    </row>
    <row r="486" spans="2:14" ht="16" thickBot="1" x14ac:dyDescent="0.25">
      <c r="B486" s="19"/>
      <c r="C486" s="31"/>
      <c r="D486" s="89"/>
      <c r="E486" s="38"/>
      <c r="F486" s="37"/>
      <c r="G486" s="37"/>
      <c r="H486" s="37"/>
      <c r="I486" s="44"/>
      <c r="J486" s="44"/>
      <c r="K486" s="37"/>
      <c r="L486" s="45"/>
      <c r="M486" s="46"/>
      <c r="N486" s="50"/>
    </row>
    <row r="487" spans="2:14" x14ac:dyDescent="0.2">
      <c r="B487" s="18"/>
      <c r="C487" s="30"/>
      <c r="D487" s="22"/>
      <c r="E487" s="65"/>
      <c r="F487" s="65"/>
      <c r="G487" s="22"/>
      <c r="H487" s="22"/>
      <c r="I487" s="66"/>
      <c r="J487" s="66"/>
      <c r="K487" s="22"/>
      <c r="L487" s="67"/>
      <c r="M487" s="68"/>
      <c r="N487" s="49"/>
    </row>
    <row r="488" spans="2:14" ht="16" thickBot="1" x14ac:dyDescent="0.25">
      <c r="B488" s="19"/>
      <c r="C488" s="31"/>
      <c r="D488" s="89"/>
      <c r="E488" s="38"/>
      <c r="F488" s="37"/>
      <c r="G488" s="37"/>
      <c r="H488" s="37"/>
      <c r="I488" s="44"/>
      <c r="J488" s="44"/>
      <c r="K488" s="37"/>
      <c r="L488" s="45"/>
      <c r="M488" s="46"/>
      <c r="N488" s="50"/>
    </row>
    <row r="489" spans="2:14" x14ac:dyDescent="0.2">
      <c r="B489" s="18"/>
      <c r="C489" s="30"/>
      <c r="D489" s="22"/>
      <c r="E489" s="65"/>
      <c r="F489" s="65"/>
      <c r="G489" s="22"/>
      <c r="H489" s="22"/>
      <c r="I489" s="66"/>
      <c r="J489" s="66"/>
      <c r="K489" s="22"/>
      <c r="L489" s="67"/>
      <c r="M489" s="68"/>
      <c r="N489" s="49"/>
    </row>
    <row r="490" spans="2:14" ht="16" thickBot="1" x14ac:dyDescent="0.25">
      <c r="B490" s="19"/>
      <c r="C490" s="31"/>
      <c r="D490" s="89"/>
      <c r="E490" s="38"/>
      <c r="F490" s="37"/>
      <c r="G490" s="37"/>
      <c r="H490" s="37"/>
      <c r="I490" s="44"/>
      <c r="J490" s="44"/>
      <c r="K490" s="37"/>
      <c r="L490" s="45"/>
      <c r="M490" s="46"/>
      <c r="N490" s="50"/>
    </row>
    <row r="491" spans="2:14" x14ac:dyDescent="0.2">
      <c r="B491" s="18"/>
      <c r="C491" s="30"/>
      <c r="D491" s="22"/>
      <c r="E491" s="65"/>
      <c r="F491" s="65"/>
      <c r="G491" s="22"/>
      <c r="H491" s="22"/>
      <c r="I491" s="66"/>
      <c r="J491" s="66"/>
      <c r="K491" s="22"/>
      <c r="L491" s="67"/>
      <c r="M491" s="68"/>
      <c r="N491" s="49"/>
    </row>
    <row r="492" spans="2:14" ht="16" thickBot="1" x14ac:dyDescent="0.25">
      <c r="B492" s="19"/>
      <c r="C492" s="31"/>
      <c r="D492" s="89"/>
      <c r="E492" s="38"/>
      <c r="F492" s="37"/>
      <c r="G492" s="37"/>
      <c r="H492" s="37"/>
      <c r="I492" s="44"/>
      <c r="J492" s="44"/>
      <c r="K492" s="37"/>
      <c r="L492" s="45"/>
      <c r="M492" s="46"/>
      <c r="N492" s="50"/>
    </row>
    <row r="493" spans="2:14" x14ac:dyDescent="0.2">
      <c r="B493" s="18"/>
      <c r="C493" s="30"/>
      <c r="D493" s="22"/>
      <c r="E493" s="65"/>
      <c r="F493" s="65"/>
      <c r="G493" s="22"/>
      <c r="H493" s="22"/>
      <c r="I493" s="66"/>
      <c r="J493" s="66"/>
      <c r="K493" s="22"/>
      <c r="L493" s="67"/>
      <c r="M493" s="68"/>
      <c r="N493" s="49"/>
    </row>
    <row r="494" spans="2:14" ht="16" thickBot="1" x14ac:dyDescent="0.25">
      <c r="B494" s="19"/>
      <c r="C494" s="31"/>
      <c r="D494" s="89"/>
      <c r="E494" s="38"/>
      <c r="F494" s="37"/>
      <c r="G494" s="37"/>
      <c r="H494" s="37"/>
      <c r="I494" s="44"/>
      <c r="J494" s="44"/>
      <c r="K494" s="37"/>
      <c r="L494" s="45"/>
      <c r="M494" s="46"/>
      <c r="N494" s="50"/>
    </row>
    <row r="495" spans="2:14" x14ac:dyDescent="0.2">
      <c r="B495" s="18"/>
      <c r="C495" s="30"/>
      <c r="D495" s="22"/>
      <c r="E495" s="65"/>
      <c r="F495" s="65"/>
      <c r="G495" s="22"/>
      <c r="H495" s="22"/>
      <c r="I495" s="66"/>
      <c r="J495" s="66"/>
      <c r="K495" s="22"/>
      <c r="L495" s="67"/>
      <c r="M495" s="68"/>
      <c r="N495" s="49"/>
    </row>
    <row r="496" spans="2:14" ht="16" thickBot="1" x14ac:dyDescent="0.25">
      <c r="B496" s="19"/>
      <c r="C496" s="31"/>
      <c r="D496" s="89"/>
      <c r="E496" s="38"/>
      <c r="F496" s="37"/>
      <c r="G496" s="37"/>
      <c r="H496" s="37"/>
      <c r="I496" s="44"/>
      <c r="J496" s="44"/>
      <c r="K496" s="37"/>
      <c r="L496" s="45"/>
      <c r="M496" s="46"/>
      <c r="N496" s="50"/>
    </row>
    <row r="497" spans="2:14" x14ac:dyDescent="0.2">
      <c r="B497" s="18"/>
      <c r="C497" s="30"/>
      <c r="D497" s="22"/>
      <c r="E497" s="65"/>
      <c r="F497" s="65"/>
      <c r="G497" s="22"/>
      <c r="H497" s="22"/>
      <c r="I497" s="66"/>
      <c r="J497" s="66"/>
      <c r="K497" s="22"/>
      <c r="L497" s="67"/>
      <c r="M497" s="68"/>
      <c r="N497" s="49"/>
    </row>
    <row r="498" spans="2:14" ht="16" thickBot="1" x14ac:dyDescent="0.25">
      <c r="B498" s="19"/>
      <c r="C498" s="31"/>
      <c r="D498" s="89"/>
      <c r="E498" s="38"/>
      <c r="F498" s="37"/>
      <c r="G498" s="37"/>
      <c r="H498" s="37"/>
      <c r="I498" s="44"/>
      <c r="J498" s="44"/>
      <c r="K498" s="37"/>
      <c r="L498" s="45"/>
      <c r="M498" s="46"/>
      <c r="N498" s="50"/>
    </row>
    <row r="499" spans="2:14" x14ac:dyDescent="0.2">
      <c r="B499" s="18"/>
      <c r="C499" s="30"/>
      <c r="D499" s="22"/>
      <c r="E499" s="65"/>
      <c r="F499" s="65"/>
      <c r="G499" s="22"/>
      <c r="H499" s="22"/>
      <c r="I499" s="66"/>
      <c r="J499" s="66"/>
      <c r="K499" s="22"/>
      <c r="L499" s="67"/>
      <c r="M499" s="68"/>
      <c r="N499" s="49"/>
    </row>
    <row r="500" spans="2:14" ht="16" thickBot="1" x14ac:dyDescent="0.25">
      <c r="B500" s="19"/>
      <c r="C500" s="31"/>
      <c r="D500" s="89"/>
      <c r="E500" s="38"/>
      <c r="F500" s="37"/>
      <c r="G500" s="37"/>
      <c r="H500" s="37"/>
      <c r="I500" s="44"/>
      <c r="J500" s="44"/>
      <c r="K500" s="37"/>
      <c r="L500" s="45"/>
      <c r="M500" s="46"/>
      <c r="N500" s="50"/>
    </row>
    <row r="501" spans="2:14" x14ac:dyDescent="0.2">
      <c r="B501" s="18"/>
      <c r="C501" s="30"/>
      <c r="D501" s="22"/>
      <c r="E501" s="65"/>
      <c r="F501" s="65"/>
      <c r="G501" s="22"/>
      <c r="H501" s="22"/>
      <c r="I501" s="66"/>
      <c r="J501" s="66"/>
      <c r="K501" s="22"/>
      <c r="L501" s="67"/>
      <c r="M501" s="68"/>
      <c r="N501" s="49"/>
    </row>
    <row r="502" spans="2:14" ht="16" thickBot="1" x14ac:dyDescent="0.25">
      <c r="B502" s="19"/>
      <c r="C502" s="31"/>
      <c r="D502" s="89"/>
      <c r="E502" s="38"/>
      <c r="F502" s="37"/>
      <c r="G502" s="37"/>
      <c r="H502" s="37"/>
      <c r="I502" s="44"/>
      <c r="J502" s="44"/>
      <c r="K502" s="37"/>
      <c r="L502" s="45"/>
      <c r="M502" s="46"/>
      <c r="N502" s="50"/>
    </row>
    <row r="503" spans="2:14" x14ac:dyDescent="0.2">
      <c r="B503" s="18"/>
      <c r="C503" s="30"/>
      <c r="D503" s="22"/>
      <c r="E503" s="65"/>
      <c r="F503" s="65"/>
      <c r="G503" s="22"/>
      <c r="H503" s="22"/>
      <c r="I503" s="66"/>
      <c r="J503" s="66"/>
      <c r="K503" s="22"/>
      <c r="L503" s="67"/>
      <c r="M503" s="68"/>
      <c r="N503" s="49"/>
    </row>
    <row r="504" spans="2:14" ht="16" thickBot="1" x14ac:dyDescent="0.25">
      <c r="B504" s="19"/>
      <c r="C504" s="31"/>
      <c r="D504" s="89"/>
      <c r="E504" s="38"/>
      <c r="F504" s="37"/>
      <c r="G504" s="37"/>
      <c r="H504" s="37"/>
      <c r="I504" s="44"/>
      <c r="J504" s="44"/>
      <c r="K504" s="37"/>
      <c r="L504" s="45"/>
      <c r="M504" s="46"/>
      <c r="N504" s="50"/>
    </row>
    <row r="505" spans="2:14" x14ac:dyDescent="0.2">
      <c r="B505" s="18"/>
      <c r="C505" s="30"/>
      <c r="D505" s="22"/>
      <c r="E505" s="65"/>
      <c r="F505" s="65"/>
      <c r="G505" s="22"/>
      <c r="H505" s="22"/>
      <c r="I505" s="66"/>
      <c r="J505" s="66"/>
      <c r="K505" s="22"/>
      <c r="L505" s="67"/>
      <c r="M505" s="68"/>
      <c r="N505" s="49"/>
    </row>
    <row r="506" spans="2:14" ht="16" thickBot="1" x14ac:dyDescent="0.25">
      <c r="B506" s="19"/>
      <c r="C506" s="31"/>
      <c r="D506" s="89"/>
      <c r="E506" s="38"/>
      <c r="F506" s="37"/>
      <c r="G506" s="37"/>
      <c r="H506" s="37"/>
      <c r="I506" s="44"/>
      <c r="J506" s="44"/>
      <c r="K506" s="37"/>
      <c r="L506" s="45"/>
      <c r="M506" s="46"/>
      <c r="N506" s="50"/>
    </row>
    <row r="507" spans="2:14" x14ac:dyDescent="0.2">
      <c r="B507" s="18"/>
      <c r="C507" s="30"/>
      <c r="D507" s="22"/>
      <c r="E507" s="65"/>
      <c r="F507" s="65"/>
      <c r="G507" s="22"/>
      <c r="H507" s="22"/>
      <c r="I507" s="66"/>
      <c r="J507" s="66"/>
      <c r="K507" s="22"/>
      <c r="L507" s="67"/>
      <c r="M507" s="68"/>
      <c r="N507" s="49"/>
    </row>
    <row r="508" spans="2:14" ht="16" thickBot="1" x14ac:dyDescent="0.25">
      <c r="B508" s="19"/>
      <c r="C508" s="31"/>
      <c r="D508" s="89"/>
      <c r="E508" s="38"/>
      <c r="F508" s="37"/>
      <c r="G508" s="37"/>
      <c r="H508" s="37"/>
      <c r="I508" s="44"/>
      <c r="J508" s="44"/>
      <c r="K508" s="37"/>
      <c r="L508" s="45"/>
      <c r="M508" s="46"/>
      <c r="N508" s="50"/>
    </row>
    <row r="509" spans="2:14" x14ac:dyDescent="0.2">
      <c r="B509" s="18"/>
      <c r="C509" s="30"/>
      <c r="D509" s="22"/>
      <c r="E509" s="65"/>
      <c r="F509" s="65"/>
      <c r="G509" s="22"/>
      <c r="H509" s="22"/>
      <c r="I509" s="66"/>
      <c r="J509" s="66"/>
      <c r="K509" s="22"/>
      <c r="L509" s="67"/>
      <c r="M509" s="68"/>
      <c r="N509" s="49"/>
    </row>
    <row r="510" spans="2:14" ht="16" thickBot="1" x14ac:dyDescent="0.25">
      <c r="B510" s="19"/>
      <c r="C510" s="31"/>
      <c r="D510" s="89"/>
      <c r="E510" s="38"/>
      <c r="F510" s="37"/>
      <c r="G510" s="37"/>
      <c r="H510" s="37"/>
      <c r="I510" s="44"/>
      <c r="J510" s="44"/>
      <c r="K510" s="37"/>
      <c r="L510" s="45"/>
      <c r="M510" s="46"/>
      <c r="N510" s="50"/>
    </row>
    <row r="511" spans="2:14" x14ac:dyDescent="0.2">
      <c r="B511" s="18"/>
      <c r="C511" s="30"/>
      <c r="D511" s="22"/>
      <c r="E511" s="65"/>
      <c r="F511" s="65"/>
      <c r="G511" s="22"/>
      <c r="H511" s="22"/>
      <c r="I511" s="66"/>
      <c r="J511" s="66"/>
      <c r="K511" s="22"/>
      <c r="L511" s="67"/>
      <c r="M511" s="68"/>
      <c r="N511" s="49"/>
    </row>
    <row r="512" spans="2:14" ht="16" thickBot="1" x14ac:dyDescent="0.25">
      <c r="B512" s="19"/>
      <c r="C512" s="31"/>
      <c r="D512" s="89"/>
      <c r="E512" s="38"/>
      <c r="F512" s="37"/>
      <c r="G512" s="37"/>
      <c r="H512" s="37"/>
      <c r="I512" s="44"/>
      <c r="J512" s="44"/>
      <c r="K512" s="37"/>
      <c r="L512" s="45"/>
      <c r="M512" s="46"/>
      <c r="N512" s="50"/>
    </row>
    <row r="513" spans="2:14" x14ac:dyDescent="0.2">
      <c r="B513" s="18"/>
      <c r="C513" s="30"/>
      <c r="D513" s="22"/>
      <c r="E513" s="65"/>
      <c r="F513" s="65"/>
      <c r="G513" s="22"/>
      <c r="H513" s="22"/>
      <c r="I513" s="66"/>
      <c r="J513" s="66"/>
      <c r="K513" s="22"/>
      <c r="L513" s="67"/>
      <c r="M513" s="68"/>
      <c r="N513" s="49"/>
    </row>
    <row r="514" spans="2:14" ht="16" thickBot="1" x14ac:dyDescent="0.25">
      <c r="B514" s="19"/>
      <c r="C514" s="31"/>
      <c r="D514" s="89"/>
      <c r="E514" s="38"/>
      <c r="F514" s="37"/>
      <c r="G514" s="37"/>
      <c r="H514" s="37"/>
      <c r="I514" s="44"/>
      <c r="J514" s="44"/>
      <c r="K514" s="37"/>
      <c r="L514" s="45"/>
      <c r="M514" s="46"/>
      <c r="N514" s="50"/>
    </row>
    <row r="515" spans="2:14" x14ac:dyDescent="0.2">
      <c r="B515" s="18"/>
      <c r="C515" s="30"/>
      <c r="D515" s="22"/>
      <c r="E515" s="65"/>
      <c r="F515" s="65"/>
      <c r="G515" s="22"/>
      <c r="H515" s="22"/>
      <c r="I515" s="66"/>
      <c r="J515" s="66"/>
      <c r="K515" s="22"/>
      <c r="L515" s="67"/>
      <c r="M515" s="68"/>
      <c r="N515" s="49"/>
    </row>
    <row r="516" spans="2:14" ht="16" thickBot="1" x14ac:dyDescent="0.25">
      <c r="B516" s="19"/>
      <c r="C516" s="31"/>
      <c r="D516" s="89"/>
      <c r="E516" s="38"/>
      <c r="F516" s="37"/>
      <c r="G516" s="37"/>
      <c r="H516" s="37"/>
      <c r="I516" s="44"/>
      <c r="J516" s="44"/>
      <c r="K516" s="37"/>
      <c r="L516" s="45"/>
      <c r="M516" s="46"/>
      <c r="N516" s="50"/>
    </row>
    <row r="517" spans="2:14" x14ac:dyDescent="0.2">
      <c r="B517" s="18"/>
      <c r="C517" s="30"/>
      <c r="D517" s="22"/>
      <c r="E517" s="65"/>
      <c r="F517" s="65"/>
      <c r="G517" s="22"/>
      <c r="H517" s="22"/>
      <c r="I517" s="66"/>
      <c r="J517" s="66"/>
      <c r="K517" s="22"/>
      <c r="L517" s="67"/>
      <c r="M517" s="68"/>
      <c r="N517" s="49"/>
    </row>
    <row r="518" spans="2:14" ht="16" thickBot="1" x14ac:dyDescent="0.25">
      <c r="B518" s="19"/>
      <c r="C518" s="31"/>
      <c r="D518" s="89"/>
      <c r="E518" s="38"/>
      <c r="F518" s="37"/>
      <c r="G518" s="37"/>
      <c r="H518" s="37"/>
      <c r="I518" s="44"/>
      <c r="J518" s="44"/>
      <c r="K518" s="37"/>
      <c r="L518" s="45"/>
      <c r="M518" s="46"/>
      <c r="N518" s="50"/>
    </row>
    <row r="519" spans="2:14" x14ac:dyDescent="0.2">
      <c r="B519" s="18"/>
      <c r="C519" s="30"/>
      <c r="D519" s="22"/>
      <c r="E519" s="65"/>
      <c r="F519" s="65"/>
      <c r="G519" s="22"/>
      <c r="H519" s="22"/>
      <c r="I519" s="66"/>
      <c r="J519" s="66"/>
      <c r="K519" s="22"/>
      <c r="L519" s="67"/>
      <c r="M519" s="68"/>
      <c r="N519" s="49"/>
    </row>
    <row r="520" spans="2:14" ht="16" thickBot="1" x14ac:dyDescent="0.25">
      <c r="B520" s="19"/>
      <c r="C520" s="31"/>
      <c r="D520" s="89"/>
      <c r="E520" s="38"/>
      <c r="F520" s="37"/>
      <c r="G520" s="37"/>
      <c r="H520" s="37"/>
      <c r="I520" s="44"/>
      <c r="J520" s="44"/>
      <c r="K520" s="37"/>
      <c r="L520" s="45"/>
      <c r="M520" s="46"/>
      <c r="N520" s="50"/>
    </row>
    <row r="521" spans="2:14" x14ac:dyDescent="0.2">
      <c r="B521" s="18"/>
      <c r="C521" s="30"/>
      <c r="D521" s="22"/>
      <c r="E521" s="65"/>
      <c r="F521" s="65"/>
      <c r="G521" s="22"/>
      <c r="H521" s="22"/>
      <c r="I521" s="66"/>
      <c r="J521" s="66"/>
      <c r="K521" s="22"/>
      <c r="L521" s="67"/>
      <c r="M521" s="68"/>
      <c r="N521" s="49"/>
    </row>
    <row r="522" spans="2:14" ht="16" thickBot="1" x14ac:dyDescent="0.25">
      <c r="B522" s="19"/>
      <c r="C522" s="31"/>
      <c r="D522" s="89"/>
      <c r="E522" s="38"/>
      <c r="F522" s="37"/>
      <c r="G522" s="37"/>
      <c r="H522" s="37"/>
      <c r="I522" s="44"/>
      <c r="J522" s="44"/>
      <c r="K522" s="37"/>
      <c r="L522" s="45"/>
      <c r="M522" s="46"/>
      <c r="N522" s="50"/>
    </row>
    <row r="523" spans="2:14" x14ac:dyDescent="0.2">
      <c r="B523" s="18"/>
      <c r="C523" s="30"/>
      <c r="D523" s="22"/>
      <c r="E523" s="65"/>
      <c r="F523" s="65"/>
      <c r="G523" s="22"/>
      <c r="H523" s="22"/>
      <c r="I523" s="66"/>
      <c r="J523" s="66"/>
      <c r="K523" s="22"/>
      <c r="L523" s="67"/>
      <c r="M523" s="68"/>
      <c r="N523" s="49"/>
    </row>
    <row r="524" spans="2:14" ht="16" thickBot="1" x14ac:dyDescent="0.25">
      <c r="B524" s="19"/>
      <c r="C524" s="31"/>
      <c r="D524" s="89"/>
      <c r="E524" s="38"/>
      <c r="F524" s="37"/>
      <c r="G524" s="37"/>
      <c r="H524" s="37"/>
      <c r="I524" s="44"/>
      <c r="J524" s="44"/>
      <c r="K524" s="37"/>
      <c r="L524" s="45"/>
      <c r="M524" s="46"/>
      <c r="N524" s="50"/>
    </row>
    <row r="525" spans="2:14" x14ac:dyDescent="0.2">
      <c r="B525" s="18"/>
      <c r="C525" s="30"/>
      <c r="D525" s="22"/>
      <c r="E525" s="65"/>
      <c r="F525" s="65"/>
      <c r="G525" s="22"/>
      <c r="H525" s="22"/>
      <c r="I525" s="66"/>
      <c r="J525" s="66"/>
      <c r="K525" s="22"/>
      <c r="L525" s="67"/>
      <c r="M525" s="68"/>
      <c r="N525" s="49"/>
    </row>
    <row r="526" spans="2:14" ht="16" thickBot="1" x14ac:dyDescent="0.25">
      <c r="B526" s="19"/>
      <c r="C526" s="31"/>
      <c r="D526" s="89"/>
      <c r="E526" s="38"/>
      <c r="F526" s="37"/>
      <c r="G526" s="37"/>
      <c r="H526" s="37"/>
      <c r="I526" s="44"/>
      <c r="J526" s="44"/>
      <c r="K526" s="37"/>
      <c r="L526" s="45"/>
      <c r="M526" s="46"/>
      <c r="N526" s="50"/>
    </row>
    <row r="527" spans="2:14" x14ac:dyDescent="0.2">
      <c r="B527" s="18"/>
      <c r="C527" s="30"/>
      <c r="D527" s="22"/>
      <c r="E527" s="65"/>
      <c r="F527" s="65"/>
      <c r="G527" s="22"/>
      <c r="H527" s="22"/>
      <c r="I527" s="66"/>
      <c r="J527" s="66"/>
      <c r="K527" s="22"/>
      <c r="L527" s="67"/>
      <c r="M527" s="68"/>
      <c r="N527" s="49"/>
    </row>
    <row r="528" spans="2:14" ht="16" thickBot="1" x14ac:dyDescent="0.25">
      <c r="B528" s="19"/>
      <c r="C528" s="31"/>
      <c r="D528" s="89"/>
      <c r="E528" s="38"/>
      <c r="F528" s="37"/>
      <c r="G528" s="37"/>
      <c r="H528" s="37"/>
      <c r="I528" s="44"/>
      <c r="J528" s="44"/>
      <c r="K528" s="37"/>
      <c r="L528" s="45"/>
      <c r="M528" s="46"/>
      <c r="N528" s="50"/>
    </row>
    <row r="529" spans="2:14" x14ac:dyDescent="0.2">
      <c r="B529" s="18"/>
      <c r="C529" s="30"/>
      <c r="D529" s="22"/>
      <c r="E529" s="65"/>
      <c r="F529" s="65"/>
      <c r="G529" s="22"/>
      <c r="H529" s="22"/>
      <c r="I529" s="66"/>
      <c r="J529" s="66"/>
      <c r="K529" s="22"/>
      <c r="L529" s="67"/>
      <c r="M529" s="68"/>
      <c r="N529" s="49"/>
    </row>
    <row r="530" spans="2:14" ht="16" thickBot="1" x14ac:dyDescent="0.25">
      <c r="B530" s="19"/>
      <c r="C530" s="31"/>
      <c r="D530" s="89"/>
      <c r="E530" s="38"/>
      <c r="F530" s="37"/>
      <c r="G530" s="37"/>
      <c r="H530" s="37"/>
      <c r="I530" s="44"/>
      <c r="J530" s="44"/>
      <c r="K530" s="37"/>
      <c r="L530" s="45"/>
      <c r="M530" s="46"/>
      <c r="N530" s="50"/>
    </row>
    <row r="531" spans="2:14" x14ac:dyDescent="0.2">
      <c r="B531" s="18"/>
      <c r="C531" s="30"/>
      <c r="D531" s="22"/>
      <c r="E531" s="65"/>
      <c r="F531" s="65"/>
      <c r="G531" s="22"/>
      <c r="H531" s="22"/>
      <c r="I531" s="66"/>
      <c r="J531" s="66"/>
      <c r="K531" s="22"/>
      <c r="L531" s="67"/>
      <c r="M531" s="68"/>
      <c r="N531" s="49"/>
    </row>
    <row r="532" spans="2:14" ht="16" thickBot="1" x14ac:dyDescent="0.25">
      <c r="B532" s="19"/>
      <c r="C532" s="31"/>
      <c r="D532" s="89"/>
      <c r="E532" s="38"/>
      <c r="F532" s="37"/>
      <c r="G532" s="37"/>
      <c r="H532" s="37"/>
      <c r="I532" s="44"/>
      <c r="J532" s="44"/>
      <c r="K532" s="37"/>
      <c r="L532" s="45"/>
      <c r="M532" s="46"/>
      <c r="N532" s="50"/>
    </row>
    <row r="533" spans="2:14" x14ac:dyDescent="0.2">
      <c r="B533" s="18"/>
      <c r="C533" s="30"/>
      <c r="D533" s="22"/>
      <c r="E533" s="65"/>
      <c r="F533" s="65"/>
      <c r="G533" s="22"/>
      <c r="H533" s="22"/>
      <c r="I533" s="66"/>
      <c r="J533" s="66"/>
      <c r="K533" s="22"/>
      <c r="L533" s="67"/>
      <c r="M533" s="68"/>
      <c r="N533" s="49"/>
    </row>
    <row r="534" spans="2:14" ht="16" thickBot="1" x14ac:dyDescent="0.25">
      <c r="B534" s="19"/>
      <c r="C534" s="31"/>
      <c r="D534" s="89"/>
      <c r="E534" s="38"/>
      <c r="F534" s="37"/>
      <c r="G534" s="37"/>
      <c r="H534" s="37"/>
      <c r="I534" s="44"/>
      <c r="J534" s="44"/>
      <c r="K534" s="37"/>
      <c r="L534" s="45"/>
      <c r="M534" s="46"/>
      <c r="N534" s="50"/>
    </row>
    <row r="535" spans="2:14" x14ac:dyDescent="0.2">
      <c r="B535" s="18"/>
      <c r="C535" s="30"/>
      <c r="D535" s="22"/>
      <c r="E535" s="65"/>
      <c r="F535" s="65"/>
      <c r="G535" s="22"/>
      <c r="H535" s="22"/>
      <c r="I535" s="66"/>
      <c r="J535" s="66"/>
      <c r="K535" s="22"/>
      <c r="L535" s="67"/>
      <c r="M535" s="68"/>
      <c r="N535" s="49"/>
    </row>
    <row r="536" spans="2:14" ht="16" thickBot="1" x14ac:dyDescent="0.25">
      <c r="B536" s="19"/>
      <c r="C536" s="31"/>
      <c r="D536" s="89"/>
      <c r="E536" s="38"/>
      <c r="F536" s="37"/>
      <c r="G536" s="37"/>
      <c r="H536" s="37"/>
      <c r="I536" s="44"/>
      <c r="J536" s="44"/>
      <c r="K536" s="37"/>
      <c r="L536" s="45"/>
      <c r="M536" s="46"/>
      <c r="N536" s="50"/>
    </row>
    <row r="537" spans="2:14" x14ac:dyDescent="0.2">
      <c r="B537" s="18"/>
      <c r="C537" s="30"/>
      <c r="D537" s="22"/>
      <c r="E537" s="65"/>
      <c r="F537" s="65"/>
      <c r="G537" s="22"/>
      <c r="H537" s="22"/>
      <c r="I537" s="66"/>
      <c r="J537" s="66"/>
      <c r="K537" s="22"/>
      <c r="L537" s="67"/>
      <c r="M537" s="68"/>
      <c r="N537" s="49"/>
    </row>
    <row r="538" spans="2:14" ht="16" thickBot="1" x14ac:dyDescent="0.25">
      <c r="B538" s="19"/>
      <c r="C538" s="31"/>
      <c r="D538" s="89"/>
      <c r="E538" s="38"/>
      <c r="F538" s="37"/>
      <c r="G538" s="37"/>
      <c r="H538" s="37"/>
      <c r="I538" s="44"/>
      <c r="J538" s="44"/>
      <c r="K538" s="37"/>
      <c r="L538" s="45"/>
      <c r="M538" s="46"/>
      <c r="N538" s="50"/>
    </row>
    <row r="539" spans="2:14" x14ac:dyDescent="0.2">
      <c r="B539" s="18"/>
      <c r="C539" s="30"/>
      <c r="D539" s="22"/>
      <c r="E539" s="65"/>
      <c r="F539" s="65"/>
      <c r="G539" s="22"/>
      <c r="H539" s="22"/>
      <c r="I539" s="66"/>
      <c r="J539" s="66"/>
      <c r="K539" s="22"/>
      <c r="L539" s="67"/>
      <c r="M539" s="68"/>
      <c r="N539" s="49"/>
    </row>
    <row r="540" spans="2:14" ht="16" thickBot="1" x14ac:dyDescent="0.25">
      <c r="B540" s="19"/>
      <c r="C540" s="31"/>
      <c r="D540" s="89"/>
      <c r="E540" s="38"/>
      <c r="F540" s="37"/>
      <c r="G540" s="37"/>
      <c r="H540" s="37"/>
      <c r="I540" s="44"/>
      <c r="J540" s="44"/>
      <c r="K540" s="37"/>
      <c r="L540" s="45"/>
      <c r="M540" s="46"/>
      <c r="N540" s="50"/>
    </row>
    <row r="541" spans="2:14" x14ac:dyDescent="0.2">
      <c r="B541" s="18"/>
      <c r="C541" s="30"/>
      <c r="D541" s="22"/>
      <c r="E541" s="65"/>
      <c r="F541" s="65"/>
      <c r="G541" s="22"/>
      <c r="H541" s="22"/>
      <c r="I541" s="66"/>
      <c r="J541" s="66"/>
      <c r="K541" s="22"/>
      <c r="L541" s="67"/>
      <c r="M541" s="68"/>
      <c r="N541" s="49"/>
    </row>
    <row r="542" spans="2:14" ht="16" thickBot="1" x14ac:dyDescent="0.25">
      <c r="B542" s="19"/>
      <c r="C542" s="31"/>
      <c r="D542" s="89"/>
      <c r="E542" s="38"/>
      <c r="F542" s="37"/>
      <c r="G542" s="37"/>
      <c r="H542" s="37"/>
      <c r="I542" s="44"/>
      <c r="J542" s="44"/>
      <c r="K542" s="37"/>
      <c r="L542" s="45"/>
      <c r="M542" s="46"/>
      <c r="N542" s="50"/>
    </row>
    <row r="543" spans="2:14" x14ac:dyDescent="0.2">
      <c r="B543" s="18"/>
      <c r="C543" s="30"/>
      <c r="D543" s="22"/>
      <c r="E543" s="65"/>
      <c r="F543" s="65"/>
      <c r="G543" s="22"/>
      <c r="H543" s="22"/>
      <c r="I543" s="66"/>
      <c r="J543" s="66"/>
      <c r="K543" s="22"/>
      <c r="L543" s="67"/>
      <c r="M543" s="68"/>
      <c r="N543" s="49"/>
    </row>
    <row r="544" spans="2:14" ht="16" thickBot="1" x14ac:dyDescent="0.25">
      <c r="B544" s="19"/>
      <c r="C544" s="31"/>
      <c r="D544" s="89"/>
      <c r="E544" s="38"/>
      <c r="F544" s="37"/>
      <c r="G544" s="37"/>
      <c r="H544" s="37"/>
      <c r="I544" s="44"/>
      <c r="J544" s="44"/>
      <c r="K544" s="37"/>
      <c r="L544" s="45"/>
      <c r="M544" s="46"/>
      <c r="N544" s="50"/>
    </row>
    <row r="545" spans="2:14" x14ac:dyDescent="0.2">
      <c r="B545" s="18"/>
      <c r="C545" s="30"/>
      <c r="D545" s="22"/>
      <c r="E545" s="65"/>
      <c r="F545" s="65"/>
      <c r="G545" s="22"/>
      <c r="H545" s="22"/>
      <c r="I545" s="66"/>
      <c r="J545" s="66"/>
      <c r="K545" s="22"/>
      <c r="L545" s="67"/>
      <c r="M545" s="68"/>
      <c r="N545" s="49"/>
    </row>
    <row r="546" spans="2:14" ht="16" thickBot="1" x14ac:dyDescent="0.25">
      <c r="B546" s="19"/>
      <c r="C546" s="31"/>
      <c r="D546" s="89"/>
      <c r="E546" s="38"/>
      <c r="F546" s="37"/>
      <c r="G546" s="37"/>
      <c r="H546" s="37"/>
      <c r="I546" s="44"/>
      <c r="J546" s="44"/>
      <c r="K546" s="37"/>
      <c r="L546" s="45"/>
      <c r="M546" s="46"/>
      <c r="N546" s="50"/>
    </row>
    <row r="547" spans="2:14" x14ac:dyDescent="0.2">
      <c r="B547" s="18"/>
      <c r="C547" s="30"/>
      <c r="D547" s="22"/>
      <c r="E547" s="65"/>
      <c r="F547" s="65"/>
      <c r="G547" s="22"/>
      <c r="H547" s="22"/>
      <c r="I547" s="66"/>
      <c r="J547" s="66"/>
      <c r="K547" s="22"/>
      <c r="L547" s="67"/>
      <c r="M547" s="68"/>
      <c r="N547" s="49"/>
    </row>
    <row r="548" spans="2:14" ht="16" thickBot="1" x14ac:dyDescent="0.25">
      <c r="B548" s="19"/>
      <c r="C548" s="31"/>
      <c r="D548" s="89"/>
      <c r="E548" s="38"/>
      <c r="F548" s="37"/>
      <c r="G548" s="37"/>
      <c r="H548" s="37"/>
      <c r="I548" s="44"/>
      <c r="J548" s="44"/>
      <c r="K548" s="37"/>
      <c r="L548" s="45"/>
      <c r="M548" s="46"/>
      <c r="N548" s="50"/>
    </row>
    <row r="549" spans="2:14" x14ac:dyDescent="0.2">
      <c r="B549" s="18"/>
      <c r="C549" s="30"/>
      <c r="D549" s="22"/>
      <c r="E549" s="65"/>
      <c r="F549" s="65"/>
      <c r="G549" s="22"/>
      <c r="H549" s="22"/>
      <c r="I549" s="66"/>
      <c r="J549" s="66"/>
      <c r="K549" s="22"/>
      <c r="L549" s="67"/>
      <c r="M549" s="68"/>
      <c r="N549" s="49"/>
    </row>
    <row r="550" spans="2:14" ht="16" thickBot="1" x14ac:dyDescent="0.25">
      <c r="B550" s="19"/>
      <c r="C550" s="31"/>
      <c r="D550" s="89"/>
      <c r="E550" s="38"/>
      <c r="F550" s="37"/>
      <c r="G550" s="37"/>
      <c r="H550" s="37"/>
      <c r="I550" s="44"/>
      <c r="J550" s="44"/>
      <c r="K550" s="37"/>
      <c r="L550" s="45"/>
      <c r="M550" s="46"/>
      <c r="N550" s="50"/>
    </row>
    <row r="551" spans="2:14" x14ac:dyDescent="0.2">
      <c r="B551" s="18"/>
      <c r="C551" s="30"/>
      <c r="D551" s="22"/>
      <c r="E551" s="65"/>
      <c r="F551" s="65"/>
      <c r="G551" s="22"/>
      <c r="H551" s="22"/>
      <c r="I551" s="66"/>
      <c r="J551" s="66"/>
      <c r="K551" s="22"/>
      <c r="L551" s="67"/>
      <c r="M551" s="68"/>
      <c r="N551" s="49"/>
    </row>
    <row r="552" spans="2:14" ht="16" thickBot="1" x14ac:dyDescent="0.25">
      <c r="B552" s="19"/>
      <c r="C552" s="31"/>
      <c r="D552" s="89"/>
      <c r="E552" s="38"/>
      <c r="F552" s="37"/>
      <c r="G552" s="37"/>
      <c r="H552" s="37"/>
      <c r="I552" s="44"/>
      <c r="J552" s="44"/>
      <c r="K552" s="37"/>
      <c r="L552" s="45"/>
      <c r="M552" s="46"/>
      <c r="N552" s="50"/>
    </row>
    <row r="553" spans="2:14" x14ac:dyDescent="0.2">
      <c r="B553" s="18"/>
      <c r="C553" s="30"/>
      <c r="D553" s="22"/>
      <c r="E553" s="65"/>
      <c r="F553" s="65"/>
      <c r="G553" s="22"/>
      <c r="H553" s="22"/>
      <c r="I553" s="66"/>
      <c r="J553" s="66"/>
      <c r="K553" s="22"/>
      <c r="L553" s="67"/>
      <c r="M553" s="68"/>
      <c r="N553" s="49"/>
    </row>
    <row r="554" spans="2:14" ht="16" thickBot="1" x14ac:dyDescent="0.25">
      <c r="B554" s="19"/>
      <c r="C554" s="31"/>
      <c r="D554" s="89"/>
      <c r="E554" s="38"/>
      <c r="F554" s="37"/>
      <c r="G554" s="37"/>
      <c r="H554" s="37"/>
      <c r="I554" s="44"/>
      <c r="J554" s="44"/>
      <c r="K554" s="37"/>
      <c r="L554" s="45"/>
      <c r="M554" s="46"/>
      <c r="N554" s="50"/>
    </row>
    <row r="555" spans="2:14" x14ac:dyDescent="0.2">
      <c r="B555" s="18"/>
      <c r="C555" s="30"/>
      <c r="D555" s="22"/>
      <c r="E555" s="65"/>
      <c r="F555" s="65"/>
      <c r="G555" s="22"/>
      <c r="H555" s="22"/>
      <c r="I555" s="66"/>
      <c r="J555" s="66"/>
      <c r="K555" s="22"/>
      <c r="L555" s="67"/>
      <c r="M555" s="68"/>
      <c r="N555" s="49"/>
    </row>
    <row r="556" spans="2:14" ht="16" thickBot="1" x14ac:dyDescent="0.25">
      <c r="B556" s="19"/>
      <c r="C556" s="31"/>
      <c r="D556" s="89"/>
      <c r="E556" s="38"/>
      <c r="F556" s="37"/>
      <c r="G556" s="37"/>
      <c r="H556" s="37"/>
      <c r="I556" s="44"/>
      <c r="J556" s="44"/>
      <c r="K556" s="37"/>
      <c r="L556" s="45"/>
      <c r="M556" s="46"/>
      <c r="N556" s="50"/>
    </row>
    <row r="557" spans="2:14" x14ac:dyDescent="0.2">
      <c r="B557" s="18"/>
      <c r="C557" s="30"/>
      <c r="D557" s="22"/>
      <c r="E557" s="65"/>
      <c r="F557" s="65"/>
      <c r="G557" s="22"/>
      <c r="H557" s="22"/>
      <c r="I557" s="66"/>
      <c r="J557" s="66"/>
      <c r="K557" s="22"/>
      <c r="L557" s="67"/>
      <c r="M557" s="68"/>
      <c r="N557" s="49"/>
    </row>
    <row r="558" spans="2:14" ht="16" thickBot="1" x14ac:dyDescent="0.25">
      <c r="B558" s="19"/>
      <c r="C558" s="31"/>
      <c r="D558" s="89"/>
      <c r="E558" s="38"/>
      <c r="F558" s="37"/>
      <c r="G558" s="37"/>
      <c r="H558" s="37"/>
      <c r="I558" s="44"/>
      <c r="J558" s="44"/>
      <c r="K558" s="37"/>
      <c r="L558" s="45"/>
      <c r="M558" s="46"/>
      <c r="N558" s="50"/>
    </row>
    <row r="559" spans="2:14" x14ac:dyDescent="0.2">
      <c r="B559" s="18"/>
      <c r="C559" s="30"/>
      <c r="D559" s="22"/>
      <c r="E559" s="65"/>
      <c r="F559" s="65"/>
      <c r="G559" s="22"/>
      <c r="H559" s="22"/>
      <c r="I559" s="66"/>
      <c r="J559" s="66"/>
      <c r="K559" s="22"/>
      <c r="L559" s="67"/>
      <c r="M559" s="68"/>
      <c r="N559" s="49"/>
    </row>
    <row r="560" spans="2:14" ht="16" thickBot="1" x14ac:dyDescent="0.25">
      <c r="B560" s="19"/>
      <c r="C560" s="31"/>
      <c r="D560" s="89"/>
      <c r="E560" s="38"/>
      <c r="F560" s="37"/>
      <c r="G560" s="37"/>
      <c r="H560" s="37"/>
      <c r="I560" s="44"/>
      <c r="J560" s="44"/>
      <c r="K560" s="37"/>
      <c r="L560" s="45"/>
      <c r="M560" s="46"/>
      <c r="N560" s="50"/>
    </row>
    <row r="561" spans="2:14" x14ac:dyDescent="0.2">
      <c r="B561" s="18"/>
      <c r="C561" s="30"/>
      <c r="D561" s="22"/>
      <c r="E561" s="65"/>
      <c r="F561" s="65"/>
      <c r="G561" s="22"/>
      <c r="H561" s="22"/>
      <c r="I561" s="66"/>
      <c r="J561" s="66"/>
      <c r="K561" s="22"/>
      <c r="L561" s="67"/>
      <c r="M561" s="68"/>
      <c r="N561" s="49"/>
    </row>
    <row r="562" spans="2:14" ht="16" thickBot="1" x14ac:dyDescent="0.25">
      <c r="B562" s="19"/>
      <c r="C562" s="31"/>
      <c r="D562" s="89"/>
      <c r="E562" s="38"/>
      <c r="F562" s="37"/>
      <c r="G562" s="37"/>
      <c r="H562" s="37"/>
      <c r="I562" s="44"/>
      <c r="J562" s="44"/>
      <c r="K562" s="37"/>
      <c r="L562" s="45"/>
      <c r="M562" s="46"/>
      <c r="N562" s="50"/>
    </row>
    <row r="563" spans="2:14" x14ac:dyDescent="0.2">
      <c r="B563" s="18"/>
      <c r="C563" s="30"/>
      <c r="D563" s="22"/>
      <c r="E563" s="65"/>
      <c r="F563" s="65"/>
      <c r="G563" s="22"/>
      <c r="H563" s="22"/>
      <c r="I563" s="66"/>
      <c r="J563" s="66"/>
      <c r="K563" s="22"/>
      <c r="L563" s="67"/>
      <c r="M563" s="68"/>
      <c r="N563" s="49"/>
    </row>
    <row r="564" spans="2:14" ht="16" thickBot="1" x14ac:dyDescent="0.25">
      <c r="B564" s="19"/>
      <c r="C564" s="31"/>
      <c r="D564" s="89"/>
      <c r="E564" s="38"/>
      <c r="F564" s="37"/>
      <c r="G564" s="37"/>
      <c r="H564" s="37"/>
      <c r="I564" s="44"/>
      <c r="J564" s="44"/>
      <c r="K564" s="37"/>
      <c r="L564" s="45"/>
      <c r="M564" s="46"/>
      <c r="N564" s="50"/>
    </row>
    <row r="565" spans="2:14" x14ac:dyDescent="0.2">
      <c r="B565" s="18"/>
      <c r="C565" s="30"/>
      <c r="D565" s="22"/>
      <c r="E565" s="65"/>
      <c r="F565" s="65"/>
      <c r="G565" s="22"/>
      <c r="H565" s="22"/>
      <c r="I565" s="66"/>
      <c r="J565" s="66"/>
      <c r="K565" s="22"/>
      <c r="L565" s="67"/>
      <c r="M565" s="68"/>
      <c r="N565" s="49"/>
    </row>
    <row r="566" spans="2:14" ht="16" thickBot="1" x14ac:dyDescent="0.25">
      <c r="B566" s="19"/>
      <c r="C566" s="31"/>
      <c r="D566" s="89"/>
      <c r="E566" s="38"/>
      <c r="F566" s="37"/>
      <c r="G566" s="37"/>
      <c r="H566" s="37"/>
      <c r="I566" s="44"/>
      <c r="J566" s="44"/>
      <c r="K566" s="37"/>
      <c r="L566" s="45"/>
      <c r="M566" s="46"/>
      <c r="N566" s="50"/>
    </row>
    <row r="567" spans="2:14" x14ac:dyDescent="0.2">
      <c r="B567" s="18"/>
      <c r="C567" s="30"/>
      <c r="D567" s="22"/>
      <c r="E567" s="65"/>
      <c r="F567" s="65"/>
      <c r="G567" s="22"/>
      <c r="H567" s="22"/>
      <c r="I567" s="66"/>
      <c r="J567" s="66"/>
      <c r="K567" s="22"/>
      <c r="L567" s="67"/>
      <c r="M567" s="68"/>
      <c r="N567" s="49"/>
    </row>
    <row r="568" spans="2:14" ht="16" thickBot="1" x14ac:dyDescent="0.25">
      <c r="B568" s="19"/>
      <c r="C568" s="31"/>
      <c r="D568" s="89"/>
      <c r="E568" s="38"/>
      <c r="F568" s="37"/>
      <c r="G568" s="37"/>
      <c r="H568" s="37"/>
      <c r="I568" s="44"/>
      <c r="J568" s="44"/>
      <c r="K568" s="37"/>
      <c r="L568" s="45"/>
      <c r="M568" s="46"/>
      <c r="N568" s="50"/>
    </row>
    <row r="569" spans="2:14" x14ac:dyDescent="0.2">
      <c r="B569" s="18"/>
      <c r="C569" s="30"/>
      <c r="D569" s="22"/>
      <c r="E569" s="65"/>
      <c r="F569" s="65"/>
      <c r="G569" s="22"/>
      <c r="H569" s="22"/>
      <c r="I569" s="66"/>
      <c r="J569" s="66"/>
      <c r="K569" s="22"/>
      <c r="L569" s="67"/>
      <c r="M569" s="68"/>
      <c r="N569" s="49"/>
    </row>
    <row r="570" spans="2:14" ht="16" thickBot="1" x14ac:dyDescent="0.25">
      <c r="B570" s="19"/>
      <c r="C570" s="31"/>
      <c r="D570" s="89"/>
      <c r="E570" s="38"/>
      <c r="F570" s="37"/>
      <c r="G570" s="37"/>
      <c r="H570" s="37"/>
      <c r="I570" s="44"/>
      <c r="J570" s="44"/>
      <c r="K570" s="37"/>
      <c r="L570" s="45"/>
      <c r="M570" s="46"/>
      <c r="N570" s="50"/>
    </row>
    <row r="571" spans="2:14" x14ac:dyDescent="0.2">
      <c r="B571" s="18"/>
      <c r="C571" s="30"/>
      <c r="D571" s="22"/>
      <c r="E571" s="65"/>
      <c r="F571" s="65"/>
      <c r="G571" s="22"/>
      <c r="H571" s="22"/>
      <c r="I571" s="66"/>
      <c r="J571" s="66"/>
      <c r="K571" s="22"/>
      <c r="L571" s="67"/>
      <c r="M571" s="68"/>
      <c r="N571" s="49"/>
    </row>
    <row r="572" spans="2:14" ht="16" thickBot="1" x14ac:dyDescent="0.25">
      <c r="B572" s="19"/>
      <c r="C572" s="31"/>
      <c r="D572" s="89"/>
      <c r="E572" s="38"/>
      <c r="F572" s="37"/>
      <c r="G572" s="37"/>
      <c r="H572" s="37"/>
      <c r="I572" s="44"/>
      <c r="J572" s="44"/>
      <c r="K572" s="37"/>
      <c r="L572" s="45"/>
      <c r="M572" s="46"/>
      <c r="N572" s="50"/>
    </row>
    <row r="573" spans="2:14" x14ac:dyDescent="0.2">
      <c r="B573" s="18"/>
      <c r="C573" s="30"/>
      <c r="D573" s="22"/>
      <c r="E573" s="65"/>
      <c r="F573" s="65"/>
      <c r="G573" s="22"/>
      <c r="H573" s="22"/>
      <c r="I573" s="66"/>
      <c r="J573" s="66"/>
      <c r="K573" s="22"/>
      <c r="L573" s="67"/>
      <c r="M573" s="68"/>
      <c r="N573" s="49"/>
    </row>
    <row r="574" spans="2:14" ht="16" thickBot="1" x14ac:dyDescent="0.25">
      <c r="B574" s="19"/>
      <c r="C574" s="31"/>
      <c r="D574" s="89"/>
      <c r="E574" s="38"/>
      <c r="F574" s="37"/>
      <c r="G574" s="37"/>
      <c r="H574" s="37"/>
      <c r="I574" s="44"/>
      <c r="J574" s="44"/>
      <c r="K574" s="37"/>
      <c r="L574" s="45"/>
      <c r="M574" s="46"/>
      <c r="N574" s="50"/>
    </row>
    <row r="575" spans="2:14" x14ac:dyDescent="0.2">
      <c r="B575" s="18"/>
      <c r="C575" s="30"/>
      <c r="D575" s="22"/>
      <c r="E575" s="65"/>
      <c r="F575" s="65"/>
      <c r="G575" s="22"/>
      <c r="H575" s="22"/>
      <c r="I575" s="66"/>
      <c r="J575" s="66"/>
      <c r="K575" s="22"/>
      <c r="L575" s="67"/>
      <c r="M575" s="68"/>
      <c r="N575" s="49"/>
    </row>
    <row r="576" spans="2:14" ht="16" thickBot="1" x14ac:dyDescent="0.25">
      <c r="B576" s="19"/>
      <c r="C576" s="31"/>
      <c r="D576" s="89"/>
      <c r="E576" s="38"/>
      <c r="F576" s="37"/>
      <c r="G576" s="37"/>
      <c r="H576" s="37"/>
      <c r="I576" s="44"/>
      <c r="J576" s="44"/>
      <c r="K576" s="37"/>
      <c r="L576" s="45"/>
      <c r="M576" s="46"/>
      <c r="N576" s="50"/>
    </row>
    <row r="577" spans="2:14" x14ac:dyDescent="0.2">
      <c r="B577" s="18"/>
      <c r="C577" s="30"/>
      <c r="D577" s="22"/>
      <c r="E577" s="65"/>
      <c r="F577" s="65"/>
      <c r="G577" s="22"/>
      <c r="H577" s="22"/>
      <c r="I577" s="66"/>
      <c r="J577" s="66"/>
      <c r="K577" s="22"/>
      <c r="L577" s="67"/>
      <c r="M577" s="68"/>
      <c r="N577" s="49"/>
    </row>
    <row r="578" spans="2:14" ht="16" thickBot="1" x14ac:dyDescent="0.25">
      <c r="B578" s="19"/>
      <c r="C578" s="31"/>
      <c r="D578" s="89"/>
      <c r="E578" s="38"/>
      <c r="F578" s="37"/>
      <c r="G578" s="37"/>
      <c r="H578" s="37"/>
      <c r="I578" s="44"/>
      <c r="J578" s="44"/>
      <c r="K578" s="37"/>
      <c r="L578" s="45"/>
      <c r="M578" s="46"/>
      <c r="N578" s="50"/>
    </row>
    <row r="579" spans="2:14" x14ac:dyDescent="0.2">
      <c r="B579" s="18"/>
      <c r="C579" s="30"/>
      <c r="D579" s="22"/>
      <c r="E579" s="65"/>
      <c r="F579" s="65"/>
      <c r="G579" s="22"/>
      <c r="H579" s="22"/>
      <c r="I579" s="66"/>
      <c r="J579" s="66"/>
      <c r="K579" s="22"/>
      <c r="L579" s="67"/>
      <c r="M579" s="68"/>
      <c r="N579" s="49"/>
    </row>
    <row r="580" spans="2:14" ht="16" thickBot="1" x14ac:dyDescent="0.25">
      <c r="B580" s="19"/>
      <c r="C580" s="31"/>
      <c r="D580" s="89"/>
      <c r="E580" s="38"/>
      <c r="F580" s="37"/>
      <c r="G580" s="37"/>
      <c r="H580" s="37"/>
      <c r="I580" s="44"/>
      <c r="J580" s="44"/>
      <c r="K580" s="37"/>
      <c r="L580" s="45"/>
      <c r="M580" s="46"/>
      <c r="N580" s="50"/>
    </row>
    <row r="581" spans="2:14" x14ac:dyDescent="0.2">
      <c r="B581" s="18"/>
      <c r="C581" s="30"/>
      <c r="D581" s="22"/>
      <c r="E581" s="65"/>
      <c r="F581" s="65"/>
      <c r="G581" s="22"/>
      <c r="H581" s="22"/>
      <c r="I581" s="66"/>
      <c r="J581" s="66"/>
      <c r="K581" s="22"/>
      <c r="L581" s="67"/>
      <c r="M581" s="68"/>
      <c r="N581" s="49"/>
    </row>
    <row r="582" spans="2:14" ht="16" thickBot="1" x14ac:dyDescent="0.25">
      <c r="B582" s="19"/>
      <c r="C582" s="31"/>
      <c r="D582" s="89"/>
      <c r="E582" s="38"/>
      <c r="F582" s="37"/>
      <c r="G582" s="37"/>
      <c r="H582" s="37"/>
      <c r="I582" s="44"/>
      <c r="J582" s="44"/>
      <c r="K582" s="37"/>
      <c r="L582" s="45"/>
      <c r="M582" s="46"/>
      <c r="N582" s="50"/>
    </row>
    <row r="583" spans="2:14" x14ac:dyDescent="0.2">
      <c r="B583" s="18"/>
      <c r="C583" s="30"/>
      <c r="D583" s="22"/>
      <c r="E583" s="65"/>
      <c r="F583" s="65"/>
      <c r="G583" s="22"/>
      <c r="H583" s="22"/>
      <c r="I583" s="66"/>
      <c r="J583" s="66"/>
      <c r="K583" s="22"/>
      <c r="L583" s="67"/>
      <c r="M583" s="68"/>
      <c r="N583" s="49"/>
    </row>
    <row r="584" spans="2:14" ht="16" thickBot="1" x14ac:dyDescent="0.25">
      <c r="B584" s="19"/>
      <c r="C584" s="31"/>
      <c r="D584" s="89"/>
      <c r="E584" s="38"/>
      <c r="F584" s="37"/>
      <c r="G584" s="37"/>
      <c r="H584" s="37"/>
      <c r="I584" s="44"/>
      <c r="J584" s="44"/>
      <c r="K584" s="37"/>
      <c r="L584" s="45"/>
      <c r="M584" s="46"/>
      <c r="N584" s="50"/>
    </row>
    <row r="585" spans="2:14" x14ac:dyDescent="0.2">
      <c r="B585" s="18"/>
      <c r="C585" s="30"/>
      <c r="D585" s="22"/>
      <c r="E585" s="65"/>
      <c r="F585" s="65"/>
      <c r="G585" s="22"/>
      <c r="H585" s="22"/>
      <c r="I585" s="66"/>
      <c r="J585" s="66"/>
      <c r="K585" s="22"/>
      <c r="L585" s="67"/>
      <c r="M585" s="68"/>
      <c r="N585" s="49"/>
    </row>
    <row r="586" spans="2:14" ht="16" thickBot="1" x14ac:dyDescent="0.25">
      <c r="B586" s="19"/>
      <c r="C586" s="31"/>
      <c r="D586" s="89"/>
      <c r="E586" s="38"/>
      <c r="F586" s="37"/>
      <c r="G586" s="37"/>
      <c r="H586" s="37"/>
      <c r="I586" s="44"/>
      <c r="J586" s="44"/>
      <c r="K586" s="37"/>
      <c r="L586" s="45"/>
      <c r="M586" s="46"/>
      <c r="N586" s="50"/>
    </row>
    <row r="587" spans="2:14" x14ac:dyDescent="0.2">
      <c r="B587" s="18"/>
      <c r="C587" s="30"/>
      <c r="D587" s="22"/>
      <c r="E587" s="65"/>
      <c r="F587" s="65"/>
      <c r="G587" s="22"/>
      <c r="H587" s="22"/>
      <c r="I587" s="66"/>
      <c r="J587" s="66"/>
      <c r="K587" s="22"/>
      <c r="L587" s="67"/>
      <c r="M587" s="68"/>
      <c r="N587" s="49"/>
    </row>
    <row r="588" spans="2:14" ht="16" thickBot="1" x14ac:dyDescent="0.25">
      <c r="B588" s="19"/>
      <c r="C588" s="31"/>
      <c r="D588" s="89"/>
      <c r="E588" s="38"/>
      <c r="F588" s="37"/>
      <c r="G588" s="37"/>
      <c r="H588" s="37"/>
      <c r="I588" s="44"/>
      <c r="J588" s="44"/>
      <c r="K588" s="37"/>
      <c r="L588" s="45"/>
      <c r="M588" s="46"/>
      <c r="N588" s="50"/>
    </row>
    <row r="589" spans="2:14" x14ac:dyDescent="0.2">
      <c r="B589" s="18"/>
      <c r="C589" s="30"/>
      <c r="D589" s="22"/>
      <c r="E589" s="65"/>
      <c r="F589" s="65"/>
      <c r="G589" s="22"/>
      <c r="H589" s="22"/>
      <c r="I589" s="66"/>
      <c r="J589" s="66"/>
      <c r="K589" s="22"/>
      <c r="L589" s="67"/>
      <c r="M589" s="68"/>
      <c r="N589" s="49"/>
    </row>
    <row r="590" spans="2:14" ht="16" thickBot="1" x14ac:dyDescent="0.25">
      <c r="B590" s="19"/>
      <c r="C590" s="31"/>
      <c r="D590" s="89"/>
      <c r="E590" s="38"/>
      <c r="F590" s="37"/>
      <c r="G590" s="37"/>
      <c r="H590" s="37"/>
      <c r="I590" s="44"/>
      <c r="J590" s="44"/>
      <c r="K590" s="37"/>
      <c r="L590" s="45"/>
      <c r="M590" s="46"/>
      <c r="N590" s="50"/>
    </row>
    <row r="591" spans="2:14" x14ac:dyDescent="0.2">
      <c r="B591" s="18"/>
      <c r="C591" s="30"/>
      <c r="D591" s="22"/>
      <c r="E591" s="65"/>
      <c r="F591" s="65"/>
      <c r="G591" s="22"/>
      <c r="H591" s="22"/>
      <c r="I591" s="66"/>
      <c r="J591" s="66"/>
      <c r="K591" s="22"/>
      <c r="L591" s="67"/>
      <c r="M591" s="68"/>
      <c r="N591" s="49"/>
    </row>
    <row r="592" spans="2:14" ht="16" thickBot="1" x14ac:dyDescent="0.25">
      <c r="B592" s="19"/>
      <c r="C592" s="31"/>
      <c r="D592" s="89"/>
      <c r="E592" s="38"/>
      <c r="F592" s="37"/>
      <c r="G592" s="37"/>
      <c r="H592" s="37"/>
      <c r="I592" s="44"/>
      <c r="J592" s="44"/>
      <c r="K592" s="37"/>
      <c r="L592" s="45"/>
      <c r="M592" s="46"/>
      <c r="N592" s="50"/>
    </row>
    <row r="593" spans="2:14" x14ac:dyDescent="0.2">
      <c r="B593" s="18"/>
      <c r="C593" s="30"/>
      <c r="D593" s="22"/>
      <c r="E593" s="65"/>
      <c r="F593" s="65"/>
      <c r="G593" s="22"/>
      <c r="H593" s="22"/>
      <c r="I593" s="66"/>
      <c r="J593" s="66"/>
      <c r="K593" s="22"/>
      <c r="L593" s="67"/>
      <c r="M593" s="68"/>
      <c r="N593" s="49"/>
    </row>
    <row r="594" spans="2:14" ht="16" thickBot="1" x14ac:dyDescent="0.25">
      <c r="B594" s="19"/>
      <c r="C594" s="31"/>
      <c r="D594" s="89"/>
      <c r="E594" s="38"/>
      <c r="F594" s="37"/>
      <c r="G594" s="37"/>
      <c r="H594" s="37"/>
      <c r="I594" s="44"/>
      <c r="J594" s="44"/>
      <c r="K594" s="37"/>
      <c r="L594" s="45"/>
      <c r="M594" s="46"/>
      <c r="N594" s="50"/>
    </row>
    <row r="595" spans="2:14" x14ac:dyDescent="0.2">
      <c r="B595" s="18"/>
      <c r="C595" s="30"/>
      <c r="D595" s="22"/>
      <c r="E595" s="65"/>
      <c r="F595" s="65"/>
      <c r="G595" s="22"/>
      <c r="H595" s="22"/>
      <c r="I595" s="66"/>
      <c r="J595" s="66"/>
      <c r="K595" s="22"/>
      <c r="L595" s="67"/>
      <c r="M595" s="68"/>
      <c r="N595" s="49"/>
    </row>
    <row r="596" spans="2:14" ht="16" thickBot="1" x14ac:dyDescent="0.25">
      <c r="B596" s="19"/>
      <c r="C596" s="31"/>
      <c r="D596" s="89"/>
      <c r="E596" s="38"/>
      <c r="F596" s="37"/>
      <c r="G596" s="37"/>
      <c r="H596" s="37"/>
      <c r="I596" s="44"/>
      <c r="J596" s="44"/>
      <c r="K596" s="37"/>
      <c r="L596" s="45"/>
      <c r="M596" s="46"/>
      <c r="N596" s="50"/>
    </row>
    <row r="597" spans="2:14" x14ac:dyDescent="0.2">
      <c r="B597" s="18"/>
      <c r="C597" s="30"/>
      <c r="D597" s="22"/>
      <c r="E597" s="65"/>
      <c r="F597" s="65"/>
      <c r="G597" s="22"/>
      <c r="H597" s="22"/>
      <c r="I597" s="66"/>
      <c r="J597" s="66"/>
      <c r="K597" s="22"/>
      <c r="L597" s="67"/>
      <c r="M597" s="68"/>
      <c r="N597" s="49"/>
    </row>
    <row r="598" spans="2:14" ht="16" thickBot="1" x14ac:dyDescent="0.25">
      <c r="B598" s="19"/>
      <c r="C598" s="31"/>
      <c r="D598" s="89"/>
      <c r="E598" s="38"/>
      <c r="F598" s="37"/>
      <c r="G598" s="37"/>
      <c r="H598" s="37"/>
      <c r="I598" s="44"/>
      <c r="J598" s="44"/>
      <c r="K598" s="37"/>
      <c r="L598" s="45"/>
      <c r="M598" s="46"/>
      <c r="N598" s="50"/>
    </row>
    <row r="599" spans="2:14" x14ac:dyDescent="0.2">
      <c r="B599" s="18"/>
      <c r="C599" s="30"/>
      <c r="D599" s="22"/>
      <c r="E599" s="65"/>
      <c r="F599" s="65"/>
      <c r="G599" s="22"/>
      <c r="H599" s="22"/>
      <c r="I599" s="66"/>
      <c r="J599" s="66"/>
      <c r="K599" s="22"/>
      <c r="L599" s="67"/>
      <c r="M599" s="68"/>
      <c r="N599" s="49"/>
    </row>
    <row r="600" spans="2:14" ht="16" thickBot="1" x14ac:dyDescent="0.25">
      <c r="B600" s="19"/>
      <c r="C600" s="31"/>
      <c r="D600" s="89"/>
      <c r="E600" s="38"/>
      <c r="F600" s="37"/>
      <c r="G600" s="37"/>
      <c r="H600" s="37"/>
      <c r="I600" s="44"/>
      <c r="J600" s="44"/>
      <c r="K600" s="37"/>
      <c r="L600" s="45"/>
      <c r="M600" s="46"/>
      <c r="N600" s="50"/>
    </row>
    <row r="601" spans="2:14" x14ac:dyDescent="0.2">
      <c r="B601" s="18"/>
      <c r="C601" s="30"/>
      <c r="D601" s="22"/>
      <c r="E601" s="65"/>
      <c r="F601" s="65"/>
      <c r="G601" s="22"/>
      <c r="H601" s="22"/>
      <c r="I601" s="66"/>
      <c r="J601" s="66"/>
      <c r="K601" s="22"/>
      <c r="L601" s="67"/>
      <c r="M601" s="68"/>
      <c r="N601" s="49"/>
    </row>
    <row r="602" spans="2:14" ht="16" thickBot="1" x14ac:dyDescent="0.25">
      <c r="B602" s="19"/>
      <c r="C602" s="31"/>
      <c r="D602" s="89"/>
      <c r="E602" s="38"/>
      <c r="F602" s="37"/>
      <c r="G602" s="37"/>
      <c r="H602" s="37"/>
      <c r="I602" s="44"/>
      <c r="J602" s="44"/>
      <c r="K602" s="37"/>
      <c r="L602" s="45"/>
      <c r="M602" s="46"/>
      <c r="N602" s="50"/>
    </row>
    <row r="603" spans="2:14" x14ac:dyDescent="0.2">
      <c r="B603" s="18"/>
      <c r="C603" s="30"/>
      <c r="D603" s="22"/>
      <c r="E603" s="65"/>
      <c r="F603" s="65"/>
      <c r="G603" s="22"/>
      <c r="H603" s="22"/>
      <c r="I603" s="66"/>
      <c r="J603" s="66"/>
      <c r="K603" s="22"/>
      <c r="L603" s="67"/>
      <c r="M603" s="68"/>
      <c r="N603" s="49"/>
    </row>
    <row r="604" spans="2:14" ht="16" thickBot="1" x14ac:dyDescent="0.25">
      <c r="B604" s="19"/>
      <c r="C604" s="31"/>
      <c r="D604" s="89"/>
      <c r="E604" s="38"/>
      <c r="F604" s="37"/>
      <c r="G604" s="37"/>
      <c r="H604" s="37"/>
      <c r="I604" s="44"/>
      <c r="J604" s="44"/>
      <c r="K604" s="37"/>
      <c r="L604" s="45"/>
      <c r="M604" s="46"/>
      <c r="N604" s="50"/>
    </row>
    <row r="605" spans="2:14" x14ac:dyDescent="0.2">
      <c r="B605" s="18"/>
      <c r="C605" s="30"/>
      <c r="D605" s="22"/>
      <c r="E605" s="65"/>
      <c r="F605" s="65"/>
      <c r="G605" s="22"/>
      <c r="H605" s="22"/>
      <c r="I605" s="66"/>
      <c r="J605" s="66"/>
      <c r="K605" s="22"/>
      <c r="L605" s="67"/>
      <c r="M605" s="68"/>
      <c r="N605" s="49"/>
    </row>
    <row r="606" spans="2:14" ht="16" thickBot="1" x14ac:dyDescent="0.25">
      <c r="B606" s="19"/>
      <c r="C606" s="31"/>
      <c r="D606" s="89"/>
      <c r="E606" s="38"/>
      <c r="F606" s="37"/>
      <c r="G606" s="37"/>
      <c r="H606" s="37"/>
      <c r="I606" s="44"/>
      <c r="J606" s="44"/>
      <c r="K606" s="37"/>
      <c r="L606" s="45"/>
      <c r="M606" s="46"/>
      <c r="N606" s="50"/>
    </row>
    <row r="607" spans="2:14" x14ac:dyDescent="0.2">
      <c r="B607" s="18"/>
      <c r="C607" s="30"/>
      <c r="D607" s="22"/>
      <c r="E607" s="65"/>
      <c r="F607" s="65"/>
      <c r="G607" s="22"/>
      <c r="H607" s="22"/>
      <c r="I607" s="66"/>
      <c r="J607" s="66"/>
      <c r="K607" s="22"/>
      <c r="L607" s="67"/>
      <c r="M607" s="68"/>
      <c r="N607" s="49"/>
    </row>
    <row r="608" spans="2:14" ht="16" thickBot="1" x14ac:dyDescent="0.25">
      <c r="B608" s="19"/>
      <c r="C608" s="31"/>
      <c r="D608" s="89"/>
      <c r="E608" s="38"/>
      <c r="F608" s="37"/>
      <c r="G608" s="37"/>
      <c r="H608" s="37"/>
      <c r="I608" s="44"/>
      <c r="J608" s="44"/>
      <c r="K608" s="37"/>
      <c r="L608" s="45"/>
      <c r="M608" s="46"/>
      <c r="N608" s="50"/>
    </row>
    <row r="609" spans="2:14" x14ac:dyDescent="0.2">
      <c r="B609" s="18"/>
      <c r="C609" s="30"/>
      <c r="D609" s="22"/>
      <c r="E609" s="65"/>
      <c r="F609" s="65"/>
      <c r="G609" s="22"/>
      <c r="H609" s="22"/>
      <c r="I609" s="66"/>
      <c r="J609" s="66"/>
      <c r="K609" s="22"/>
      <c r="L609" s="67"/>
      <c r="M609" s="68"/>
      <c r="N609" s="49"/>
    </row>
    <row r="610" spans="2:14" ht="16" thickBot="1" x14ac:dyDescent="0.25">
      <c r="B610" s="19"/>
      <c r="C610" s="31"/>
      <c r="D610" s="89"/>
      <c r="E610" s="38"/>
      <c r="F610" s="37"/>
      <c r="G610" s="37"/>
      <c r="H610" s="37"/>
      <c r="I610" s="44"/>
      <c r="J610" s="44"/>
      <c r="K610" s="37"/>
      <c r="L610" s="45"/>
      <c r="M610" s="46"/>
      <c r="N610" s="50"/>
    </row>
    <row r="611" spans="2:14" x14ac:dyDescent="0.2">
      <c r="B611" s="18"/>
      <c r="C611" s="30"/>
      <c r="D611" s="22"/>
      <c r="E611" s="65"/>
      <c r="F611" s="65"/>
      <c r="G611" s="22"/>
      <c r="H611" s="22"/>
      <c r="I611" s="66"/>
      <c r="J611" s="66"/>
      <c r="K611" s="22"/>
      <c r="L611" s="67"/>
      <c r="M611" s="68"/>
      <c r="N611" s="49"/>
    </row>
    <row r="612" spans="2:14" ht="16" thickBot="1" x14ac:dyDescent="0.25">
      <c r="B612" s="19"/>
      <c r="C612" s="31"/>
      <c r="D612" s="89"/>
      <c r="E612" s="38"/>
      <c r="F612" s="37"/>
      <c r="G612" s="37"/>
      <c r="H612" s="37"/>
      <c r="I612" s="44"/>
      <c r="J612" s="44"/>
      <c r="K612" s="37"/>
      <c r="L612" s="45"/>
      <c r="M612" s="46"/>
      <c r="N612" s="50"/>
    </row>
    <row r="613" spans="2:14" x14ac:dyDescent="0.2">
      <c r="B613" s="18"/>
      <c r="C613" s="30"/>
      <c r="D613" s="22"/>
      <c r="E613" s="65"/>
      <c r="F613" s="65"/>
      <c r="G613" s="22"/>
      <c r="H613" s="22"/>
      <c r="I613" s="66"/>
      <c r="J613" s="66"/>
      <c r="K613" s="22"/>
      <c r="L613" s="67"/>
      <c r="M613" s="68"/>
      <c r="N613" s="49"/>
    </row>
    <row r="614" spans="2:14" ht="16" thickBot="1" x14ac:dyDescent="0.25">
      <c r="B614" s="19"/>
      <c r="C614" s="31"/>
      <c r="D614" s="89"/>
      <c r="E614" s="38"/>
      <c r="F614" s="37"/>
      <c r="G614" s="37"/>
      <c r="H614" s="37"/>
      <c r="I614" s="44"/>
      <c r="J614" s="44"/>
      <c r="K614" s="37"/>
      <c r="L614" s="45"/>
      <c r="M614" s="46"/>
      <c r="N614" s="50"/>
    </row>
    <row r="615" spans="2:14" x14ac:dyDescent="0.2">
      <c r="B615" s="18"/>
      <c r="C615" s="30"/>
      <c r="D615" s="22"/>
      <c r="E615" s="65"/>
      <c r="F615" s="65"/>
      <c r="G615" s="22"/>
      <c r="H615" s="22"/>
      <c r="I615" s="66"/>
      <c r="J615" s="66"/>
      <c r="K615" s="22"/>
      <c r="L615" s="67"/>
      <c r="M615" s="68"/>
      <c r="N615" s="49"/>
    </row>
    <row r="616" spans="2:14" ht="16" thickBot="1" x14ac:dyDescent="0.25">
      <c r="B616" s="19"/>
      <c r="C616" s="31"/>
      <c r="D616" s="89"/>
      <c r="E616" s="38"/>
      <c r="F616" s="37"/>
      <c r="G616" s="37"/>
      <c r="H616" s="37"/>
      <c r="I616" s="44"/>
      <c r="J616" s="44"/>
      <c r="K616" s="37"/>
      <c r="L616" s="45"/>
      <c r="M616" s="46"/>
      <c r="N616" s="50"/>
    </row>
    <row r="617" spans="2:14" x14ac:dyDescent="0.2">
      <c r="B617" s="18"/>
      <c r="C617" s="30"/>
      <c r="D617" s="22"/>
      <c r="E617" s="65"/>
      <c r="F617" s="65"/>
      <c r="G617" s="22"/>
      <c r="H617" s="22"/>
      <c r="I617" s="66"/>
      <c r="J617" s="66"/>
      <c r="K617" s="22"/>
      <c r="L617" s="67"/>
      <c r="M617" s="68"/>
      <c r="N617" s="49"/>
    </row>
    <row r="618" spans="2:14" ht="16" thickBot="1" x14ac:dyDescent="0.25">
      <c r="B618" s="19"/>
      <c r="C618" s="31"/>
      <c r="D618" s="89"/>
      <c r="E618" s="38"/>
      <c r="F618" s="37"/>
      <c r="G618" s="37"/>
      <c r="H618" s="37"/>
      <c r="I618" s="44"/>
      <c r="J618" s="44"/>
      <c r="K618" s="37"/>
      <c r="L618" s="45"/>
      <c r="M618" s="46"/>
      <c r="N618" s="50"/>
    </row>
    <row r="619" spans="2:14" x14ac:dyDescent="0.2">
      <c r="B619" s="18"/>
      <c r="C619" s="30"/>
      <c r="D619" s="22"/>
      <c r="E619" s="65"/>
      <c r="F619" s="65"/>
      <c r="G619" s="22"/>
      <c r="H619" s="22"/>
      <c r="I619" s="66"/>
      <c r="J619" s="66"/>
      <c r="K619" s="22"/>
      <c r="L619" s="67"/>
      <c r="M619" s="68"/>
      <c r="N619" s="49"/>
    </row>
    <row r="620" spans="2:14" ht="16" thickBot="1" x14ac:dyDescent="0.25">
      <c r="B620" s="19"/>
      <c r="C620" s="31"/>
      <c r="D620" s="89"/>
      <c r="E620" s="38"/>
      <c r="F620" s="37"/>
      <c r="G620" s="37"/>
      <c r="H620" s="37"/>
      <c r="I620" s="44"/>
      <c r="J620" s="44"/>
      <c r="K620" s="37"/>
      <c r="L620" s="45"/>
      <c r="M620" s="46"/>
      <c r="N620" s="50"/>
    </row>
    <row r="621" spans="2:14" x14ac:dyDescent="0.2">
      <c r="B621" s="18"/>
      <c r="C621" s="30"/>
      <c r="D621" s="22"/>
      <c r="E621" s="65"/>
      <c r="F621" s="65"/>
      <c r="G621" s="22"/>
      <c r="H621" s="22"/>
      <c r="I621" s="66"/>
      <c r="J621" s="66"/>
      <c r="K621" s="22"/>
      <c r="L621" s="67"/>
      <c r="M621" s="68"/>
      <c r="N621" s="49"/>
    </row>
    <row r="622" spans="2:14" ht="16" thickBot="1" x14ac:dyDescent="0.25">
      <c r="B622" s="19"/>
      <c r="C622" s="31"/>
      <c r="D622" s="89"/>
      <c r="E622" s="38"/>
      <c r="F622" s="37"/>
      <c r="G622" s="37"/>
      <c r="H622" s="37"/>
      <c r="I622" s="44"/>
      <c r="J622" s="44"/>
      <c r="K622" s="37"/>
      <c r="L622" s="45"/>
      <c r="M622" s="46"/>
      <c r="N622" s="50"/>
    </row>
    <row r="623" spans="2:14" x14ac:dyDescent="0.2">
      <c r="B623" s="18"/>
      <c r="C623" s="30"/>
      <c r="D623" s="22"/>
      <c r="E623" s="65"/>
      <c r="F623" s="65"/>
      <c r="G623" s="22"/>
      <c r="H623" s="22"/>
      <c r="I623" s="66"/>
      <c r="J623" s="66"/>
      <c r="K623" s="22"/>
      <c r="L623" s="67"/>
      <c r="M623" s="68"/>
      <c r="N623" s="49"/>
    </row>
    <row r="624" spans="2:14" ht="16" thickBot="1" x14ac:dyDescent="0.25">
      <c r="B624" s="19"/>
      <c r="C624" s="31"/>
      <c r="D624" s="89"/>
      <c r="E624" s="38"/>
      <c r="F624" s="37"/>
      <c r="G624" s="37"/>
      <c r="H624" s="37"/>
      <c r="I624" s="44"/>
      <c r="J624" s="44"/>
      <c r="K624" s="37"/>
      <c r="L624" s="45"/>
      <c r="M624" s="46"/>
      <c r="N624" s="50"/>
    </row>
    <row r="625" spans="2:14" x14ac:dyDescent="0.2">
      <c r="B625" s="18"/>
      <c r="C625" s="30"/>
      <c r="D625" s="22"/>
      <c r="E625" s="65"/>
      <c r="F625" s="65"/>
      <c r="G625" s="22"/>
      <c r="H625" s="22"/>
      <c r="I625" s="66"/>
      <c r="J625" s="66"/>
      <c r="K625" s="22"/>
      <c r="L625" s="67"/>
      <c r="M625" s="68"/>
      <c r="N625" s="49"/>
    </row>
    <row r="626" spans="2:14" ht="16" thickBot="1" x14ac:dyDescent="0.25">
      <c r="B626" s="19"/>
      <c r="C626" s="31"/>
      <c r="D626" s="89"/>
      <c r="E626" s="38"/>
      <c r="F626" s="37"/>
      <c r="G626" s="37"/>
      <c r="H626" s="37"/>
      <c r="I626" s="44"/>
      <c r="J626" s="44"/>
      <c r="K626" s="37"/>
      <c r="L626" s="45"/>
      <c r="M626" s="46"/>
      <c r="N626" s="50"/>
    </row>
    <row r="627" spans="2:14" x14ac:dyDescent="0.2">
      <c r="B627" s="18"/>
      <c r="C627" s="30"/>
      <c r="D627" s="22"/>
      <c r="E627" s="65"/>
      <c r="F627" s="65"/>
      <c r="G627" s="22"/>
      <c r="H627" s="22"/>
      <c r="I627" s="66"/>
      <c r="J627" s="66"/>
      <c r="K627" s="22"/>
      <c r="L627" s="67"/>
      <c r="M627" s="68"/>
      <c r="N627" s="49"/>
    </row>
    <row r="628" spans="2:14" ht="16" thickBot="1" x14ac:dyDescent="0.25">
      <c r="B628" s="19"/>
      <c r="C628" s="31"/>
      <c r="D628" s="89"/>
      <c r="E628" s="38"/>
      <c r="F628" s="37"/>
      <c r="G628" s="37"/>
      <c r="H628" s="37"/>
      <c r="I628" s="44"/>
      <c r="J628" s="44"/>
      <c r="K628" s="37"/>
      <c r="L628" s="45"/>
      <c r="M628" s="46"/>
      <c r="N628" s="50"/>
    </row>
    <row r="629" spans="2:14" x14ac:dyDescent="0.2">
      <c r="B629" s="18"/>
      <c r="C629" s="30"/>
      <c r="D629" s="22"/>
      <c r="E629" s="65"/>
      <c r="F629" s="65"/>
      <c r="G629" s="22"/>
      <c r="H629" s="22"/>
      <c r="I629" s="66"/>
      <c r="J629" s="66"/>
      <c r="K629" s="22"/>
      <c r="L629" s="67"/>
      <c r="M629" s="68"/>
      <c r="N629" s="49"/>
    </row>
    <row r="630" spans="2:14" ht="16" thickBot="1" x14ac:dyDescent="0.25">
      <c r="B630" s="19"/>
      <c r="C630" s="31"/>
      <c r="D630" s="89"/>
      <c r="E630" s="38"/>
      <c r="F630" s="37"/>
      <c r="G630" s="37"/>
      <c r="H630" s="37"/>
      <c r="I630" s="44"/>
      <c r="J630" s="44"/>
      <c r="K630" s="37"/>
      <c r="L630" s="45"/>
      <c r="M630" s="46"/>
      <c r="N630" s="50"/>
    </row>
    <row r="631" spans="2:14" x14ac:dyDescent="0.2">
      <c r="B631" s="18"/>
      <c r="C631" s="30"/>
      <c r="D631" s="22"/>
      <c r="E631" s="65"/>
      <c r="F631" s="65"/>
      <c r="G631" s="22"/>
      <c r="H631" s="22"/>
      <c r="I631" s="66"/>
      <c r="J631" s="66"/>
      <c r="K631" s="22"/>
      <c r="L631" s="67"/>
      <c r="M631" s="68"/>
      <c r="N631" s="49"/>
    </row>
    <row r="632" spans="2:14" ht="16" thickBot="1" x14ac:dyDescent="0.25">
      <c r="B632" s="19"/>
      <c r="C632" s="31"/>
      <c r="D632" s="89"/>
      <c r="E632" s="38"/>
      <c r="F632" s="37"/>
      <c r="G632" s="37"/>
      <c r="H632" s="37"/>
      <c r="I632" s="44"/>
      <c r="J632" s="44"/>
      <c r="K632" s="37"/>
      <c r="L632" s="45"/>
      <c r="M632" s="46"/>
      <c r="N632" s="50"/>
    </row>
    <row r="633" spans="2:14" x14ac:dyDescent="0.2">
      <c r="B633" s="18"/>
      <c r="C633" s="30"/>
      <c r="D633" s="22"/>
      <c r="E633" s="65"/>
      <c r="F633" s="65"/>
      <c r="G633" s="22"/>
      <c r="H633" s="22"/>
      <c r="I633" s="66"/>
      <c r="J633" s="66"/>
      <c r="K633" s="22"/>
      <c r="L633" s="67"/>
      <c r="M633" s="68"/>
      <c r="N633" s="49"/>
    </row>
    <row r="634" spans="2:14" ht="16" thickBot="1" x14ac:dyDescent="0.25">
      <c r="B634" s="19"/>
      <c r="C634" s="31"/>
      <c r="D634" s="89"/>
      <c r="E634" s="38"/>
      <c r="F634" s="37"/>
      <c r="G634" s="37"/>
      <c r="H634" s="37"/>
      <c r="I634" s="44"/>
      <c r="J634" s="44"/>
      <c r="K634" s="37"/>
      <c r="L634" s="45"/>
      <c r="M634" s="46"/>
      <c r="N634" s="50"/>
    </row>
    <row r="635" spans="2:14" x14ac:dyDescent="0.2">
      <c r="B635" s="18"/>
      <c r="C635" s="30"/>
      <c r="D635" s="22"/>
      <c r="E635" s="65"/>
      <c r="F635" s="65"/>
      <c r="G635" s="22"/>
      <c r="H635" s="22"/>
      <c r="I635" s="66"/>
      <c r="J635" s="66"/>
      <c r="K635" s="22"/>
      <c r="L635" s="67"/>
      <c r="M635" s="68"/>
      <c r="N635" s="49"/>
    </row>
    <row r="636" spans="2:14" ht="16" thickBot="1" x14ac:dyDescent="0.25">
      <c r="B636" s="19"/>
      <c r="C636" s="31"/>
      <c r="D636" s="89"/>
      <c r="E636" s="38"/>
      <c r="F636" s="37"/>
      <c r="G636" s="37"/>
      <c r="H636" s="37"/>
      <c r="I636" s="44"/>
      <c r="J636" s="44"/>
      <c r="K636" s="37"/>
      <c r="L636" s="45"/>
      <c r="M636" s="46"/>
      <c r="N636" s="50"/>
    </row>
    <row r="637" spans="2:14" x14ac:dyDescent="0.2">
      <c r="B637" s="18"/>
      <c r="C637" s="30"/>
      <c r="D637" s="22"/>
      <c r="E637" s="65"/>
      <c r="F637" s="65"/>
      <c r="G637" s="22"/>
      <c r="H637" s="22"/>
      <c r="I637" s="66"/>
      <c r="J637" s="66"/>
      <c r="K637" s="22"/>
      <c r="L637" s="67"/>
      <c r="M637" s="68"/>
      <c r="N637" s="49"/>
    </row>
    <row r="638" spans="2:14" ht="16" thickBot="1" x14ac:dyDescent="0.25">
      <c r="B638" s="19"/>
      <c r="C638" s="31"/>
      <c r="D638" s="89"/>
      <c r="E638" s="38"/>
      <c r="F638" s="37"/>
      <c r="G638" s="37"/>
      <c r="H638" s="37"/>
      <c r="I638" s="44"/>
      <c r="J638" s="44"/>
      <c r="K638" s="37"/>
      <c r="L638" s="45"/>
      <c r="M638" s="46"/>
      <c r="N638" s="50"/>
    </row>
    <row r="639" spans="2:14" x14ac:dyDescent="0.2">
      <c r="B639" s="18"/>
      <c r="C639" s="30"/>
      <c r="D639" s="22"/>
      <c r="E639" s="65"/>
      <c r="F639" s="65"/>
      <c r="G639" s="22"/>
      <c r="H639" s="22"/>
      <c r="I639" s="66"/>
      <c r="J639" s="66"/>
      <c r="K639" s="22"/>
      <c r="L639" s="67"/>
      <c r="M639" s="68"/>
      <c r="N639" s="49"/>
    </row>
    <row r="640" spans="2:14" ht="16" thickBot="1" x14ac:dyDescent="0.25">
      <c r="B640" s="19"/>
      <c r="C640" s="31"/>
      <c r="D640" s="89"/>
      <c r="E640" s="38"/>
      <c r="F640" s="37"/>
      <c r="G640" s="37"/>
      <c r="H640" s="37"/>
      <c r="I640" s="44"/>
      <c r="J640" s="44"/>
      <c r="K640" s="37"/>
      <c r="L640" s="45"/>
      <c r="M640" s="46"/>
      <c r="N640" s="50"/>
    </row>
    <row r="641" spans="2:14" x14ac:dyDescent="0.2">
      <c r="B641" s="18"/>
      <c r="C641" s="30"/>
      <c r="D641" s="22"/>
      <c r="E641" s="65"/>
      <c r="F641" s="65"/>
      <c r="G641" s="22"/>
      <c r="H641" s="22"/>
      <c r="I641" s="66"/>
      <c r="J641" s="66"/>
      <c r="K641" s="22"/>
      <c r="L641" s="67"/>
      <c r="M641" s="68"/>
      <c r="N641" s="49"/>
    </row>
    <row r="642" spans="2:14" ht="16" thickBot="1" x14ac:dyDescent="0.25">
      <c r="B642" s="19"/>
      <c r="C642" s="31"/>
      <c r="D642" s="89"/>
      <c r="E642" s="38"/>
      <c r="F642" s="37"/>
      <c r="G642" s="37"/>
      <c r="H642" s="37"/>
      <c r="I642" s="44"/>
      <c r="J642" s="44"/>
      <c r="K642" s="37"/>
      <c r="L642" s="45"/>
      <c r="M642" s="46"/>
      <c r="N642" s="50"/>
    </row>
    <row r="643" spans="2:14" x14ac:dyDescent="0.2">
      <c r="B643" s="18"/>
      <c r="C643" s="30"/>
      <c r="D643" s="22"/>
      <c r="E643" s="65"/>
      <c r="F643" s="65"/>
      <c r="G643" s="22"/>
      <c r="H643" s="22"/>
      <c r="I643" s="66"/>
      <c r="J643" s="66"/>
      <c r="K643" s="22"/>
      <c r="L643" s="67"/>
      <c r="M643" s="68"/>
      <c r="N643" s="49"/>
    </row>
    <row r="644" spans="2:14" ht="16" thickBot="1" x14ac:dyDescent="0.25">
      <c r="B644" s="19"/>
      <c r="C644" s="31"/>
      <c r="D644" s="89"/>
      <c r="E644" s="38"/>
      <c r="F644" s="37"/>
      <c r="G644" s="37"/>
      <c r="H644" s="37"/>
      <c r="I644" s="44"/>
      <c r="J644" s="44"/>
      <c r="K644" s="37"/>
      <c r="L644" s="45"/>
      <c r="M644" s="46"/>
      <c r="N644" s="50"/>
    </row>
    <row r="645" spans="2:14" x14ac:dyDescent="0.2">
      <c r="B645" s="18"/>
      <c r="C645" s="30"/>
      <c r="D645" s="22"/>
      <c r="E645" s="65"/>
      <c r="F645" s="65"/>
      <c r="G645" s="22"/>
      <c r="H645" s="22"/>
      <c r="I645" s="66"/>
      <c r="J645" s="66"/>
      <c r="K645" s="22"/>
      <c r="L645" s="67"/>
      <c r="M645" s="68"/>
      <c r="N645" s="49"/>
    </row>
    <row r="646" spans="2:14" ht="16" thickBot="1" x14ac:dyDescent="0.25">
      <c r="B646" s="19"/>
      <c r="C646" s="31"/>
      <c r="D646" s="89"/>
      <c r="E646" s="38"/>
      <c r="F646" s="37"/>
      <c r="G646" s="37"/>
      <c r="H646" s="37"/>
      <c r="I646" s="44"/>
      <c r="J646" s="44"/>
      <c r="K646" s="37"/>
      <c r="L646" s="45"/>
      <c r="M646" s="46"/>
      <c r="N646" s="50"/>
    </row>
    <row r="647" spans="2:14" x14ac:dyDescent="0.2">
      <c r="B647" s="18"/>
      <c r="C647" s="30"/>
      <c r="D647" s="22"/>
      <c r="E647" s="65"/>
      <c r="F647" s="65"/>
      <c r="G647" s="22"/>
      <c r="H647" s="22"/>
      <c r="I647" s="66"/>
      <c r="J647" s="66"/>
      <c r="K647" s="22"/>
      <c r="L647" s="67"/>
      <c r="M647" s="68"/>
      <c r="N647" s="49"/>
    </row>
    <row r="648" spans="2:14" ht="16" thickBot="1" x14ac:dyDescent="0.25">
      <c r="B648" s="19"/>
      <c r="C648" s="31"/>
      <c r="D648" s="89"/>
      <c r="E648" s="38"/>
      <c r="F648" s="37"/>
      <c r="G648" s="37"/>
      <c r="H648" s="37"/>
      <c r="I648" s="44"/>
      <c r="J648" s="44"/>
      <c r="K648" s="37"/>
      <c r="L648" s="45"/>
      <c r="M648" s="46"/>
      <c r="N648" s="50"/>
    </row>
    <row r="649" spans="2:14" x14ac:dyDescent="0.2">
      <c r="B649" s="18"/>
      <c r="C649" s="30"/>
      <c r="D649" s="22"/>
      <c r="E649" s="65"/>
      <c r="F649" s="65"/>
      <c r="G649" s="22"/>
      <c r="H649" s="22"/>
      <c r="I649" s="66"/>
      <c r="J649" s="66"/>
      <c r="K649" s="22"/>
      <c r="L649" s="67"/>
      <c r="M649" s="68"/>
      <c r="N649" s="49"/>
    </row>
    <row r="650" spans="2:14" ht="16" thickBot="1" x14ac:dyDescent="0.25">
      <c r="B650" s="19"/>
      <c r="C650" s="31"/>
      <c r="D650" s="89"/>
      <c r="E650" s="38"/>
      <c r="F650" s="37"/>
      <c r="G650" s="37"/>
      <c r="H650" s="37"/>
      <c r="I650" s="44"/>
      <c r="J650" s="44"/>
      <c r="K650" s="37"/>
      <c r="L650" s="45"/>
      <c r="M650" s="46"/>
      <c r="N650" s="50"/>
    </row>
    <row r="651" spans="2:14" x14ac:dyDescent="0.2">
      <c r="B651" s="18"/>
      <c r="C651" s="30"/>
      <c r="D651" s="22"/>
      <c r="E651" s="65"/>
      <c r="F651" s="65"/>
      <c r="G651" s="22"/>
      <c r="H651" s="22"/>
      <c r="I651" s="66"/>
      <c r="J651" s="66"/>
      <c r="K651" s="22"/>
      <c r="L651" s="67"/>
      <c r="M651" s="68"/>
      <c r="N651" s="49"/>
    </row>
    <row r="652" spans="2:14" ht="16" thickBot="1" x14ac:dyDescent="0.25">
      <c r="B652" s="19"/>
      <c r="C652" s="31"/>
      <c r="D652" s="89"/>
      <c r="E652" s="38"/>
      <c r="F652" s="37"/>
      <c r="G652" s="37"/>
      <c r="H652" s="37"/>
      <c r="I652" s="44"/>
      <c r="J652" s="44"/>
      <c r="K652" s="37"/>
      <c r="L652" s="45"/>
      <c r="M652" s="46"/>
      <c r="N652" s="50"/>
    </row>
    <row r="653" spans="2:14" x14ac:dyDescent="0.2">
      <c r="B653" s="18"/>
      <c r="C653" s="30"/>
      <c r="D653" s="22"/>
      <c r="E653" s="65"/>
      <c r="F653" s="65"/>
      <c r="G653" s="22"/>
      <c r="H653" s="22"/>
      <c r="I653" s="66"/>
      <c r="J653" s="66"/>
      <c r="K653" s="22"/>
      <c r="L653" s="67"/>
      <c r="M653" s="68"/>
      <c r="N653" s="49"/>
    </row>
    <row r="654" spans="2:14" ht="16" thickBot="1" x14ac:dyDescent="0.25">
      <c r="B654" s="19"/>
      <c r="C654" s="31"/>
      <c r="D654" s="89"/>
      <c r="E654" s="38"/>
      <c r="F654" s="37"/>
      <c r="G654" s="37"/>
      <c r="H654" s="37"/>
      <c r="I654" s="44"/>
      <c r="J654" s="44"/>
      <c r="K654" s="37"/>
      <c r="L654" s="45"/>
      <c r="M654" s="46"/>
      <c r="N654" s="50"/>
    </row>
    <row r="655" spans="2:14" x14ac:dyDescent="0.2">
      <c r="B655" s="18"/>
      <c r="C655" s="30"/>
      <c r="D655" s="22"/>
      <c r="E655" s="65"/>
      <c r="F655" s="65"/>
      <c r="G655" s="22"/>
      <c r="H655" s="22"/>
      <c r="I655" s="66"/>
      <c r="J655" s="66"/>
      <c r="K655" s="22"/>
      <c r="L655" s="67"/>
      <c r="M655" s="68"/>
      <c r="N655" s="49"/>
    </row>
    <row r="656" spans="2:14" ht="16" thickBot="1" x14ac:dyDescent="0.25">
      <c r="B656" s="19"/>
      <c r="C656" s="31"/>
      <c r="D656" s="89"/>
      <c r="E656" s="38"/>
      <c r="F656" s="37"/>
      <c r="G656" s="37"/>
      <c r="H656" s="37"/>
      <c r="I656" s="44"/>
      <c r="J656" s="44"/>
      <c r="K656" s="37"/>
      <c r="L656" s="45"/>
      <c r="M656" s="46"/>
      <c r="N656" s="50"/>
    </row>
    <row r="657" spans="2:14" x14ac:dyDescent="0.2">
      <c r="B657" s="18"/>
      <c r="C657" s="30"/>
      <c r="D657" s="22"/>
      <c r="E657" s="65"/>
      <c r="F657" s="65"/>
      <c r="G657" s="22"/>
      <c r="H657" s="22"/>
      <c r="I657" s="66"/>
      <c r="J657" s="66"/>
      <c r="K657" s="22"/>
      <c r="L657" s="67"/>
      <c r="M657" s="68"/>
      <c r="N657" s="49"/>
    </row>
    <row r="658" spans="2:14" ht="16" thickBot="1" x14ac:dyDescent="0.25">
      <c r="B658" s="19"/>
      <c r="C658" s="31"/>
      <c r="D658" s="89"/>
      <c r="E658" s="38"/>
      <c r="F658" s="37"/>
      <c r="G658" s="37"/>
      <c r="H658" s="37"/>
      <c r="I658" s="44"/>
      <c r="J658" s="44"/>
      <c r="K658" s="37"/>
      <c r="L658" s="45"/>
      <c r="M658" s="46"/>
      <c r="N658" s="50"/>
    </row>
    <row r="659" spans="2:14" x14ac:dyDescent="0.2">
      <c r="B659" s="18"/>
      <c r="C659" s="30"/>
      <c r="D659" s="22"/>
      <c r="E659" s="65"/>
      <c r="F659" s="65"/>
      <c r="G659" s="22"/>
      <c r="H659" s="22"/>
      <c r="I659" s="66"/>
      <c r="J659" s="66"/>
      <c r="K659" s="22"/>
      <c r="L659" s="67"/>
      <c r="M659" s="68"/>
      <c r="N659" s="49"/>
    </row>
    <row r="660" spans="2:14" ht="16" thickBot="1" x14ac:dyDescent="0.25">
      <c r="B660" s="19"/>
      <c r="C660" s="31"/>
      <c r="D660" s="89"/>
      <c r="E660" s="38"/>
      <c r="F660" s="37"/>
      <c r="G660" s="37"/>
      <c r="H660" s="37"/>
      <c r="I660" s="44"/>
      <c r="J660" s="44"/>
      <c r="K660" s="37"/>
      <c r="L660" s="45"/>
      <c r="M660" s="46"/>
      <c r="N660" s="50"/>
    </row>
    <row r="661" spans="2:14" x14ac:dyDescent="0.2">
      <c r="B661" s="18"/>
      <c r="C661" s="30"/>
      <c r="D661" s="22"/>
      <c r="E661" s="65"/>
      <c r="F661" s="65"/>
      <c r="G661" s="22"/>
      <c r="H661" s="22"/>
      <c r="I661" s="66"/>
      <c r="J661" s="66"/>
      <c r="K661" s="22"/>
      <c r="L661" s="67"/>
      <c r="M661" s="68"/>
      <c r="N661" s="49"/>
    </row>
    <row r="662" spans="2:14" ht="16" thickBot="1" x14ac:dyDescent="0.25">
      <c r="B662" s="19"/>
      <c r="C662" s="31"/>
      <c r="D662" s="89"/>
      <c r="E662" s="38"/>
      <c r="F662" s="37"/>
      <c r="G662" s="37"/>
      <c r="H662" s="37"/>
      <c r="I662" s="44"/>
      <c r="J662" s="44"/>
      <c r="K662" s="37"/>
      <c r="L662" s="45"/>
      <c r="M662" s="46"/>
      <c r="N662" s="50"/>
    </row>
    <row r="663" spans="2:14" x14ac:dyDescent="0.2">
      <c r="B663" s="18"/>
      <c r="C663" s="30"/>
      <c r="D663" s="22"/>
      <c r="E663" s="65"/>
      <c r="F663" s="65"/>
      <c r="G663" s="22"/>
      <c r="H663" s="22"/>
      <c r="I663" s="66"/>
      <c r="J663" s="66"/>
      <c r="K663" s="22"/>
      <c r="L663" s="67"/>
      <c r="M663" s="68"/>
      <c r="N663" s="49"/>
    </row>
    <row r="664" spans="2:14" ht="16" thickBot="1" x14ac:dyDescent="0.25">
      <c r="B664" s="19"/>
      <c r="C664" s="31"/>
      <c r="D664" s="89"/>
      <c r="E664" s="38"/>
      <c r="F664" s="37"/>
      <c r="G664" s="37"/>
      <c r="H664" s="37"/>
      <c r="I664" s="44"/>
      <c r="J664" s="44"/>
      <c r="K664" s="37"/>
      <c r="L664" s="45"/>
      <c r="M664" s="46"/>
      <c r="N664" s="50"/>
    </row>
    <row r="665" spans="2:14" x14ac:dyDescent="0.2">
      <c r="B665" s="18"/>
      <c r="C665" s="30"/>
      <c r="D665" s="22"/>
      <c r="E665" s="65"/>
      <c r="F665" s="65"/>
      <c r="G665" s="22"/>
      <c r="H665" s="22"/>
      <c r="I665" s="66"/>
      <c r="J665" s="66"/>
      <c r="K665" s="22"/>
      <c r="L665" s="67"/>
      <c r="M665" s="68"/>
      <c r="N665" s="49"/>
    </row>
    <row r="666" spans="2:14" ht="16" thickBot="1" x14ac:dyDescent="0.25">
      <c r="B666" s="19"/>
      <c r="C666" s="31"/>
      <c r="D666" s="89"/>
      <c r="E666" s="38"/>
      <c r="F666" s="37"/>
      <c r="G666" s="37"/>
      <c r="H666" s="37"/>
      <c r="I666" s="44"/>
      <c r="J666" s="44"/>
      <c r="K666" s="37"/>
      <c r="L666" s="45"/>
      <c r="M666" s="46"/>
      <c r="N666" s="50"/>
    </row>
    <row r="667" spans="2:14" x14ac:dyDescent="0.2">
      <c r="B667" s="18"/>
      <c r="C667" s="30"/>
      <c r="D667" s="22"/>
      <c r="E667" s="65"/>
      <c r="F667" s="65"/>
      <c r="G667" s="22"/>
      <c r="H667" s="22"/>
      <c r="I667" s="66"/>
      <c r="J667" s="66"/>
      <c r="K667" s="22"/>
      <c r="L667" s="67"/>
      <c r="M667" s="68"/>
      <c r="N667" s="49"/>
    </row>
    <row r="668" spans="2:14" ht="16" thickBot="1" x14ac:dyDescent="0.25">
      <c r="B668" s="19"/>
      <c r="C668" s="31"/>
      <c r="D668" s="89"/>
      <c r="E668" s="38"/>
      <c r="F668" s="37"/>
      <c r="G668" s="37"/>
      <c r="H668" s="37"/>
      <c r="I668" s="44"/>
      <c r="J668" s="44"/>
      <c r="K668" s="37"/>
      <c r="L668" s="45"/>
      <c r="M668" s="46"/>
      <c r="N668" s="50"/>
    </row>
    <row r="669" spans="2:14" x14ac:dyDescent="0.2">
      <c r="B669" s="18"/>
      <c r="C669" s="30"/>
      <c r="D669" s="22"/>
      <c r="E669" s="65"/>
      <c r="F669" s="65"/>
      <c r="G669" s="22"/>
      <c r="H669" s="22"/>
      <c r="I669" s="66"/>
      <c r="J669" s="66"/>
      <c r="K669" s="22"/>
      <c r="L669" s="67"/>
      <c r="M669" s="68"/>
      <c r="N669" s="49"/>
    </row>
    <row r="670" spans="2:14" ht="16" thickBot="1" x14ac:dyDescent="0.25">
      <c r="B670" s="19"/>
      <c r="C670" s="31"/>
      <c r="D670" s="89"/>
      <c r="E670" s="38"/>
      <c r="F670" s="37"/>
      <c r="G670" s="37"/>
      <c r="H670" s="37"/>
      <c r="I670" s="44"/>
      <c r="J670" s="44"/>
      <c r="K670" s="37"/>
      <c r="L670" s="45"/>
      <c r="M670" s="46"/>
      <c r="N670" s="50"/>
    </row>
    <row r="671" spans="2:14" x14ac:dyDescent="0.2">
      <c r="B671" s="18"/>
      <c r="C671" s="30"/>
      <c r="D671" s="22"/>
      <c r="E671" s="65"/>
      <c r="F671" s="65"/>
      <c r="G671" s="22"/>
      <c r="H671" s="22"/>
      <c r="I671" s="66"/>
      <c r="J671" s="66"/>
      <c r="K671" s="22"/>
      <c r="L671" s="67"/>
      <c r="M671" s="68"/>
      <c r="N671" s="49"/>
    </row>
    <row r="672" spans="2:14" ht="16" thickBot="1" x14ac:dyDescent="0.25">
      <c r="B672" s="19"/>
      <c r="C672" s="31"/>
      <c r="D672" s="89"/>
      <c r="E672" s="38"/>
      <c r="F672" s="37"/>
      <c r="G672" s="37"/>
      <c r="H672" s="37"/>
      <c r="I672" s="44"/>
      <c r="J672" s="44"/>
      <c r="K672" s="37"/>
      <c r="L672" s="45"/>
      <c r="M672" s="46"/>
      <c r="N672" s="50"/>
    </row>
    <row r="673" spans="2:14" x14ac:dyDescent="0.2">
      <c r="B673" s="18"/>
      <c r="C673" s="30"/>
      <c r="D673" s="22"/>
      <c r="E673" s="65"/>
      <c r="F673" s="65"/>
      <c r="G673" s="22"/>
      <c r="H673" s="22"/>
      <c r="I673" s="66"/>
      <c r="J673" s="66"/>
      <c r="K673" s="22"/>
      <c r="L673" s="67"/>
      <c r="M673" s="68"/>
      <c r="N673" s="49"/>
    </row>
    <row r="674" spans="2:14" ht="16" thickBot="1" x14ac:dyDescent="0.25">
      <c r="B674" s="19"/>
      <c r="C674" s="31"/>
      <c r="D674" s="89"/>
      <c r="E674" s="38"/>
      <c r="F674" s="37"/>
      <c r="G674" s="37"/>
      <c r="H674" s="37"/>
      <c r="I674" s="44"/>
      <c r="J674" s="44"/>
      <c r="K674" s="37"/>
      <c r="L674" s="45"/>
      <c r="M674" s="46"/>
      <c r="N674" s="50"/>
    </row>
    <row r="675" spans="2:14" x14ac:dyDescent="0.2">
      <c r="B675" s="18"/>
      <c r="C675" s="30"/>
      <c r="D675" s="22"/>
      <c r="E675" s="65"/>
      <c r="F675" s="65"/>
      <c r="G675" s="22"/>
      <c r="H675" s="22"/>
      <c r="I675" s="66"/>
      <c r="J675" s="66"/>
      <c r="K675" s="22"/>
      <c r="L675" s="67"/>
      <c r="M675" s="68"/>
      <c r="N675" s="49"/>
    </row>
    <row r="676" spans="2:14" ht="16" thickBot="1" x14ac:dyDescent="0.25">
      <c r="B676" s="19"/>
      <c r="C676" s="31"/>
      <c r="D676" s="89"/>
      <c r="E676" s="38"/>
      <c r="F676" s="37"/>
      <c r="G676" s="37"/>
      <c r="H676" s="37"/>
      <c r="I676" s="44"/>
      <c r="J676" s="44"/>
      <c r="K676" s="37"/>
      <c r="L676" s="45"/>
      <c r="M676" s="46"/>
      <c r="N676" s="50"/>
    </row>
    <row r="677" spans="2:14" x14ac:dyDescent="0.2">
      <c r="B677" s="18"/>
      <c r="C677" s="30"/>
      <c r="D677" s="22"/>
      <c r="E677" s="65"/>
      <c r="F677" s="65"/>
      <c r="G677" s="22"/>
      <c r="H677" s="22"/>
      <c r="I677" s="66"/>
      <c r="J677" s="66"/>
      <c r="K677" s="22"/>
      <c r="L677" s="67"/>
      <c r="M677" s="68"/>
      <c r="N677" s="49"/>
    </row>
    <row r="678" spans="2:14" ht="16" thickBot="1" x14ac:dyDescent="0.25">
      <c r="B678" s="19"/>
      <c r="C678" s="31"/>
      <c r="D678" s="89"/>
      <c r="E678" s="38"/>
      <c r="F678" s="37"/>
      <c r="G678" s="37"/>
      <c r="H678" s="37"/>
      <c r="I678" s="44"/>
      <c r="J678" s="44"/>
      <c r="K678" s="37"/>
      <c r="L678" s="45"/>
      <c r="M678" s="46"/>
      <c r="N678" s="50"/>
    </row>
    <row r="679" spans="2:14" x14ac:dyDescent="0.2">
      <c r="B679" s="18"/>
      <c r="C679" s="30"/>
      <c r="D679" s="22"/>
      <c r="E679" s="65"/>
      <c r="F679" s="65"/>
      <c r="G679" s="22"/>
      <c r="H679" s="22"/>
      <c r="I679" s="66"/>
      <c r="J679" s="66"/>
      <c r="K679" s="22"/>
      <c r="L679" s="67"/>
      <c r="M679" s="68"/>
      <c r="N679" s="49"/>
    </row>
    <row r="680" spans="2:14" ht="16" thickBot="1" x14ac:dyDescent="0.25">
      <c r="B680" s="19"/>
      <c r="C680" s="31"/>
      <c r="D680" s="89"/>
      <c r="E680" s="38"/>
      <c r="F680" s="37"/>
      <c r="G680" s="37"/>
      <c r="H680" s="37"/>
      <c r="I680" s="44"/>
      <c r="J680" s="44"/>
      <c r="K680" s="37"/>
      <c r="L680" s="45"/>
      <c r="M680" s="46"/>
      <c r="N680" s="50"/>
    </row>
    <row r="681" spans="2:14" x14ac:dyDescent="0.2">
      <c r="B681" s="18"/>
      <c r="C681" s="30"/>
      <c r="D681" s="22"/>
      <c r="E681" s="65"/>
      <c r="F681" s="65"/>
      <c r="G681" s="22"/>
      <c r="H681" s="22"/>
      <c r="I681" s="66"/>
      <c r="J681" s="66"/>
      <c r="K681" s="22"/>
      <c r="L681" s="67"/>
      <c r="M681" s="68"/>
      <c r="N681" s="49"/>
    </row>
    <row r="682" spans="2:14" ht="16" thickBot="1" x14ac:dyDescent="0.25">
      <c r="B682" s="19"/>
      <c r="C682" s="31"/>
      <c r="D682" s="89"/>
      <c r="E682" s="38"/>
      <c r="F682" s="37"/>
      <c r="G682" s="37"/>
      <c r="H682" s="37"/>
      <c r="I682" s="44"/>
      <c r="J682" s="44"/>
      <c r="K682" s="37"/>
      <c r="L682" s="45"/>
      <c r="M682" s="46"/>
      <c r="N682" s="50"/>
    </row>
    <row r="683" spans="2:14" x14ac:dyDescent="0.2">
      <c r="B683" s="18"/>
      <c r="C683" s="30"/>
      <c r="D683" s="22"/>
      <c r="E683" s="65"/>
      <c r="F683" s="65"/>
      <c r="G683" s="22"/>
      <c r="H683" s="22"/>
      <c r="I683" s="66"/>
      <c r="J683" s="66"/>
      <c r="K683" s="22"/>
      <c r="L683" s="67"/>
      <c r="M683" s="68"/>
      <c r="N683" s="49"/>
    </row>
    <row r="684" spans="2:14" ht="16" thickBot="1" x14ac:dyDescent="0.25">
      <c r="B684" s="19"/>
      <c r="C684" s="31"/>
      <c r="D684" s="89"/>
      <c r="E684" s="38"/>
      <c r="F684" s="37"/>
      <c r="G684" s="37"/>
      <c r="H684" s="37"/>
      <c r="I684" s="44"/>
      <c r="J684" s="44"/>
      <c r="K684" s="37"/>
      <c r="L684" s="45"/>
      <c r="M684" s="46"/>
      <c r="N684" s="50"/>
    </row>
    <row r="685" spans="2:14" x14ac:dyDescent="0.2">
      <c r="B685" s="18"/>
      <c r="C685" s="30"/>
      <c r="D685" s="22"/>
      <c r="E685" s="65"/>
      <c r="F685" s="65"/>
      <c r="G685" s="22"/>
      <c r="H685" s="22"/>
      <c r="I685" s="66"/>
      <c r="J685" s="66"/>
      <c r="K685" s="22"/>
      <c r="L685" s="67"/>
      <c r="M685" s="68"/>
      <c r="N685" s="49"/>
    </row>
    <row r="686" spans="2:14" ht="16" thickBot="1" x14ac:dyDescent="0.25">
      <c r="B686" s="19"/>
      <c r="C686" s="31"/>
      <c r="D686" s="89"/>
      <c r="E686" s="38"/>
      <c r="F686" s="37"/>
      <c r="G686" s="37"/>
      <c r="H686" s="37"/>
      <c r="I686" s="44"/>
      <c r="J686" s="44"/>
      <c r="K686" s="37"/>
      <c r="L686" s="45"/>
      <c r="M686" s="46"/>
      <c r="N686" s="50"/>
    </row>
    <row r="687" spans="2:14" x14ac:dyDescent="0.2">
      <c r="B687" s="18"/>
      <c r="C687" s="30"/>
      <c r="D687" s="22"/>
      <c r="E687" s="65"/>
      <c r="F687" s="65"/>
      <c r="G687" s="22"/>
      <c r="H687" s="22"/>
      <c r="I687" s="66"/>
      <c r="J687" s="66"/>
      <c r="K687" s="22"/>
      <c r="L687" s="67"/>
      <c r="M687" s="68"/>
      <c r="N687" s="49"/>
    </row>
    <row r="688" spans="2:14" ht="16" thickBot="1" x14ac:dyDescent="0.25">
      <c r="B688" s="19"/>
      <c r="C688" s="31"/>
      <c r="D688" s="89"/>
      <c r="E688" s="38"/>
      <c r="F688" s="37"/>
      <c r="G688" s="37"/>
      <c r="H688" s="37"/>
      <c r="I688" s="44"/>
      <c r="J688" s="44"/>
      <c r="K688" s="37"/>
      <c r="L688" s="45"/>
      <c r="M688" s="46"/>
      <c r="N688" s="50"/>
    </row>
    <row r="689" spans="2:14" x14ac:dyDescent="0.2">
      <c r="B689" s="18"/>
      <c r="C689" s="30"/>
      <c r="D689" s="22"/>
      <c r="E689" s="65"/>
      <c r="F689" s="65"/>
      <c r="G689" s="22"/>
      <c r="H689" s="22"/>
      <c r="I689" s="66"/>
      <c r="J689" s="66"/>
      <c r="K689" s="22"/>
      <c r="L689" s="67"/>
      <c r="M689" s="68"/>
      <c r="N689" s="49"/>
    </row>
    <row r="690" spans="2:14" ht="16" thickBot="1" x14ac:dyDescent="0.25">
      <c r="B690" s="19"/>
      <c r="C690" s="31"/>
      <c r="D690" s="89"/>
      <c r="E690" s="38"/>
      <c r="F690" s="37"/>
      <c r="G690" s="37"/>
      <c r="H690" s="37"/>
      <c r="I690" s="44"/>
      <c r="J690" s="44"/>
      <c r="K690" s="37"/>
      <c r="L690" s="45"/>
      <c r="M690" s="46"/>
      <c r="N690" s="50"/>
    </row>
    <row r="691" spans="2:14" x14ac:dyDescent="0.2">
      <c r="B691" s="18"/>
      <c r="C691" s="30"/>
      <c r="D691" s="22"/>
      <c r="E691" s="65"/>
      <c r="F691" s="65"/>
      <c r="G691" s="22"/>
      <c r="H691" s="22"/>
      <c r="I691" s="66"/>
      <c r="J691" s="66"/>
      <c r="K691" s="22"/>
      <c r="L691" s="67"/>
      <c r="M691" s="68"/>
      <c r="N691" s="49"/>
    </row>
    <row r="692" spans="2:14" ht="16" thickBot="1" x14ac:dyDescent="0.25">
      <c r="B692" s="19"/>
      <c r="C692" s="31"/>
      <c r="D692" s="89"/>
      <c r="E692" s="38"/>
      <c r="F692" s="37"/>
      <c r="G692" s="37"/>
      <c r="H692" s="37"/>
      <c r="I692" s="44"/>
      <c r="J692" s="44"/>
      <c r="K692" s="37"/>
      <c r="L692" s="45"/>
      <c r="M692" s="46"/>
      <c r="N692" s="50"/>
    </row>
    <row r="693" spans="2:14" x14ac:dyDescent="0.2">
      <c r="B693" s="18"/>
      <c r="C693" s="30"/>
      <c r="D693" s="22"/>
      <c r="E693" s="65"/>
      <c r="F693" s="65"/>
      <c r="G693" s="22"/>
      <c r="H693" s="22"/>
      <c r="I693" s="66"/>
      <c r="J693" s="66"/>
      <c r="K693" s="22"/>
      <c r="L693" s="67"/>
      <c r="M693" s="68"/>
      <c r="N693" s="49"/>
    </row>
    <row r="694" spans="2:14" ht="16" thickBot="1" x14ac:dyDescent="0.25">
      <c r="B694" s="19"/>
      <c r="C694" s="31"/>
      <c r="D694" s="89"/>
      <c r="E694" s="38"/>
      <c r="F694" s="37"/>
      <c r="G694" s="37"/>
      <c r="H694" s="37"/>
      <c r="I694" s="44"/>
      <c r="J694" s="44"/>
      <c r="K694" s="37"/>
      <c r="L694" s="45"/>
      <c r="M694" s="46"/>
      <c r="N694" s="50"/>
    </row>
    <row r="695" spans="2:14" x14ac:dyDescent="0.2">
      <c r="B695" s="18"/>
      <c r="C695" s="30"/>
      <c r="D695" s="22"/>
      <c r="E695" s="65"/>
      <c r="F695" s="65"/>
      <c r="G695" s="22"/>
      <c r="H695" s="22"/>
      <c r="I695" s="66"/>
      <c r="J695" s="66"/>
      <c r="K695" s="22"/>
      <c r="L695" s="67"/>
      <c r="M695" s="68"/>
      <c r="N695" s="49"/>
    </row>
    <row r="696" spans="2:14" ht="16" thickBot="1" x14ac:dyDescent="0.25">
      <c r="B696" s="19"/>
      <c r="C696" s="31"/>
      <c r="D696" s="89"/>
      <c r="E696" s="38"/>
      <c r="F696" s="37"/>
      <c r="G696" s="37"/>
      <c r="H696" s="37"/>
      <c r="I696" s="44"/>
      <c r="J696" s="44"/>
      <c r="K696" s="37"/>
      <c r="L696" s="45"/>
      <c r="M696" s="46"/>
      <c r="N696" s="50"/>
    </row>
    <row r="697" spans="2:14" x14ac:dyDescent="0.2">
      <c r="B697" s="18"/>
      <c r="C697" s="30"/>
      <c r="D697" s="22"/>
      <c r="E697" s="65"/>
      <c r="F697" s="65"/>
      <c r="G697" s="22"/>
      <c r="H697" s="22"/>
      <c r="I697" s="66"/>
      <c r="J697" s="66"/>
      <c r="K697" s="22"/>
      <c r="L697" s="67"/>
      <c r="M697" s="68"/>
      <c r="N697" s="49"/>
    </row>
    <row r="698" spans="2:14" ht="16" thickBot="1" x14ac:dyDescent="0.25">
      <c r="B698" s="19"/>
      <c r="C698" s="31"/>
      <c r="D698" s="89"/>
      <c r="E698" s="38"/>
      <c r="F698" s="37"/>
      <c r="G698" s="37"/>
      <c r="H698" s="37"/>
      <c r="I698" s="44"/>
      <c r="J698" s="44"/>
      <c r="K698" s="37"/>
      <c r="L698" s="45"/>
      <c r="M698" s="46"/>
      <c r="N698" s="50"/>
    </row>
    <row r="699" spans="2:14" x14ac:dyDescent="0.2">
      <c r="B699" s="18"/>
      <c r="C699" s="30"/>
      <c r="D699" s="22"/>
      <c r="E699" s="65"/>
      <c r="F699" s="65"/>
      <c r="G699" s="22"/>
      <c r="H699" s="22"/>
      <c r="I699" s="66"/>
      <c r="J699" s="66"/>
      <c r="K699" s="22"/>
      <c r="L699" s="67"/>
      <c r="M699" s="68"/>
      <c r="N699" s="49"/>
    </row>
    <row r="700" spans="2:14" ht="16" thickBot="1" x14ac:dyDescent="0.25">
      <c r="B700" s="19"/>
      <c r="C700" s="31"/>
      <c r="D700" s="89"/>
      <c r="E700" s="38"/>
      <c r="F700" s="37"/>
      <c r="G700" s="37"/>
      <c r="H700" s="37"/>
      <c r="I700" s="44"/>
      <c r="J700" s="44"/>
      <c r="K700" s="37"/>
      <c r="L700" s="45"/>
      <c r="M700" s="46"/>
      <c r="N700" s="50"/>
    </row>
    <row r="701" spans="2:14" x14ac:dyDescent="0.2">
      <c r="B701" s="18"/>
      <c r="C701" s="30"/>
      <c r="D701" s="22"/>
      <c r="E701" s="65"/>
      <c r="F701" s="65"/>
      <c r="G701" s="22"/>
      <c r="H701" s="22"/>
      <c r="I701" s="66"/>
      <c r="J701" s="66"/>
      <c r="K701" s="22"/>
      <c r="L701" s="67"/>
      <c r="M701" s="68"/>
      <c r="N701" s="49"/>
    </row>
    <row r="702" spans="2:14" ht="16" thickBot="1" x14ac:dyDescent="0.25">
      <c r="B702" s="19"/>
      <c r="C702" s="31"/>
      <c r="D702" s="89"/>
      <c r="E702" s="38"/>
      <c r="F702" s="37"/>
      <c r="G702" s="37"/>
      <c r="H702" s="37"/>
      <c r="I702" s="44"/>
      <c r="J702" s="44"/>
      <c r="K702" s="37"/>
      <c r="L702" s="45"/>
      <c r="M702" s="46"/>
      <c r="N702" s="50"/>
    </row>
    <row r="703" spans="2:14" x14ac:dyDescent="0.2">
      <c r="B703" s="18"/>
      <c r="C703" s="30"/>
      <c r="D703" s="22"/>
      <c r="E703" s="65"/>
      <c r="F703" s="65"/>
      <c r="G703" s="22"/>
      <c r="H703" s="22"/>
      <c r="I703" s="66"/>
      <c r="J703" s="66"/>
      <c r="K703" s="22"/>
      <c r="L703" s="67"/>
      <c r="M703" s="68"/>
      <c r="N703" s="49"/>
    </row>
    <row r="704" spans="2:14" ht="16" thickBot="1" x14ac:dyDescent="0.25">
      <c r="B704" s="19"/>
      <c r="C704" s="31"/>
      <c r="D704" s="89"/>
      <c r="E704" s="38"/>
      <c r="F704" s="37"/>
      <c r="G704" s="37"/>
      <c r="H704" s="37"/>
      <c r="I704" s="44"/>
      <c r="J704" s="44"/>
      <c r="K704" s="37"/>
      <c r="L704" s="45"/>
      <c r="M704" s="46"/>
      <c r="N704" s="50"/>
    </row>
    <row r="705" spans="2:14" x14ac:dyDescent="0.2">
      <c r="B705" s="18"/>
      <c r="C705" s="30"/>
      <c r="D705" s="22"/>
      <c r="E705" s="65"/>
      <c r="F705" s="65"/>
      <c r="G705" s="22"/>
      <c r="H705" s="22"/>
      <c r="I705" s="66"/>
      <c r="J705" s="66"/>
      <c r="K705" s="22"/>
      <c r="L705" s="67"/>
      <c r="M705" s="68"/>
      <c r="N705" s="49"/>
    </row>
    <row r="706" spans="2:14" ht="16" thickBot="1" x14ac:dyDescent="0.25">
      <c r="B706" s="19"/>
      <c r="C706" s="31"/>
      <c r="D706" s="89"/>
      <c r="E706" s="38"/>
      <c r="F706" s="37"/>
      <c r="G706" s="37"/>
      <c r="H706" s="37"/>
      <c r="I706" s="44"/>
      <c r="J706" s="44"/>
      <c r="K706" s="37"/>
      <c r="L706" s="45"/>
      <c r="M706" s="46"/>
      <c r="N706" s="50"/>
    </row>
    <row r="707" spans="2:14" x14ac:dyDescent="0.2">
      <c r="B707" s="18"/>
      <c r="C707" s="30"/>
      <c r="D707" s="22"/>
      <c r="E707" s="65"/>
      <c r="F707" s="65"/>
      <c r="G707" s="22"/>
      <c r="H707" s="22"/>
      <c r="I707" s="66"/>
      <c r="J707" s="66"/>
      <c r="K707" s="22"/>
      <c r="L707" s="67"/>
      <c r="M707" s="68"/>
      <c r="N707" s="49"/>
    </row>
    <row r="708" spans="2:14" ht="16" thickBot="1" x14ac:dyDescent="0.25">
      <c r="B708" s="19"/>
      <c r="C708" s="31"/>
      <c r="D708" s="89"/>
      <c r="E708" s="38"/>
      <c r="F708" s="37"/>
      <c r="G708" s="37"/>
      <c r="H708" s="37"/>
      <c r="I708" s="44"/>
      <c r="J708" s="44"/>
      <c r="K708" s="37"/>
      <c r="L708" s="45"/>
      <c r="M708" s="46"/>
      <c r="N708" s="50"/>
    </row>
    <row r="709" spans="2:14" x14ac:dyDescent="0.2">
      <c r="B709" s="18"/>
      <c r="C709" s="30"/>
      <c r="D709" s="22"/>
      <c r="E709" s="65"/>
      <c r="F709" s="65"/>
      <c r="G709" s="22"/>
      <c r="H709" s="22"/>
      <c r="I709" s="66"/>
      <c r="J709" s="66"/>
      <c r="K709" s="22"/>
      <c r="L709" s="67"/>
      <c r="M709" s="68"/>
      <c r="N709" s="49"/>
    </row>
    <row r="710" spans="2:14" ht="16" thickBot="1" x14ac:dyDescent="0.25">
      <c r="B710" s="19"/>
      <c r="C710" s="31"/>
      <c r="D710" s="89"/>
      <c r="E710" s="38"/>
      <c r="F710" s="37"/>
      <c r="G710" s="37"/>
      <c r="H710" s="37"/>
      <c r="I710" s="44"/>
      <c r="J710" s="44"/>
      <c r="K710" s="37"/>
      <c r="L710" s="45"/>
      <c r="M710" s="46"/>
      <c r="N710" s="50"/>
    </row>
    <row r="711" spans="2:14" x14ac:dyDescent="0.2">
      <c r="B711" s="18"/>
      <c r="C711" s="30"/>
      <c r="D711" s="22"/>
      <c r="E711" s="65"/>
      <c r="F711" s="65"/>
      <c r="G711" s="22"/>
      <c r="H711" s="22"/>
      <c r="I711" s="66"/>
      <c r="J711" s="66"/>
      <c r="K711" s="22"/>
      <c r="L711" s="67"/>
      <c r="M711" s="68"/>
      <c r="N711" s="49"/>
    </row>
    <row r="712" spans="2:14" ht="16" thickBot="1" x14ac:dyDescent="0.25">
      <c r="B712" s="19"/>
      <c r="C712" s="31"/>
      <c r="D712" s="89"/>
      <c r="E712" s="38"/>
      <c r="F712" s="37"/>
      <c r="G712" s="37"/>
      <c r="H712" s="37"/>
      <c r="I712" s="44"/>
      <c r="J712" s="44"/>
      <c r="K712" s="37"/>
      <c r="L712" s="45"/>
      <c r="M712" s="46"/>
      <c r="N712" s="50"/>
    </row>
    <row r="713" spans="2:14" x14ac:dyDescent="0.2">
      <c r="B713" s="18"/>
      <c r="C713" s="30"/>
      <c r="D713" s="22"/>
      <c r="E713" s="65"/>
      <c r="F713" s="65"/>
      <c r="G713" s="22"/>
      <c r="H713" s="22"/>
      <c r="I713" s="66"/>
      <c r="J713" s="66"/>
      <c r="K713" s="22"/>
      <c r="L713" s="67"/>
      <c r="M713" s="68"/>
      <c r="N713" s="49"/>
    </row>
    <row r="714" spans="2:14" ht="16" thickBot="1" x14ac:dyDescent="0.25">
      <c r="B714" s="19"/>
      <c r="C714" s="31"/>
      <c r="D714" s="89"/>
      <c r="E714" s="38"/>
      <c r="F714" s="37"/>
      <c r="G714" s="37"/>
      <c r="H714" s="37"/>
      <c r="I714" s="44"/>
      <c r="J714" s="44"/>
      <c r="K714" s="37"/>
      <c r="L714" s="45"/>
      <c r="M714" s="46"/>
      <c r="N714" s="50"/>
    </row>
    <row r="715" spans="2:14" x14ac:dyDescent="0.2">
      <c r="B715" s="18"/>
      <c r="C715" s="30"/>
      <c r="D715" s="22"/>
      <c r="E715" s="65"/>
      <c r="F715" s="65"/>
      <c r="G715" s="22"/>
      <c r="H715" s="22"/>
      <c r="I715" s="66"/>
      <c r="J715" s="66"/>
      <c r="K715" s="22"/>
      <c r="L715" s="67"/>
      <c r="M715" s="68"/>
      <c r="N715" s="49"/>
    </row>
    <row r="716" spans="2:14" ht="16" thickBot="1" x14ac:dyDescent="0.25">
      <c r="B716" s="19"/>
      <c r="C716" s="31"/>
      <c r="D716" s="89"/>
      <c r="E716" s="38"/>
      <c r="F716" s="37"/>
      <c r="G716" s="37"/>
      <c r="H716" s="37"/>
      <c r="I716" s="44"/>
      <c r="J716" s="44"/>
      <c r="K716" s="37"/>
      <c r="L716" s="45"/>
      <c r="M716" s="46"/>
      <c r="N716" s="50"/>
    </row>
    <row r="717" spans="2:14" x14ac:dyDescent="0.2">
      <c r="B717" s="18"/>
      <c r="C717" s="30"/>
      <c r="D717" s="22"/>
      <c r="E717" s="65"/>
      <c r="F717" s="65"/>
      <c r="G717" s="22"/>
      <c r="H717" s="22"/>
      <c r="I717" s="66"/>
      <c r="J717" s="66"/>
      <c r="K717" s="22"/>
      <c r="L717" s="67"/>
      <c r="M717" s="68"/>
      <c r="N717" s="49"/>
    </row>
    <row r="718" spans="2:14" ht="16" thickBot="1" x14ac:dyDescent="0.25">
      <c r="B718" s="19"/>
      <c r="C718" s="31"/>
      <c r="D718" s="89"/>
      <c r="E718" s="38"/>
      <c r="F718" s="37"/>
      <c r="G718" s="37"/>
      <c r="H718" s="37"/>
      <c r="I718" s="44"/>
      <c r="J718" s="44"/>
      <c r="K718" s="37"/>
      <c r="L718" s="45"/>
      <c r="M718" s="46"/>
      <c r="N718" s="50"/>
    </row>
    <row r="719" spans="2:14" x14ac:dyDescent="0.2">
      <c r="B719" s="18"/>
      <c r="C719" s="30"/>
      <c r="D719" s="22"/>
      <c r="E719" s="65"/>
      <c r="F719" s="65"/>
      <c r="G719" s="22"/>
      <c r="H719" s="22"/>
      <c r="I719" s="66"/>
      <c r="J719" s="66"/>
      <c r="K719" s="22"/>
      <c r="L719" s="67"/>
      <c r="M719" s="68"/>
      <c r="N719" s="49"/>
    </row>
    <row r="720" spans="2:14" ht="16" thickBot="1" x14ac:dyDescent="0.25">
      <c r="B720" s="19"/>
      <c r="C720" s="31"/>
      <c r="D720" s="89"/>
      <c r="E720" s="38"/>
      <c r="F720" s="37"/>
      <c r="G720" s="37"/>
      <c r="H720" s="37"/>
      <c r="I720" s="44"/>
      <c r="J720" s="44"/>
      <c r="K720" s="37"/>
      <c r="L720" s="45"/>
      <c r="M720" s="46"/>
      <c r="N720" s="50"/>
    </row>
    <row r="721" spans="2:14" x14ac:dyDescent="0.2">
      <c r="B721" s="18"/>
      <c r="C721" s="30"/>
      <c r="D721" s="22"/>
      <c r="E721" s="65"/>
      <c r="F721" s="65"/>
      <c r="G721" s="22"/>
      <c r="H721" s="22"/>
      <c r="I721" s="66"/>
      <c r="J721" s="66"/>
      <c r="K721" s="22"/>
      <c r="L721" s="67"/>
      <c r="M721" s="68"/>
      <c r="N721" s="49"/>
    </row>
    <row r="722" spans="2:14" ht="16" thickBot="1" x14ac:dyDescent="0.25">
      <c r="B722" s="19"/>
      <c r="C722" s="31"/>
      <c r="D722" s="89"/>
      <c r="E722" s="38"/>
      <c r="F722" s="37"/>
      <c r="G722" s="37"/>
      <c r="H722" s="37"/>
      <c r="I722" s="44"/>
      <c r="J722" s="44"/>
      <c r="K722" s="37"/>
      <c r="L722" s="45"/>
      <c r="M722" s="46"/>
      <c r="N722" s="50"/>
    </row>
    <row r="723" spans="2:14" x14ac:dyDescent="0.2">
      <c r="B723" s="18"/>
      <c r="C723" s="30"/>
      <c r="D723" s="22"/>
      <c r="E723" s="65"/>
      <c r="F723" s="65"/>
      <c r="G723" s="22"/>
      <c r="H723" s="22"/>
      <c r="I723" s="66"/>
      <c r="J723" s="66"/>
      <c r="K723" s="22"/>
      <c r="L723" s="67"/>
      <c r="M723" s="68"/>
      <c r="N723" s="49"/>
    </row>
    <row r="724" spans="2:14" ht="16" thickBot="1" x14ac:dyDescent="0.25">
      <c r="B724" s="19"/>
      <c r="C724" s="31"/>
      <c r="D724" s="89"/>
      <c r="E724" s="38"/>
      <c r="F724" s="37"/>
      <c r="G724" s="37"/>
      <c r="H724" s="37"/>
      <c r="I724" s="44"/>
      <c r="J724" s="44"/>
      <c r="K724" s="37"/>
      <c r="L724" s="45"/>
      <c r="M724" s="46"/>
      <c r="N724" s="50"/>
    </row>
    <row r="725" spans="2:14" x14ac:dyDescent="0.2">
      <c r="B725" s="18"/>
      <c r="C725" s="30"/>
      <c r="D725" s="22"/>
      <c r="E725" s="65"/>
      <c r="F725" s="65"/>
      <c r="G725" s="22"/>
      <c r="H725" s="22"/>
      <c r="I725" s="66"/>
      <c r="J725" s="66"/>
      <c r="K725" s="22"/>
      <c r="L725" s="67"/>
      <c r="M725" s="68"/>
      <c r="N725" s="49"/>
    </row>
    <row r="726" spans="2:14" ht="16" thickBot="1" x14ac:dyDescent="0.25">
      <c r="B726" s="19"/>
      <c r="C726" s="31"/>
      <c r="D726" s="89"/>
      <c r="E726" s="38"/>
      <c r="F726" s="37"/>
      <c r="G726" s="37"/>
      <c r="H726" s="37"/>
      <c r="I726" s="44"/>
      <c r="J726" s="44"/>
      <c r="K726" s="37"/>
      <c r="L726" s="45"/>
      <c r="M726" s="46"/>
      <c r="N726" s="50"/>
    </row>
    <row r="727" spans="2:14" x14ac:dyDescent="0.2">
      <c r="B727" s="18"/>
      <c r="C727" s="30"/>
      <c r="D727" s="22"/>
      <c r="E727" s="65"/>
      <c r="F727" s="65"/>
      <c r="G727" s="22"/>
      <c r="H727" s="22"/>
      <c r="I727" s="66"/>
      <c r="J727" s="66"/>
      <c r="K727" s="77"/>
      <c r="L727" s="77"/>
      <c r="M727" s="77"/>
      <c r="N727" s="49"/>
    </row>
  </sheetData>
  <mergeCells count="6">
    <mergeCell ref="E3:G3"/>
    <mergeCell ref="E4:G4"/>
    <mergeCell ref="K2:M2"/>
    <mergeCell ref="L3:M3"/>
    <mergeCell ref="D2:F2"/>
    <mergeCell ref="G2:I2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94BF-56C3-4E13-AB6E-830F1956C9DB}">
  <sheetPr>
    <pageSetUpPr fitToPage="1"/>
  </sheetPr>
  <dimension ref="A1:T34"/>
  <sheetViews>
    <sheetView zoomScale="65" zoomScaleNormal="65" workbookViewId="0">
      <selection activeCell="R2" sqref="R2"/>
    </sheetView>
  </sheetViews>
  <sheetFormatPr baseColWidth="10" defaultColWidth="8.83203125" defaultRowHeight="15" x14ac:dyDescent="0.2"/>
  <cols>
    <col min="1" max="1" width="28" customWidth="1"/>
    <col min="2" max="2" width="15.1640625" bestFit="1" customWidth="1"/>
    <col min="3" max="3" width="15.5" customWidth="1"/>
    <col min="4" max="4" width="14" customWidth="1"/>
    <col min="5" max="5" width="13" customWidth="1"/>
    <col min="6" max="6" width="12.33203125" customWidth="1"/>
    <col min="7" max="7" width="15.33203125" customWidth="1"/>
    <col min="8" max="8" width="12.1640625" customWidth="1"/>
    <col min="9" max="9" width="11.5" customWidth="1"/>
    <col min="10" max="10" width="11.83203125" customWidth="1"/>
    <col min="11" max="11" width="11.5" customWidth="1"/>
    <col min="12" max="12" width="11.1640625" customWidth="1"/>
    <col min="13" max="13" width="12.5" customWidth="1"/>
    <col min="14" max="14" width="42.5" customWidth="1"/>
    <col min="15" max="15" width="58" customWidth="1"/>
    <col min="16" max="16" width="14.33203125" customWidth="1"/>
    <col min="17" max="17" width="12.33203125" customWidth="1"/>
    <col min="18" max="18" width="15.1640625" customWidth="1"/>
    <col min="19" max="19" width="17.6640625" customWidth="1"/>
    <col min="20" max="20" width="16" customWidth="1"/>
  </cols>
  <sheetData>
    <row r="1" spans="1:20" ht="89" thickBot="1" x14ac:dyDescent="0.3">
      <c r="A1" s="94" t="s">
        <v>19</v>
      </c>
      <c r="B1" s="95" t="s">
        <v>615</v>
      </c>
      <c r="C1" s="96" t="s">
        <v>616</v>
      </c>
      <c r="D1" s="97" t="s">
        <v>617</v>
      </c>
      <c r="E1" s="98" t="s">
        <v>618</v>
      </c>
      <c r="F1" s="96" t="s">
        <v>619</v>
      </c>
      <c r="G1" s="99" t="s">
        <v>620</v>
      </c>
      <c r="H1" s="96" t="s">
        <v>621</v>
      </c>
      <c r="I1" s="99" t="s">
        <v>622</v>
      </c>
      <c r="J1" s="100" t="s">
        <v>623</v>
      </c>
      <c r="K1" s="99" t="s">
        <v>624</v>
      </c>
      <c r="L1" s="96" t="s">
        <v>625</v>
      </c>
      <c r="M1" s="101" t="s">
        <v>626</v>
      </c>
      <c r="N1" s="102" t="s">
        <v>627</v>
      </c>
      <c r="O1" s="103" t="s">
        <v>628</v>
      </c>
      <c r="P1" s="104" t="s">
        <v>629</v>
      </c>
      <c r="Q1" s="105" t="s">
        <v>630</v>
      </c>
      <c r="R1" s="99" t="s">
        <v>631</v>
      </c>
      <c r="S1" s="106" t="s">
        <v>632</v>
      </c>
      <c r="T1" s="106" t="s">
        <v>633</v>
      </c>
    </row>
    <row r="2" spans="1:20" ht="21" x14ac:dyDescent="0.25">
      <c r="A2" s="107" t="s">
        <v>70</v>
      </c>
      <c r="B2" s="108">
        <v>42030</v>
      </c>
      <c r="C2" s="109">
        <v>41848</v>
      </c>
      <c r="D2" s="110">
        <v>3</v>
      </c>
      <c r="E2" s="111">
        <v>90</v>
      </c>
      <c r="F2" s="112">
        <v>2.5</v>
      </c>
      <c r="G2" s="113">
        <v>105</v>
      </c>
      <c r="H2" s="112">
        <v>94.5</v>
      </c>
      <c r="I2" s="114">
        <v>6</v>
      </c>
      <c r="J2" s="115">
        <v>5.5</v>
      </c>
      <c r="K2" s="114">
        <v>7</v>
      </c>
      <c r="L2" s="112">
        <v>6.5</v>
      </c>
      <c r="M2" s="116">
        <v>603</v>
      </c>
      <c r="N2" s="117" t="s">
        <v>634</v>
      </c>
      <c r="O2" s="118"/>
      <c r="P2" s="119">
        <v>2</v>
      </c>
      <c r="Q2" s="120">
        <v>388</v>
      </c>
      <c r="R2" s="121">
        <v>58</v>
      </c>
      <c r="S2" s="122">
        <v>4</v>
      </c>
      <c r="T2" s="123">
        <v>5</v>
      </c>
    </row>
    <row r="3" spans="1:20" ht="21" x14ac:dyDescent="0.25">
      <c r="A3" s="124" t="s">
        <v>25</v>
      </c>
      <c r="B3" s="125">
        <v>41659</v>
      </c>
      <c r="C3" s="126">
        <v>41834</v>
      </c>
      <c r="D3" s="127">
        <v>2.5</v>
      </c>
      <c r="E3" s="128">
        <v>75</v>
      </c>
      <c r="F3" s="129">
        <v>2</v>
      </c>
      <c r="G3" s="130">
        <v>84</v>
      </c>
      <c r="H3" s="129">
        <v>73.5</v>
      </c>
      <c r="I3" s="131">
        <v>5.5</v>
      </c>
      <c r="J3" s="132">
        <v>5</v>
      </c>
      <c r="K3" s="131">
        <v>6.5</v>
      </c>
      <c r="L3" s="129">
        <v>6</v>
      </c>
      <c r="M3" s="133">
        <v>1665</v>
      </c>
      <c r="N3" s="134" t="s">
        <v>635</v>
      </c>
      <c r="O3" s="135"/>
      <c r="P3" s="136">
        <v>5</v>
      </c>
      <c r="Q3" s="137">
        <v>120</v>
      </c>
      <c r="R3" s="138">
        <v>75</v>
      </c>
      <c r="S3" s="139">
        <v>0</v>
      </c>
      <c r="T3" s="140">
        <v>0</v>
      </c>
    </row>
    <row r="4" spans="1:20" ht="21" x14ac:dyDescent="0.25">
      <c r="A4" s="124" t="s">
        <v>24</v>
      </c>
      <c r="B4" s="125">
        <v>42030</v>
      </c>
      <c r="C4" s="126">
        <v>41848</v>
      </c>
      <c r="D4" s="127">
        <v>3</v>
      </c>
      <c r="E4" s="128">
        <v>90</v>
      </c>
      <c r="F4" s="129">
        <v>2.5</v>
      </c>
      <c r="G4" s="130">
        <v>105</v>
      </c>
      <c r="H4" s="129">
        <v>94.5</v>
      </c>
      <c r="I4" s="131">
        <v>6</v>
      </c>
      <c r="J4" s="132">
        <v>5.5</v>
      </c>
      <c r="K4" s="131">
        <v>7</v>
      </c>
      <c r="L4" s="129">
        <v>6.5</v>
      </c>
      <c r="M4" s="133">
        <v>1118</v>
      </c>
      <c r="N4" s="134" t="s">
        <v>636</v>
      </c>
      <c r="O4" s="135"/>
      <c r="P4" s="136">
        <v>6</v>
      </c>
      <c r="Q4" s="137">
        <v>257</v>
      </c>
      <c r="R4" s="138">
        <v>145</v>
      </c>
      <c r="S4" s="139">
        <v>20</v>
      </c>
      <c r="T4" s="140">
        <v>0</v>
      </c>
    </row>
    <row r="5" spans="1:20" ht="21" x14ac:dyDescent="0.25">
      <c r="A5" s="124" t="s">
        <v>637</v>
      </c>
      <c r="B5" s="141"/>
      <c r="C5" s="126">
        <v>41960</v>
      </c>
      <c r="D5" s="127">
        <v>1</v>
      </c>
      <c r="E5" s="128">
        <v>40</v>
      </c>
      <c r="F5" s="129"/>
      <c r="G5" s="130">
        <v>63</v>
      </c>
      <c r="H5" s="129"/>
      <c r="I5" s="131">
        <v>4</v>
      </c>
      <c r="J5" s="132"/>
      <c r="K5" s="131">
        <v>5</v>
      </c>
      <c r="L5" s="129"/>
      <c r="M5" s="133">
        <v>954</v>
      </c>
      <c r="N5" s="134" t="s">
        <v>638</v>
      </c>
      <c r="O5" s="135"/>
      <c r="P5" s="136">
        <v>0</v>
      </c>
      <c r="Q5" s="137">
        <v>10</v>
      </c>
      <c r="R5" s="138">
        <v>35</v>
      </c>
      <c r="S5" s="139">
        <v>10</v>
      </c>
      <c r="T5" s="140">
        <v>20</v>
      </c>
    </row>
    <row r="6" spans="1:20" ht="21" x14ac:dyDescent="0.25">
      <c r="A6" s="124" t="s">
        <v>639</v>
      </c>
      <c r="B6" s="125">
        <v>42030</v>
      </c>
      <c r="C6" s="126" t="s">
        <v>640</v>
      </c>
      <c r="D6" s="127">
        <v>3</v>
      </c>
      <c r="E6" s="128">
        <v>90</v>
      </c>
      <c r="F6" s="142">
        <v>2.5</v>
      </c>
      <c r="G6" s="130">
        <v>84</v>
      </c>
      <c r="H6" s="129">
        <v>73.5</v>
      </c>
      <c r="I6" s="131">
        <v>6</v>
      </c>
      <c r="J6" s="132">
        <v>5.5</v>
      </c>
      <c r="K6" s="131">
        <v>7</v>
      </c>
      <c r="L6" s="129">
        <v>6.5</v>
      </c>
      <c r="M6" s="133">
        <v>1770</v>
      </c>
      <c r="N6" s="134" t="s">
        <v>641</v>
      </c>
      <c r="O6" s="135"/>
      <c r="P6" s="136">
        <v>7</v>
      </c>
      <c r="Q6" s="137">
        <v>340</v>
      </c>
      <c r="R6" s="138">
        <v>215</v>
      </c>
      <c r="S6" s="139">
        <v>10</v>
      </c>
      <c r="T6" s="140">
        <v>20</v>
      </c>
    </row>
    <row r="7" spans="1:20" ht="21" x14ac:dyDescent="0.25">
      <c r="A7" s="124" t="s">
        <v>58</v>
      </c>
      <c r="B7" s="141"/>
      <c r="C7" s="126">
        <v>41939</v>
      </c>
      <c r="D7" s="127">
        <v>1</v>
      </c>
      <c r="E7" s="128">
        <v>40</v>
      </c>
      <c r="F7" s="129"/>
      <c r="G7" s="130">
        <v>63</v>
      </c>
      <c r="H7" s="129">
        <v>63</v>
      </c>
      <c r="I7" s="131">
        <v>4</v>
      </c>
      <c r="J7" s="132">
        <v>4</v>
      </c>
      <c r="K7" s="131">
        <v>5</v>
      </c>
      <c r="L7" s="129">
        <v>5</v>
      </c>
      <c r="M7" s="133">
        <v>2358</v>
      </c>
      <c r="N7" s="134" t="s">
        <v>642</v>
      </c>
      <c r="O7" s="135"/>
      <c r="P7" s="136">
        <v>2</v>
      </c>
      <c r="Q7" s="137">
        <v>1058</v>
      </c>
      <c r="R7" s="138">
        <v>62</v>
      </c>
      <c r="S7" s="139">
        <v>5</v>
      </c>
      <c r="T7" s="140">
        <v>5</v>
      </c>
    </row>
    <row r="8" spans="1:20" ht="21" x14ac:dyDescent="0.25">
      <c r="A8" s="124" t="s">
        <v>154</v>
      </c>
      <c r="B8" s="141"/>
      <c r="C8" s="126" t="s">
        <v>640</v>
      </c>
      <c r="D8" s="143">
        <v>3</v>
      </c>
      <c r="E8" s="128">
        <v>90</v>
      </c>
      <c r="F8" s="129">
        <v>3</v>
      </c>
      <c r="G8" s="130">
        <v>105</v>
      </c>
      <c r="H8" s="129">
        <v>94.5</v>
      </c>
      <c r="I8" s="131">
        <v>6</v>
      </c>
      <c r="J8" s="132">
        <v>6</v>
      </c>
      <c r="K8" s="131">
        <v>7</v>
      </c>
      <c r="L8" s="129">
        <v>7</v>
      </c>
      <c r="M8" s="133">
        <v>2059</v>
      </c>
      <c r="N8" s="134" t="s">
        <v>643</v>
      </c>
      <c r="O8" s="135"/>
      <c r="P8" s="136">
        <v>14</v>
      </c>
      <c r="Q8" s="137">
        <v>886</v>
      </c>
      <c r="R8" s="138">
        <v>445</v>
      </c>
      <c r="S8" s="139">
        <v>60</v>
      </c>
      <c r="T8" s="140">
        <v>0</v>
      </c>
    </row>
    <row r="9" spans="1:20" ht="21" x14ac:dyDescent="0.25">
      <c r="A9" s="124" t="s">
        <v>644</v>
      </c>
      <c r="B9" s="125">
        <v>42030</v>
      </c>
      <c r="C9" s="126">
        <v>41848</v>
      </c>
      <c r="D9" s="127">
        <v>3</v>
      </c>
      <c r="E9" s="128">
        <v>90</v>
      </c>
      <c r="F9" s="129">
        <v>2.5</v>
      </c>
      <c r="G9" s="130">
        <v>105</v>
      </c>
      <c r="H9" s="129">
        <v>94.5</v>
      </c>
      <c r="I9" s="131">
        <v>6</v>
      </c>
      <c r="J9" s="132">
        <v>5.5</v>
      </c>
      <c r="K9" s="131">
        <v>7</v>
      </c>
      <c r="L9" s="129">
        <v>6.5</v>
      </c>
      <c r="M9" s="133">
        <v>2886</v>
      </c>
      <c r="N9" s="134" t="s">
        <v>645</v>
      </c>
      <c r="O9" s="135"/>
      <c r="P9" s="136">
        <v>5</v>
      </c>
      <c r="Q9" s="137">
        <v>3188</v>
      </c>
      <c r="R9" s="138">
        <v>601</v>
      </c>
      <c r="S9" s="139">
        <v>30</v>
      </c>
      <c r="T9" s="140">
        <v>10</v>
      </c>
    </row>
    <row r="10" spans="1:20" ht="21" x14ac:dyDescent="0.25">
      <c r="A10" s="124" t="s">
        <v>646</v>
      </c>
      <c r="B10" s="125">
        <v>42030</v>
      </c>
      <c r="C10" s="126">
        <v>41848</v>
      </c>
      <c r="D10" s="127">
        <v>3</v>
      </c>
      <c r="E10" s="128">
        <v>90</v>
      </c>
      <c r="F10" s="129">
        <v>2.5</v>
      </c>
      <c r="G10" s="130">
        <v>73.5</v>
      </c>
      <c r="H10" s="129">
        <v>73.5</v>
      </c>
      <c r="I10" s="131">
        <v>6</v>
      </c>
      <c r="J10" s="132">
        <v>5.5</v>
      </c>
      <c r="K10" s="131">
        <v>7</v>
      </c>
      <c r="L10" s="129">
        <v>6.5</v>
      </c>
      <c r="M10" s="133">
        <v>2176</v>
      </c>
      <c r="N10" s="134" t="s">
        <v>647</v>
      </c>
      <c r="O10" s="144" t="s">
        <v>648</v>
      </c>
      <c r="P10" s="136">
        <v>15</v>
      </c>
      <c r="Q10" s="137">
        <v>27</v>
      </c>
      <c r="R10" s="138">
        <v>260</v>
      </c>
      <c r="S10" s="139">
        <v>30</v>
      </c>
      <c r="T10" s="140">
        <v>25</v>
      </c>
    </row>
    <row r="11" spans="1:20" ht="21" x14ac:dyDescent="0.25">
      <c r="A11" s="124" t="s">
        <v>67</v>
      </c>
      <c r="B11" s="125">
        <v>42030</v>
      </c>
      <c r="C11" s="126">
        <v>41848</v>
      </c>
      <c r="D11" s="127">
        <v>3</v>
      </c>
      <c r="E11" s="128">
        <v>90</v>
      </c>
      <c r="F11" s="129">
        <v>2.5</v>
      </c>
      <c r="G11" s="130">
        <v>94.5</v>
      </c>
      <c r="H11" s="129">
        <v>94.5</v>
      </c>
      <c r="I11" s="131">
        <v>6</v>
      </c>
      <c r="J11" s="132">
        <v>5.5</v>
      </c>
      <c r="K11" s="131">
        <v>7</v>
      </c>
      <c r="L11" s="129">
        <v>6.5</v>
      </c>
      <c r="M11" s="133">
        <v>750</v>
      </c>
      <c r="N11" s="134" t="s">
        <v>649</v>
      </c>
      <c r="O11" s="144" t="s">
        <v>648</v>
      </c>
      <c r="P11" s="136">
        <v>6</v>
      </c>
      <c r="Q11" s="137">
        <v>3494</v>
      </c>
      <c r="R11" s="138">
        <v>145</v>
      </c>
      <c r="S11" s="139">
        <v>20</v>
      </c>
      <c r="T11" s="140">
        <v>15</v>
      </c>
    </row>
    <row r="12" spans="1:20" ht="21" x14ac:dyDescent="0.25">
      <c r="A12" s="124" t="s">
        <v>86</v>
      </c>
      <c r="B12" s="125">
        <v>42024</v>
      </c>
      <c r="C12" s="126">
        <v>41834</v>
      </c>
      <c r="D12" s="127">
        <v>3</v>
      </c>
      <c r="E12" s="128">
        <v>90</v>
      </c>
      <c r="F12" s="129">
        <v>2.5</v>
      </c>
      <c r="G12" s="130">
        <v>105</v>
      </c>
      <c r="H12" s="129">
        <v>94.5</v>
      </c>
      <c r="I12" s="131">
        <v>6</v>
      </c>
      <c r="J12" s="132">
        <v>5.5</v>
      </c>
      <c r="K12" s="131">
        <v>7</v>
      </c>
      <c r="L12" s="129">
        <v>6.5</v>
      </c>
      <c r="M12" s="133">
        <v>2141</v>
      </c>
      <c r="N12" s="134" t="s">
        <v>650</v>
      </c>
      <c r="O12" s="135"/>
      <c r="P12" s="136">
        <v>7</v>
      </c>
      <c r="Q12" s="137">
        <v>220</v>
      </c>
      <c r="R12" s="138">
        <v>300</v>
      </c>
      <c r="S12" s="139">
        <v>80</v>
      </c>
      <c r="T12" s="140">
        <v>25</v>
      </c>
    </row>
    <row r="13" spans="1:20" ht="21" x14ac:dyDescent="0.25">
      <c r="A13" s="124" t="s">
        <v>651</v>
      </c>
      <c r="B13" s="125">
        <v>42024</v>
      </c>
      <c r="C13" s="126">
        <v>41834</v>
      </c>
      <c r="D13" s="127">
        <v>3</v>
      </c>
      <c r="E13" s="128">
        <v>90</v>
      </c>
      <c r="F13" s="129">
        <v>2.5</v>
      </c>
      <c r="G13" s="130">
        <v>105</v>
      </c>
      <c r="H13" s="129">
        <v>94.5</v>
      </c>
      <c r="I13" s="131">
        <v>6</v>
      </c>
      <c r="J13" s="132">
        <v>5.5</v>
      </c>
      <c r="K13" s="131">
        <v>7</v>
      </c>
      <c r="L13" s="129">
        <v>6.5</v>
      </c>
      <c r="M13" s="133">
        <v>873</v>
      </c>
      <c r="N13" s="134" t="s">
        <v>636</v>
      </c>
      <c r="O13" s="135"/>
      <c r="P13" s="136">
        <v>22</v>
      </c>
      <c r="Q13" s="137">
        <v>220</v>
      </c>
      <c r="R13" s="138">
        <v>280</v>
      </c>
      <c r="S13" s="139">
        <v>40</v>
      </c>
      <c r="T13" s="140">
        <v>20</v>
      </c>
    </row>
    <row r="14" spans="1:20" ht="21" x14ac:dyDescent="0.25">
      <c r="A14" s="124" t="s">
        <v>152</v>
      </c>
      <c r="B14" s="125">
        <v>42030</v>
      </c>
      <c r="C14" s="126">
        <v>41848</v>
      </c>
      <c r="D14" s="127">
        <v>3</v>
      </c>
      <c r="E14" s="128">
        <v>90</v>
      </c>
      <c r="F14" s="129">
        <v>2.5</v>
      </c>
      <c r="G14" s="130"/>
      <c r="H14" s="129"/>
      <c r="I14" s="145"/>
      <c r="J14" s="132"/>
      <c r="K14" s="131"/>
      <c r="L14" s="129"/>
      <c r="M14" s="133">
        <v>56</v>
      </c>
      <c r="N14" s="134" t="s">
        <v>652</v>
      </c>
      <c r="O14" s="135"/>
      <c r="P14" s="136"/>
      <c r="Q14" s="137"/>
      <c r="R14" s="138"/>
      <c r="S14" s="139">
        <v>0</v>
      </c>
      <c r="T14" s="140">
        <v>0</v>
      </c>
    </row>
    <row r="15" spans="1:20" ht="21" x14ac:dyDescent="0.25">
      <c r="A15" s="124" t="s">
        <v>89</v>
      </c>
      <c r="B15" s="141"/>
      <c r="C15" s="126">
        <v>41981</v>
      </c>
      <c r="D15" s="127">
        <v>1</v>
      </c>
      <c r="E15" s="128">
        <v>40</v>
      </c>
      <c r="F15" s="129"/>
      <c r="G15" s="130">
        <v>63</v>
      </c>
      <c r="H15" s="129">
        <v>42</v>
      </c>
      <c r="I15" s="131">
        <v>4</v>
      </c>
      <c r="J15" s="132">
        <v>4</v>
      </c>
      <c r="K15" s="131">
        <v>5</v>
      </c>
      <c r="L15" s="129">
        <v>5</v>
      </c>
      <c r="M15" s="133">
        <v>1449</v>
      </c>
      <c r="N15" s="134" t="s">
        <v>653</v>
      </c>
      <c r="O15" s="135"/>
      <c r="P15" s="136">
        <v>0</v>
      </c>
      <c r="Q15" s="137">
        <v>274</v>
      </c>
      <c r="R15" s="138">
        <v>40</v>
      </c>
      <c r="S15" s="139">
        <v>10</v>
      </c>
      <c r="T15" s="140">
        <v>20</v>
      </c>
    </row>
    <row r="16" spans="1:20" ht="21" x14ac:dyDescent="0.25">
      <c r="A16" s="124" t="s">
        <v>110</v>
      </c>
      <c r="B16" s="125">
        <v>42024</v>
      </c>
      <c r="C16" s="126">
        <v>41834</v>
      </c>
      <c r="D16" s="127">
        <v>3</v>
      </c>
      <c r="E16" s="128">
        <v>90</v>
      </c>
      <c r="F16" s="129">
        <v>2.5</v>
      </c>
      <c r="G16" s="130">
        <v>105</v>
      </c>
      <c r="H16" s="129">
        <v>94.5</v>
      </c>
      <c r="I16" s="131">
        <v>6</v>
      </c>
      <c r="J16" s="132">
        <v>5.5</v>
      </c>
      <c r="K16" s="131">
        <v>7</v>
      </c>
      <c r="L16" s="129">
        <v>6.5</v>
      </c>
      <c r="M16" s="133">
        <v>1528</v>
      </c>
      <c r="N16" s="134" t="s">
        <v>654</v>
      </c>
      <c r="O16" s="135"/>
      <c r="P16" s="136">
        <v>5</v>
      </c>
      <c r="Q16" s="137">
        <v>2859</v>
      </c>
      <c r="R16" s="138">
        <v>382</v>
      </c>
      <c r="S16" s="139">
        <v>10</v>
      </c>
      <c r="T16" s="140">
        <v>15</v>
      </c>
    </row>
    <row r="17" spans="1:20" ht="21" x14ac:dyDescent="0.25">
      <c r="A17" s="124" t="s">
        <v>118</v>
      </c>
      <c r="B17" s="125">
        <v>42024</v>
      </c>
      <c r="C17" s="126">
        <v>41834</v>
      </c>
      <c r="D17" s="127">
        <v>3</v>
      </c>
      <c r="E17" s="128">
        <v>90</v>
      </c>
      <c r="F17" s="129">
        <v>2.5</v>
      </c>
      <c r="G17" s="130">
        <v>105</v>
      </c>
      <c r="H17" s="129">
        <v>94.5</v>
      </c>
      <c r="I17" s="131">
        <v>6</v>
      </c>
      <c r="J17" s="132">
        <v>5.5</v>
      </c>
      <c r="K17" s="131">
        <v>7</v>
      </c>
      <c r="L17" s="129">
        <v>6.5</v>
      </c>
      <c r="M17" s="133">
        <v>218</v>
      </c>
      <c r="N17" s="134" t="s">
        <v>655</v>
      </c>
      <c r="O17" s="135"/>
      <c r="P17" s="136">
        <v>1</v>
      </c>
      <c r="Q17" s="137">
        <v>1425</v>
      </c>
      <c r="R17" s="138">
        <v>60</v>
      </c>
      <c r="S17" s="139">
        <v>10</v>
      </c>
      <c r="T17" s="140">
        <v>2</v>
      </c>
    </row>
    <row r="18" spans="1:20" ht="21" x14ac:dyDescent="0.25">
      <c r="A18" s="124" t="s">
        <v>107</v>
      </c>
      <c r="B18" s="125">
        <v>42030</v>
      </c>
      <c r="C18" s="126">
        <v>41848</v>
      </c>
      <c r="D18" s="127">
        <v>3</v>
      </c>
      <c r="E18" s="128">
        <v>90</v>
      </c>
      <c r="F18" s="129">
        <v>2.5</v>
      </c>
      <c r="G18" s="130">
        <v>105</v>
      </c>
      <c r="H18" s="129">
        <v>94.5</v>
      </c>
      <c r="I18" s="131">
        <v>6</v>
      </c>
      <c r="J18" s="132">
        <v>5.5</v>
      </c>
      <c r="K18" s="131">
        <v>7</v>
      </c>
      <c r="L18" s="129">
        <v>6.5</v>
      </c>
      <c r="M18" s="133">
        <v>475</v>
      </c>
      <c r="N18" s="134" t="s">
        <v>645</v>
      </c>
      <c r="O18" s="135"/>
      <c r="P18" s="136">
        <v>5</v>
      </c>
      <c r="Q18" s="137">
        <v>1496</v>
      </c>
      <c r="R18" s="138">
        <v>80</v>
      </c>
      <c r="S18" s="139">
        <v>80</v>
      </c>
      <c r="T18" s="140">
        <v>20</v>
      </c>
    </row>
    <row r="19" spans="1:20" ht="21" x14ac:dyDescent="0.25">
      <c r="A19" s="146" t="s">
        <v>164</v>
      </c>
      <c r="B19" s="147"/>
      <c r="C19" s="126" t="s">
        <v>640</v>
      </c>
      <c r="D19" s="143">
        <v>2</v>
      </c>
      <c r="E19" s="128">
        <v>60</v>
      </c>
      <c r="F19" s="142">
        <v>2</v>
      </c>
      <c r="G19" s="130">
        <v>52.5</v>
      </c>
      <c r="H19" s="129">
        <v>52.5</v>
      </c>
      <c r="I19" s="131">
        <v>5</v>
      </c>
      <c r="J19" s="132">
        <v>5</v>
      </c>
      <c r="K19" s="131">
        <v>6.5</v>
      </c>
      <c r="L19" s="129">
        <v>6.5</v>
      </c>
      <c r="M19" s="133">
        <v>2978</v>
      </c>
      <c r="N19" s="134" t="s">
        <v>656</v>
      </c>
      <c r="O19" s="144" t="s">
        <v>648</v>
      </c>
      <c r="P19" s="136">
        <v>17</v>
      </c>
      <c r="Q19" s="137">
        <v>120</v>
      </c>
      <c r="R19" s="138">
        <v>342</v>
      </c>
      <c r="S19" s="139">
        <v>0</v>
      </c>
      <c r="T19" s="140">
        <v>230</v>
      </c>
    </row>
    <row r="20" spans="1:20" ht="21" x14ac:dyDescent="0.25">
      <c r="A20" s="124" t="s">
        <v>68</v>
      </c>
      <c r="B20" s="125">
        <v>42030</v>
      </c>
      <c r="C20" s="126">
        <v>41848</v>
      </c>
      <c r="D20" s="127">
        <v>3</v>
      </c>
      <c r="E20" s="128">
        <v>90</v>
      </c>
      <c r="F20" s="129">
        <v>2.5</v>
      </c>
      <c r="G20" s="130">
        <v>105</v>
      </c>
      <c r="H20" s="129">
        <v>94.5</v>
      </c>
      <c r="I20" s="131">
        <v>6</v>
      </c>
      <c r="J20" s="132">
        <v>5.5</v>
      </c>
      <c r="K20" s="131">
        <v>7</v>
      </c>
      <c r="L20" s="129">
        <v>6.5</v>
      </c>
      <c r="M20" s="133">
        <v>795</v>
      </c>
      <c r="N20" s="134" t="s">
        <v>657</v>
      </c>
      <c r="O20" s="135"/>
      <c r="P20" s="136">
        <v>1</v>
      </c>
      <c r="Q20" s="137">
        <v>755</v>
      </c>
      <c r="R20" s="138">
        <v>125</v>
      </c>
      <c r="S20" s="139">
        <v>30</v>
      </c>
      <c r="T20" s="140">
        <v>13</v>
      </c>
    </row>
    <row r="21" spans="1:20" ht="21" x14ac:dyDescent="0.25">
      <c r="A21" s="124" t="s">
        <v>658</v>
      </c>
      <c r="B21" s="141"/>
      <c r="C21" s="126">
        <v>41955</v>
      </c>
      <c r="D21" s="127">
        <v>1</v>
      </c>
      <c r="E21" s="128">
        <v>40</v>
      </c>
      <c r="F21" s="129" t="s">
        <v>640</v>
      </c>
      <c r="G21" s="130">
        <v>63</v>
      </c>
      <c r="H21" s="129">
        <v>63</v>
      </c>
      <c r="I21" s="131">
        <v>4</v>
      </c>
      <c r="J21" s="132">
        <v>4</v>
      </c>
      <c r="K21" s="131">
        <v>5.5</v>
      </c>
      <c r="L21" s="129">
        <v>5.5</v>
      </c>
      <c r="M21" s="133">
        <v>1980</v>
      </c>
      <c r="N21" s="134" t="s">
        <v>659</v>
      </c>
      <c r="O21" s="135"/>
      <c r="P21" s="136">
        <v>0</v>
      </c>
      <c r="Q21" s="137">
        <v>724</v>
      </c>
      <c r="R21" s="138">
        <v>130</v>
      </c>
      <c r="S21" s="139">
        <v>38</v>
      </c>
      <c r="T21" s="140">
        <v>35</v>
      </c>
    </row>
    <row r="22" spans="1:20" ht="21" x14ac:dyDescent="0.25">
      <c r="A22" s="124" t="s">
        <v>109</v>
      </c>
      <c r="B22" s="125">
        <v>42024</v>
      </c>
      <c r="C22" s="126">
        <v>41834</v>
      </c>
      <c r="D22" s="127">
        <v>3</v>
      </c>
      <c r="E22" s="128">
        <v>90</v>
      </c>
      <c r="F22" s="129">
        <v>2.5</v>
      </c>
      <c r="G22" s="130">
        <v>105</v>
      </c>
      <c r="H22" s="129">
        <v>94.5</v>
      </c>
      <c r="I22" s="131">
        <v>6</v>
      </c>
      <c r="J22" s="132">
        <v>5.5</v>
      </c>
      <c r="K22" s="131">
        <v>7</v>
      </c>
      <c r="L22" s="129">
        <v>6.5</v>
      </c>
      <c r="M22" s="133">
        <v>1361</v>
      </c>
      <c r="N22" s="134" t="s">
        <v>660</v>
      </c>
      <c r="O22" s="135"/>
      <c r="P22" s="136">
        <v>0</v>
      </c>
      <c r="Q22" s="137">
        <v>2627</v>
      </c>
      <c r="R22" s="138">
        <v>340</v>
      </c>
      <c r="S22" s="139">
        <v>30</v>
      </c>
      <c r="T22" s="140">
        <v>5</v>
      </c>
    </row>
    <row r="23" spans="1:20" ht="21" x14ac:dyDescent="0.25">
      <c r="A23" s="124" t="s">
        <v>56</v>
      </c>
      <c r="B23" s="125">
        <v>42024</v>
      </c>
      <c r="C23" s="126">
        <v>41834</v>
      </c>
      <c r="D23" s="127">
        <v>3</v>
      </c>
      <c r="E23" s="128">
        <v>90</v>
      </c>
      <c r="F23" s="129">
        <v>2.5</v>
      </c>
      <c r="G23" s="130">
        <v>94.5</v>
      </c>
      <c r="H23" s="129">
        <v>84</v>
      </c>
      <c r="I23" s="131">
        <v>6</v>
      </c>
      <c r="J23" s="132">
        <v>5.5</v>
      </c>
      <c r="K23" s="131">
        <v>7</v>
      </c>
      <c r="L23" s="129">
        <v>6.5</v>
      </c>
      <c r="M23" s="133">
        <v>2035</v>
      </c>
      <c r="N23" s="134" t="s">
        <v>661</v>
      </c>
      <c r="O23" s="135"/>
      <c r="P23" s="136">
        <v>12</v>
      </c>
      <c r="Q23" s="137">
        <v>216</v>
      </c>
      <c r="R23" s="138">
        <v>285</v>
      </c>
      <c r="S23" s="139">
        <v>30</v>
      </c>
      <c r="T23" s="140">
        <v>25</v>
      </c>
    </row>
    <row r="24" spans="1:20" ht="21" x14ac:dyDescent="0.25">
      <c r="A24" s="124" t="s">
        <v>662</v>
      </c>
      <c r="B24" s="125">
        <v>42024</v>
      </c>
      <c r="C24" s="126">
        <v>41834</v>
      </c>
      <c r="D24" s="127">
        <v>3</v>
      </c>
      <c r="E24" s="128">
        <v>90</v>
      </c>
      <c r="F24" s="129">
        <v>2.5</v>
      </c>
      <c r="G24" s="130">
        <v>105</v>
      </c>
      <c r="H24" s="129">
        <v>94.5</v>
      </c>
      <c r="I24" s="131">
        <v>6</v>
      </c>
      <c r="J24" s="132">
        <v>5.5</v>
      </c>
      <c r="K24" s="131">
        <v>7</v>
      </c>
      <c r="L24" s="129">
        <v>6.5</v>
      </c>
      <c r="M24" s="133">
        <v>2937</v>
      </c>
      <c r="N24" s="134" t="s">
        <v>663</v>
      </c>
      <c r="O24" s="135"/>
      <c r="P24" s="136">
        <v>8</v>
      </c>
      <c r="Q24" s="137">
        <v>2044</v>
      </c>
      <c r="R24" s="138">
        <v>483</v>
      </c>
      <c r="S24" s="139">
        <v>70</v>
      </c>
      <c r="T24" s="140">
        <v>40</v>
      </c>
    </row>
    <row r="25" spans="1:20" ht="21" x14ac:dyDescent="0.25">
      <c r="A25" s="124" t="s">
        <v>65</v>
      </c>
      <c r="B25" s="125">
        <v>42024</v>
      </c>
      <c r="C25" s="126" t="s">
        <v>640</v>
      </c>
      <c r="D25" s="127">
        <v>1.5</v>
      </c>
      <c r="E25" s="128">
        <v>60</v>
      </c>
      <c r="F25" s="142">
        <v>1</v>
      </c>
      <c r="G25" s="130">
        <v>63</v>
      </c>
      <c r="H25" s="129">
        <v>63</v>
      </c>
      <c r="I25" s="131">
        <v>4.5</v>
      </c>
      <c r="J25" s="132">
        <v>4</v>
      </c>
      <c r="K25" s="131">
        <v>5.5</v>
      </c>
      <c r="L25" s="129">
        <v>5</v>
      </c>
      <c r="M25" s="133">
        <v>750</v>
      </c>
      <c r="N25" s="134" t="s">
        <v>664</v>
      </c>
      <c r="O25" s="144" t="s">
        <v>648</v>
      </c>
      <c r="P25" s="136">
        <v>4</v>
      </c>
      <c r="Q25" s="137">
        <v>5</v>
      </c>
      <c r="R25" s="138">
        <v>35</v>
      </c>
      <c r="S25" s="139">
        <v>10</v>
      </c>
      <c r="T25" s="140">
        <v>0</v>
      </c>
    </row>
    <row r="26" spans="1:20" ht="21" x14ac:dyDescent="0.25">
      <c r="A26" s="124" t="s">
        <v>108</v>
      </c>
      <c r="B26" s="125">
        <v>42024</v>
      </c>
      <c r="C26" s="126">
        <v>41834</v>
      </c>
      <c r="D26" s="127">
        <v>3</v>
      </c>
      <c r="E26" s="128">
        <v>90</v>
      </c>
      <c r="F26" s="129">
        <v>2.5</v>
      </c>
      <c r="G26" s="130">
        <v>105</v>
      </c>
      <c r="H26" s="129">
        <v>94.5</v>
      </c>
      <c r="I26" s="131">
        <v>6</v>
      </c>
      <c r="J26" s="132">
        <v>5.5</v>
      </c>
      <c r="K26" s="131">
        <v>7</v>
      </c>
      <c r="L26" s="129">
        <v>6.5</v>
      </c>
      <c r="M26" s="133">
        <v>892</v>
      </c>
      <c r="N26" s="134" t="s">
        <v>665</v>
      </c>
      <c r="O26" s="135"/>
      <c r="P26" s="136">
        <v>3</v>
      </c>
      <c r="Q26" s="137">
        <v>2915</v>
      </c>
      <c r="R26" s="138">
        <v>255</v>
      </c>
      <c r="S26" s="139">
        <v>165</v>
      </c>
      <c r="T26" s="140">
        <v>10</v>
      </c>
    </row>
    <row r="27" spans="1:20" ht="21" x14ac:dyDescent="0.25">
      <c r="A27" s="146" t="s">
        <v>162</v>
      </c>
      <c r="B27" s="125">
        <v>42030</v>
      </c>
      <c r="C27" s="126">
        <v>41848</v>
      </c>
      <c r="D27" s="127">
        <v>3</v>
      </c>
      <c r="E27" s="128">
        <v>90</v>
      </c>
      <c r="F27" s="129">
        <v>2.5</v>
      </c>
      <c r="G27" s="130">
        <v>73.5</v>
      </c>
      <c r="H27" s="129">
        <v>73.5</v>
      </c>
      <c r="I27" s="131">
        <v>6</v>
      </c>
      <c r="J27" s="132">
        <v>5.5</v>
      </c>
      <c r="K27" s="131">
        <v>7</v>
      </c>
      <c r="L27" s="129">
        <v>6.5</v>
      </c>
      <c r="M27" s="133">
        <v>1058</v>
      </c>
      <c r="N27" s="134" t="s">
        <v>666</v>
      </c>
      <c r="O27" s="144" t="s">
        <v>648</v>
      </c>
      <c r="P27" s="136">
        <v>11</v>
      </c>
      <c r="Q27" s="137">
        <v>13</v>
      </c>
      <c r="R27" s="138">
        <v>165</v>
      </c>
      <c r="S27" s="139">
        <v>0</v>
      </c>
      <c r="T27" s="140">
        <v>20</v>
      </c>
    </row>
    <row r="28" spans="1:20" ht="21" x14ac:dyDescent="0.25">
      <c r="A28" s="124" t="s">
        <v>26</v>
      </c>
      <c r="B28" s="125">
        <v>42024</v>
      </c>
      <c r="C28" s="126">
        <v>41834</v>
      </c>
      <c r="D28" s="127">
        <v>3</v>
      </c>
      <c r="E28" s="128">
        <v>90</v>
      </c>
      <c r="F28" s="129">
        <v>2.5</v>
      </c>
      <c r="G28" s="130">
        <v>105</v>
      </c>
      <c r="H28" s="129">
        <v>94.5</v>
      </c>
      <c r="I28" s="131">
        <v>6</v>
      </c>
      <c r="J28" s="132">
        <v>5.5</v>
      </c>
      <c r="K28" s="131">
        <v>7</v>
      </c>
      <c r="L28" s="129">
        <v>6.5</v>
      </c>
      <c r="M28" s="133">
        <v>1268</v>
      </c>
      <c r="N28" s="134" t="s">
        <v>667</v>
      </c>
      <c r="O28" s="135"/>
      <c r="P28" s="136">
        <v>0</v>
      </c>
      <c r="Q28" s="137">
        <v>66</v>
      </c>
      <c r="R28" s="138">
        <v>100</v>
      </c>
      <c r="S28" s="139">
        <v>5</v>
      </c>
      <c r="T28" s="140">
        <v>5</v>
      </c>
    </row>
    <row r="29" spans="1:20" ht="21" x14ac:dyDescent="0.25">
      <c r="A29" s="124" t="s">
        <v>88</v>
      </c>
      <c r="B29" s="125">
        <v>42024</v>
      </c>
      <c r="C29" s="126" t="s">
        <v>640</v>
      </c>
      <c r="D29" s="127">
        <v>1.5</v>
      </c>
      <c r="E29" s="128">
        <v>60</v>
      </c>
      <c r="F29" s="142">
        <v>1</v>
      </c>
      <c r="G29" s="130">
        <v>73.5</v>
      </c>
      <c r="H29" s="129">
        <v>63</v>
      </c>
      <c r="I29" s="131">
        <v>4.5</v>
      </c>
      <c r="J29" s="132">
        <v>4</v>
      </c>
      <c r="K29" s="131">
        <v>5.5</v>
      </c>
      <c r="L29" s="129">
        <v>5</v>
      </c>
      <c r="M29" s="133">
        <v>1079</v>
      </c>
      <c r="N29" s="134" t="s">
        <v>668</v>
      </c>
      <c r="O29" s="135"/>
      <c r="P29" s="136">
        <v>3</v>
      </c>
      <c r="Q29" s="137">
        <v>502</v>
      </c>
      <c r="R29" s="138">
        <v>35</v>
      </c>
      <c r="S29" s="139">
        <v>10</v>
      </c>
      <c r="T29" s="140">
        <v>5</v>
      </c>
    </row>
    <row r="30" spans="1:20" ht="21" x14ac:dyDescent="0.25">
      <c r="A30" s="146" t="s">
        <v>159</v>
      </c>
      <c r="B30" s="125">
        <v>42030</v>
      </c>
      <c r="C30" s="126" t="s">
        <v>640</v>
      </c>
      <c r="D30" s="127">
        <v>2.5</v>
      </c>
      <c r="E30" s="128">
        <v>75</v>
      </c>
      <c r="F30" s="142">
        <v>2</v>
      </c>
      <c r="G30" s="130">
        <v>73.5</v>
      </c>
      <c r="H30" s="129">
        <v>73.5</v>
      </c>
      <c r="I30" s="131">
        <v>5.5</v>
      </c>
      <c r="J30" s="132">
        <v>5</v>
      </c>
      <c r="K30" s="131">
        <v>6.5</v>
      </c>
      <c r="L30" s="129">
        <v>6</v>
      </c>
      <c r="M30" s="133">
        <v>1379</v>
      </c>
      <c r="N30" s="134" t="s">
        <v>669</v>
      </c>
      <c r="O30" s="144" t="s">
        <v>648</v>
      </c>
      <c r="P30" s="136">
        <v>7</v>
      </c>
      <c r="Q30" s="137">
        <v>27</v>
      </c>
      <c r="R30" s="138">
        <v>105</v>
      </c>
      <c r="S30" s="139">
        <v>5</v>
      </c>
      <c r="T30" s="140">
        <v>25</v>
      </c>
    </row>
    <row r="31" spans="1:20" ht="21" x14ac:dyDescent="0.25">
      <c r="A31" s="124" t="s">
        <v>87</v>
      </c>
      <c r="B31" s="125">
        <v>42024</v>
      </c>
      <c r="C31" s="126">
        <v>41834</v>
      </c>
      <c r="D31" s="127">
        <v>3</v>
      </c>
      <c r="E31" s="128">
        <v>90</v>
      </c>
      <c r="F31" s="129">
        <v>2.5</v>
      </c>
      <c r="G31" s="130">
        <v>105</v>
      </c>
      <c r="H31" s="129">
        <v>94.5</v>
      </c>
      <c r="I31" s="131">
        <v>6</v>
      </c>
      <c r="J31" s="132">
        <v>5.5</v>
      </c>
      <c r="K31" s="131">
        <v>7</v>
      </c>
      <c r="L31" s="129">
        <v>6.5</v>
      </c>
      <c r="M31" s="133">
        <v>1144</v>
      </c>
      <c r="N31" s="134" t="s">
        <v>665</v>
      </c>
      <c r="O31" s="144" t="s">
        <v>640</v>
      </c>
      <c r="P31" s="136">
        <v>1</v>
      </c>
      <c r="Q31" s="137">
        <v>1693</v>
      </c>
      <c r="R31" s="138">
        <v>200</v>
      </c>
      <c r="S31" s="139">
        <v>40</v>
      </c>
      <c r="T31" s="140">
        <v>10</v>
      </c>
    </row>
    <row r="32" spans="1:20" ht="21" x14ac:dyDescent="0.25">
      <c r="A32" s="124" t="s">
        <v>111</v>
      </c>
      <c r="B32" s="125">
        <v>42024</v>
      </c>
      <c r="C32" s="126">
        <v>41834</v>
      </c>
      <c r="D32" s="127">
        <v>3</v>
      </c>
      <c r="E32" s="128">
        <v>90</v>
      </c>
      <c r="F32" s="129">
        <v>2.5</v>
      </c>
      <c r="G32" s="130">
        <v>105</v>
      </c>
      <c r="H32" s="129">
        <v>94.5</v>
      </c>
      <c r="I32" s="131">
        <v>6</v>
      </c>
      <c r="J32" s="132">
        <v>5.5</v>
      </c>
      <c r="K32" s="131">
        <v>7</v>
      </c>
      <c r="L32" s="129">
        <v>6.5</v>
      </c>
      <c r="M32" s="133">
        <v>2093</v>
      </c>
      <c r="N32" s="134" t="s">
        <v>660</v>
      </c>
      <c r="O32" s="135"/>
      <c r="P32" s="136">
        <v>4</v>
      </c>
      <c r="Q32" s="137">
        <v>3189</v>
      </c>
      <c r="R32" s="138">
        <v>360</v>
      </c>
      <c r="S32" s="139">
        <v>35</v>
      </c>
      <c r="T32" s="140">
        <v>25</v>
      </c>
    </row>
    <row r="33" spans="1:20" ht="21" x14ac:dyDescent="0.25">
      <c r="A33" s="124" t="s">
        <v>670</v>
      </c>
      <c r="B33" s="125">
        <v>42030</v>
      </c>
      <c r="C33" s="126">
        <v>41848</v>
      </c>
      <c r="D33" s="127">
        <v>3</v>
      </c>
      <c r="E33" s="128">
        <v>90</v>
      </c>
      <c r="F33" s="129">
        <v>2.5</v>
      </c>
      <c r="G33" s="130">
        <v>105</v>
      </c>
      <c r="H33" s="129">
        <v>94.5</v>
      </c>
      <c r="I33" s="131">
        <v>6</v>
      </c>
      <c r="J33" s="132">
        <v>5.5</v>
      </c>
      <c r="K33" s="131">
        <v>7</v>
      </c>
      <c r="L33" s="129">
        <v>6.5</v>
      </c>
      <c r="M33" s="133">
        <v>1190</v>
      </c>
      <c r="N33" s="134" t="s">
        <v>671</v>
      </c>
      <c r="O33" s="135"/>
      <c r="P33" s="148">
        <v>5</v>
      </c>
      <c r="Q33" s="137">
        <v>3668</v>
      </c>
      <c r="R33" s="138">
        <v>140</v>
      </c>
      <c r="S33" s="139">
        <v>55</v>
      </c>
      <c r="T33" s="140">
        <v>20</v>
      </c>
    </row>
    <row r="34" spans="1:20" ht="22" thickBot="1" x14ac:dyDescent="0.3">
      <c r="A34" s="149" t="s">
        <v>120</v>
      </c>
      <c r="B34" s="150">
        <v>42030</v>
      </c>
      <c r="C34" s="151">
        <v>41848</v>
      </c>
      <c r="D34" s="152">
        <v>7</v>
      </c>
      <c r="E34" s="153">
        <v>140</v>
      </c>
      <c r="F34" s="154">
        <v>6.5</v>
      </c>
      <c r="G34" s="155">
        <v>168</v>
      </c>
      <c r="H34" s="154">
        <v>157.5</v>
      </c>
      <c r="I34" s="156">
        <v>8.5</v>
      </c>
      <c r="J34" s="157">
        <v>7.5</v>
      </c>
      <c r="K34" s="156">
        <v>9.5</v>
      </c>
      <c r="L34" s="154">
        <v>8</v>
      </c>
      <c r="M34" s="158">
        <v>441</v>
      </c>
      <c r="N34" s="159" t="s">
        <v>672</v>
      </c>
      <c r="O34" s="160" t="s">
        <v>673</v>
      </c>
      <c r="P34" s="161">
        <v>2</v>
      </c>
      <c r="Q34" s="162">
        <v>2028</v>
      </c>
      <c r="R34" s="163">
        <v>115</v>
      </c>
      <c r="S34" s="164">
        <v>55</v>
      </c>
      <c r="T34" s="165">
        <v>0</v>
      </c>
    </row>
  </sheetData>
  <pageMargins left="0.7" right="0.7" top="0.75" bottom="0.75" header="0.3" footer="0.3"/>
  <pageSetup paperSize="5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994C-901B-4C26-B06C-248831BF5EBF}">
  <dimension ref="A1:AM21"/>
  <sheetViews>
    <sheetView zoomScaleNormal="100" workbookViewId="0">
      <selection activeCell="V3" sqref="V3"/>
    </sheetView>
  </sheetViews>
  <sheetFormatPr baseColWidth="10" defaultColWidth="8.83203125" defaultRowHeight="15" x14ac:dyDescent="0.2"/>
  <cols>
    <col min="2" max="2" width="27.5" customWidth="1"/>
    <col min="27" max="28" width="13" customWidth="1"/>
    <col min="30" max="39" width="13" customWidth="1"/>
  </cols>
  <sheetData>
    <row r="1" spans="1:39" x14ac:dyDescent="0.2">
      <c r="A1" s="170" t="s">
        <v>601</v>
      </c>
      <c r="B1" s="88"/>
      <c r="C1" s="88" t="s">
        <v>604</v>
      </c>
      <c r="D1" s="88" t="s">
        <v>19</v>
      </c>
      <c r="E1" s="88" t="s">
        <v>608</v>
      </c>
      <c r="F1" s="170" t="s">
        <v>609</v>
      </c>
      <c r="G1" s="170" t="s">
        <v>611</v>
      </c>
      <c r="H1" s="88" t="s">
        <v>19</v>
      </c>
      <c r="I1" s="88" t="s">
        <v>683</v>
      </c>
      <c r="J1" s="88" t="s">
        <v>612</v>
      </c>
      <c r="K1" s="88" t="s">
        <v>12</v>
      </c>
      <c r="L1" s="174" t="s">
        <v>700</v>
      </c>
      <c r="M1" s="174"/>
      <c r="N1" s="174"/>
      <c r="O1" s="174"/>
      <c r="P1" s="166" t="s">
        <v>684</v>
      </c>
      <c r="Q1" s="88"/>
      <c r="R1" s="166" t="s">
        <v>685</v>
      </c>
      <c r="S1" s="88"/>
      <c r="T1" s="88" t="s">
        <v>695</v>
      </c>
      <c r="U1" s="88" t="s">
        <v>695</v>
      </c>
      <c r="V1" s="88" t="s">
        <v>681</v>
      </c>
      <c r="W1" s="88" t="s">
        <v>682</v>
      </c>
      <c r="X1" s="166" t="s">
        <v>691</v>
      </c>
      <c r="AA1" s="175" t="s">
        <v>693</v>
      </c>
      <c r="AB1" s="175"/>
      <c r="AC1" s="171" t="s">
        <v>695</v>
      </c>
      <c r="AD1" s="174" t="s">
        <v>612</v>
      </c>
      <c r="AE1" s="174"/>
      <c r="AF1" s="174" t="s">
        <v>683</v>
      </c>
      <c r="AG1" s="174"/>
      <c r="AH1" s="174" t="s">
        <v>698</v>
      </c>
      <c r="AI1" s="174"/>
      <c r="AJ1" s="174" t="s">
        <v>699</v>
      </c>
      <c r="AK1" s="174"/>
      <c r="AL1" s="174" t="s">
        <v>681</v>
      </c>
      <c r="AM1" s="174"/>
    </row>
    <row r="2" spans="1:39" x14ac:dyDescent="0.2">
      <c r="A2" s="170" t="s">
        <v>602</v>
      </c>
      <c r="B2" s="88" t="s">
        <v>603</v>
      </c>
      <c r="C2" s="88" t="s">
        <v>605</v>
      </c>
      <c r="D2" s="88" t="s">
        <v>606</v>
      </c>
      <c r="E2" s="88" t="s">
        <v>602</v>
      </c>
      <c r="F2" s="170" t="s">
        <v>610</v>
      </c>
      <c r="G2" s="170" t="s">
        <v>610</v>
      </c>
      <c r="H2" s="88" t="s">
        <v>2</v>
      </c>
      <c r="I2" s="88" t="s">
        <v>613</v>
      </c>
      <c r="J2" s="88" t="s">
        <v>613</v>
      </c>
      <c r="K2" s="88" t="s">
        <v>606</v>
      </c>
      <c r="L2" s="88" t="s">
        <v>674</v>
      </c>
      <c r="M2" s="88" t="s">
        <v>675</v>
      </c>
      <c r="N2" s="88" t="s">
        <v>676</v>
      </c>
      <c r="O2" s="88" t="s">
        <v>677</v>
      </c>
      <c r="P2" s="88" t="s">
        <v>678</v>
      </c>
      <c r="Q2" s="88" t="s">
        <v>679</v>
      </c>
      <c r="R2" s="88" t="s">
        <v>686</v>
      </c>
      <c r="S2" s="88" t="s">
        <v>687</v>
      </c>
      <c r="T2" s="88" t="s">
        <v>613</v>
      </c>
      <c r="U2" s="88" t="s">
        <v>680</v>
      </c>
      <c r="V2" s="88" t="s">
        <v>613</v>
      </c>
      <c r="W2" s="88" t="s">
        <v>680</v>
      </c>
      <c r="X2" s="88" t="s">
        <v>688</v>
      </c>
      <c r="Y2" s="88" t="s">
        <v>689</v>
      </c>
      <c r="Z2" s="88" t="s">
        <v>690</v>
      </c>
      <c r="AA2" s="172" t="s">
        <v>692</v>
      </c>
      <c r="AB2" s="172" t="s">
        <v>94</v>
      </c>
      <c r="AC2" s="171" t="s">
        <v>696</v>
      </c>
      <c r="AD2" s="88" t="s">
        <v>692</v>
      </c>
      <c r="AE2" s="88" t="s">
        <v>94</v>
      </c>
      <c r="AF2" s="88" t="s">
        <v>692</v>
      </c>
      <c r="AG2" s="88" t="s">
        <v>94</v>
      </c>
      <c r="AH2" s="88" t="s">
        <v>692</v>
      </c>
      <c r="AI2" s="88" t="s">
        <v>94</v>
      </c>
      <c r="AJ2" s="88" t="s">
        <v>692</v>
      </c>
      <c r="AK2" s="88" t="s">
        <v>94</v>
      </c>
      <c r="AL2" s="88" t="s">
        <v>692</v>
      </c>
      <c r="AM2" s="88" t="s">
        <v>94</v>
      </c>
    </row>
    <row r="3" spans="1:39" x14ac:dyDescent="0.2">
      <c r="B3" t="str">
        <f>BART!C6</f>
        <v>Dublin/Pleasanton</v>
      </c>
      <c r="C3" s="88">
        <v>1</v>
      </c>
      <c r="D3" s="88" t="s">
        <v>607</v>
      </c>
      <c r="E3" s="88"/>
      <c r="F3" s="88"/>
      <c r="G3">
        <v>2591697</v>
      </c>
      <c r="H3" s="168">
        <f>BART!E7*1440</f>
        <v>60</v>
      </c>
      <c r="I3" s="168">
        <f>BART!K7*1440</f>
        <v>111</v>
      </c>
      <c r="J3" s="168">
        <f>BART!F7*1440</f>
        <v>133</v>
      </c>
      <c r="K3" s="88" t="s">
        <v>614</v>
      </c>
      <c r="L3" s="88"/>
      <c r="M3" s="88">
        <f>O3-N3</f>
        <v>2285</v>
      </c>
      <c r="N3" s="88">
        <f>'BART Parking'!R9</f>
        <v>601</v>
      </c>
      <c r="O3" s="88">
        <f>'BART Parking'!M9</f>
        <v>2886</v>
      </c>
      <c r="P3" s="169">
        <f>'BART Parking'!D9</f>
        <v>3</v>
      </c>
      <c r="Q3" s="169">
        <f>'BART Parking'!G9</f>
        <v>105</v>
      </c>
      <c r="R3" s="168"/>
      <c r="S3" s="169">
        <v>0</v>
      </c>
      <c r="T3" s="88">
        <f>BART!I7*1440</f>
        <v>201</v>
      </c>
      <c r="U3" s="168">
        <f>BART!N7*1440</f>
        <v>59</v>
      </c>
      <c r="V3" s="88">
        <f>BART!J7*1440</f>
        <v>121.99999999999999</v>
      </c>
      <c r="W3" s="168">
        <f>BART!O7*1440</f>
        <v>52.000000000000007</v>
      </c>
      <c r="X3" s="88"/>
      <c r="Y3" s="88"/>
      <c r="Z3" s="88"/>
      <c r="AA3" s="173">
        <v>37.701593000000003</v>
      </c>
      <c r="AB3" s="173">
        <v>-121.899072</v>
      </c>
      <c r="AC3" s="88"/>
      <c r="AD3" s="173">
        <v>37.702677000000001</v>
      </c>
      <c r="AE3" s="173">
        <v>-121.899263</v>
      </c>
      <c r="AF3" s="173">
        <v>37.701653999999998</v>
      </c>
      <c r="AG3" s="173">
        <v>-121.897476</v>
      </c>
      <c r="AH3" s="173">
        <v>37.702818999999998</v>
      </c>
      <c r="AI3" s="173">
        <v>-121.89661</v>
      </c>
      <c r="AJ3" s="173">
        <v>37.700544000000001</v>
      </c>
      <c r="AK3" s="173">
        <v>-121.894907</v>
      </c>
      <c r="AL3" s="173">
        <v>37.702821</v>
      </c>
      <c r="AM3" s="173">
        <v>-121.899292</v>
      </c>
    </row>
    <row r="4" spans="1:39" x14ac:dyDescent="0.2">
      <c r="B4" t="str">
        <f>BART!C8</f>
        <v>West Dublin/Plesanton</v>
      </c>
      <c r="C4" s="88">
        <v>1</v>
      </c>
      <c r="D4" s="88" t="s">
        <v>607</v>
      </c>
      <c r="E4" s="88"/>
      <c r="F4" s="88"/>
      <c r="G4">
        <v>2591680</v>
      </c>
      <c r="H4" s="168">
        <f>BART!E9*1440</f>
        <v>40</v>
      </c>
      <c r="I4" s="168">
        <f>BART!K9*1440</f>
        <v>159</v>
      </c>
      <c r="J4" s="168">
        <f>BART!F9*1440</f>
        <v>168.99999999999997</v>
      </c>
      <c r="K4" s="88" t="s">
        <v>694</v>
      </c>
      <c r="L4" s="88"/>
      <c r="M4" s="88">
        <f>O4-N4</f>
        <v>1050</v>
      </c>
      <c r="N4" s="88">
        <f>'BART Parking'!R33</f>
        <v>140</v>
      </c>
      <c r="O4" s="88">
        <f>'BART Parking'!M33</f>
        <v>1190</v>
      </c>
      <c r="P4" s="169">
        <f>'BART Parking'!D33</f>
        <v>3</v>
      </c>
      <c r="Q4" s="169">
        <f>'BART Parking'!G33</f>
        <v>105</v>
      </c>
      <c r="R4" s="169"/>
      <c r="S4" s="169">
        <v>0</v>
      </c>
      <c r="T4" s="168">
        <f>BART!I9*1440</f>
        <v>119</v>
      </c>
      <c r="U4" s="168">
        <f>BART!N9*1440</f>
        <v>83.999999999999986</v>
      </c>
      <c r="V4" s="168">
        <f>BART!J9*1440</f>
        <v>161</v>
      </c>
      <c r="W4" s="168">
        <f>BART!O9*1440</f>
        <v>10</v>
      </c>
      <c r="X4" s="88"/>
      <c r="Y4" s="88"/>
      <c r="Z4" s="88"/>
      <c r="AA4" s="173">
        <v>37.699745999999998</v>
      </c>
      <c r="AB4" s="173">
        <v>-121.92820500000001</v>
      </c>
      <c r="AC4" s="173"/>
      <c r="AD4" s="173">
        <v>37.700778999999997</v>
      </c>
      <c r="AE4" s="173">
        <v>-121.92701</v>
      </c>
      <c r="AF4" s="173">
        <v>37.700558999999998</v>
      </c>
      <c r="AG4" s="173">
        <v>-121.927741</v>
      </c>
      <c r="AH4" s="173">
        <v>37.701027000000003</v>
      </c>
      <c r="AI4" s="173">
        <v>-121.927173</v>
      </c>
      <c r="AJ4" s="173">
        <v>37.698675000000001</v>
      </c>
      <c r="AK4" s="173">
        <v>-121.927818</v>
      </c>
      <c r="AL4" s="173">
        <v>37.700831999999998</v>
      </c>
      <c r="AM4" s="173">
        <v>-121.92707900000001</v>
      </c>
    </row>
    <row r="5" spans="1:39" x14ac:dyDescent="0.2">
      <c r="B5" t="s">
        <v>697</v>
      </c>
      <c r="C5" s="88">
        <v>1</v>
      </c>
      <c r="D5" s="88" t="s">
        <v>607</v>
      </c>
      <c r="H5" s="168">
        <f>BART!E13*1440</f>
        <v>47</v>
      </c>
      <c r="I5" s="168">
        <f>BART!K13*1440</f>
        <v>70</v>
      </c>
      <c r="J5" s="168">
        <f>BART!F13*1440</f>
        <v>48.999999999999993</v>
      </c>
      <c r="K5" s="88" t="s">
        <v>694</v>
      </c>
      <c r="M5" s="88">
        <f>O5-N5</f>
        <v>1590</v>
      </c>
      <c r="N5" s="88">
        <f>'BART Parking'!R3</f>
        <v>75</v>
      </c>
      <c r="O5" s="88">
        <f>'BART Parking'!M3</f>
        <v>1665</v>
      </c>
      <c r="P5" s="169">
        <f>'BART Parking'!D3</f>
        <v>2.5</v>
      </c>
      <c r="Q5" s="169">
        <f>'BART Parking'!G3</f>
        <v>84</v>
      </c>
      <c r="R5" s="167"/>
      <c r="S5" s="167"/>
      <c r="T5" s="168">
        <f>BART!I13*1440</f>
        <v>86</v>
      </c>
      <c r="U5" s="168">
        <f>BART!N13*1440</f>
        <v>28</v>
      </c>
      <c r="V5" s="168">
        <f>BART!J13*1440</f>
        <v>50</v>
      </c>
      <c r="W5" s="168">
        <f>BART!O13*1440</f>
        <v>41</v>
      </c>
      <c r="AA5" s="173">
        <v>37.696941000000002</v>
      </c>
      <c r="AB5" s="173">
        <v>-122.126486</v>
      </c>
      <c r="AC5" s="173"/>
      <c r="AD5" s="173">
        <v>37.696829000000001</v>
      </c>
      <c r="AE5" s="173">
        <v>-122.125771</v>
      </c>
      <c r="AF5" s="173">
        <v>37.697487000000002</v>
      </c>
      <c r="AG5" s="173">
        <v>-122.12652</v>
      </c>
      <c r="AH5" s="173"/>
      <c r="AI5" s="173"/>
      <c r="AJ5" s="173">
        <v>37.69782</v>
      </c>
      <c r="AK5" s="173">
        <v>-122.126549</v>
      </c>
      <c r="AL5" s="173">
        <v>37.696936000000001</v>
      </c>
      <c r="AM5" s="173">
        <v>-122.12567799999999</v>
      </c>
    </row>
    <row r="6" spans="1:39" x14ac:dyDescent="0.2">
      <c r="P6" s="167"/>
      <c r="Q6" s="167"/>
      <c r="R6" s="167"/>
      <c r="S6" s="167"/>
    </row>
    <row r="7" spans="1:39" x14ac:dyDescent="0.2">
      <c r="P7" s="167"/>
      <c r="Q7" s="167"/>
      <c r="R7" s="167"/>
      <c r="S7" s="167"/>
    </row>
    <row r="8" spans="1:39" x14ac:dyDescent="0.2">
      <c r="P8" s="167"/>
      <c r="Q8" s="167"/>
      <c r="R8" s="167"/>
      <c r="S8" s="167"/>
    </row>
    <row r="9" spans="1:39" x14ac:dyDescent="0.2">
      <c r="P9" s="167"/>
      <c r="Q9" s="167"/>
      <c r="R9" s="167"/>
      <c r="S9" s="167"/>
    </row>
    <row r="10" spans="1:39" x14ac:dyDescent="0.2">
      <c r="P10" s="167"/>
      <c r="Q10" s="167"/>
      <c r="R10" s="167"/>
      <c r="S10" s="167"/>
    </row>
    <row r="11" spans="1:39" x14ac:dyDescent="0.2">
      <c r="P11" s="167"/>
      <c r="Q11" s="167"/>
      <c r="R11" s="167"/>
      <c r="S11" s="167"/>
    </row>
    <row r="12" spans="1:39" x14ac:dyDescent="0.2">
      <c r="P12" s="167"/>
      <c r="Q12" s="167"/>
      <c r="R12" s="167"/>
      <c r="S12" s="167"/>
    </row>
    <row r="13" spans="1:39" x14ac:dyDescent="0.2">
      <c r="P13" s="167"/>
      <c r="Q13" s="167"/>
      <c r="R13" s="167"/>
      <c r="S13" s="167"/>
    </row>
    <row r="14" spans="1:39" x14ac:dyDescent="0.2">
      <c r="P14" s="167"/>
      <c r="Q14" s="167"/>
      <c r="R14" s="167"/>
      <c r="S14" s="167"/>
    </row>
    <row r="15" spans="1:39" x14ac:dyDescent="0.2">
      <c r="P15" s="167"/>
      <c r="Q15" s="167"/>
      <c r="R15" s="167"/>
      <c r="S15" s="167"/>
    </row>
    <row r="16" spans="1:39" x14ac:dyDescent="0.2">
      <c r="P16" s="167"/>
      <c r="Q16" s="167"/>
      <c r="R16" s="167"/>
      <c r="S16" s="167"/>
    </row>
    <row r="17" spans="16:19" x14ac:dyDescent="0.2">
      <c r="P17" s="167"/>
      <c r="Q17" s="167"/>
      <c r="R17" s="167"/>
      <c r="S17" s="167"/>
    </row>
    <row r="18" spans="16:19" x14ac:dyDescent="0.2">
      <c r="P18" s="167"/>
      <c r="Q18" s="167"/>
      <c r="R18" s="167"/>
      <c r="S18" s="167"/>
    </row>
    <row r="19" spans="16:19" x14ac:dyDescent="0.2">
      <c r="P19" s="167"/>
      <c r="Q19" s="167"/>
      <c r="R19" s="167"/>
      <c r="S19" s="167"/>
    </row>
    <row r="20" spans="16:19" x14ac:dyDescent="0.2">
      <c r="P20" s="167"/>
      <c r="Q20" s="167"/>
      <c r="R20" s="167"/>
      <c r="S20" s="167"/>
    </row>
    <row r="21" spans="16:19" x14ac:dyDescent="0.2">
      <c r="P21" s="167"/>
      <c r="Q21" s="167"/>
      <c r="R21" s="167"/>
      <c r="S21" s="167"/>
    </row>
  </sheetData>
  <mergeCells count="7">
    <mergeCell ref="AL1:AM1"/>
    <mergeCell ref="L1:O1"/>
    <mergeCell ref="AA1:AB1"/>
    <mergeCell ref="AD1:AE1"/>
    <mergeCell ref="AF1:AG1"/>
    <mergeCell ref="AH1:AI1"/>
    <mergeCell ref="AJ1:AK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0D75-856B-414E-AFAE-FE8A730E2EAC}">
  <sheetPr>
    <pageSetUpPr fitToPage="1"/>
  </sheetPr>
  <dimension ref="A1:P105"/>
  <sheetViews>
    <sheetView topLeftCell="B1" zoomScaleNormal="100" workbookViewId="0">
      <selection activeCell="D76" sqref="D76"/>
    </sheetView>
  </sheetViews>
  <sheetFormatPr baseColWidth="10" defaultColWidth="8.83203125" defaultRowHeight="15" x14ac:dyDescent="0.2"/>
  <cols>
    <col min="1" max="2" width="10.6640625" customWidth="1"/>
    <col min="3" max="3" width="27.5" customWidth="1"/>
    <col min="4" max="4" width="26.1640625" customWidth="1"/>
    <col min="5" max="8" width="10.6640625" customWidth="1"/>
    <col min="9" max="9" width="26.5" customWidth="1"/>
    <col min="10" max="10" width="24.5" customWidth="1"/>
    <col min="11" max="11" width="13.6640625" customWidth="1"/>
    <col min="12" max="12" width="10.6640625" customWidth="1"/>
    <col min="13" max="13" width="32.5" customWidth="1"/>
    <col min="14" max="14" width="23.6640625" customWidth="1"/>
    <col min="15" max="15" width="10.6640625" customWidth="1"/>
    <col min="16" max="16" width="90.33203125" customWidth="1"/>
  </cols>
  <sheetData>
    <row r="1" spans="1:16" ht="16" thickBot="1" x14ac:dyDescent="0.25">
      <c r="B1" s="6"/>
      <c r="C1" s="7"/>
      <c r="D1" s="7"/>
      <c r="E1" s="177" t="s">
        <v>11</v>
      </c>
      <c r="F1" s="177"/>
      <c r="G1" s="177"/>
      <c r="H1" s="177"/>
      <c r="I1" s="177"/>
      <c r="J1" s="177"/>
      <c r="K1" s="177"/>
      <c r="L1" s="8"/>
      <c r="M1" s="180" t="s">
        <v>18</v>
      </c>
      <c r="N1" s="180"/>
      <c r="O1" s="181"/>
      <c r="P1" s="48" t="s">
        <v>28</v>
      </c>
    </row>
    <row r="2" spans="1:16" ht="16" thickBot="1" x14ac:dyDescent="0.25">
      <c r="B2" s="5"/>
      <c r="C2" s="1"/>
      <c r="D2" s="1"/>
      <c r="E2" s="2" t="s">
        <v>9</v>
      </c>
      <c r="F2" s="176" t="s">
        <v>10</v>
      </c>
      <c r="G2" s="176"/>
      <c r="H2" s="176"/>
      <c r="I2" s="2" t="s">
        <v>5</v>
      </c>
      <c r="J2" s="2" t="s">
        <v>8</v>
      </c>
      <c r="K2" s="2" t="s">
        <v>21</v>
      </c>
      <c r="L2" s="8"/>
      <c r="M2" s="10"/>
      <c r="N2" s="178" t="s">
        <v>17</v>
      </c>
      <c r="O2" s="179"/>
      <c r="P2" s="51"/>
    </row>
    <row r="3" spans="1:16" ht="16" thickBot="1" x14ac:dyDescent="0.25">
      <c r="B3" s="5"/>
      <c r="C3" s="1"/>
      <c r="D3" s="1"/>
      <c r="E3" s="2" t="s">
        <v>3</v>
      </c>
      <c r="F3" s="176" t="s">
        <v>4</v>
      </c>
      <c r="G3" s="176"/>
      <c r="H3" s="176"/>
      <c r="I3" s="2" t="s">
        <v>7</v>
      </c>
      <c r="J3" s="2" t="s">
        <v>7</v>
      </c>
      <c r="K3" s="2" t="s">
        <v>7</v>
      </c>
      <c r="L3" s="8"/>
      <c r="M3" s="9"/>
      <c r="N3" s="3" t="s">
        <v>12</v>
      </c>
      <c r="O3" s="4" t="s">
        <v>15</v>
      </c>
      <c r="P3" s="51"/>
    </row>
    <row r="4" spans="1:16" ht="16" thickBot="1" x14ac:dyDescent="0.25">
      <c r="B4" s="5"/>
      <c r="C4" s="1"/>
      <c r="D4" s="1"/>
      <c r="E4" s="2" t="s">
        <v>2</v>
      </c>
      <c r="F4" s="2">
        <v>1</v>
      </c>
      <c r="G4" s="2">
        <v>2</v>
      </c>
      <c r="H4" s="2">
        <v>3</v>
      </c>
      <c r="I4" s="2" t="s">
        <v>6</v>
      </c>
      <c r="J4" s="2" t="s">
        <v>6</v>
      </c>
      <c r="K4" s="2" t="s">
        <v>6</v>
      </c>
      <c r="L4" s="8"/>
      <c r="M4" s="11" t="s">
        <v>29</v>
      </c>
      <c r="N4" s="3" t="s">
        <v>13</v>
      </c>
      <c r="O4" s="4" t="s">
        <v>16</v>
      </c>
      <c r="P4" s="51"/>
    </row>
    <row r="5" spans="1:16" ht="16" thickBot="1" x14ac:dyDescent="0.25">
      <c r="A5" t="s">
        <v>22</v>
      </c>
      <c r="B5" s="12" t="s">
        <v>20</v>
      </c>
      <c r="C5" s="13" t="s">
        <v>19</v>
      </c>
      <c r="D5" s="13"/>
      <c r="E5" s="13"/>
      <c r="F5" s="13"/>
      <c r="G5" s="13"/>
      <c r="H5" s="13"/>
      <c r="I5" s="13"/>
      <c r="J5" s="13"/>
      <c r="K5" s="13"/>
      <c r="L5" s="14"/>
      <c r="M5" s="15" t="s">
        <v>31</v>
      </c>
      <c r="N5" s="16" t="s">
        <v>14</v>
      </c>
      <c r="O5" s="17" t="s">
        <v>14</v>
      </c>
      <c r="P5" s="51"/>
    </row>
    <row r="6" spans="1:16" ht="16" thickBot="1" x14ac:dyDescent="0.25">
      <c r="A6" s="20">
        <v>44039</v>
      </c>
      <c r="B6" s="18" t="s">
        <v>0</v>
      </c>
      <c r="C6" s="30" t="s">
        <v>1</v>
      </c>
      <c r="D6" s="21"/>
      <c r="E6" s="22"/>
      <c r="F6" s="22"/>
      <c r="G6" s="22"/>
      <c r="H6" s="22"/>
      <c r="I6" s="23"/>
      <c r="J6" s="23"/>
      <c r="K6" s="22"/>
      <c r="L6" s="14"/>
      <c r="M6" s="22" t="s">
        <v>32</v>
      </c>
      <c r="N6" s="24"/>
      <c r="O6" s="25"/>
      <c r="P6" s="49" t="s">
        <v>39</v>
      </c>
    </row>
    <row r="7" spans="1:16" ht="16" thickBot="1" x14ac:dyDescent="0.25">
      <c r="A7" s="20"/>
      <c r="B7" s="19"/>
      <c r="C7" s="31"/>
      <c r="D7" s="36" t="s">
        <v>30</v>
      </c>
      <c r="E7" s="38">
        <v>4.1666666666666664E-2</v>
      </c>
      <c r="F7" s="38">
        <v>9.2361111111111116E-2</v>
      </c>
      <c r="G7" s="37"/>
      <c r="H7" s="37"/>
      <c r="I7" s="44">
        <v>0.13958333333333334</v>
      </c>
      <c r="J7" s="44">
        <v>8.4722222222222213E-2</v>
      </c>
      <c r="K7" s="44">
        <v>7.7083333333333337E-2</v>
      </c>
      <c r="L7" s="35"/>
      <c r="M7" s="37"/>
      <c r="N7" s="45">
        <v>4.0972222222222222E-2</v>
      </c>
      <c r="O7" s="46">
        <v>3.6111111111111115E-2</v>
      </c>
      <c r="P7" s="50" t="s">
        <v>40</v>
      </c>
    </row>
    <row r="8" spans="1:16" ht="16" thickBot="1" x14ac:dyDescent="0.25">
      <c r="A8" s="20">
        <v>44039</v>
      </c>
      <c r="B8" s="18" t="s">
        <v>0</v>
      </c>
      <c r="C8" s="30" t="s">
        <v>23</v>
      </c>
      <c r="D8" s="21"/>
      <c r="E8" s="26"/>
      <c r="F8" s="26"/>
      <c r="G8" s="26"/>
      <c r="H8" s="26"/>
      <c r="I8" s="26"/>
      <c r="J8" s="27"/>
      <c r="K8" s="27"/>
      <c r="L8" s="14"/>
      <c r="M8" s="26" t="s">
        <v>32</v>
      </c>
      <c r="N8" s="28"/>
      <c r="O8" s="29"/>
      <c r="P8" s="52" t="s">
        <v>38</v>
      </c>
    </row>
    <row r="9" spans="1:16" ht="16" thickBot="1" x14ac:dyDescent="0.25">
      <c r="A9" s="20"/>
      <c r="B9" s="19"/>
      <c r="C9" s="32"/>
      <c r="D9" s="36" t="s">
        <v>30</v>
      </c>
      <c r="E9" s="39">
        <v>2.7777777777777776E-2</v>
      </c>
      <c r="F9" s="39">
        <v>0.1173611111111111</v>
      </c>
      <c r="G9" s="40"/>
      <c r="H9" s="40"/>
      <c r="I9" s="39">
        <v>8.2638888888888887E-2</v>
      </c>
      <c r="J9" s="39">
        <v>0.11180555555555556</v>
      </c>
      <c r="K9" s="39">
        <v>0.11041666666666666</v>
      </c>
      <c r="L9" s="14"/>
      <c r="M9" s="40"/>
      <c r="N9" s="43">
        <v>5.8333333333333327E-2</v>
      </c>
      <c r="O9" s="41">
        <v>6.9444444444444441E-3</v>
      </c>
      <c r="P9" s="50" t="s">
        <v>46</v>
      </c>
    </row>
    <row r="10" spans="1:16" ht="16" thickBot="1" x14ac:dyDescent="0.25">
      <c r="A10" s="20">
        <v>44039</v>
      </c>
      <c r="B10" s="18" t="s">
        <v>0</v>
      </c>
      <c r="C10" s="33" t="s">
        <v>24</v>
      </c>
      <c r="D10" s="21"/>
      <c r="E10" s="26"/>
      <c r="F10" s="26"/>
      <c r="G10" s="26"/>
      <c r="H10" s="26"/>
      <c r="I10" s="26"/>
      <c r="J10" s="26"/>
      <c r="K10" s="27"/>
      <c r="L10" s="14"/>
      <c r="M10" s="26" t="s">
        <v>33</v>
      </c>
      <c r="N10" s="28"/>
      <c r="O10" s="29"/>
      <c r="P10" s="49" t="s">
        <v>43</v>
      </c>
    </row>
    <row r="11" spans="1:16" ht="16" thickBot="1" x14ac:dyDescent="0.25">
      <c r="A11" s="20"/>
      <c r="B11" s="19"/>
      <c r="C11" s="34"/>
      <c r="D11" s="36" t="s">
        <v>30</v>
      </c>
      <c r="E11" s="39">
        <v>3.9583333333333331E-2</v>
      </c>
      <c r="F11" s="39">
        <v>8.2638888888888887E-2</v>
      </c>
      <c r="G11" s="40"/>
      <c r="H11" s="40"/>
      <c r="I11" s="39">
        <v>8.3333333333333329E-2</v>
      </c>
      <c r="J11" s="39">
        <v>4.5833333333333337E-2</v>
      </c>
      <c r="K11" s="39">
        <v>9.1666666666666674E-2</v>
      </c>
      <c r="L11" s="14"/>
      <c r="M11" s="40"/>
      <c r="N11" s="43">
        <v>2.2916666666666669E-2</v>
      </c>
      <c r="O11" s="41">
        <v>3.6805555555555557E-2</v>
      </c>
      <c r="P11" s="50"/>
    </row>
    <row r="12" spans="1:16" ht="16" thickBot="1" x14ac:dyDescent="0.25">
      <c r="A12" s="20">
        <v>44039</v>
      </c>
      <c r="B12" s="18" t="s">
        <v>0</v>
      </c>
      <c r="C12" s="33" t="s">
        <v>25</v>
      </c>
      <c r="D12" s="21"/>
      <c r="E12" s="26"/>
      <c r="F12" s="26"/>
      <c r="G12" s="26"/>
      <c r="H12" s="26"/>
      <c r="I12" s="26"/>
      <c r="J12" s="26"/>
      <c r="K12" s="26"/>
      <c r="L12" s="14"/>
      <c r="M12" s="26" t="s">
        <v>34</v>
      </c>
      <c r="N12" s="28"/>
      <c r="O12" s="29"/>
      <c r="P12" s="49" t="s">
        <v>42</v>
      </c>
    </row>
    <row r="13" spans="1:16" ht="16" thickBot="1" x14ac:dyDescent="0.25">
      <c r="A13" s="20"/>
      <c r="B13" s="19"/>
      <c r="C13" s="34"/>
      <c r="D13" s="36" t="s">
        <v>30</v>
      </c>
      <c r="E13" s="42">
        <v>3.2638888888888891E-2</v>
      </c>
      <c r="F13" s="39">
        <v>3.4027777777777775E-2</v>
      </c>
      <c r="G13" s="40"/>
      <c r="H13" s="40"/>
      <c r="I13" s="39">
        <v>5.9722222222222225E-2</v>
      </c>
      <c r="J13" s="39">
        <v>3.4722222222222224E-2</v>
      </c>
      <c r="K13" s="39">
        <v>4.8611111111111112E-2</v>
      </c>
      <c r="L13" s="14"/>
      <c r="M13" s="40"/>
      <c r="N13" s="43">
        <v>1.9444444444444445E-2</v>
      </c>
      <c r="O13" s="41">
        <v>2.8472222222222222E-2</v>
      </c>
      <c r="P13" s="50" t="s">
        <v>44</v>
      </c>
    </row>
    <row r="14" spans="1:16" ht="16" thickBot="1" x14ac:dyDescent="0.25">
      <c r="A14" s="20">
        <v>44039</v>
      </c>
      <c r="B14" s="18" t="s">
        <v>0</v>
      </c>
      <c r="C14" s="33" t="s">
        <v>26</v>
      </c>
      <c r="D14" s="21"/>
      <c r="E14" s="26"/>
      <c r="F14" s="26"/>
      <c r="G14" s="26"/>
      <c r="H14" s="26"/>
      <c r="I14" s="26"/>
      <c r="J14" s="26"/>
      <c r="K14" s="26"/>
      <c r="L14" s="14"/>
      <c r="M14" s="26" t="s">
        <v>33</v>
      </c>
      <c r="N14" s="28"/>
      <c r="O14" s="29"/>
      <c r="P14" s="49" t="s">
        <v>45</v>
      </c>
    </row>
    <row r="15" spans="1:16" ht="16" thickBot="1" x14ac:dyDescent="0.25">
      <c r="A15" s="20"/>
      <c r="B15" s="19"/>
      <c r="C15" s="34"/>
      <c r="D15" s="36" t="s">
        <v>30</v>
      </c>
      <c r="E15" s="39">
        <v>4.3055555555555562E-2</v>
      </c>
      <c r="F15" s="39">
        <v>4.5138888888888888E-2</v>
      </c>
      <c r="G15" s="40"/>
      <c r="H15" s="40"/>
      <c r="I15" s="39">
        <v>1.6666666666666666E-2</v>
      </c>
      <c r="J15" s="39">
        <v>1.1805555555555555E-2</v>
      </c>
      <c r="K15" s="39">
        <v>3.4027777777777775E-2</v>
      </c>
      <c r="L15" s="14"/>
      <c r="M15" s="47" t="s">
        <v>35</v>
      </c>
      <c r="N15" s="43">
        <v>2.0833333333333332E-2</v>
      </c>
      <c r="O15" s="41">
        <v>2.361111111111111E-2</v>
      </c>
      <c r="P15" s="50"/>
    </row>
    <row r="16" spans="1:16" ht="16" thickBot="1" x14ac:dyDescent="0.25">
      <c r="A16" s="20">
        <v>44039</v>
      </c>
      <c r="B16" s="18" t="s">
        <v>0</v>
      </c>
      <c r="C16" s="33" t="s">
        <v>27</v>
      </c>
      <c r="D16" s="21"/>
      <c r="E16" s="26"/>
      <c r="F16" s="26"/>
      <c r="G16" s="26"/>
      <c r="H16" s="26"/>
      <c r="I16" s="26"/>
      <c r="J16" s="26"/>
      <c r="K16" s="26"/>
      <c r="L16" s="14"/>
      <c r="M16" s="26" t="s">
        <v>33</v>
      </c>
      <c r="N16" s="28"/>
      <c r="O16" s="29"/>
      <c r="P16" s="49" t="s">
        <v>41</v>
      </c>
    </row>
    <row r="17" spans="1:16" ht="16" thickBot="1" x14ac:dyDescent="0.25">
      <c r="B17" s="19"/>
      <c r="C17" s="34"/>
      <c r="D17" s="36" t="s">
        <v>30</v>
      </c>
      <c r="E17" s="39">
        <v>5.6944444444444443E-2</v>
      </c>
      <c r="F17" s="39">
        <v>3.1944444444444449E-2</v>
      </c>
      <c r="G17" s="40"/>
      <c r="H17" s="40"/>
      <c r="I17" s="39">
        <v>7.6388888888888895E-2</v>
      </c>
      <c r="J17" s="39">
        <v>5.9722222222222225E-2</v>
      </c>
      <c r="K17" s="39">
        <v>8.1944444444444445E-2</v>
      </c>
      <c r="L17" s="14"/>
      <c r="M17" s="40"/>
      <c r="N17" s="43">
        <v>1.5277777777777777E-2</v>
      </c>
      <c r="O17" s="41">
        <v>2.013888888888889E-2</v>
      </c>
      <c r="P17" s="50"/>
    </row>
    <row r="18" spans="1:16" ht="16" thickBot="1" x14ac:dyDescent="0.25">
      <c r="A18" s="20">
        <v>44040</v>
      </c>
      <c r="B18" s="18" t="s">
        <v>0</v>
      </c>
      <c r="C18" s="33" t="s">
        <v>47</v>
      </c>
      <c r="D18" s="21"/>
      <c r="E18" s="26"/>
      <c r="F18" s="26"/>
      <c r="G18" s="26"/>
      <c r="H18" s="26"/>
      <c r="I18" s="26"/>
      <c r="J18" s="26"/>
      <c r="K18" s="26"/>
      <c r="L18" s="14"/>
      <c r="M18" s="26" t="s">
        <v>48</v>
      </c>
      <c r="N18" s="28"/>
      <c r="O18" s="29"/>
      <c r="P18" s="49" t="s">
        <v>50</v>
      </c>
    </row>
    <row r="19" spans="1:16" ht="16" thickBot="1" x14ac:dyDescent="0.25">
      <c r="B19" s="19"/>
      <c r="C19" s="34"/>
      <c r="D19" s="36" t="s">
        <v>30</v>
      </c>
      <c r="E19" s="39">
        <v>7.7777777777777779E-2</v>
      </c>
      <c r="F19" s="39">
        <v>1.4583333333333332E-2</v>
      </c>
      <c r="G19" s="40"/>
      <c r="H19" s="40"/>
      <c r="I19" s="39">
        <v>8.5416666666666655E-2</v>
      </c>
      <c r="J19" s="39">
        <v>5.8333333333333327E-2</v>
      </c>
      <c r="K19" s="39">
        <v>9.0277777777777787E-3</v>
      </c>
      <c r="L19" s="14"/>
      <c r="M19" s="40" t="s">
        <v>49</v>
      </c>
      <c r="N19" s="43">
        <v>1.3194444444444444E-2</v>
      </c>
      <c r="O19" s="41">
        <v>1.3888888888888888E-2</v>
      </c>
      <c r="P19" s="50"/>
    </row>
    <row r="20" spans="1:16" ht="16" thickBot="1" x14ac:dyDescent="0.25">
      <c r="A20" s="20">
        <v>44040</v>
      </c>
      <c r="B20" s="18" t="s">
        <v>0</v>
      </c>
      <c r="C20" s="33" t="s">
        <v>55</v>
      </c>
      <c r="D20" s="21"/>
      <c r="E20" s="26"/>
      <c r="F20" s="26"/>
      <c r="G20" s="26"/>
      <c r="H20" s="26"/>
      <c r="I20" s="26"/>
      <c r="J20" s="26"/>
      <c r="K20" s="26"/>
      <c r="L20" s="14"/>
      <c r="M20" s="26" t="s">
        <v>33</v>
      </c>
      <c r="N20" s="28"/>
      <c r="O20" s="29"/>
      <c r="P20" s="49" t="s">
        <v>51</v>
      </c>
    </row>
    <row r="21" spans="1:16" ht="16" thickBot="1" x14ac:dyDescent="0.25">
      <c r="B21" s="19"/>
      <c r="C21" s="34"/>
      <c r="D21" s="36" t="s">
        <v>30</v>
      </c>
      <c r="E21" s="39">
        <v>3.1944444444444449E-2</v>
      </c>
      <c r="F21" s="39">
        <v>6.805555555555555E-2</v>
      </c>
      <c r="G21" s="40"/>
      <c r="H21" s="40"/>
      <c r="I21" s="39">
        <v>0.28472222222222221</v>
      </c>
      <c r="J21" s="39">
        <v>5.2777777777777778E-2</v>
      </c>
      <c r="K21" s="39">
        <v>6.25E-2</v>
      </c>
      <c r="L21" s="14"/>
      <c r="M21" s="40"/>
      <c r="N21" s="43">
        <v>6.2499999999999995E-3</v>
      </c>
      <c r="O21" s="41">
        <v>9.7222222222222224E-3</v>
      </c>
      <c r="P21" s="50" t="s">
        <v>60</v>
      </c>
    </row>
    <row r="22" spans="1:16" ht="16" thickBot="1" x14ac:dyDescent="0.25">
      <c r="A22" s="20">
        <v>44040</v>
      </c>
      <c r="B22" s="18" t="s">
        <v>0</v>
      </c>
      <c r="C22" s="33" t="s">
        <v>56</v>
      </c>
      <c r="D22" s="21"/>
      <c r="E22" s="26"/>
      <c r="F22" s="26"/>
      <c r="G22" s="26"/>
      <c r="H22" s="26"/>
      <c r="I22" s="27"/>
      <c r="J22" s="26"/>
      <c r="K22" s="27"/>
      <c r="L22" s="14"/>
      <c r="M22" s="26" t="s">
        <v>34</v>
      </c>
      <c r="N22" s="28"/>
      <c r="O22" s="29"/>
      <c r="P22" s="49" t="s">
        <v>52</v>
      </c>
    </row>
    <row r="23" spans="1:16" ht="16" thickBot="1" x14ac:dyDescent="0.25">
      <c r="B23" s="19"/>
      <c r="C23" s="34"/>
      <c r="D23" s="36" t="s">
        <v>30</v>
      </c>
      <c r="E23" s="39">
        <v>5.2777777777777778E-2</v>
      </c>
      <c r="F23" s="39">
        <v>8.7500000000000008E-2</v>
      </c>
      <c r="G23" s="40"/>
      <c r="H23" s="40"/>
      <c r="I23" s="39">
        <v>0.16041666666666668</v>
      </c>
      <c r="J23" s="39">
        <v>8.3333333333333329E-2</v>
      </c>
      <c r="K23" s="39">
        <v>6.9444444444444434E-2</v>
      </c>
      <c r="L23" s="14"/>
      <c r="M23" s="40"/>
      <c r="N23" s="43">
        <v>4.2361111111111106E-2</v>
      </c>
      <c r="O23" s="41">
        <v>1.3888888888888888E-2</v>
      </c>
      <c r="P23" s="50"/>
    </row>
    <row r="24" spans="1:16" ht="16" thickBot="1" x14ac:dyDescent="0.25">
      <c r="A24" s="20">
        <v>44040</v>
      </c>
      <c r="B24" s="18" t="s">
        <v>0</v>
      </c>
      <c r="C24" s="33" t="s">
        <v>57</v>
      </c>
      <c r="D24" s="21"/>
      <c r="E24" s="26"/>
      <c r="F24" s="26"/>
      <c r="G24" s="26"/>
      <c r="H24" s="26"/>
      <c r="I24" s="27"/>
      <c r="J24" s="26"/>
      <c r="K24" s="26"/>
      <c r="L24" s="14"/>
      <c r="M24" s="26" t="s">
        <v>48</v>
      </c>
      <c r="N24" s="28"/>
      <c r="O24" s="29"/>
      <c r="P24" s="49" t="s">
        <v>61</v>
      </c>
    </row>
    <row r="25" spans="1:16" ht="16" thickBot="1" x14ac:dyDescent="0.25">
      <c r="B25" s="19"/>
      <c r="C25" s="34"/>
      <c r="D25" s="36" t="s">
        <v>30</v>
      </c>
      <c r="E25" s="39">
        <v>5.4166666666666669E-2</v>
      </c>
      <c r="F25" s="39">
        <v>3.8194444444444441E-2</v>
      </c>
      <c r="G25" s="40"/>
      <c r="H25" s="40"/>
      <c r="I25" s="39">
        <v>0.11041666666666666</v>
      </c>
      <c r="J25" s="39">
        <v>3.7499999999999999E-2</v>
      </c>
      <c r="K25" s="39">
        <v>1.8055555555555557E-2</v>
      </c>
      <c r="L25" s="14"/>
      <c r="M25" s="40"/>
      <c r="N25" s="43">
        <v>5.347222222222222E-2</v>
      </c>
      <c r="O25" s="41">
        <v>3.3333333333333333E-2</v>
      </c>
      <c r="P25" s="50"/>
    </row>
    <row r="26" spans="1:16" ht="16" thickBot="1" x14ac:dyDescent="0.25">
      <c r="A26" s="20">
        <v>44040</v>
      </c>
      <c r="B26" s="18" t="s">
        <v>0</v>
      </c>
      <c r="C26" s="33" t="s">
        <v>58</v>
      </c>
      <c r="D26" s="21"/>
      <c r="E26" s="26"/>
      <c r="F26" s="26"/>
      <c r="G26" s="26"/>
      <c r="H26" s="26"/>
      <c r="I26" s="26"/>
      <c r="J26" s="26"/>
      <c r="K26" s="26"/>
      <c r="L26" s="14"/>
      <c r="M26" s="26" t="s">
        <v>63</v>
      </c>
      <c r="N26" s="28"/>
      <c r="O26" s="29"/>
      <c r="P26" s="49" t="s">
        <v>53</v>
      </c>
    </row>
    <row r="27" spans="1:16" ht="16" thickBot="1" x14ac:dyDescent="0.25">
      <c r="B27" s="19"/>
      <c r="C27" s="34"/>
      <c r="D27" s="36" t="s">
        <v>30</v>
      </c>
      <c r="E27" s="39">
        <v>4.5138888888888888E-2</v>
      </c>
      <c r="F27" s="39">
        <v>3.4027777777777775E-2</v>
      </c>
      <c r="G27" s="40"/>
      <c r="H27" s="40"/>
      <c r="I27" s="39">
        <v>5.486111111111111E-2</v>
      </c>
      <c r="J27" s="39">
        <v>3.4027777777777775E-2</v>
      </c>
      <c r="K27" s="39">
        <v>2.013888888888889E-2</v>
      </c>
      <c r="L27" s="14"/>
      <c r="M27" s="40"/>
      <c r="N27" s="43">
        <v>1.5972222222222224E-2</v>
      </c>
      <c r="O27" s="41">
        <v>1.4583333333333332E-2</v>
      </c>
      <c r="P27" s="50" t="s">
        <v>62</v>
      </c>
    </row>
    <row r="28" spans="1:16" ht="16" thickBot="1" x14ac:dyDescent="0.25">
      <c r="A28" s="20">
        <v>44040</v>
      </c>
      <c r="B28" s="18" t="s">
        <v>0</v>
      </c>
      <c r="C28" s="33" t="s">
        <v>59</v>
      </c>
      <c r="D28" s="21"/>
      <c r="E28" s="26"/>
      <c r="F28" s="26"/>
      <c r="G28" s="26"/>
      <c r="H28" s="26"/>
      <c r="I28" s="26"/>
      <c r="J28" s="26"/>
      <c r="K28" s="27"/>
      <c r="L28" s="14"/>
      <c r="M28" s="26" t="s">
        <v>33</v>
      </c>
      <c r="N28" s="28"/>
      <c r="O28" s="29"/>
      <c r="P28" s="49" t="s">
        <v>54</v>
      </c>
    </row>
    <row r="29" spans="1:16" ht="16" thickBot="1" x14ac:dyDescent="0.25">
      <c r="B29" s="19"/>
      <c r="C29" s="34"/>
      <c r="D29" s="36" t="s">
        <v>30</v>
      </c>
      <c r="E29" s="39">
        <v>4.1666666666666664E-2</v>
      </c>
      <c r="F29" s="39">
        <v>3.125E-2</v>
      </c>
      <c r="G29" s="40"/>
      <c r="H29" s="40"/>
      <c r="I29" s="39">
        <v>8.4027777777777771E-2</v>
      </c>
      <c r="J29" s="39">
        <v>1.5277777777777777E-2</v>
      </c>
      <c r="K29" s="39">
        <v>6.5972222222222224E-2</v>
      </c>
      <c r="L29" s="14"/>
      <c r="M29" s="40"/>
      <c r="N29" s="43">
        <v>4.0972222222222222E-2</v>
      </c>
      <c r="O29" s="41">
        <v>2.9166666666666664E-2</v>
      </c>
      <c r="P29" s="50" t="s">
        <v>64</v>
      </c>
    </row>
    <row r="30" spans="1:16" ht="16" thickBot="1" x14ac:dyDescent="0.25">
      <c r="A30" s="20">
        <v>44041</v>
      </c>
      <c r="B30" s="18" t="s">
        <v>0</v>
      </c>
      <c r="C30" s="33" t="s">
        <v>65</v>
      </c>
      <c r="D30" s="21"/>
      <c r="E30" s="26"/>
      <c r="F30" s="26"/>
      <c r="G30" s="26"/>
      <c r="H30" s="26"/>
      <c r="I30" s="26"/>
      <c r="J30" s="26"/>
      <c r="K30" s="27"/>
      <c r="L30" s="14"/>
      <c r="M30" s="26" t="s">
        <v>33</v>
      </c>
      <c r="N30" s="28"/>
      <c r="O30" s="29"/>
      <c r="P30" s="49" t="s">
        <v>76</v>
      </c>
    </row>
    <row r="31" spans="1:16" ht="16" thickBot="1" x14ac:dyDescent="0.25">
      <c r="B31" s="19"/>
      <c r="C31" s="34"/>
      <c r="D31" s="36" t="s">
        <v>30</v>
      </c>
      <c r="E31" s="39">
        <v>3.9583333333333331E-2</v>
      </c>
      <c r="F31" s="39">
        <v>8.4722222222222213E-2</v>
      </c>
      <c r="G31" s="40"/>
      <c r="H31" s="40"/>
      <c r="I31" s="39">
        <v>0.13055555555555556</v>
      </c>
      <c r="J31" s="39">
        <v>6.458333333333334E-2</v>
      </c>
      <c r="K31" s="39">
        <v>5.5555555555555552E-2</v>
      </c>
      <c r="L31" s="14"/>
      <c r="M31" s="40"/>
      <c r="N31" s="43">
        <v>2.9166666666666664E-2</v>
      </c>
      <c r="O31" s="41">
        <v>9.7222222222222224E-3</v>
      </c>
      <c r="P31" s="50"/>
    </row>
    <row r="32" spans="1:16" ht="16" thickBot="1" x14ac:dyDescent="0.25">
      <c r="A32" s="20">
        <v>44041</v>
      </c>
      <c r="B32" s="18" t="s">
        <v>0</v>
      </c>
      <c r="C32" s="33" t="s">
        <v>66</v>
      </c>
      <c r="D32" s="21"/>
      <c r="E32" s="26"/>
      <c r="F32" s="26"/>
      <c r="G32" s="26"/>
      <c r="H32" s="26"/>
      <c r="I32" s="26"/>
      <c r="J32" s="26"/>
      <c r="K32" s="27"/>
      <c r="L32" s="14"/>
      <c r="M32" s="26" t="s">
        <v>33</v>
      </c>
      <c r="N32" s="28"/>
      <c r="O32" s="29"/>
      <c r="P32" s="49" t="s">
        <v>71</v>
      </c>
    </row>
    <row r="33" spans="1:16" ht="16" thickBot="1" x14ac:dyDescent="0.25">
      <c r="B33" s="19"/>
      <c r="C33" s="34"/>
      <c r="D33" s="36" t="s">
        <v>30</v>
      </c>
      <c r="E33" s="39">
        <v>3.4722222222222224E-2</v>
      </c>
      <c r="F33" s="39">
        <v>5.0694444444444452E-2</v>
      </c>
      <c r="G33" s="40"/>
      <c r="H33" s="40"/>
      <c r="I33" s="39">
        <v>5.6250000000000001E-2</v>
      </c>
      <c r="J33" s="39">
        <v>2.5694444444444447E-2</v>
      </c>
      <c r="K33" s="39">
        <v>3.0555555555555555E-2</v>
      </c>
      <c r="L33" s="14"/>
      <c r="M33" s="40"/>
      <c r="N33" s="43">
        <v>1.8055555555555557E-2</v>
      </c>
      <c r="O33" s="41">
        <v>1.1805555555555555E-2</v>
      </c>
      <c r="P33" s="50" t="s">
        <v>72</v>
      </c>
    </row>
    <row r="34" spans="1:16" ht="16" thickBot="1" x14ac:dyDescent="0.25">
      <c r="A34" s="20">
        <v>44041</v>
      </c>
      <c r="B34" s="18" t="s">
        <v>0</v>
      </c>
      <c r="C34" s="33" t="s">
        <v>67</v>
      </c>
      <c r="D34" s="21"/>
      <c r="E34" s="26"/>
      <c r="F34" s="26"/>
      <c r="G34" s="26"/>
      <c r="H34" s="26"/>
      <c r="I34" s="26"/>
      <c r="J34" s="26"/>
      <c r="K34" s="27"/>
      <c r="L34" s="14"/>
      <c r="M34" s="26" t="s">
        <v>33</v>
      </c>
      <c r="N34" s="28"/>
      <c r="O34" s="29"/>
      <c r="P34" s="49" t="s">
        <v>73</v>
      </c>
    </row>
    <row r="35" spans="1:16" ht="16" thickBot="1" x14ac:dyDescent="0.25">
      <c r="B35" s="19"/>
      <c r="C35" s="34"/>
      <c r="D35" s="36" t="s">
        <v>30</v>
      </c>
      <c r="E35" s="39">
        <v>4.2361111111111106E-2</v>
      </c>
      <c r="F35" s="39">
        <v>1.6666666666666666E-2</v>
      </c>
      <c r="G35" s="40"/>
      <c r="H35" s="40"/>
      <c r="I35" s="39">
        <v>6.7361111111111108E-2</v>
      </c>
      <c r="J35" s="39">
        <v>1.5972222222222224E-2</v>
      </c>
      <c r="K35" s="39">
        <v>2.0833333333333332E-2</v>
      </c>
      <c r="L35" s="14"/>
      <c r="M35" s="40"/>
      <c r="N35" s="43">
        <v>9.0277777777777787E-3</v>
      </c>
      <c r="O35" s="41">
        <v>1.8749999999999999E-2</v>
      </c>
      <c r="P35" s="50"/>
    </row>
    <row r="36" spans="1:16" ht="16" thickBot="1" x14ac:dyDescent="0.25">
      <c r="A36" s="20">
        <v>44041</v>
      </c>
      <c r="B36" s="18" t="s">
        <v>0</v>
      </c>
      <c r="C36" s="33" t="s">
        <v>68</v>
      </c>
      <c r="D36" s="21"/>
      <c r="E36" s="26"/>
      <c r="F36" s="26"/>
      <c r="G36" s="26"/>
      <c r="H36" s="26"/>
      <c r="I36" s="26"/>
      <c r="J36" s="26"/>
      <c r="K36" s="27"/>
      <c r="L36" s="14"/>
      <c r="M36" s="26" t="s">
        <v>33</v>
      </c>
      <c r="N36" s="28"/>
      <c r="O36" s="29"/>
      <c r="P36" s="49" t="s">
        <v>79</v>
      </c>
    </row>
    <row r="37" spans="1:16" ht="16" thickBot="1" x14ac:dyDescent="0.25">
      <c r="B37" s="19"/>
      <c r="C37" s="34"/>
      <c r="D37" s="36" t="s">
        <v>30</v>
      </c>
      <c r="E37" s="39">
        <v>4.027777777777778E-2</v>
      </c>
      <c r="F37" s="39">
        <v>1.5972222222222224E-2</v>
      </c>
      <c r="G37" s="40"/>
      <c r="H37" s="40"/>
      <c r="I37" s="39">
        <v>3.6111111111111115E-2</v>
      </c>
      <c r="J37" s="39">
        <v>1.0416666666666666E-2</v>
      </c>
      <c r="K37" s="39">
        <v>2.7777777777777776E-2</v>
      </c>
      <c r="L37" s="14"/>
      <c r="M37" s="40"/>
      <c r="N37" s="43">
        <v>1.3888888888888888E-2</v>
      </c>
      <c r="O37" s="41">
        <v>1.0416666666666666E-2</v>
      </c>
      <c r="P37" s="50" t="s">
        <v>80</v>
      </c>
    </row>
    <row r="38" spans="1:16" ht="16" thickBot="1" x14ac:dyDescent="0.25">
      <c r="A38" s="20">
        <v>44041</v>
      </c>
      <c r="B38" s="18" t="s">
        <v>0</v>
      </c>
      <c r="C38" s="33" t="s">
        <v>69</v>
      </c>
      <c r="D38" s="21"/>
      <c r="E38" s="26"/>
      <c r="F38" s="26"/>
      <c r="G38" s="26"/>
      <c r="H38" s="26"/>
      <c r="I38" s="26"/>
      <c r="J38" s="26" t="s">
        <v>573</v>
      </c>
      <c r="K38" s="27" t="s">
        <v>574</v>
      </c>
      <c r="L38" s="14"/>
      <c r="M38" s="26" t="s">
        <v>77</v>
      </c>
      <c r="N38" s="28"/>
      <c r="O38" s="29"/>
      <c r="P38" s="49" t="s">
        <v>75</v>
      </c>
    </row>
    <row r="39" spans="1:16" ht="16" thickBot="1" x14ac:dyDescent="0.25">
      <c r="B39" s="19"/>
      <c r="C39" s="34"/>
      <c r="D39" s="36" t="s">
        <v>30</v>
      </c>
      <c r="E39" s="39">
        <v>2.5694444444444447E-2</v>
      </c>
      <c r="F39" s="39">
        <v>5.2777777777777778E-2</v>
      </c>
      <c r="G39" s="39"/>
      <c r="H39" s="40"/>
      <c r="I39" s="39"/>
      <c r="J39" s="39">
        <v>4.1666666666666664E-2</v>
      </c>
      <c r="K39" s="39">
        <v>0.1125</v>
      </c>
      <c r="L39" s="14"/>
      <c r="M39" s="47" t="s">
        <v>78</v>
      </c>
      <c r="N39" s="43"/>
      <c r="O39" s="41"/>
      <c r="P39" s="50" t="s">
        <v>81</v>
      </c>
    </row>
    <row r="40" spans="1:16" ht="16" thickBot="1" x14ac:dyDescent="0.25">
      <c r="A40" s="20">
        <v>44041</v>
      </c>
      <c r="B40" s="18" t="s">
        <v>0</v>
      </c>
      <c r="C40" s="33" t="s">
        <v>70</v>
      </c>
      <c r="D40" s="21"/>
      <c r="E40" s="26"/>
      <c r="F40" s="26"/>
      <c r="G40" s="26"/>
      <c r="H40" s="26"/>
      <c r="I40" s="26"/>
      <c r="J40" s="26"/>
      <c r="K40" s="27"/>
      <c r="L40" s="14"/>
      <c r="M40" s="26" t="s">
        <v>34</v>
      </c>
      <c r="N40" s="28"/>
      <c r="O40" s="29"/>
      <c r="P40" s="49" t="s">
        <v>74</v>
      </c>
    </row>
    <row r="41" spans="1:16" ht="16" thickBot="1" x14ac:dyDescent="0.25">
      <c r="B41" s="19"/>
      <c r="C41" s="34"/>
      <c r="D41" s="36" t="s">
        <v>30</v>
      </c>
      <c r="E41" s="39">
        <v>3.125E-2</v>
      </c>
      <c r="F41" s="39">
        <v>6.9444444444444434E-2</v>
      </c>
      <c r="G41" s="40"/>
      <c r="H41" s="40"/>
      <c r="I41" s="39">
        <v>7.7777777777777779E-2</v>
      </c>
      <c r="J41" s="39">
        <v>4.5833333333333337E-2</v>
      </c>
      <c r="K41" s="39">
        <v>6.1111111111111116E-2</v>
      </c>
      <c r="L41" s="14"/>
      <c r="M41" s="40"/>
      <c r="N41" s="43">
        <v>1.8055555555555557E-2</v>
      </c>
      <c r="O41" s="41">
        <v>9.0277777777777787E-3</v>
      </c>
      <c r="P41" s="50" t="s">
        <v>82</v>
      </c>
    </row>
    <row r="42" spans="1:16" ht="16" thickBot="1" x14ac:dyDescent="0.25">
      <c r="A42" s="20">
        <v>44042</v>
      </c>
      <c r="B42" s="18" t="s">
        <v>0</v>
      </c>
      <c r="C42" s="33" t="s">
        <v>83</v>
      </c>
      <c r="D42" s="21"/>
      <c r="E42" s="26"/>
      <c r="F42" s="26"/>
      <c r="G42" s="26"/>
      <c r="H42" s="26"/>
      <c r="I42" s="26"/>
      <c r="J42" s="26"/>
      <c r="K42" s="27"/>
      <c r="L42" s="14"/>
      <c r="M42" s="26" t="s">
        <v>48</v>
      </c>
      <c r="N42" s="28"/>
      <c r="O42" s="29"/>
      <c r="P42" s="49" t="s">
        <v>90</v>
      </c>
    </row>
    <row r="43" spans="1:16" ht="17.5" customHeight="1" thickBot="1" x14ac:dyDescent="0.25">
      <c r="B43" s="19"/>
      <c r="C43" s="34"/>
      <c r="D43" s="36" t="s">
        <v>30</v>
      </c>
      <c r="E43" s="39">
        <v>4.3055555555555562E-2</v>
      </c>
      <c r="F43" s="39">
        <v>2.1527777777777781E-2</v>
      </c>
      <c r="G43" s="40"/>
      <c r="H43" s="40"/>
      <c r="I43" s="39">
        <v>9.1666666666666674E-2</v>
      </c>
      <c r="J43" s="39">
        <v>2.6388888888888889E-2</v>
      </c>
      <c r="K43" s="39">
        <v>9.7222222222222224E-3</v>
      </c>
      <c r="L43" s="14"/>
      <c r="M43" s="40"/>
      <c r="N43" s="43">
        <v>2.361111111111111E-2</v>
      </c>
      <c r="O43" s="41">
        <v>0</v>
      </c>
      <c r="P43" s="59" t="s">
        <v>91</v>
      </c>
    </row>
    <row r="44" spans="1:16" ht="16" thickBot="1" x14ac:dyDescent="0.25">
      <c r="A44" s="20">
        <v>44042</v>
      </c>
      <c r="B44" s="18" t="s">
        <v>0</v>
      </c>
      <c r="C44" s="33" t="s">
        <v>84</v>
      </c>
      <c r="D44" s="21"/>
      <c r="E44" s="26"/>
      <c r="F44" s="26"/>
      <c r="G44" s="26"/>
      <c r="H44" s="26"/>
      <c r="I44" s="26"/>
      <c r="J44" s="26"/>
      <c r="K44" s="27"/>
      <c r="L44" s="14"/>
      <c r="M44" s="26" t="s">
        <v>94</v>
      </c>
      <c r="N44" s="28"/>
      <c r="O44" s="29"/>
      <c r="P44" s="49" t="s">
        <v>90</v>
      </c>
    </row>
    <row r="45" spans="1:16" ht="16" thickBot="1" x14ac:dyDescent="0.25">
      <c r="B45" s="19"/>
      <c r="C45" s="34"/>
      <c r="D45" s="36" t="s">
        <v>30</v>
      </c>
      <c r="E45" s="39">
        <v>3.3333333333333333E-2</v>
      </c>
      <c r="F45" s="39">
        <v>2.2222222222222223E-2</v>
      </c>
      <c r="G45" s="40"/>
      <c r="H45" s="40"/>
      <c r="I45" s="39">
        <v>5.4166666666666669E-2</v>
      </c>
      <c r="J45" s="39">
        <v>5.2083333333333336E-2</v>
      </c>
      <c r="K45" s="39">
        <v>3.5416666666666666E-2</v>
      </c>
      <c r="L45" s="14"/>
      <c r="M45" s="40"/>
      <c r="N45" s="43">
        <v>2.5694444444444447E-2</v>
      </c>
      <c r="O45" s="41">
        <v>9.0277777777777787E-3</v>
      </c>
      <c r="P45" s="50" t="s">
        <v>92</v>
      </c>
    </row>
    <row r="46" spans="1:16" ht="16" thickBot="1" x14ac:dyDescent="0.25">
      <c r="A46" s="20">
        <v>44042</v>
      </c>
      <c r="B46" s="18" t="s">
        <v>0</v>
      </c>
      <c r="C46" s="33" t="s">
        <v>85</v>
      </c>
      <c r="D46" s="21"/>
      <c r="E46" s="26"/>
      <c r="F46" s="26"/>
      <c r="G46" s="26"/>
      <c r="H46" s="26"/>
      <c r="I46" s="27"/>
      <c r="J46" s="26"/>
      <c r="K46" s="27"/>
      <c r="L46" s="14"/>
      <c r="M46" s="26" t="s">
        <v>48</v>
      </c>
      <c r="N46" s="28"/>
      <c r="O46" s="29"/>
      <c r="P46" s="49" t="s">
        <v>93</v>
      </c>
    </row>
    <row r="47" spans="1:16" ht="16" thickBot="1" x14ac:dyDescent="0.25">
      <c r="B47" s="19"/>
      <c r="C47" s="34"/>
      <c r="D47" s="36" t="s">
        <v>30</v>
      </c>
      <c r="E47" s="39">
        <v>4.4444444444444446E-2</v>
      </c>
      <c r="F47" s="39">
        <v>9.1666666666666674E-2</v>
      </c>
      <c r="G47" s="40"/>
      <c r="H47" s="40"/>
      <c r="I47" s="39">
        <v>0.1451388888888889</v>
      </c>
      <c r="J47" s="39">
        <v>8.9583333333333334E-2</v>
      </c>
      <c r="K47" s="39">
        <v>7.2222222222222229E-2</v>
      </c>
      <c r="L47" s="14"/>
      <c r="M47" s="47"/>
      <c r="N47" s="43">
        <v>1.8055555555555557E-2</v>
      </c>
      <c r="O47" s="41">
        <v>1.7361111111111112E-2</v>
      </c>
      <c r="P47" s="50"/>
    </row>
    <row r="48" spans="1:16" ht="16" thickBot="1" x14ac:dyDescent="0.25">
      <c r="A48" s="20">
        <v>44042</v>
      </c>
      <c r="B48" s="18" t="s">
        <v>0</v>
      </c>
      <c r="C48" s="33" t="s">
        <v>86</v>
      </c>
      <c r="D48" s="21"/>
      <c r="E48" s="26"/>
      <c r="F48" s="26"/>
      <c r="G48" s="26"/>
      <c r="H48" s="26"/>
      <c r="I48" s="26"/>
      <c r="J48" s="26"/>
      <c r="K48" s="27"/>
      <c r="L48" s="14"/>
      <c r="M48" s="26" t="s">
        <v>96</v>
      </c>
      <c r="N48" s="28"/>
      <c r="O48" s="29"/>
      <c r="P48" s="49" t="s">
        <v>97</v>
      </c>
    </row>
    <row r="49" spans="1:16" ht="16" thickBot="1" x14ac:dyDescent="0.25">
      <c r="B49" s="19"/>
      <c r="C49" s="34"/>
      <c r="D49" s="36" t="s">
        <v>30</v>
      </c>
      <c r="E49" s="39">
        <v>3.2638888888888891E-2</v>
      </c>
      <c r="F49" s="39">
        <v>3.125E-2</v>
      </c>
      <c r="G49" s="40"/>
      <c r="H49" s="40"/>
      <c r="I49" s="39">
        <v>6.458333333333334E-2</v>
      </c>
      <c r="J49" s="39">
        <v>1.5972222222222224E-2</v>
      </c>
      <c r="K49" s="39">
        <v>2.013888888888889E-2</v>
      </c>
      <c r="L49" s="14"/>
      <c r="M49" s="40" t="s">
        <v>95</v>
      </c>
      <c r="N49" s="43">
        <v>1.7361111111111112E-2</v>
      </c>
      <c r="O49" s="41">
        <v>2.9861111111111113E-2</v>
      </c>
      <c r="P49" s="50"/>
    </row>
    <row r="50" spans="1:16" ht="16" thickBot="1" x14ac:dyDescent="0.25">
      <c r="A50" s="20">
        <v>44042</v>
      </c>
      <c r="B50" s="18" t="s">
        <v>0</v>
      </c>
      <c r="C50" s="33" t="s">
        <v>87</v>
      </c>
      <c r="D50" s="21"/>
      <c r="E50" s="26"/>
      <c r="F50" s="26"/>
      <c r="G50" s="26"/>
      <c r="H50" s="26"/>
      <c r="I50" s="26"/>
      <c r="J50" s="26"/>
      <c r="K50" s="27"/>
      <c r="L50" s="14"/>
      <c r="M50" s="26" t="s">
        <v>34</v>
      </c>
      <c r="N50" s="28"/>
      <c r="O50" s="29"/>
      <c r="P50" s="49" t="s">
        <v>98</v>
      </c>
    </row>
    <row r="51" spans="1:16" ht="16" thickBot="1" x14ac:dyDescent="0.25">
      <c r="B51" s="19"/>
      <c r="C51" s="34"/>
      <c r="D51" s="36" t="s">
        <v>30</v>
      </c>
      <c r="E51" s="39">
        <v>4.027777777777778E-2</v>
      </c>
      <c r="F51" s="39">
        <v>3.2638888888888891E-2</v>
      </c>
      <c r="G51" s="40"/>
      <c r="H51" s="40"/>
      <c r="I51" s="39">
        <v>7.2222222222222229E-2</v>
      </c>
      <c r="J51" s="39">
        <v>4.3750000000000004E-2</v>
      </c>
      <c r="K51" s="39">
        <v>8.4722222222222213E-2</v>
      </c>
      <c r="L51" s="14"/>
      <c r="M51" s="40"/>
      <c r="N51" s="43">
        <v>1.5277777777777777E-2</v>
      </c>
      <c r="O51" s="41">
        <v>2.013888888888889E-2</v>
      </c>
      <c r="P51" s="50"/>
    </row>
    <row r="52" spans="1:16" ht="16" thickBot="1" x14ac:dyDescent="0.25">
      <c r="A52" s="20">
        <v>44042</v>
      </c>
      <c r="B52" s="18" t="s">
        <v>0</v>
      </c>
      <c r="C52" s="33" t="s">
        <v>88</v>
      </c>
      <c r="D52" s="21"/>
      <c r="E52" s="26"/>
      <c r="F52" s="26"/>
      <c r="G52" s="26"/>
      <c r="H52" s="26"/>
      <c r="I52" s="26"/>
      <c r="J52" s="26"/>
      <c r="K52" s="27"/>
      <c r="L52" s="14"/>
      <c r="M52" s="26" t="s">
        <v>34</v>
      </c>
      <c r="N52" s="28"/>
      <c r="O52" s="29"/>
      <c r="P52" s="49" t="s">
        <v>99</v>
      </c>
    </row>
    <row r="53" spans="1:16" ht="16" thickBot="1" x14ac:dyDescent="0.25">
      <c r="B53" s="19"/>
      <c r="C53" s="34"/>
      <c r="D53" s="36" t="s">
        <v>30</v>
      </c>
      <c r="E53" s="39">
        <v>3.3333333333333333E-2</v>
      </c>
      <c r="F53" s="39">
        <v>2.4305555555555556E-2</v>
      </c>
      <c r="G53" s="40"/>
      <c r="H53" s="40"/>
      <c r="I53" s="39">
        <v>0.16180555555555556</v>
      </c>
      <c r="J53" s="39">
        <v>3.4722222222222224E-2</v>
      </c>
      <c r="K53" s="39">
        <v>2.5694444444444447E-2</v>
      </c>
      <c r="L53" s="14"/>
      <c r="M53" s="40"/>
      <c r="N53" s="43">
        <v>1.4583333333333332E-2</v>
      </c>
      <c r="O53" s="41">
        <v>1.2499999999999999E-2</v>
      </c>
      <c r="P53" s="50"/>
    </row>
    <row r="54" spans="1:16" ht="16" thickBot="1" x14ac:dyDescent="0.25">
      <c r="A54" s="20">
        <v>44043</v>
      </c>
      <c r="B54" s="18" t="s">
        <v>0</v>
      </c>
      <c r="C54" s="33" t="s">
        <v>100</v>
      </c>
      <c r="D54" s="21"/>
      <c r="E54" s="27"/>
      <c r="F54" s="26"/>
      <c r="G54" s="26"/>
      <c r="H54" s="26"/>
      <c r="I54" s="26"/>
      <c r="J54" s="26" t="s">
        <v>573</v>
      </c>
      <c r="K54" s="27"/>
      <c r="L54" s="14"/>
      <c r="M54" s="26" t="s">
        <v>114</v>
      </c>
      <c r="N54" s="28"/>
      <c r="O54" s="29"/>
      <c r="P54" s="49" t="s">
        <v>112</v>
      </c>
    </row>
    <row r="55" spans="1:16" ht="16" thickBot="1" x14ac:dyDescent="0.25">
      <c r="B55" s="19"/>
      <c r="C55" s="34"/>
      <c r="D55" s="36" t="s">
        <v>30</v>
      </c>
      <c r="E55" s="39">
        <v>7.7777777777777779E-2</v>
      </c>
      <c r="F55" s="39">
        <v>5.6944444444444443E-2</v>
      </c>
      <c r="G55" s="40"/>
      <c r="H55" s="40"/>
      <c r="I55" s="39"/>
      <c r="J55" s="39">
        <v>4.8611111111111112E-2</v>
      </c>
      <c r="K55" s="39"/>
      <c r="L55" s="14"/>
      <c r="M55" s="40"/>
      <c r="N55" s="43"/>
      <c r="O55" s="41"/>
      <c r="P55" s="50" t="s">
        <v>113</v>
      </c>
    </row>
    <row r="56" spans="1:16" ht="16" thickBot="1" x14ac:dyDescent="0.25">
      <c r="A56" s="20">
        <v>44043</v>
      </c>
      <c r="B56" s="18" t="s">
        <v>0</v>
      </c>
      <c r="C56" s="33" t="s">
        <v>107</v>
      </c>
      <c r="D56" s="21"/>
      <c r="E56" s="26"/>
      <c r="F56" s="26"/>
      <c r="G56" s="26"/>
      <c r="H56" s="26"/>
      <c r="I56" s="26"/>
      <c r="J56" s="26"/>
      <c r="K56" s="27"/>
      <c r="L56" s="14"/>
      <c r="M56" s="26" t="s">
        <v>34</v>
      </c>
      <c r="N56" s="28"/>
      <c r="O56" s="29"/>
      <c r="P56" s="49" t="s">
        <v>104</v>
      </c>
    </row>
    <row r="57" spans="1:16" ht="16" thickBot="1" x14ac:dyDescent="0.25">
      <c r="B57" s="19"/>
      <c r="C57" s="34"/>
      <c r="D57" s="36" t="s">
        <v>30</v>
      </c>
      <c r="E57" s="39">
        <v>4.0972222222222222E-2</v>
      </c>
      <c r="F57" s="39">
        <v>8.1250000000000003E-2</v>
      </c>
      <c r="G57" s="40"/>
      <c r="H57" s="40"/>
      <c r="I57" s="39">
        <v>0.20625000000000002</v>
      </c>
      <c r="J57" s="39">
        <v>2.8472222222222222E-2</v>
      </c>
      <c r="K57" s="39">
        <v>1.8749999999999999E-2</v>
      </c>
      <c r="L57" s="14"/>
      <c r="M57" s="40"/>
      <c r="N57" s="43">
        <v>4.1666666666666664E-2</v>
      </c>
      <c r="O57" s="41">
        <v>0</v>
      </c>
      <c r="P57" s="50" t="s">
        <v>122</v>
      </c>
    </row>
    <row r="58" spans="1:16" ht="16" thickBot="1" x14ac:dyDescent="0.25">
      <c r="A58" s="20">
        <v>44043</v>
      </c>
      <c r="B58" s="18" t="s">
        <v>0</v>
      </c>
      <c r="C58" s="33" t="s">
        <v>108</v>
      </c>
      <c r="D58" s="21"/>
      <c r="E58" s="26"/>
      <c r="F58" s="26"/>
      <c r="G58" s="26"/>
      <c r="H58" s="26"/>
      <c r="I58" s="27"/>
      <c r="J58" s="26"/>
      <c r="K58" s="27"/>
      <c r="L58" s="14"/>
      <c r="M58" s="26" t="s">
        <v>34</v>
      </c>
      <c r="N58" s="28"/>
      <c r="O58" s="29"/>
      <c r="P58" s="49" t="s">
        <v>105</v>
      </c>
    </row>
    <row r="59" spans="1:16" ht="16" thickBot="1" x14ac:dyDescent="0.25">
      <c r="B59" s="19"/>
      <c r="C59" s="34"/>
      <c r="D59" s="36" t="s">
        <v>30</v>
      </c>
      <c r="E59" s="39">
        <v>3.6805555555555557E-2</v>
      </c>
      <c r="F59" s="39">
        <v>7.4999999999999997E-2</v>
      </c>
      <c r="G59" s="40"/>
      <c r="H59" s="40"/>
      <c r="I59" s="39">
        <v>7.013888888888889E-2</v>
      </c>
      <c r="J59" s="39">
        <v>4.5138888888888888E-2</v>
      </c>
      <c r="K59" s="39">
        <v>5.9027777777777783E-2</v>
      </c>
      <c r="L59" s="14"/>
      <c r="M59" s="40"/>
      <c r="N59" s="43">
        <v>1.5277777777777777E-2</v>
      </c>
      <c r="O59" s="41">
        <v>0</v>
      </c>
      <c r="P59" s="50" t="s">
        <v>123</v>
      </c>
    </row>
    <row r="60" spans="1:16" ht="16" thickBot="1" x14ac:dyDescent="0.25">
      <c r="A60" s="20">
        <v>44043</v>
      </c>
      <c r="B60" s="18" t="s">
        <v>0</v>
      </c>
      <c r="C60" s="33" t="s">
        <v>109</v>
      </c>
      <c r="D60" s="21"/>
      <c r="E60" s="26"/>
      <c r="F60" s="26"/>
      <c r="G60" s="26"/>
      <c r="H60" s="26"/>
      <c r="I60" s="26"/>
      <c r="J60" s="26"/>
      <c r="K60" s="27"/>
      <c r="L60" s="14"/>
      <c r="M60" s="26" t="s">
        <v>48</v>
      </c>
      <c r="N60" s="28"/>
      <c r="O60" s="29"/>
      <c r="P60" s="49" t="s">
        <v>101</v>
      </c>
    </row>
    <row r="61" spans="1:16" ht="16" thickBot="1" x14ac:dyDescent="0.25">
      <c r="B61" s="19"/>
      <c r="C61" s="34"/>
      <c r="D61" s="36" t="s">
        <v>30</v>
      </c>
      <c r="E61" s="39">
        <v>4.2361111111111106E-2</v>
      </c>
      <c r="F61" s="39">
        <v>1.0416666666666666E-2</v>
      </c>
      <c r="G61" s="40"/>
      <c r="H61" s="40"/>
      <c r="I61" s="39">
        <v>9.375E-2</v>
      </c>
      <c r="J61" s="39">
        <v>1.5277777777777777E-2</v>
      </c>
      <c r="K61" s="39">
        <v>6.5972222222222224E-2</v>
      </c>
      <c r="L61" s="14"/>
      <c r="M61" s="40"/>
      <c r="N61" s="43">
        <v>2.361111111111111E-2</v>
      </c>
      <c r="O61" s="41">
        <v>2.5694444444444447E-2</v>
      </c>
      <c r="P61" s="50"/>
    </row>
    <row r="62" spans="1:16" ht="16" thickBot="1" x14ac:dyDescent="0.25">
      <c r="A62" s="20">
        <v>44043</v>
      </c>
      <c r="B62" s="18" t="s">
        <v>0</v>
      </c>
      <c r="C62" s="33" t="s">
        <v>110</v>
      </c>
      <c r="D62" s="21"/>
      <c r="E62" s="26"/>
      <c r="F62" s="26"/>
      <c r="G62" s="26"/>
      <c r="H62" s="26"/>
      <c r="I62" s="26"/>
      <c r="J62" s="26"/>
      <c r="K62" s="27"/>
      <c r="L62" s="14"/>
      <c r="M62" s="26" t="s">
        <v>96</v>
      </c>
      <c r="N62" s="28"/>
      <c r="O62" s="29"/>
      <c r="P62" s="49" t="s">
        <v>102</v>
      </c>
    </row>
    <row r="63" spans="1:16" ht="16" thickBot="1" x14ac:dyDescent="0.25">
      <c r="B63" s="19"/>
      <c r="C63" s="34"/>
      <c r="D63" s="36" t="s">
        <v>30</v>
      </c>
      <c r="E63" s="39">
        <v>3.5416666666666666E-2</v>
      </c>
      <c r="F63" s="39">
        <v>4.0972222222222222E-2</v>
      </c>
      <c r="G63" s="40"/>
      <c r="H63" s="40"/>
      <c r="I63" s="39">
        <v>9.1666666666666674E-2</v>
      </c>
      <c r="J63" s="39">
        <v>7.7083333333333337E-2</v>
      </c>
      <c r="K63" s="39">
        <v>5.6944444444444443E-2</v>
      </c>
      <c r="L63" s="14"/>
      <c r="M63" s="40"/>
      <c r="N63" s="43">
        <v>9.0277777777777787E-3</v>
      </c>
      <c r="O63" s="41">
        <v>1.7361111111111112E-2</v>
      </c>
      <c r="P63" s="50" t="s">
        <v>115</v>
      </c>
    </row>
    <row r="64" spans="1:16" ht="16" thickBot="1" x14ac:dyDescent="0.25">
      <c r="A64" s="20">
        <v>44043</v>
      </c>
      <c r="B64" s="18" t="s">
        <v>0</v>
      </c>
      <c r="C64" s="33" t="s">
        <v>111</v>
      </c>
      <c r="D64" s="21"/>
      <c r="E64" s="26"/>
      <c r="F64" s="26"/>
      <c r="G64" s="26"/>
      <c r="H64" s="26"/>
      <c r="I64" s="27"/>
      <c r="J64" s="26"/>
      <c r="K64" s="27"/>
      <c r="L64" s="14"/>
      <c r="M64" s="26" t="s">
        <v>48</v>
      </c>
      <c r="N64" s="28"/>
      <c r="O64" s="29"/>
      <c r="P64" s="49" t="s">
        <v>103</v>
      </c>
    </row>
    <row r="65" spans="1:16" ht="16" thickBot="1" x14ac:dyDescent="0.25">
      <c r="B65" s="19"/>
      <c r="C65" s="34"/>
      <c r="D65" s="36" t="s">
        <v>30</v>
      </c>
      <c r="E65" s="39">
        <v>3.9583333333333331E-2</v>
      </c>
      <c r="F65" s="39">
        <v>3.4722222222222224E-2</v>
      </c>
      <c r="G65" s="40"/>
      <c r="H65" s="40"/>
      <c r="I65" s="39">
        <v>7.5694444444444439E-2</v>
      </c>
      <c r="J65" s="39">
        <v>5.6944444444444443E-2</v>
      </c>
      <c r="K65" s="39">
        <v>4.3055555555555562E-2</v>
      </c>
      <c r="L65" s="14"/>
      <c r="M65" s="40"/>
      <c r="N65" s="43">
        <v>3.4027777777777775E-2</v>
      </c>
      <c r="O65" s="41">
        <v>2.1527777777777781E-2</v>
      </c>
      <c r="P65" s="50" t="s">
        <v>106</v>
      </c>
    </row>
    <row r="66" spans="1:16" ht="16" thickBot="1" x14ac:dyDescent="0.25">
      <c r="A66" s="20">
        <v>44046</v>
      </c>
      <c r="B66" s="18" t="s">
        <v>0</v>
      </c>
      <c r="C66" s="33" t="s">
        <v>89</v>
      </c>
      <c r="D66" s="21"/>
      <c r="E66" s="26"/>
      <c r="F66" s="26"/>
      <c r="G66" s="26"/>
      <c r="H66" s="26"/>
      <c r="I66" s="26"/>
      <c r="J66" s="26"/>
      <c r="K66" s="27"/>
      <c r="L66" s="14"/>
      <c r="M66" s="26" t="s">
        <v>34</v>
      </c>
      <c r="N66" s="28"/>
      <c r="O66" s="29"/>
      <c r="P66" s="49" t="s">
        <v>121</v>
      </c>
    </row>
    <row r="67" spans="1:16" ht="16" thickBot="1" x14ac:dyDescent="0.25">
      <c r="B67" s="19"/>
      <c r="C67" s="34"/>
      <c r="D67" s="36" t="s">
        <v>30</v>
      </c>
      <c r="E67" s="39">
        <v>4.3750000000000004E-2</v>
      </c>
      <c r="F67" s="39">
        <v>2.6388888888888889E-2</v>
      </c>
      <c r="G67" s="40"/>
      <c r="H67" s="40"/>
      <c r="I67" s="39">
        <v>6.458333333333334E-2</v>
      </c>
      <c r="J67" s="39">
        <v>4.1666666666666664E-2</v>
      </c>
      <c r="K67" s="39">
        <v>2.5694444444444447E-2</v>
      </c>
      <c r="L67" s="14"/>
      <c r="M67" s="40"/>
      <c r="N67" s="43">
        <v>2.0833333333333332E-2</v>
      </c>
      <c r="O67" s="41">
        <v>9.7222222222222224E-3</v>
      </c>
      <c r="P67" s="50"/>
    </row>
    <row r="68" spans="1:16" ht="16" thickBot="1" x14ac:dyDescent="0.25">
      <c r="A68" s="20">
        <v>44046</v>
      </c>
      <c r="B68" s="18" t="s">
        <v>0</v>
      </c>
      <c r="C68" s="33" t="s">
        <v>116</v>
      </c>
      <c r="D68" s="21"/>
      <c r="E68" s="26"/>
      <c r="F68" s="26"/>
      <c r="G68" s="26"/>
      <c r="H68" s="26"/>
      <c r="I68" s="26"/>
      <c r="J68" s="26" t="s">
        <v>124</v>
      </c>
      <c r="K68" s="27"/>
      <c r="L68" s="14"/>
      <c r="M68" s="26" t="s">
        <v>48</v>
      </c>
      <c r="N68" s="28"/>
      <c r="O68" s="29"/>
      <c r="P68" s="49" t="s">
        <v>125</v>
      </c>
    </row>
    <row r="69" spans="1:16" ht="16" thickBot="1" x14ac:dyDescent="0.25">
      <c r="B69" s="19"/>
      <c r="C69" s="34"/>
      <c r="D69" s="36" t="s">
        <v>30</v>
      </c>
      <c r="E69" s="39"/>
      <c r="F69" s="39"/>
      <c r="G69" s="40"/>
      <c r="H69" s="40"/>
      <c r="I69" s="39"/>
      <c r="J69" s="39">
        <v>0.15694444444444444</v>
      </c>
      <c r="K69" s="39"/>
      <c r="L69" s="14"/>
      <c r="M69" s="40"/>
      <c r="N69" s="43"/>
      <c r="O69" s="41"/>
      <c r="P69" s="50"/>
    </row>
    <row r="70" spans="1:16" ht="16" thickBot="1" x14ac:dyDescent="0.25">
      <c r="A70" s="20">
        <v>44046</v>
      </c>
      <c r="B70" s="18" t="s">
        <v>0</v>
      </c>
      <c r="C70" s="33" t="s">
        <v>117</v>
      </c>
      <c r="D70" s="21"/>
      <c r="E70" s="26"/>
      <c r="F70" s="26"/>
      <c r="G70" s="26"/>
      <c r="H70" s="26"/>
      <c r="I70" s="26"/>
      <c r="J70" s="26"/>
      <c r="K70" s="27"/>
      <c r="L70" s="14"/>
      <c r="M70" s="26" t="s">
        <v>96</v>
      </c>
      <c r="N70" s="28"/>
      <c r="O70" s="29"/>
      <c r="P70" s="49" t="s">
        <v>128</v>
      </c>
    </row>
    <row r="71" spans="1:16" ht="16" thickBot="1" x14ac:dyDescent="0.25">
      <c r="B71" s="19"/>
      <c r="C71" s="34"/>
      <c r="D71" s="36" t="s">
        <v>30</v>
      </c>
      <c r="E71" s="39">
        <v>4.1666666666666664E-2</v>
      </c>
      <c r="F71" s="39">
        <v>1.8749999999999999E-2</v>
      </c>
      <c r="G71" s="40"/>
      <c r="H71" s="40"/>
      <c r="I71" s="39">
        <v>6.9444444444444434E-2</v>
      </c>
      <c r="J71" s="39">
        <v>2.361111111111111E-2</v>
      </c>
      <c r="K71" s="39">
        <v>7.3611111111111113E-2</v>
      </c>
      <c r="L71" s="14"/>
      <c r="M71" s="40" t="s">
        <v>126</v>
      </c>
      <c r="N71" s="43">
        <v>1.3888888888888888E-2</v>
      </c>
      <c r="O71" s="41">
        <v>9.0277777777777787E-3</v>
      </c>
      <c r="P71" s="50" t="s">
        <v>127</v>
      </c>
    </row>
    <row r="72" spans="1:16" ht="16" thickBot="1" x14ac:dyDescent="0.25">
      <c r="A72" s="20">
        <v>44046</v>
      </c>
      <c r="B72" s="18" t="s">
        <v>0</v>
      </c>
      <c r="C72" s="33" t="s">
        <v>118</v>
      </c>
      <c r="D72" s="21"/>
      <c r="E72" s="26"/>
      <c r="F72" s="26"/>
      <c r="G72" s="26"/>
      <c r="H72" s="26"/>
      <c r="I72" s="26"/>
      <c r="J72" s="26"/>
      <c r="K72" s="27"/>
      <c r="L72" s="14"/>
      <c r="M72" s="26" t="s">
        <v>129</v>
      </c>
      <c r="N72" s="28"/>
      <c r="O72" s="29"/>
      <c r="P72" s="49" t="s">
        <v>130</v>
      </c>
    </row>
    <row r="73" spans="1:16" ht="16" thickBot="1" x14ac:dyDescent="0.25">
      <c r="B73" s="19"/>
      <c r="C73" s="34"/>
      <c r="D73" s="36" t="s">
        <v>30</v>
      </c>
      <c r="E73" s="39">
        <v>3.6805555555555557E-2</v>
      </c>
      <c r="F73" s="39">
        <v>5.5555555555555552E-2</v>
      </c>
      <c r="G73" s="40"/>
      <c r="H73" s="40"/>
      <c r="I73" s="39">
        <v>6.25E-2</v>
      </c>
      <c r="J73" s="39" t="s">
        <v>131</v>
      </c>
      <c r="K73" s="39">
        <v>5.2777777777777778E-2</v>
      </c>
      <c r="L73" s="14"/>
      <c r="M73" s="40"/>
      <c r="N73" s="43">
        <v>1.5277777777777777E-2</v>
      </c>
      <c r="O73" s="41">
        <v>0</v>
      </c>
      <c r="P73" s="50" t="s">
        <v>132</v>
      </c>
    </row>
    <row r="74" spans="1:16" ht="16" thickBot="1" x14ac:dyDescent="0.25">
      <c r="A74" s="20">
        <v>44046</v>
      </c>
      <c r="B74" s="18" t="s">
        <v>0</v>
      </c>
      <c r="C74" s="33" t="s">
        <v>119</v>
      </c>
      <c r="D74" s="21"/>
      <c r="E74" s="26"/>
      <c r="F74" s="26"/>
      <c r="G74" s="26"/>
      <c r="H74" s="26"/>
      <c r="I74" s="26"/>
      <c r="J74" s="26" t="s">
        <v>138</v>
      </c>
      <c r="K74" s="27"/>
      <c r="L74" s="14"/>
      <c r="M74" s="26" t="s">
        <v>133</v>
      </c>
      <c r="N74" s="28"/>
      <c r="O74" s="29"/>
      <c r="P74" s="49" t="s">
        <v>135</v>
      </c>
    </row>
    <row r="75" spans="1:16" ht="16" thickBot="1" x14ac:dyDescent="0.25">
      <c r="B75" s="19"/>
      <c r="C75" s="34"/>
      <c r="D75" s="36" t="s">
        <v>30</v>
      </c>
      <c r="E75" s="39">
        <v>3.8194444444444441E-2</v>
      </c>
      <c r="F75" s="39">
        <v>5.1388888888888894E-2</v>
      </c>
      <c r="G75" s="40"/>
      <c r="H75" s="40"/>
      <c r="I75" s="39"/>
      <c r="J75" s="39">
        <v>3.7499999999999999E-2</v>
      </c>
      <c r="K75" s="39"/>
      <c r="L75" s="14"/>
      <c r="M75" s="40" t="s">
        <v>134</v>
      </c>
      <c r="N75" s="43"/>
      <c r="O75" s="41"/>
      <c r="P75" s="50"/>
    </row>
    <row r="76" spans="1:16" ht="16" thickBot="1" x14ac:dyDescent="0.25">
      <c r="A76" s="20">
        <v>44046</v>
      </c>
      <c r="B76" s="18" t="s">
        <v>0</v>
      </c>
      <c r="C76" s="33" t="s">
        <v>120</v>
      </c>
      <c r="D76" s="21"/>
      <c r="E76" s="26"/>
      <c r="F76" s="26"/>
      <c r="G76" s="26"/>
      <c r="H76" s="26"/>
      <c r="I76" s="26"/>
      <c r="J76" s="26"/>
      <c r="K76" s="27"/>
      <c r="L76" s="14"/>
      <c r="M76" s="26" t="s">
        <v>96</v>
      </c>
      <c r="N76" s="28"/>
      <c r="O76" s="29"/>
      <c r="P76" s="49" t="s">
        <v>136</v>
      </c>
    </row>
    <row r="77" spans="1:16" ht="16" thickBot="1" x14ac:dyDescent="0.25">
      <c r="B77" s="19"/>
      <c r="C77" s="34"/>
      <c r="D77" s="36" t="s">
        <v>30</v>
      </c>
      <c r="E77" s="39">
        <v>3.9583333333333331E-2</v>
      </c>
      <c r="F77" s="39">
        <v>4.5833333333333337E-2</v>
      </c>
      <c r="G77" s="40"/>
      <c r="H77" s="40"/>
      <c r="I77" s="39">
        <v>3.6805555555555557E-2</v>
      </c>
      <c r="J77" s="39">
        <v>1.4583333333333332E-2</v>
      </c>
      <c r="K77" s="39">
        <v>3.888888888888889E-2</v>
      </c>
      <c r="L77" s="14"/>
      <c r="M77" s="40"/>
      <c r="N77" s="43">
        <v>1.3194444444444444E-2</v>
      </c>
      <c r="O77" s="41">
        <v>1.7361111111111112E-2</v>
      </c>
      <c r="P77" s="50"/>
    </row>
    <row r="78" spans="1:16" ht="16" thickBot="1" x14ac:dyDescent="0.25">
      <c r="A78" s="20">
        <v>44047</v>
      </c>
      <c r="B78" s="18" t="s">
        <v>0</v>
      </c>
      <c r="C78" s="33" t="s">
        <v>137</v>
      </c>
      <c r="D78" s="21"/>
      <c r="E78" s="26"/>
      <c r="F78" s="26"/>
      <c r="G78" s="26"/>
      <c r="H78" s="26"/>
      <c r="I78" s="26"/>
      <c r="J78" s="26" t="s">
        <v>138</v>
      </c>
      <c r="K78" s="27"/>
      <c r="L78" s="14"/>
      <c r="M78" s="26" t="s">
        <v>141</v>
      </c>
      <c r="N78" s="28" t="s">
        <v>37</v>
      </c>
      <c r="O78" s="29" t="s">
        <v>37</v>
      </c>
      <c r="P78" s="49" t="s">
        <v>139</v>
      </c>
    </row>
    <row r="79" spans="1:16" ht="16" thickBot="1" x14ac:dyDescent="0.25">
      <c r="B79" s="19"/>
      <c r="C79" s="34"/>
      <c r="D79" s="36" t="s">
        <v>30</v>
      </c>
      <c r="E79" s="39">
        <v>5.2777777777777778E-2</v>
      </c>
      <c r="F79" s="39">
        <v>4.6527777777777779E-2</v>
      </c>
      <c r="G79" s="40"/>
      <c r="H79" s="40"/>
      <c r="I79" s="39"/>
      <c r="J79" s="39">
        <v>3.4722222222222224E-2</v>
      </c>
      <c r="K79" s="39"/>
      <c r="L79" s="14"/>
      <c r="M79" s="40"/>
      <c r="N79" s="43"/>
      <c r="O79" s="41"/>
      <c r="P79" s="50" t="s">
        <v>142</v>
      </c>
    </row>
    <row r="80" spans="1:16" ht="16" thickBot="1" x14ac:dyDescent="0.25">
      <c r="A80" s="20">
        <v>44047</v>
      </c>
      <c r="B80" s="18" t="s">
        <v>0</v>
      </c>
      <c r="C80" s="33" t="s">
        <v>140</v>
      </c>
      <c r="D80" s="21"/>
      <c r="E80" s="26"/>
      <c r="F80" s="26"/>
      <c r="G80" s="26"/>
      <c r="H80" s="26"/>
      <c r="I80" s="26"/>
      <c r="J80" s="26" t="s">
        <v>138</v>
      </c>
      <c r="K80" s="27"/>
      <c r="L80" s="14"/>
      <c r="M80" s="26" t="s">
        <v>141</v>
      </c>
      <c r="N80" s="28" t="s">
        <v>37</v>
      </c>
      <c r="O80" s="29" t="s">
        <v>37</v>
      </c>
      <c r="P80" s="49" t="s">
        <v>143</v>
      </c>
    </row>
    <row r="81" spans="1:16" ht="16" thickBot="1" x14ac:dyDescent="0.25">
      <c r="B81" s="19"/>
      <c r="C81" s="34"/>
      <c r="D81" s="36" t="s">
        <v>30</v>
      </c>
      <c r="E81" s="39">
        <v>4.5833333333333337E-2</v>
      </c>
      <c r="F81" s="39">
        <v>4.3750000000000004E-2</v>
      </c>
      <c r="G81" s="40"/>
      <c r="H81" s="40"/>
      <c r="I81" s="39"/>
      <c r="J81" s="39">
        <v>4.3055555555555562E-2</v>
      </c>
      <c r="K81" s="39"/>
      <c r="L81" s="14"/>
      <c r="M81" s="40"/>
      <c r="N81" s="43"/>
      <c r="O81" s="41"/>
      <c r="P81" s="50"/>
    </row>
    <row r="82" spans="1:16" ht="16" thickBot="1" x14ac:dyDescent="0.25">
      <c r="A82" s="20">
        <v>44047</v>
      </c>
      <c r="B82" s="18" t="s">
        <v>0</v>
      </c>
      <c r="C82" s="33" t="s">
        <v>144</v>
      </c>
      <c r="D82" s="21"/>
      <c r="E82" s="26"/>
      <c r="F82" s="26"/>
      <c r="G82" s="26"/>
      <c r="H82" s="26"/>
      <c r="I82" s="26"/>
      <c r="J82" s="26" t="s">
        <v>138</v>
      </c>
      <c r="K82" s="27"/>
      <c r="L82" s="14"/>
      <c r="M82" s="26" t="s">
        <v>141</v>
      </c>
      <c r="N82" s="28" t="s">
        <v>37</v>
      </c>
      <c r="O82" s="29" t="s">
        <v>37</v>
      </c>
      <c r="P82" s="49" t="s">
        <v>145</v>
      </c>
    </row>
    <row r="83" spans="1:16" ht="16" thickBot="1" x14ac:dyDescent="0.25">
      <c r="B83" s="19"/>
      <c r="C83" s="34"/>
      <c r="D83" s="36" t="s">
        <v>30</v>
      </c>
      <c r="E83" s="39">
        <v>3.4722222222222224E-2</v>
      </c>
      <c r="F83" s="39">
        <v>6.3888888888888884E-2</v>
      </c>
      <c r="G83" s="40"/>
      <c r="H83" s="40"/>
      <c r="I83" s="39"/>
      <c r="J83" s="39">
        <v>6.3888888888888884E-2</v>
      </c>
      <c r="K83" s="39"/>
      <c r="L83" s="14"/>
      <c r="M83" s="40"/>
      <c r="N83" s="43"/>
      <c r="O83" s="41"/>
      <c r="P83" s="50"/>
    </row>
    <row r="84" spans="1:16" ht="16" thickBot="1" x14ac:dyDescent="0.25">
      <c r="A84" s="20">
        <v>44047</v>
      </c>
      <c r="B84" s="18" t="s">
        <v>0</v>
      </c>
      <c r="C84" s="33" t="s">
        <v>146</v>
      </c>
      <c r="D84" s="21"/>
      <c r="E84" s="26"/>
      <c r="F84" s="26"/>
      <c r="G84" s="26"/>
      <c r="H84" s="26"/>
      <c r="I84" s="26"/>
      <c r="J84" s="26" t="s">
        <v>138</v>
      </c>
      <c r="K84" s="27"/>
      <c r="L84" s="14"/>
      <c r="M84" s="26" t="s">
        <v>141</v>
      </c>
      <c r="N84" s="28" t="s">
        <v>37</v>
      </c>
      <c r="O84" s="29" t="s">
        <v>37</v>
      </c>
      <c r="P84" s="49" t="s">
        <v>147</v>
      </c>
    </row>
    <row r="85" spans="1:16" ht="16" thickBot="1" x14ac:dyDescent="0.25">
      <c r="B85" s="19"/>
      <c r="C85" s="34"/>
      <c r="D85" s="36" t="s">
        <v>30</v>
      </c>
      <c r="E85" s="39">
        <v>6.0416666666666667E-2</v>
      </c>
      <c r="F85" s="39">
        <v>4.027777777777778E-2</v>
      </c>
      <c r="G85" s="40"/>
      <c r="H85" s="40"/>
      <c r="I85" s="39"/>
      <c r="J85" s="39">
        <v>4.8611111111111112E-2</v>
      </c>
      <c r="K85" s="39"/>
      <c r="L85" s="14"/>
      <c r="M85" s="40"/>
      <c r="N85" s="43"/>
      <c r="O85" s="41"/>
      <c r="P85" s="50"/>
    </row>
    <row r="86" spans="1:16" ht="16" thickBot="1" x14ac:dyDescent="0.25">
      <c r="A86" s="20">
        <v>44047</v>
      </c>
      <c r="B86" s="18" t="s">
        <v>0</v>
      </c>
      <c r="C86" s="33" t="s">
        <v>148</v>
      </c>
      <c r="D86" s="21"/>
      <c r="E86" s="26"/>
      <c r="F86" s="26"/>
      <c r="G86" s="26"/>
      <c r="H86" s="26"/>
      <c r="I86" s="26"/>
      <c r="J86" s="26" t="s">
        <v>138</v>
      </c>
      <c r="K86" s="27"/>
      <c r="L86" s="14"/>
      <c r="M86" s="26" t="s">
        <v>94</v>
      </c>
      <c r="N86" s="28" t="s">
        <v>37</v>
      </c>
      <c r="O86" s="29" t="s">
        <v>37</v>
      </c>
      <c r="P86" s="49" t="s">
        <v>150</v>
      </c>
    </row>
    <row r="87" spans="1:16" ht="16" thickBot="1" x14ac:dyDescent="0.25">
      <c r="B87" s="19"/>
      <c r="C87" s="34"/>
      <c r="D87" s="36" t="s">
        <v>30</v>
      </c>
      <c r="E87" s="39">
        <v>3.0555555555555555E-2</v>
      </c>
      <c r="F87" s="39">
        <v>5.5555555555555552E-2</v>
      </c>
      <c r="G87" s="40"/>
      <c r="H87" s="40"/>
      <c r="I87" s="39"/>
      <c r="J87" s="39">
        <v>4.1666666666666664E-2</v>
      </c>
      <c r="K87" s="39"/>
      <c r="L87" s="14"/>
      <c r="M87" s="40"/>
      <c r="N87" s="43"/>
      <c r="O87" s="41"/>
      <c r="P87" s="50" t="s">
        <v>151</v>
      </c>
    </row>
    <row r="88" spans="1:16" ht="16" thickBot="1" x14ac:dyDescent="0.25">
      <c r="A88" s="20">
        <v>44047</v>
      </c>
      <c r="B88" s="18" t="s">
        <v>0</v>
      </c>
      <c r="C88" s="33" t="s">
        <v>149</v>
      </c>
      <c r="D88" s="21"/>
      <c r="E88" s="26"/>
      <c r="F88" s="26"/>
      <c r="G88" s="26"/>
      <c r="H88" s="26"/>
      <c r="I88" s="26"/>
      <c r="J88" s="26" t="s">
        <v>138</v>
      </c>
      <c r="K88" s="27"/>
      <c r="L88" s="14"/>
      <c r="M88" s="26" t="s">
        <v>94</v>
      </c>
      <c r="N88" s="28" t="s">
        <v>37</v>
      </c>
      <c r="O88" s="29" t="s">
        <v>37</v>
      </c>
      <c r="P88" s="49" t="s">
        <v>150</v>
      </c>
    </row>
    <row r="89" spans="1:16" ht="16" thickBot="1" x14ac:dyDescent="0.25">
      <c r="B89" s="19"/>
      <c r="C89" s="34"/>
      <c r="D89" s="36" t="s">
        <v>30</v>
      </c>
      <c r="E89" s="39">
        <v>2.9861111111111113E-2</v>
      </c>
      <c r="F89" s="39">
        <v>5.9027777777777783E-2</v>
      </c>
      <c r="G89" s="40"/>
      <c r="H89" s="40"/>
      <c r="I89" s="39"/>
      <c r="J89" s="39">
        <v>3.5416666666666666E-2</v>
      </c>
      <c r="K89" s="39"/>
      <c r="L89" s="14"/>
      <c r="M89" s="40"/>
      <c r="N89" s="43"/>
      <c r="O89" s="41"/>
      <c r="P89" s="50" t="s">
        <v>151</v>
      </c>
    </row>
    <row r="90" spans="1:16" ht="16" thickBot="1" x14ac:dyDescent="0.25">
      <c r="A90" s="20">
        <v>44047</v>
      </c>
      <c r="B90" s="18" t="s">
        <v>0</v>
      </c>
      <c r="C90" s="33" t="s">
        <v>152</v>
      </c>
      <c r="D90" s="21"/>
      <c r="E90" s="26"/>
      <c r="F90" s="26"/>
      <c r="G90" s="26"/>
      <c r="H90" s="26"/>
      <c r="I90" s="26"/>
      <c r="J90" s="26"/>
      <c r="K90" s="27"/>
      <c r="L90" s="14"/>
      <c r="M90" s="26" t="s">
        <v>94</v>
      </c>
      <c r="N90" s="28"/>
      <c r="O90" s="29"/>
      <c r="P90" s="49" t="s">
        <v>156</v>
      </c>
    </row>
    <row r="91" spans="1:16" ht="16" thickBot="1" x14ac:dyDescent="0.25">
      <c r="B91" s="19"/>
      <c r="C91" s="34"/>
      <c r="D91" s="36" t="s">
        <v>30</v>
      </c>
      <c r="E91" s="39">
        <v>4.6527777777777779E-2</v>
      </c>
      <c r="F91" s="39">
        <v>2.1527777777777781E-2</v>
      </c>
      <c r="G91" s="40"/>
      <c r="H91" s="40"/>
      <c r="I91" s="39">
        <v>6.0416666666666667E-2</v>
      </c>
      <c r="J91" s="39">
        <v>1.5277777777777777E-2</v>
      </c>
      <c r="K91" s="39">
        <v>2.9166666666666664E-2</v>
      </c>
      <c r="L91" s="14"/>
      <c r="M91" s="40"/>
      <c r="N91" s="43">
        <v>8.3333333333333332E-3</v>
      </c>
      <c r="O91" s="41">
        <v>0</v>
      </c>
      <c r="P91" s="50"/>
    </row>
    <row r="92" spans="1:16" ht="16" thickBot="1" x14ac:dyDescent="0.25">
      <c r="A92" s="20">
        <v>44047</v>
      </c>
      <c r="B92" s="18" t="s">
        <v>0</v>
      </c>
      <c r="C92" s="33" t="s">
        <v>153</v>
      </c>
      <c r="D92" s="21"/>
      <c r="E92" s="26"/>
      <c r="F92" s="26"/>
      <c r="G92" s="26"/>
      <c r="H92" s="26"/>
      <c r="I92" s="26"/>
      <c r="J92" s="26"/>
      <c r="K92" s="27"/>
      <c r="L92" s="14"/>
      <c r="M92" s="26" t="s">
        <v>94</v>
      </c>
      <c r="N92" s="28"/>
      <c r="O92" s="29"/>
      <c r="P92" s="49" t="s">
        <v>161</v>
      </c>
    </row>
    <row r="93" spans="1:16" ht="16" thickBot="1" x14ac:dyDescent="0.25">
      <c r="B93" s="19"/>
      <c r="C93" s="34"/>
      <c r="D93" s="36" t="s">
        <v>30</v>
      </c>
      <c r="E93" s="39">
        <v>4.027777777777778E-2</v>
      </c>
      <c r="F93" s="39">
        <v>6.458333333333334E-2</v>
      </c>
      <c r="G93" s="40"/>
      <c r="H93" s="40"/>
      <c r="I93" s="39"/>
      <c r="J93" s="39">
        <v>5.4166666666666669E-2</v>
      </c>
      <c r="K93" s="39"/>
      <c r="L93" s="14"/>
      <c r="M93" s="40"/>
      <c r="N93" s="43"/>
      <c r="O93" s="41">
        <v>8.3333333333333332E-3</v>
      </c>
      <c r="P93" s="50"/>
    </row>
    <row r="94" spans="1:16" ht="16" thickBot="1" x14ac:dyDescent="0.25">
      <c r="A94" s="20">
        <v>44047</v>
      </c>
      <c r="B94" s="18" t="s">
        <v>0</v>
      </c>
      <c r="C94" s="33" t="s">
        <v>154</v>
      </c>
      <c r="D94" s="21"/>
      <c r="E94" s="26"/>
      <c r="F94" s="26"/>
      <c r="G94" s="26"/>
      <c r="H94" s="26"/>
      <c r="I94" s="26"/>
      <c r="J94" s="26"/>
      <c r="K94" s="27"/>
      <c r="L94" s="14"/>
      <c r="M94" s="26" t="s">
        <v>94</v>
      </c>
      <c r="N94" s="28"/>
      <c r="O94" s="29"/>
      <c r="P94" s="49" t="s">
        <v>157</v>
      </c>
    </row>
    <row r="95" spans="1:16" ht="16" thickBot="1" x14ac:dyDescent="0.25">
      <c r="B95" s="19"/>
      <c r="C95" s="34"/>
      <c r="D95" s="36" t="s">
        <v>30</v>
      </c>
      <c r="E95" s="39">
        <v>4.4444444444444446E-2</v>
      </c>
      <c r="F95" s="39">
        <v>1.9444444444444445E-2</v>
      </c>
      <c r="G95" s="40"/>
      <c r="H95" s="40"/>
      <c r="I95" s="39">
        <v>0.10347222222222223</v>
      </c>
      <c r="J95" s="39">
        <v>1.5972222222222224E-2</v>
      </c>
      <c r="K95" s="39">
        <v>1.8749999999999999E-2</v>
      </c>
      <c r="L95" s="14"/>
      <c r="M95" s="40"/>
      <c r="N95" s="43">
        <v>2.2916666666666669E-2</v>
      </c>
      <c r="O95" s="41">
        <v>1.7361111111111112E-2</v>
      </c>
      <c r="P95" s="50"/>
    </row>
    <row r="96" spans="1:16" ht="16" thickBot="1" x14ac:dyDescent="0.25">
      <c r="A96" s="20">
        <v>44047</v>
      </c>
      <c r="B96" s="18" t="s">
        <v>0</v>
      </c>
      <c r="C96" s="33" t="s">
        <v>155</v>
      </c>
      <c r="D96" s="21"/>
      <c r="E96" s="26"/>
      <c r="F96" s="26"/>
      <c r="G96" s="26"/>
      <c r="H96" s="26"/>
      <c r="I96" s="26"/>
      <c r="J96" s="26"/>
      <c r="K96" s="27"/>
      <c r="L96" s="14"/>
      <c r="M96" s="26" t="s">
        <v>94</v>
      </c>
      <c r="N96" s="28"/>
      <c r="O96" s="29"/>
      <c r="P96" s="49" t="s">
        <v>158</v>
      </c>
    </row>
    <row r="97" spans="1:16" ht="16" thickBot="1" x14ac:dyDescent="0.25">
      <c r="B97" s="19"/>
      <c r="C97" s="34"/>
      <c r="D97" s="36" t="s">
        <v>30</v>
      </c>
      <c r="E97" s="39">
        <v>2.8472222222222222E-2</v>
      </c>
      <c r="F97" s="39">
        <v>1.8055555555555557E-2</v>
      </c>
      <c r="G97" s="40"/>
      <c r="H97" s="40"/>
      <c r="I97" s="39">
        <v>2.7777777777777776E-2</v>
      </c>
      <c r="J97" s="39">
        <v>4.1666666666666664E-2</v>
      </c>
      <c r="K97" s="39">
        <v>4.027777777777778E-2</v>
      </c>
      <c r="L97" s="14"/>
      <c r="M97" s="40"/>
      <c r="N97" s="43">
        <v>4.1666666666666664E-2</v>
      </c>
      <c r="O97" s="41">
        <v>1.9444444444444445E-2</v>
      </c>
      <c r="P97" s="50"/>
    </row>
    <row r="98" spans="1:16" ht="16" thickBot="1" x14ac:dyDescent="0.25">
      <c r="A98" s="20">
        <v>44048</v>
      </c>
      <c r="B98" s="18" t="s">
        <v>0</v>
      </c>
      <c r="C98" s="33" t="s">
        <v>159</v>
      </c>
      <c r="D98" s="21"/>
      <c r="E98" s="26"/>
      <c r="F98" s="26"/>
      <c r="G98" s="26"/>
      <c r="H98" s="26"/>
      <c r="I98" s="26"/>
      <c r="J98" s="26"/>
      <c r="K98" s="27"/>
      <c r="L98" s="14"/>
      <c r="M98" s="26" t="s">
        <v>94</v>
      </c>
      <c r="N98" s="28"/>
      <c r="O98" s="29"/>
      <c r="P98" s="49" t="s">
        <v>197</v>
      </c>
    </row>
    <row r="99" spans="1:16" ht="16" thickBot="1" x14ac:dyDescent="0.25">
      <c r="B99" s="19"/>
      <c r="C99" s="34"/>
      <c r="D99" s="36" t="s">
        <v>30</v>
      </c>
      <c r="E99" s="39">
        <v>4.0972222222222222E-2</v>
      </c>
      <c r="F99" s="39">
        <v>7.6388888888888886E-3</v>
      </c>
      <c r="G99" s="40"/>
      <c r="H99" s="40"/>
      <c r="I99" s="39">
        <v>5.2777777777777778E-2</v>
      </c>
      <c r="J99" s="39">
        <v>2.5694444444444447E-2</v>
      </c>
      <c r="K99" s="39">
        <v>3.3333333333333333E-2</v>
      </c>
      <c r="L99" s="14"/>
      <c r="M99" s="40"/>
      <c r="N99" s="43">
        <v>1.8749999999999999E-2</v>
      </c>
      <c r="O99" s="41">
        <v>1.6666666666666666E-2</v>
      </c>
      <c r="P99" s="50"/>
    </row>
    <row r="100" spans="1:16" ht="16" thickBot="1" x14ac:dyDescent="0.25">
      <c r="A100" s="20">
        <v>44048</v>
      </c>
      <c r="B100" s="18" t="s">
        <v>0</v>
      </c>
      <c r="C100" s="33" t="s">
        <v>162</v>
      </c>
      <c r="D100" s="21"/>
      <c r="E100" s="26"/>
      <c r="F100" s="26"/>
      <c r="G100" s="26"/>
      <c r="H100" s="26"/>
      <c r="I100" s="26"/>
      <c r="J100" s="26"/>
      <c r="K100" s="27"/>
      <c r="L100" s="14"/>
      <c r="M100" s="26" t="s">
        <v>94</v>
      </c>
      <c r="N100" s="28"/>
      <c r="O100" s="29"/>
      <c r="P100" s="49" t="s">
        <v>198</v>
      </c>
    </row>
    <row r="101" spans="1:16" ht="16" thickBot="1" x14ac:dyDescent="0.25">
      <c r="B101" s="19"/>
      <c r="C101" s="34"/>
      <c r="D101" s="36" t="s">
        <v>30</v>
      </c>
      <c r="E101" s="39">
        <v>5.5555555555555552E-2</v>
      </c>
      <c r="F101" s="39">
        <v>6.3194444444444442E-2</v>
      </c>
      <c r="G101" s="40"/>
      <c r="H101" s="40"/>
      <c r="I101" s="39">
        <v>9.3055555555555558E-2</v>
      </c>
      <c r="J101" s="39">
        <v>2.013888888888889E-2</v>
      </c>
      <c r="K101" s="39">
        <v>3.6111111111111115E-2</v>
      </c>
      <c r="L101" s="14"/>
      <c r="M101" s="40"/>
      <c r="N101" s="43">
        <v>3.125E-2</v>
      </c>
      <c r="O101" s="41">
        <v>1.3194444444444444E-2</v>
      </c>
      <c r="P101" s="50"/>
    </row>
    <row r="102" spans="1:16" ht="16" thickBot="1" x14ac:dyDescent="0.25">
      <c r="A102" s="20">
        <v>44048</v>
      </c>
      <c r="B102" s="18" t="s">
        <v>0</v>
      </c>
      <c r="C102" s="33" t="s">
        <v>163</v>
      </c>
      <c r="D102" s="21"/>
      <c r="E102" s="26"/>
      <c r="F102" s="26"/>
      <c r="G102" s="26"/>
      <c r="H102" s="26"/>
      <c r="I102" s="26"/>
      <c r="J102" s="26" t="s">
        <v>594</v>
      </c>
      <c r="K102" s="27"/>
      <c r="L102" s="14"/>
      <c r="M102" s="26" t="s">
        <v>48</v>
      </c>
      <c r="N102" s="28"/>
      <c r="O102" s="29"/>
      <c r="P102" s="49" t="s">
        <v>166</v>
      </c>
    </row>
    <row r="103" spans="1:16" ht="16" thickBot="1" x14ac:dyDescent="0.25">
      <c r="B103" s="19"/>
      <c r="C103" s="34"/>
      <c r="D103" s="36" t="s">
        <v>30</v>
      </c>
      <c r="E103" s="39">
        <v>4.2361111111111106E-2</v>
      </c>
      <c r="F103" s="39"/>
      <c r="G103" s="40"/>
      <c r="H103" s="39"/>
      <c r="I103" s="39"/>
      <c r="J103" s="39">
        <v>6.805555555555555E-2</v>
      </c>
      <c r="K103" s="39"/>
      <c r="L103" s="14"/>
      <c r="M103" s="40"/>
      <c r="N103" s="43"/>
      <c r="O103" s="41"/>
      <c r="P103" s="50" t="s">
        <v>165</v>
      </c>
    </row>
    <row r="104" spans="1:16" ht="16" thickBot="1" x14ac:dyDescent="0.25">
      <c r="A104" s="20">
        <v>44048</v>
      </c>
      <c r="B104" s="18" t="s">
        <v>0</v>
      </c>
      <c r="C104" s="33" t="s">
        <v>164</v>
      </c>
      <c r="D104" s="21"/>
      <c r="E104" s="26"/>
      <c r="F104" s="26"/>
      <c r="G104" s="26"/>
      <c r="H104" s="26"/>
      <c r="I104" s="26"/>
      <c r="J104" s="26"/>
      <c r="K104" s="27"/>
      <c r="L104" s="14"/>
      <c r="M104" s="26" t="s">
        <v>48</v>
      </c>
      <c r="N104" s="28"/>
      <c r="O104" s="29"/>
      <c r="P104" s="49" t="s">
        <v>182</v>
      </c>
    </row>
    <row r="105" spans="1:16" ht="16" thickBot="1" x14ac:dyDescent="0.25">
      <c r="B105" s="19"/>
      <c r="C105" s="34"/>
      <c r="D105" s="36" t="s">
        <v>30</v>
      </c>
      <c r="E105" s="39">
        <v>4.8611111111111112E-2</v>
      </c>
      <c r="F105" s="39">
        <v>9.6527777777777768E-2</v>
      </c>
      <c r="G105" s="40"/>
      <c r="H105" s="40"/>
      <c r="I105" s="39">
        <v>4.5138888888888888E-2</v>
      </c>
      <c r="J105" s="39">
        <v>7.0833333333333331E-2</v>
      </c>
      <c r="K105" s="39">
        <v>4.6527777777777779E-2</v>
      </c>
      <c r="L105" s="14"/>
      <c r="M105" s="40"/>
      <c r="N105" s="43">
        <v>4.1666666666666664E-2</v>
      </c>
      <c r="O105" s="41">
        <v>4.1666666666666664E-2</v>
      </c>
      <c r="P105" s="50" t="s">
        <v>183</v>
      </c>
    </row>
  </sheetData>
  <mergeCells count="5">
    <mergeCell ref="F2:H2"/>
    <mergeCell ref="F3:H3"/>
    <mergeCell ref="E1:K1"/>
    <mergeCell ref="N2:O2"/>
    <mergeCell ref="M1:O1"/>
  </mergeCells>
  <phoneticPr fontId="1" type="noConversion"/>
  <pageMargins left="0.25" right="0.25" top="0.75" bottom="0.75" header="0.3" footer="0.3"/>
  <pageSetup paperSize="3" scale="79" orientation="landscape" horizontalDpi="4294967293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D863-A23F-46B8-A2BE-4E19442F2DC5}">
  <dimension ref="A1:O72"/>
  <sheetViews>
    <sheetView zoomScaleNormal="100" workbookViewId="0">
      <selection activeCell="O67" sqref="O67"/>
    </sheetView>
  </sheetViews>
  <sheetFormatPr baseColWidth="10" defaultColWidth="8.83203125" defaultRowHeight="15" x14ac:dyDescent="0.2"/>
  <cols>
    <col min="1" max="1" width="5.1640625" customWidth="1"/>
    <col min="3" max="3" width="20.5" customWidth="1"/>
    <col min="4" max="4" width="23.6640625" customWidth="1"/>
    <col min="5" max="5" width="13" customWidth="1"/>
    <col min="6" max="6" width="12.83203125" customWidth="1"/>
    <col min="8" max="8" width="10.5" customWidth="1"/>
    <col min="9" max="9" width="9.6640625" customWidth="1"/>
    <col min="10" max="10" width="14.5" customWidth="1"/>
    <col min="12" max="12" width="14.5" customWidth="1"/>
    <col min="13" max="13" width="10.5" customWidth="1"/>
    <col min="15" max="15" width="82.5" customWidth="1"/>
  </cols>
  <sheetData>
    <row r="1" spans="1:15" ht="16" thickBot="1" x14ac:dyDescent="0.25">
      <c r="B1" s="61" t="s">
        <v>167</v>
      </c>
      <c r="C1" s="62" t="s">
        <v>169</v>
      </c>
      <c r="D1" s="7"/>
      <c r="E1" s="177" t="s">
        <v>11</v>
      </c>
      <c r="F1" s="177"/>
      <c r="G1" s="177"/>
      <c r="H1" s="177"/>
      <c r="I1" s="177"/>
      <c r="J1" s="177"/>
      <c r="K1" s="8"/>
      <c r="L1" s="180" t="s">
        <v>18</v>
      </c>
      <c r="M1" s="180"/>
      <c r="N1" s="181"/>
      <c r="O1" s="48" t="s">
        <v>28</v>
      </c>
    </row>
    <row r="2" spans="1:15" ht="16" thickBot="1" x14ac:dyDescent="0.25">
      <c r="B2" s="63" t="s">
        <v>168</v>
      </c>
      <c r="C2" s="64" t="s">
        <v>170</v>
      </c>
      <c r="D2" s="1"/>
      <c r="E2" s="176" t="s">
        <v>577</v>
      </c>
      <c r="F2" s="176"/>
      <c r="G2" s="176"/>
      <c r="H2" s="53" t="s">
        <v>5</v>
      </c>
      <c r="I2" s="53" t="s">
        <v>8</v>
      </c>
      <c r="J2" s="53" t="s">
        <v>21</v>
      </c>
      <c r="K2" s="8"/>
      <c r="L2" s="10"/>
      <c r="M2" s="178" t="s">
        <v>17</v>
      </c>
      <c r="N2" s="179"/>
      <c r="O2" s="51"/>
    </row>
    <row r="3" spans="1:15" ht="16" thickBot="1" x14ac:dyDescent="0.25">
      <c r="B3" s="63" t="s">
        <v>511</v>
      </c>
      <c r="C3" s="64"/>
      <c r="D3" s="64"/>
      <c r="E3" s="176" t="s">
        <v>185</v>
      </c>
      <c r="F3" s="176"/>
      <c r="G3" s="176"/>
      <c r="H3" s="53" t="s">
        <v>7</v>
      </c>
      <c r="I3" s="53" t="s">
        <v>7</v>
      </c>
      <c r="J3" s="53" t="s">
        <v>7</v>
      </c>
      <c r="K3" s="8"/>
      <c r="L3" s="9"/>
      <c r="M3" s="54" t="s">
        <v>12</v>
      </c>
      <c r="N3" s="55" t="s">
        <v>15</v>
      </c>
      <c r="O3" s="51"/>
    </row>
    <row r="4" spans="1:15" ht="16" thickBot="1" x14ac:dyDescent="0.25">
      <c r="B4" s="5"/>
      <c r="C4" s="1"/>
      <c r="D4" s="1"/>
      <c r="E4" s="53">
        <v>1</v>
      </c>
      <c r="F4" s="53">
        <v>2</v>
      </c>
      <c r="G4" s="53">
        <v>3</v>
      </c>
      <c r="H4" s="53" t="s">
        <v>2</v>
      </c>
      <c r="I4" s="53" t="s">
        <v>2</v>
      </c>
      <c r="J4" s="53" t="s">
        <v>2</v>
      </c>
      <c r="K4" s="8"/>
      <c r="L4" s="11" t="s">
        <v>29</v>
      </c>
      <c r="M4" s="54" t="s">
        <v>13</v>
      </c>
      <c r="N4" s="55" t="s">
        <v>16</v>
      </c>
      <c r="O4" s="51"/>
    </row>
    <row r="5" spans="1:15" ht="16" thickBot="1" x14ac:dyDescent="0.25">
      <c r="A5" t="s">
        <v>22</v>
      </c>
      <c r="B5" s="12" t="s">
        <v>20</v>
      </c>
      <c r="C5" s="13" t="s">
        <v>19</v>
      </c>
      <c r="D5" s="13"/>
      <c r="E5" s="13"/>
      <c r="F5" s="13"/>
      <c r="G5" s="13"/>
      <c r="H5" s="13"/>
      <c r="I5" s="13"/>
      <c r="J5" s="13"/>
      <c r="K5" s="14"/>
      <c r="L5" s="15" t="s">
        <v>31</v>
      </c>
      <c r="M5" s="16" t="s">
        <v>14</v>
      </c>
      <c r="N5" s="17" t="s">
        <v>14</v>
      </c>
      <c r="O5" s="51"/>
    </row>
    <row r="6" spans="1:15" ht="16" thickBot="1" x14ac:dyDescent="0.25">
      <c r="A6" s="20">
        <v>44048</v>
      </c>
      <c r="B6" s="18" t="s">
        <v>171</v>
      </c>
      <c r="C6" s="30" t="s">
        <v>164</v>
      </c>
      <c r="D6" s="21" t="s">
        <v>30</v>
      </c>
      <c r="E6" s="65">
        <v>3.4027777777777775E-2</v>
      </c>
      <c r="F6" s="65"/>
      <c r="G6" s="22"/>
      <c r="H6" s="66">
        <v>0.12013888888888889</v>
      </c>
      <c r="I6" s="66"/>
      <c r="J6" s="66">
        <v>8.1250000000000003E-2</v>
      </c>
      <c r="K6" s="14"/>
      <c r="L6" s="22" t="s">
        <v>94</v>
      </c>
      <c r="M6" s="67">
        <v>1.1111111111111112E-2</v>
      </c>
      <c r="N6" s="68">
        <v>9.7222222222222224E-3</v>
      </c>
      <c r="O6" s="49" t="s">
        <v>172</v>
      </c>
    </row>
    <row r="7" spans="1:15" ht="16" thickBot="1" x14ac:dyDescent="0.25">
      <c r="A7" s="20"/>
      <c r="B7" s="19"/>
      <c r="C7" s="31"/>
      <c r="D7" s="36"/>
      <c r="E7" s="38"/>
      <c r="F7" s="37"/>
      <c r="G7" s="37"/>
      <c r="H7" s="44"/>
      <c r="I7" s="44"/>
      <c r="J7" s="44"/>
      <c r="K7" s="35"/>
      <c r="L7" s="37"/>
      <c r="M7" s="45"/>
      <c r="N7" s="46"/>
      <c r="O7" s="50"/>
    </row>
    <row r="8" spans="1:15" ht="16" thickBot="1" x14ac:dyDescent="0.25">
      <c r="A8" s="20">
        <v>44048</v>
      </c>
      <c r="B8" s="18" t="s">
        <v>171</v>
      </c>
      <c r="C8" s="30" t="s">
        <v>162</v>
      </c>
      <c r="D8" s="21" t="s">
        <v>30</v>
      </c>
      <c r="E8" s="65">
        <v>5.0694444444444452E-2</v>
      </c>
      <c r="F8" s="65"/>
      <c r="G8" s="22"/>
      <c r="H8" s="66">
        <v>7.9166666666666663E-2</v>
      </c>
      <c r="I8" s="66">
        <v>6.805555555555555E-2</v>
      </c>
      <c r="J8" s="66">
        <v>6.805555555555555E-2</v>
      </c>
      <c r="K8" s="14"/>
      <c r="L8" s="22" t="s">
        <v>94</v>
      </c>
      <c r="M8" s="67">
        <v>1.8749999999999999E-2</v>
      </c>
      <c r="N8" s="68">
        <v>1.5972222222222224E-2</v>
      </c>
      <c r="O8" s="49" t="s">
        <v>173</v>
      </c>
    </row>
    <row r="9" spans="1:15" ht="16" thickBot="1" x14ac:dyDescent="0.25">
      <c r="B9" s="19"/>
      <c r="C9" s="31"/>
      <c r="D9" s="36"/>
      <c r="E9" s="38"/>
      <c r="F9" s="37"/>
      <c r="G9" s="37"/>
      <c r="H9" s="44"/>
      <c r="I9" s="44"/>
      <c r="J9" s="44"/>
      <c r="K9" s="35"/>
      <c r="L9" s="37"/>
      <c r="M9" s="45"/>
      <c r="N9" s="46"/>
      <c r="O9" s="50" t="s">
        <v>174</v>
      </c>
    </row>
    <row r="10" spans="1:15" ht="16" thickBot="1" x14ac:dyDescent="0.25">
      <c r="A10" s="20">
        <v>44048</v>
      </c>
      <c r="B10" s="18" t="s">
        <v>171</v>
      </c>
      <c r="C10" s="30" t="s">
        <v>159</v>
      </c>
      <c r="D10" s="21" t="s">
        <v>30</v>
      </c>
      <c r="E10" s="22" t="s">
        <v>175</v>
      </c>
      <c r="F10" s="65"/>
      <c r="G10" s="22"/>
      <c r="H10" s="66">
        <v>3.3333333333333333E-2</v>
      </c>
      <c r="I10" s="66">
        <v>3.3333333333333333E-2</v>
      </c>
      <c r="J10" s="66"/>
      <c r="K10" s="14"/>
      <c r="L10" s="22" t="s">
        <v>48</v>
      </c>
      <c r="M10" s="67">
        <v>3.3333333333333333E-2</v>
      </c>
      <c r="N10" s="68">
        <v>3.3333333333333333E-2</v>
      </c>
      <c r="O10" s="49" t="s">
        <v>176</v>
      </c>
    </row>
    <row r="11" spans="1:15" ht="16" thickBot="1" x14ac:dyDescent="0.25">
      <c r="B11" s="19"/>
      <c r="C11" s="31"/>
      <c r="D11" s="36"/>
      <c r="E11" s="38"/>
      <c r="F11" s="37"/>
      <c r="G11" s="37"/>
      <c r="H11" s="44"/>
      <c r="I11" s="44"/>
      <c r="J11" s="44"/>
      <c r="K11" s="35"/>
      <c r="L11" s="37"/>
      <c r="M11" s="45"/>
      <c r="N11" s="46"/>
      <c r="O11" s="50" t="s">
        <v>177</v>
      </c>
    </row>
    <row r="12" spans="1:15" ht="16" thickBot="1" x14ac:dyDescent="0.25">
      <c r="A12" s="20">
        <v>44048</v>
      </c>
      <c r="B12" s="18" t="s">
        <v>171</v>
      </c>
      <c r="C12" s="30" t="s">
        <v>178</v>
      </c>
      <c r="D12" s="21" t="s">
        <v>30</v>
      </c>
      <c r="E12" s="22" t="s">
        <v>175</v>
      </c>
      <c r="F12" s="65"/>
      <c r="G12" s="22" t="s">
        <v>180</v>
      </c>
      <c r="H12" s="66" t="s">
        <v>575</v>
      </c>
      <c r="I12" s="66"/>
      <c r="J12" s="66"/>
      <c r="K12" s="14"/>
      <c r="L12" s="22" t="s">
        <v>94</v>
      </c>
      <c r="M12" s="67"/>
      <c r="N12" s="68"/>
      <c r="O12" s="49" t="s">
        <v>181</v>
      </c>
    </row>
    <row r="13" spans="1:15" ht="16" thickBot="1" x14ac:dyDescent="0.25">
      <c r="B13" s="19"/>
      <c r="C13" s="31"/>
      <c r="D13" s="36"/>
      <c r="E13" s="38"/>
      <c r="F13" s="37"/>
      <c r="G13" s="37"/>
      <c r="H13" s="44">
        <v>9.0277777777777776E-2</v>
      </c>
      <c r="I13" s="44"/>
      <c r="J13" s="44"/>
      <c r="K13" s="35"/>
      <c r="L13" s="37"/>
      <c r="M13" s="45"/>
      <c r="N13" s="46"/>
      <c r="O13" s="50" t="s">
        <v>179</v>
      </c>
    </row>
    <row r="14" spans="1:15" ht="16" thickBot="1" x14ac:dyDescent="0.25">
      <c r="A14" s="20">
        <v>44049</v>
      </c>
      <c r="B14" s="18" t="s">
        <v>171</v>
      </c>
      <c r="C14" s="30" t="s">
        <v>184</v>
      </c>
      <c r="D14" s="21" t="s">
        <v>30</v>
      </c>
      <c r="E14" s="65">
        <v>2.5694444444444447E-2</v>
      </c>
      <c r="F14" s="66"/>
      <c r="G14" s="22"/>
      <c r="H14" s="66">
        <v>6.6666666666666666E-2</v>
      </c>
      <c r="I14" s="66" t="s">
        <v>37</v>
      </c>
      <c r="J14" s="66">
        <v>4.6527777777777779E-2</v>
      </c>
      <c r="K14" s="14"/>
      <c r="L14" s="22" t="s">
        <v>94</v>
      </c>
      <c r="M14" s="67">
        <v>1.3888888888888888E-2</v>
      </c>
      <c r="N14" s="68"/>
      <c r="O14" s="49" t="s">
        <v>576</v>
      </c>
    </row>
    <row r="15" spans="1:15" ht="16" thickBot="1" x14ac:dyDescent="0.25">
      <c r="A15" s="60"/>
      <c r="B15" s="19"/>
      <c r="C15" s="31"/>
      <c r="D15" s="36"/>
      <c r="E15" s="38"/>
      <c r="F15" s="37"/>
      <c r="G15" s="37"/>
      <c r="H15" s="44"/>
      <c r="I15" s="44"/>
      <c r="J15" s="44"/>
      <c r="K15" s="35"/>
      <c r="L15" s="37"/>
      <c r="M15" s="45"/>
      <c r="N15" s="46"/>
      <c r="O15" s="50"/>
    </row>
    <row r="16" spans="1:15" ht="16" thickBot="1" x14ac:dyDescent="0.25">
      <c r="A16" s="20">
        <v>44049</v>
      </c>
      <c r="B16" s="18" t="s">
        <v>171</v>
      </c>
      <c r="C16" s="30" t="s">
        <v>186</v>
      </c>
      <c r="D16" s="21" t="s">
        <v>30</v>
      </c>
      <c r="E16" s="65">
        <v>5.5555555555555552E-2</v>
      </c>
      <c r="F16" s="65"/>
      <c r="G16" s="22"/>
      <c r="H16" s="66">
        <v>5.1388888888888894E-2</v>
      </c>
      <c r="I16" s="66">
        <v>5.1388888888888894E-2</v>
      </c>
      <c r="J16" s="66"/>
      <c r="K16" s="14"/>
      <c r="L16" s="22" t="s">
        <v>48</v>
      </c>
      <c r="M16" s="67">
        <v>1.8749999999999999E-2</v>
      </c>
      <c r="N16" s="68">
        <v>1.8749999999999999E-2</v>
      </c>
      <c r="O16" s="49" t="s">
        <v>187</v>
      </c>
    </row>
    <row r="17" spans="1:15" ht="16" thickBot="1" x14ac:dyDescent="0.25">
      <c r="B17" s="19"/>
      <c r="C17" s="31"/>
      <c r="D17" s="36"/>
      <c r="E17" s="38"/>
      <c r="F17" s="37"/>
      <c r="G17" s="37"/>
      <c r="H17" s="44"/>
      <c r="I17" s="44"/>
      <c r="J17" s="44"/>
      <c r="K17" s="35"/>
      <c r="L17" s="37"/>
      <c r="M17" s="45"/>
      <c r="N17" s="46"/>
      <c r="O17" s="50"/>
    </row>
    <row r="18" spans="1:15" ht="16" thickBot="1" x14ac:dyDescent="0.25">
      <c r="A18" s="20">
        <v>44049</v>
      </c>
      <c r="B18" s="18" t="s">
        <v>171</v>
      </c>
      <c r="C18" s="30" t="s">
        <v>188</v>
      </c>
      <c r="D18" s="21" t="s">
        <v>30</v>
      </c>
      <c r="E18" s="65">
        <v>3.9583333333333331E-2</v>
      </c>
      <c r="F18" s="65"/>
      <c r="G18" s="22"/>
      <c r="H18" s="66">
        <v>4.4444444444444446E-2</v>
      </c>
      <c r="I18" s="66"/>
      <c r="J18" s="66">
        <v>2.2916666666666669E-2</v>
      </c>
      <c r="K18" s="14"/>
      <c r="L18" s="22" t="s">
        <v>48</v>
      </c>
      <c r="M18" s="67">
        <v>1.2499999999999999E-2</v>
      </c>
      <c r="N18" s="68"/>
      <c r="O18" s="49" t="s">
        <v>189</v>
      </c>
    </row>
    <row r="19" spans="1:15" ht="16" thickBot="1" x14ac:dyDescent="0.25">
      <c r="B19" s="19"/>
      <c r="C19" s="31"/>
      <c r="D19" s="36"/>
      <c r="E19" s="38"/>
      <c r="F19" s="37"/>
      <c r="G19" s="37"/>
      <c r="H19" s="44"/>
      <c r="I19" s="44"/>
      <c r="J19" s="44"/>
      <c r="K19" s="35"/>
      <c r="L19" s="37"/>
      <c r="M19" s="45"/>
      <c r="N19" s="46"/>
      <c r="O19" s="50" t="s">
        <v>190</v>
      </c>
    </row>
    <row r="20" spans="1:15" ht="16" thickBot="1" x14ac:dyDescent="0.25">
      <c r="A20" s="20">
        <v>44049</v>
      </c>
      <c r="B20" s="18" t="s">
        <v>171</v>
      </c>
      <c r="C20" s="30" t="s">
        <v>191</v>
      </c>
      <c r="D20" s="21" t="s">
        <v>30</v>
      </c>
      <c r="E20" s="65"/>
      <c r="F20" s="65"/>
      <c r="G20" s="22"/>
      <c r="H20" s="66">
        <v>7.5694444444444439E-2</v>
      </c>
      <c r="I20" s="66"/>
      <c r="J20" s="66">
        <v>3.9583333333333331E-2</v>
      </c>
      <c r="K20" s="14"/>
      <c r="L20" s="22" t="s">
        <v>94</v>
      </c>
      <c r="M20" s="67">
        <v>1.2499999999999999E-2</v>
      </c>
      <c r="N20" s="68"/>
      <c r="O20" s="49" t="s">
        <v>192</v>
      </c>
    </row>
    <row r="21" spans="1:15" ht="16" thickBot="1" x14ac:dyDescent="0.25">
      <c r="B21" s="19"/>
      <c r="C21" s="31"/>
      <c r="D21" s="36"/>
      <c r="E21" s="38"/>
      <c r="F21" s="37"/>
      <c r="G21" s="37"/>
      <c r="H21" s="44"/>
      <c r="I21" s="44"/>
      <c r="J21" s="44"/>
      <c r="K21" s="35"/>
      <c r="L21" s="37"/>
      <c r="M21" s="45"/>
      <c r="N21" s="46"/>
      <c r="O21" s="50" t="s">
        <v>190</v>
      </c>
    </row>
    <row r="22" spans="1:15" ht="16" thickBot="1" x14ac:dyDescent="0.25">
      <c r="A22" s="20">
        <v>44049</v>
      </c>
      <c r="B22" s="18" t="s">
        <v>171</v>
      </c>
      <c r="C22" s="30" t="s">
        <v>193</v>
      </c>
      <c r="D22" s="21" t="s">
        <v>30</v>
      </c>
      <c r="E22" s="65">
        <v>9.7222222222222224E-2</v>
      </c>
      <c r="F22" s="65"/>
      <c r="G22" s="22"/>
      <c r="H22" s="66">
        <v>7.3611111111111113E-2</v>
      </c>
      <c r="I22" s="66"/>
      <c r="J22" s="66">
        <v>4.027777777777778E-2</v>
      </c>
      <c r="K22" s="14"/>
      <c r="L22" s="22" t="s">
        <v>94</v>
      </c>
      <c r="M22" s="67">
        <v>9.7222222222222224E-3</v>
      </c>
      <c r="N22" s="68"/>
      <c r="O22" s="49" t="s">
        <v>194</v>
      </c>
    </row>
    <row r="23" spans="1:15" ht="16" thickBot="1" x14ac:dyDescent="0.25">
      <c r="B23" s="19"/>
      <c r="C23" s="31"/>
      <c r="D23" s="36"/>
      <c r="E23" s="38"/>
      <c r="F23" s="37"/>
      <c r="G23" s="37"/>
      <c r="H23" s="44"/>
      <c r="I23" s="44"/>
      <c r="J23" s="44"/>
      <c r="K23" s="35"/>
      <c r="L23" s="37"/>
      <c r="M23" s="45"/>
      <c r="N23" s="46"/>
      <c r="O23" s="50" t="s">
        <v>190</v>
      </c>
    </row>
    <row r="24" spans="1:15" ht="16" thickBot="1" x14ac:dyDescent="0.25">
      <c r="A24" s="20">
        <v>44049</v>
      </c>
      <c r="B24" s="18" t="s">
        <v>171</v>
      </c>
      <c r="C24" s="30" t="s">
        <v>195</v>
      </c>
      <c r="D24" s="21" t="s">
        <v>30</v>
      </c>
      <c r="E24" s="65">
        <v>0.1076388888888889</v>
      </c>
      <c r="F24" s="65"/>
      <c r="G24" s="22"/>
      <c r="H24" s="66">
        <v>5.5555555555555552E-2</v>
      </c>
      <c r="I24" s="66"/>
      <c r="J24" s="66">
        <v>8.6111111111111124E-2</v>
      </c>
      <c r="K24" s="14"/>
      <c r="L24" s="22" t="s">
        <v>94</v>
      </c>
      <c r="M24" s="67">
        <v>2.361111111111111E-2</v>
      </c>
      <c r="N24" s="68"/>
      <c r="O24" s="49" t="s">
        <v>501</v>
      </c>
    </row>
    <row r="25" spans="1:15" ht="16" thickBot="1" x14ac:dyDescent="0.25">
      <c r="B25" s="19"/>
      <c r="C25" s="31"/>
      <c r="D25" s="36"/>
      <c r="E25" s="38"/>
      <c r="F25" s="37"/>
      <c r="G25" s="37"/>
      <c r="H25" s="44"/>
      <c r="I25" s="44"/>
      <c r="J25" s="44"/>
      <c r="K25" s="35"/>
      <c r="L25" s="37"/>
      <c r="M25" s="45"/>
      <c r="N25" s="46"/>
      <c r="O25" s="50" t="s">
        <v>196</v>
      </c>
    </row>
    <row r="26" spans="1:15" ht="16" thickBot="1" x14ac:dyDescent="0.25">
      <c r="A26" s="20">
        <v>44049</v>
      </c>
      <c r="B26" s="18" t="s">
        <v>171</v>
      </c>
      <c r="C26" s="30" t="s">
        <v>199</v>
      </c>
      <c r="D26" s="21" t="s">
        <v>30</v>
      </c>
      <c r="E26" s="65">
        <v>5.4166666666666669E-2</v>
      </c>
      <c r="F26" s="65"/>
      <c r="G26" s="22"/>
      <c r="H26" s="66">
        <v>0.12986111111111112</v>
      </c>
      <c r="I26" s="66" t="s">
        <v>578</v>
      </c>
      <c r="J26" s="66">
        <v>0.12638888888888888</v>
      </c>
      <c r="K26" s="14"/>
      <c r="L26" s="22" t="s">
        <v>48</v>
      </c>
      <c r="M26" s="67">
        <v>1.6666666666666666E-2</v>
      </c>
      <c r="N26" s="68">
        <v>2.1527777777777781E-2</v>
      </c>
      <c r="O26" s="49" t="s">
        <v>510</v>
      </c>
    </row>
    <row r="27" spans="1:15" ht="16" thickBot="1" x14ac:dyDescent="0.25">
      <c r="B27" s="19"/>
      <c r="C27" s="31"/>
      <c r="D27" s="36"/>
      <c r="E27" s="69"/>
      <c r="F27" s="70"/>
      <c r="G27" s="37"/>
      <c r="H27" s="71"/>
      <c r="I27" s="71"/>
      <c r="J27" s="71"/>
      <c r="K27" s="35"/>
      <c r="L27" s="37"/>
      <c r="M27" s="45"/>
      <c r="N27" s="46"/>
      <c r="O27" s="50" t="s">
        <v>509</v>
      </c>
    </row>
    <row r="28" spans="1:15" ht="16" thickBot="1" x14ac:dyDescent="0.25">
      <c r="B28" s="18" t="s">
        <v>171</v>
      </c>
      <c r="C28" s="30" t="s">
        <v>201</v>
      </c>
      <c r="D28" s="21" t="s">
        <v>30</v>
      </c>
      <c r="E28" s="65">
        <v>0.18680555555555556</v>
      </c>
      <c r="F28" s="65"/>
      <c r="G28" s="22"/>
      <c r="H28" s="66"/>
      <c r="I28" s="66"/>
      <c r="J28" s="66">
        <v>2.4305555555555556E-2</v>
      </c>
      <c r="K28" s="14"/>
      <c r="L28" s="22" t="s">
        <v>94</v>
      </c>
      <c r="M28" s="67"/>
      <c r="N28" s="68">
        <v>0</v>
      </c>
      <c r="O28" s="49" t="s">
        <v>202</v>
      </c>
    </row>
    <row r="29" spans="1:15" ht="16" thickBot="1" x14ac:dyDescent="0.25">
      <c r="B29" s="19"/>
      <c r="C29" s="31"/>
      <c r="D29" s="36"/>
      <c r="E29" s="38"/>
      <c r="F29" s="37"/>
      <c r="G29" s="37"/>
      <c r="H29" s="44"/>
      <c r="I29" s="44"/>
      <c r="J29" s="44"/>
      <c r="K29" s="35"/>
      <c r="L29" s="37"/>
      <c r="M29" s="45"/>
      <c r="N29" s="46"/>
      <c r="O29" s="50" t="s">
        <v>203</v>
      </c>
    </row>
    <row r="30" spans="1:15" ht="16" thickBot="1" x14ac:dyDescent="0.25">
      <c r="B30" s="18" t="s">
        <v>171</v>
      </c>
      <c r="C30" s="30" t="s">
        <v>204</v>
      </c>
      <c r="D30" s="21" t="s">
        <v>30</v>
      </c>
      <c r="E30" s="65">
        <v>7.9166666666666663E-2</v>
      </c>
      <c r="F30" s="65"/>
      <c r="G30" s="22"/>
      <c r="H30" s="66">
        <v>5.5555555555555552E-2</v>
      </c>
      <c r="I30" s="66"/>
      <c r="J30" s="66">
        <v>0.10208333333333335</v>
      </c>
      <c r="K30" s="14"/>
      <c r="L30" s="22" t="s">
        <v>48</v>
      </c>
      <c r="M30" s="67">
        <v>1.9444444444444445E-2</v>
      </c>
      <c r="N30" s="68"/>
      <c r="O30" s="49" t="s">
        <v>205</v>
      </c>
    </row>
    <row r="31" spans="1:15" ht="16" thickBot="1" x14ac:dyDescent="0.25">
      <c r="B31" s="19"/>
      <c r="C31" s="31"/>
      <c r="D31" s="36"/>
      <c r="E31" s="69"/>
      <c r="F31" s="69"/>
      <c r="G31" s="37"/>
      <c r="H31" s="71"/>
      <c r="I31" s="71"/>
      <c r="J31" s="71"/>
      <c r="K31" s="35"/>
      <c r="L31" s="37"/>
      <c r="M31" s="45"/>
      <c r="N31" s="46"/>
      <c r="O31" s="50" t="s">
        <v>206</v>
      </c>
    </row>
    <row r="32" spans="1:15" ht="16" thickBot="1" x14ac:dyDescent="0.25">
      <c r="A32" s="20">
        <v>44050</v>
      </c>
      <c r="B32" s="18" t="s">
        <v>171</v>
      </c>
      <c r="C32" s="30" t="s">
        <v>207</v>
      </c>
      <c r="D32" s="21" t="s">
        <v>30</v>
      </c>
      <c r="E32" s="65">
        <v>4.3750000000000004E-2</v>
      </c>
      <c r="F32" s="65"/>
      <c r="G32" s="22"/>
      <c r="H32" s="66">
        <v>8.9583333333333334E-2</v>
      </c>
      <c r="I32" s="66"/>
      <c r="J32" s="66">
        <v>1.5972222222222224E-2</v>
      </c>
      <c r="K32" s="14"/>
      <c r="L32" s="22" t="s">
        <v>94</v>
      </c>
      <c r="M32" s="67">
        <v>1.1805555555555555E-2</v>
      </c>
      <c r="N32" s="68"/>
      <c r="O32" s="49" t="s">
        <v>208</v>
      </c>
    </row>
    <row r="33" spans="1:15" ht="16" thickBot="1" x14ac:dyDescent="0.25">
      <c r="B33" s="19"/>
      <c r="C33" s="31"/>
      <c r="D33" s="36"/>
      <c r="E33" s="69"/>
      <c r="F33" s="37"/>
      <c r="G33" s="37"/>
      <c r="H33" s="71"/>
      <c r="I33" s="44"/>
      <c r="J33" s="71"/>
      <c r="K33" s="35"/>
      <c r="L33" s="37"/>
      <c r="M33" s="45"/>
      <c r="N33" s="46"/>
      <c r="O33" s="50" t="s">
        <v>209</v>
      </c>
    </row>
    <row r="34" spans="1:15" ht="16" thickBot="1" x14ac:dyDescent="0.25">
      <c r="A34" s="20">
        <v>44050</v>
      </c>
      <c r="B34" s="18" t="s">
        <v>171</v>
      </c>
      <c r="C34" s="30" t="s">
        <v>210</v>
      </c>
      <c r="D34" s="21" t="s">
        <v>30</v>
      </c>
      <c r="E34" s="65">
        <v>7.4999999999999997E-2</v>
      </c>
      <c r="F34" s="65"/>
      <c r="G34" s="22"/>
      <c r="H34" s="66">
        <v>5.8333333333333327E-2</v>
      </c>
      <c r="I34" s="66">
        <v>4.3055555555555562E-2</v>
      </c>
      <c r="J34" s="66">
        <v>2.013888888888889E-2</v>
      </c>
      <c r="K34" s="14"/>
      <c r="L34" s="22" t="s">
        <v>94</v>
      </c>
      <c r="M34" s="67">
        <v>1.6666666666666666E-2</v>
      </c>
      <c r="N34" s="68">
        <v>7.6388888888888886E-3</v>
      </c>
      <c r="O34" s="49" t="s">
        <v>211</v>
      </c>
    </row>
    <row r="35" spans="1:15" ht="16" thickBot="1" x14ac:dyDescent="0.25">
      <c r="B35" s="19"/>
      <c r="C35" s="31"/>
      <c r="D35" s="36"/>
      <c r="E35" s="69"/>
      <c r="F35" s="37"/>
      <c r="G35" s="37"/>
      <c r="H35" s="71"/>
      <c r="I35" s="71"/>
      <c r="J35" s="71"/>
      <c r="K35" s="35"/>
      <c r="L35" s="37"/>
      <c r="M35" s="45"/>
      <c r="N35" s="46"/>
      <c r="O35" s="50" t="s">
        <v>212</v>
      </c>
    </row>
    <row r="36" spans="1:15" ht="16" thickBot="1" x14ac:dyDescent="0.25">
      <c r="A36" s="20">
        <v>44050</v>
      </c>
      <c r="B36" s="18" t="s">
        <v>171</v>
      </c>
      <c r="C36" s="30" t="s">
        <v>213</v>
      </c>
      <c r="D36" s="21" t="s">
        <v>30</v>
      </c>
      <c r="E36" s="65">
        <v>2.9166666666666664E-2</v>
      </c>
      <c r="F36" s="65"/>
      <c r="G36" s="22"/>
      <c r="H36" s="66">
        <v>3.4722222222222224E-2</v>
      </c>
      <c r="I36" s="66"/>
      <c r="J36" s="66">
        <v>4.8611111111111112E-2</v>
      </c>
      <c r="K36" s="14"/>
      <c r="L36" s="22" t="s">
        <v>94</v>
      </c>
      <c r="M36" s="67">
        <v>1.3194444444444444E-2</v>
      </c>
      <c r="N36" s="68">
        <v>1.3194444444444444E-2</v>
      </c>
      <c r="O36" s="49" t="s">
        <v>214</v>
      </c>
    </row>
    <row r="37" spans="1:15" ht="16" thickBot="1" x14ac:dyDescent="0.25">
      <c r="B37" s="19"/>
      <c r="C37" s="31"/>
      <c r="D37" s="36"/>
      <c r="E37" s="69"/>
      <c r="F37" s="70"/>
      <c r="G37" s="37"/>
      <c r="H37" s="71"/>
      <c r="I37" s="44"/>
      <c r="J37" s="71"/>
      <c r="K37" s="35"/>
      <c r="L37" s="37"/>
      <c r="M37" s="45"/>
      <c r="N37" s="46"/>
      <c r="O37" s="50" t="s">
        <v>215</v>
      </c>
    </row>
    <row r="38" spans="1:15" ht="16" thickBot="1" x14ac:dyDescent="0.25">
      <c r="A38" s="20">
        <v>44050</v>
      </c>
      <c r="B38" s="18" t="s">
        <v>171</v>
      </c>
      <c r="C38" s="30" t="s">
        <v>216</v>
      </c>
      <c r="D38" s="21" t="s">
        <v>30</v>
      </c>
      <c r="E38" s="65">
        <v>7.2222222222222229E-2</v>
      </c>
      <c r="F38" s="65"/>
      <c r="G38" s="22"/>
      <c r="H38" s="66">
        <v>0.1277777777777778</v>
      </c>
      <c r="I38" s="66"/>
      <c r="J38" s="66">
        <v>6.458333333333334E-2</v>
      </c>
      <c r="K38" s="14"/>
      <c r="L38" s="22" t="s">
        <v>94</v>
      </c>
      <c r="M38" s="67">
        <v>1.6666666666666666E-2</v>
      </c>
      <c r="N38" s="68"/>
      <c r="O38" s="49" t="s">
        <v>218</v>
      </c>
    </row>
    <row r="39" spans="1:15" ht="16" thickBot="1" x14ac:dyDescent="0.25">
      <c r="B39" s="19"/>
      <c r="C39" s="31"/>
      <c r="D39" s="36"/>
      <c r="E39" s="69"/>
      <c r="F39" s="37"/>
      <c r="G39" s="37"/>
      <c r="H39" s="71"/>
      <c r="I39" s="44"/>
      <c r="J39" s="71"/>
      <c r="K39" s="35"/>
      <c r="L39" s="37"/>
      <c r="M39" s="45"/>
      <c r="N39" s="46"/>
      <c r="O39" s="50" t="s">
        <v>217</v>
      </c>
    </row>
    <row r="40" spans="1:15" ht="16" thickBot="1" x14ac:dyDescent="0.25">
      <c r="A40" s="20">
        <v>44050</v>
      </c>
      <c r="B40" s="18" t="s">
        <v>171</v>
      </c>
      <c r="C40" s="30" t="s">
        <v>219</v>
      </c>
      <c r="D40" s="21" t="s">
        <v>30</v>
      </c>
      <c r="E40" s="65">
        <v>6.805555555555555E-2</v>
      </c>
      <c r="F40" s="65"/>
      <c r="G40" s="22"/>
      <c r="H40" s="66">
        <v>3.888888888888889E-2</v>
      </c>
      <c r="I40" s="66">
        <v>3.4722222222222224E-2</v>
      </c>
      <c r="J40" s="66">
        <v>6.3194444444444442E-2</v>
      </c>
      <c r="K40" s="14"/>
      <c r="L40" s="22" t="s">
        <v>220</v>
      </c>
      <c r="M40" s="67">
        <v>3.4722222222222224E-2</v>
      </c>
      <c r="N40" s="68">
        <v>3.4722222222222224E-2</v>
      </c>
      <c r="O40" s="49" t="s">
        <v>221</v>
      </c>
    </row>
    <row r="41" spans="1:15" ht="16" thickBot="1" x14ac:dyDescent="0.25">
      <c r="B41" s="19"/>
      <c r="C41" s="31"/>
      <c r="D41" s="36"/>
      <c r="E41" s="69"/>
      <c r="F41" s="37"/>
      <c r="G41" s="37"/>
      <c r="H41" s="71"/>
      <c r="I41" s="71"/>
      <c r="J41" s="71"/>
      <c r="K41" s="35"/>
      <c r="L41" s="37"/>
      <c r="M41" s="45"/>
      <c r="N41" s="46"/>
      <c r="O41" s="50" t="s">
        <v>222</v>
      </c>
    </row>
    <row r="42" spans="1:15" ht="16" thickBot="1" x14ac:dyDescent="0.25">
      <c r="A42" s="20">
        <v>44050</v>
      </c>
      <c r="B42" s="18" t="s">
        <v>171</v>
      </c>
      <c r="C42" s="30" t="s">
        <v>223</v>
      </c>
      <c r="D42" s="21" t="s">
        <v>30</v>
      </c>
      <c r="E42" s="22"/>
      <c r="F42" s="65"/>
      <c r="G42" s="22"/>
      <c r="H42" s="66"/>
      <c r="I42" s="66"/>
      <c r="J42" s="66"/>
      <c r="K42" s="14"/>
      <c r="L42" s="22" t="s">
        <v>224</v>
      </c>
      <c r="M42" s="67"/>
      <c r="N42" s="68"/>
      <c r="O42" s="49" t="s">
        <v>225</v>
      </c>
    </row>
    <row r="43" spans="1:15" ht="16" thickBot="1" x14ac:dyDescent="0.25">
      <c r="B43" s="19"/>
      <c r="C43" s="31"/>
      <c r="D43" s="36"/>
      <c r="E43" s="38"/>
      <c r="F43" s="37"/>
      <c r="G43" s="37"/>
      <c r="H43" s="44"/>
      <c r="I43" s="44"/>
      <c r="J43" s="44"/>
      <c r="K43" s="35"/>
      <c r="L43" s="37"/>
      <c r="M43" s="45"/>
      <c r="N43" s="46"/>
      <c r="O43" s="50" t="s">
        <v>226</v>
      </c>
    </row>
    <row r="44" spans="1:15" ht="16" thickBot="1" x14ac:dyDescent="0.25">
      <c r="A44" s="20">
        <v>44050</v>
      </c>
      <c r="B44" s="18" t="s">
        <v>171</v>
      </c>
      <c r="C44" s="30" t="s">
        <v>227</v>
      </c>
      <c r="D44" s="21" t="s">
        <v>30</v>
      </c>
      <c r="E44" s="65">
        <v>7.2916666666666671E-2</v>
      </c>
      <c r="F44" s="65"/>
      <c r="G44" s="22"/>
      <c r="H44" s="66">
        <v>7.7083333333333337E-2</v>
      </c>
      <c r="I44" s="66"/>
      <c r="J44" s="66">
        <v>5.2083333333333336E-2</v>
      </c>
      <c r="K44" s="14"/>
      <c r="L44" s="22" t="s">
        <v>94</v>
      </c>
      <c r="M44" s="67">
        <v>1.7361111111111112E-2</v>
      </c>
      <c r="N44" s="68"/>
      <c r="O44" s="49" t="s">
        <v>228</v>
      </c>
    </row>
    <row r="45" spans="1:15" ht="16" thickBot="1" x14ac:dyDescent="0.25">
      <c r="B45" s="19"/>
      <c r="C45" s="31"/>
      <c r="D45" s="36"/>
      <c r="E45" s="69"/>
      <c r="F45" s="69"/>
      <c r="G45" s="70"/>
      <c r="H45" s="71"/>
      <c r="I45" s="71"/>
      <c r="J45" s="71"/>
      <c r="K45" s="35"/>
      <c r="L45" s="37"/>
      <c r="M45" s="45"/>
      <c r="N45" s="46"/>
      <c r="O45" s="50" t="s">
        <v>229</v>
      </c>
    </row>
    <row r="46" spans="1:15" ht="16" thickBot="1" x14ac:dyDescent="0.25">
      <c r="A46" s="20">
        <v>44050</v>
      </c>
      <c r="B46" s="18" t="s">
        <v>171</v>
      </c>
      <c r="C46" s="30" t="s">
        <v>256</v>
      </c>
      <c r="D46" s="21" t="s">
        <v>30</v>
      </c>
      <c r="E46" s="65">
        <v>4.6527777777777779E-2</v>
      </c>
      <c r="F46" s="65"/>
      <c r="G46" s="22"/>
      <c r="H46" s="66">
        <v>3.7499999999999999E-2</v>
      </c>
      <c r="I46" s="66"/>
      <c r="J46" s="66">
        <v>2.7777777777777776E-2</v>
      </c>
      <c r="K46" s="14"/>
      <c r="L46" s="22" t="s">
        <v>94</v>
      </c>
      <c r="M46" s="67">
        <v>1.1111111111111112E-2</v>
      </c>
      <c r="N46" s="68"/>
      <c r="O46" s="49" t="s">
        <v>230</v>
      </c>
    </row>
    <row r="47" spans="1:15" ht="16" thickBot="1" x14ac:dyDescent="0.25">
      <c r="B47" s="19"/>
      <c r="C47" s="31"/>
      <c r="D47" s="36"/>
      <c r="E47" s="69"/>
      <c r="F47" s="70"/>
      <c r="G47" s="70"/>
      <c r="H47" s="71"/>
      <c r="I47" s="71"/>
      <c r="J47" s="71"/>
      <c r="K47" s="35"/>
      <c r="L47" s="37"/>
      <c r="M47" s="45"/>
      <c r="N47" s="46"/>
      <c r="O47" s="50" t="s">
        <v>231</v>
      </c>
    </row>
    <row r="48" spans="1:15" ht="16" thickBot="1" x14ac:dyDescent="0.25">
      <c r="A48" s="20">
        <v>44050</v>
      </c>
      <c r="B48" s="18" t="s">
        <v>171</v>
      </c>
      <c r="C48" s="30" t="s">
        <v>232</v>
      </c>
      <c r="D48" s="21" t="s">
        <v>30</v>
      </c>
      <c r="E48" s="22"/>
      <c r="F48" s="65"/>
      <c r="G48" s="22"/>
      <c r="H48" s="66">
        <v>1.6666666666666666E-2</v>
      </c>
      <c r="I48" s="66"/>
      <c r="J48" s="66">
        <v>1.4583333333333332E-2</v>
      </c>
      <c r="K48" s="14"/>
      <c r="L48" s="22" t="s">
        <v>233</v>
      </c>
      <c r="M48" s="67">
        <v>4.8611111111111112E-3</v>
      </c>
      <c r="N48" s="68"/>
      <c r="O48" s="49" t="s">
        <v>234</v>
      </c>
    </row>
    <row r="49" spans="1:15" ht="16" thickBot="1" x14ac:dyDescent="0.25">
      <c r="B49" s="19"/>
      <c r="C49" s="31"/>
      <c r="D49" s="36"/>
      <c r="E49" s="38"/>
      <c r="F49" s="37"/>
      <c r="G49" s="37"/>
      <c r="H49" s="44"/>
      <c r="I49" s="44"/>
      <c r="J49" s="44"/>
      <c r="K49" s="35"/>
      <c r="L49" s="37"/>
      <c r="M49" s="45"/>
      <c r="N49" s="46"/>
      <c r="O49" s="50" t="s">
        <v>235</v>
      </c>
    </row>
    <row r="50" spans="1:15" ht="16" thickBot="1" x14ac:dyDescent="0.25">
      <c r="A50" s="20">
        <v>44053</v>
      </c>
      <c r="B50" s="18" t="s">
        <v>171</v>
      </c>
      <c r="C50" s="30" t="s">
        <v>236</v>
      </c>
      <c r="D50" s="21" t="s">
        <v>30</v>
      </c>
      <c r="E50" s="65">
        <v>6.0416666666666667E-2</v>
      </c>
      <c r="F50" s="65"/>
      <c r="G50" s="22"/>
      <c r="H50" s="66">
        <v>7.7083333333333337E-2</v>
      </c>
      <c r="I50" s="66">
        <v>6.9444444444444434E-2</v>
      </c>
      <c r="J50" s="66">
        <v>8.4722222222222213E-2</v>
      </c>
      <c r="K50" s="14"/>
      <c r="L50" s="22" t="s">
        <v>220</v>
      </c>
      <c r="M50" s="67">
        <v>1.1111111111111112E-2</v>
      </c>
      <c r="N50" s="68">
        <v>1.0416666666666666E-2</v>
      </c>
      <c r="O50" s="49" t="s">
        <v>237</v>
      </c>
    </row>
    <row r="51" spans="1:15" ht="16" thickBot="1" x14ac:dyDescent="0.25">
      <c r="B51" s="19"/>
      <c r="C51" s="31"/>
      <c r="D51" s="36"/>
      <c r="E51" s="69"/>
      <c r="F51" s="70"/>
      <c r="G51" s="70"/>
      <c r="H51" s="71"/>
      <c r="I51" s="71"/>
      <c r="J51" s="71"/>
      <c r="K51" s="35"/>
      <c r="L51" s="37"/>
      <c r="M51" s="45"/>
      <c r="N51" s="46"/>
      <c r="O51" s="50" t="s">
        <v>238</v>
      </c>
    </row>
    <row r="52" spans="1:15" ht="16" thickBot="1" x14ac:dyDescent="0.25">
      <c r="A52" s="20">
        <v>44053</v>
      </c>
      <c r="B52" s="18" t="s">
        <v>171</v>
      </c>
      <c r="C52" s="30" t="s">
        <v>239</v>
      </c>
      <c r="D52" s="21" t="s">
        <v>30</v>
      </c>
      <c r="E52" s="65">
        <v>0.15</v>
      </c>
      <c r="F52" s="65"/>
      <c r="G52" s="22"/>
      <c r="H52" s="66">
        <v>0.28472222222222221</v>
      </c>
      <c r="I52" s="66">
        <v>0.12291666666666667</v>
      </c>
      <c r="J52" s="66">
        <v>5.486111111111111E-2</v>
      </c>
      <c r="K52" s="14"/>
      <c r="L52" s="22" t="s">
        <v>220</v>
      </c>
      <c r="M52" s="67">
        <v>1.0416666666666666E-2</v>
      </c>
      <c r="N52" s="68">
        <v>2.0833333333333332E-2</v>
      </c>
      <c r="O52" s="49" t="s">
        <v>240</v>
      </c>
    </row>
    <row r="53" spans="1:15" ht="16" thickBot="1" x14ac:dyDescent="0.25">
      <c r="B53" s="19"/>
      <c r="C53" s="31"/>
      <c r="D53" s="36"/>
      <c r="E53" s="69"/>
      <c r="F53" s="70"/>
      <c r="G53" s="70"/>
      <c r="H53" s="71"/>
      <c r="I53" s="71"/>
      <c r="J53" s="71"/>
      <c r="K53" s="35"/>
      <c r="L53" s="37"/>
      <c r="M53" s="45"/>
      <c r="N53" s="46"/>
      <c r="O53" s="50"/>
    </row>
    <row r="54" spans="1:15" ht="16" thickBot="1" x14ac:dyDescent="0.25">
      <c r="A54" s="20">
        <v>44053</v>
      </c>
      <c r="B54" s="18" t="s">
        <v>171</v>
      </c>
      <c r="C54" s="30" t="s">
        <v>241</v>
      </c>
      <c r="D54" s="21" t="s">
        <v>30</v>
      </c>
      <c r="E54" s="65">
        <v>3.6111111111111115E-2</v>
      </c>
      <c r="F54" s="65"/>
      <c r="G54" s="22"/>
      <c r="H54" s="66">
        <v>9.375E-2</v>
      </c>
      <c r="I54" s="66">
        <v>3.6111111111111115E-2</v>
      </c>
      <c r="J54" s="66">
        <v>5.486111111111111E-2</v>
      </c>
      <c r="K54" s="14"/>
      <c r="L54" s="22" t="s">
        <v>242</v>
      </c>
      <c r="M54" s="67">
        <v>1.2499999999999999E-2</v>
      </c>
      <c r="N54" s="68">
        <v>9.0277777777777787E-3</v>
      </c>
      <c r="O54" s="49" t="s">
        <v>243</v>
      </c>
    </row>
    <row r="55" spans="1:15" ht="16" thickBot="1" x14ac:dyDescent="0.25">
      <c r="B55" s="19"/>
      <c r="C55" s="31"/>
      <c r="D55" s="36"/>
      <c r="E55" s="38"/>
      <c r="F55" s="37"/>
      <c r="G55" s="37"/>
      <c r="H55" s="44"/>
      <c r="I55" s="44"/>
      <c r="J55" s="44"/>
      <c r="K55" s="35"/>
      <c r="L55" s="37"/>
      <c r="M55" s="45"/>
      <c r="N55" s="46"/>
      <c r="O55" s="50"/>
    </row>
    <row r="56" spans="1:15" ht="16" thickBot="1" x14ac:dyDescent="0.25">
      <c r="A56" s="20">
        <v>44053</v>
      </c>
      <c r="B56" s="18" t="s">
        <v>171</v>
      </c>
      <c r="C56" s="30" t="s">
        <v>244</v>
      </c>
      <c r="D56" s="21" t="s">
        <v>30</v>
      </c>
      <c r="E56" s="22" t="s">
        <v>579</v>
      </c>
      <c r="F56" s="65"/>
      <c r="G56" s="22"/>
      <c r="H56" s="66"/>
      <c r="I56" s="66"/>
      <c r="J56" s="66"/>
      <c r="K56" s="14"/>
      <c r="L56" s="22"/>
      <c r="M56" s="67"/>
      <c r="N56" s="68"/>
      <c r="O56" s="49" t="s">
        <v>245</v>
      </c>
    </row>
    <row r="57" spans="1:15" ht="16" thickBot="1" x14ac:dyDescent="0.25">
      <c r="B57" s="19"/>
      <c r="C57" s="31"/>
      <c r="D57" s="36"/>
      <c r="E57" s="38"/>
      <c r="F57" s="37"/>
      <c r="G57" s="37"/>
      <c r="H57" s="44"/>
      <c r="I57" s="44"/>
      <c r="J57" s="44"/>
      <c r="K57" s="35"/>
      <c r="L57" s="37"/>
      <c r="M57" s="45"/>
      <c r="N57" s="46"/>
      <c r="O57" s="50"/>
    </row>
    <row r="58" spans="1:15" ht="16" thickBot="1" x14ac:dyDescent="0.25">
      <c r="A58" s="20">
        <v>44053</v>
      </c>
      <c r="B58" s="18" t="s">
        <v>171</v>
      </c>
      <c r="C58" s="30" t="s">
        <v>246</v>
      </c>
      <c r="D58" s="21" t="s">
        <v>30</v>
      </c>
      <c r="E58" s="65">
        <v>6.9444444444444434E-2</v>
      </c>
      <c r="F58" s="65"/>
      <c r="G58" s="22"/>
      <c r="H58" s="66">
        <v>7.2222222222222229E-2</v>
      </c>
      <c r="I58" s="66"/>
      <c r="J58" s="66">
        <v>5.0694444444444452E-2</v>
      </c>
      <c r="K58" s="14"/>
      <c r="L58" s="22" t="s">
        <v>94</v>
      </c>
      <c r="M58" s="67">
        <v>1.0416666666666666E-2</v>
      </c>
      <c r="N58" s="68"/>
      <c r="O58" s="49" t="s">
        <v>247</v>
      </c>
    </row>
    <row r="59" spans="1:15" ht="16" thickBot="1" x14ac:dyDescent="0.25">
      <c r="B59" s="19"/>
      <c r="C59" s="31"/>
      <c r="D59" s="36"/>
      <c r="E59" s="69"/>
      <c r="F59" s="70"/>
      <c r="G59" s="70"/>
      <c r="H59" s="71"/>
      <c r="I59" s="71"/>
      <c r="J59" s="71"/>
      <c r="K59" s="35"/>
      <c r="L59" s="37"/>
      <c r="M59" s="45"/>
      <c r="N59" s="46"/>
      <c r="O59" s="50" t="s">
        <v>248</v>
      </c>
    </row>
    <row r="60" spans="1:15" ht="16" thickBot="1" x14ac:dyDescent="0.25">
      <c r="A60" s="20">
        <v>44053</v>
      </c>
      <c r="B60" s="18" t="s">
        <v>171</v>
      </c>
      <c r="C60" s="30" t="s">
        <v>249</v>
      </c>
      <c r="D60" s="21" t="s">
        <v>30</v>
      </c>
      <c r="E60" s="65">
        <v>5.9027777777777783E-2</v>
      </c>
      <c r="F60" s="65"/>
      <c r="G60" s="22"/>
      <c r="H60" s="66">
        <v>4.8611111111111112E-2</v>
      </c>
      <c r="I60" s="66"/>
      <c r="J60" s="66">
        <v>4.7222222222222221E-2</v>
      </c>
      <c r="K60" s="14"/>
      <c r="L60" s="22" t="s">
        <v>250</v>
      </c>
      <c r="M60" s="67">
        <v>2.5694444444444447E-2</v>
      </c>
      <c r="N60" s="68"/>
      <c r="O60" s="49" t="s">
        <v>251</v>
      </c>
    </row>
    <row r="61" spans="1:15" ht="16" thickBot="1" x14ac:dyDescent="0.25">
      <c r="B61" s="19"/>
      <c r="C61" s="31"/>
      <c r="D61" s="36"/>
      <c r="E61" s="69"/>
      <c r="F61" s="70"/>
      <c r="G61" s="70"/>
      <c r="H61" s="71"/>
      <c r="I61" s="71"/>
      <c r="J61" s="71"/>
      <c r="K61" s="35"/>
      <c r="L61" s="37"/>
      <c r="M61" s="45"/>
      <c r="N61" s="46"/>
      <c r="O61" s="50"/>
    </row>
    <row r="62" spans="1:15" ht="16" thickBot="1" x14ac:dyDescent="0.25">
      <c r="A62" s="20">
        <v>44053</v>
      </c>
      <c r="B62" s="18" t="s">
        <v>171</v>
      </c>
      <c r="C62" s="30" t="s">
        <v>252</v>
      </c>
      <c r="D62" s="21" t="s">
        <v>30</v>
      </c>
      <c r="E62" s="65">
        <v>0.13402777777777777</v>
      </c>
      <c r="F62" s="65"/>
      <c r="G62" s="22"/>
      <c r="H62" s="66">
        <v>9.5833333333333326E-2</v>
      </c>
      <c r="I62" s="66"/>
      <c r="J62" s="66">
        <v>3.125E-2</v>
      </c>
      <c r="K62" s="14"/>
      <c r="L62" s="22" t="s">
        <v>250</v>
      </c>
      <c r="M62" s="67">
        <v>9.0277777777777787E-3</v>
      </c>
      <c r="N62" s="68"/>
      <c r="O62" s="49" t="s">
        <v>253</v>
      </c>
    </row>
    <row r="63" spans="1:15" ht="16" thickBot="1" x14ac:dyDescent="0.25">
      <c r="B63" s="19"/>
      <c r="C63" s="31"/>
      <c r="D63" s="36"/>
      <c r="E63" s="69"/>
      <c r="F63" s="70"/>
      <c r="G63" s="70"/>
      <c r="H63" s="71"/>
      <c r="I63" s="71"/>
      <c r="J63" s="71"/>
      <c r="K63" s="35"/>
      <c r="L63" s="37"/>
      <c r="M63" s="45"/>
      <c r="N63" s="46"/>
      <c r="O63" s="50"/>
    </row>
    <row r="64" spans="1:15" ht="16" thickBot="1" x14ac:dyDescent="0.25">
      <c r="A64" s="20">
        <v>44053</v>
      </c>
      <c r="B64" s="18" t="s">
        <v>171</v>
      </c>
      <c r="C64" s="30" t="s">
        <v>254</v>
      </c>
      <c r="D64" s="21" t="s">
        <v>30</v>
      </c>
      <c r="E64" s="65">
        <v>2.013888888888889E-2</v>
      </c>
      <c r="F64" s="65"/>
      <c r="G64" s="22"/>
      <c r="H64" s="66">
        <v>3.0555555555555555E-2</v>
      </c>
      <c r="I64" s="66"/>
      <c r="J64" s="66">
        <v>2.1527777777777781E-2</v>
      </c>
      <c r="K64" s="14"/>
      <c r="L64" s="22" t="s">
        <v>250</v>
      </c>
      <c r="M64" s="67">
        <v>8.3333333333333332E-3</v>
      </c>
      <c r="N64" s="68"/>
      <c r="O64" s="49" t="s">
        <v>255</v>
      </c>
    </row>
    <row r="65" spans="1:15" ht="16" thickBot="1" x14ac:dyDescent="0.25">
      <c r="B65" s="19"/>
      <c r="C65" s="31"/>
      <c r="D65" s="36"/>
      <c r="E65" s="38"/>
      <c r="F65" s="37"/>
      <c r="G65" s="37"/>
      <c r="H65" s="44"/>
      <c r="I65" s="44"/>
      <c r="J65" s="44"/>
      <c r="K65" s="35"/>
      <c r="L65" s="37"/>
      <c r="M65" s="45"/>
      <c r="N65" s="46"/>
      <c r="O65" s="50"/>
    </row>
    <row r="66" spans="1:15" ht="16" thickBot="1" x14ac:dyDescent="0.25">
      <c r="A66" s="20">
        <v>44053</v>
      </c>
      <c r="B66" s="18" t="s">
        <v>171</v>
      </c>
      <c r="C66" s="30" t="s">
        <v>257</v>
      </c>
      <c r="D66" s="21" t="s">
        <v>30</v>
      </c>
      <c r="E66" s="65">
        <v>4.7916666666666663E-2</v>
      </c>
      <c r="F66" s="65"/>
      <c r="G66" s="22"/>
      <c r="H66" s="66"/>
      <c r="I66" s="66">
        <v>5.486111111111111E-2</v>
      </c>
      <c r="J66" s="66">
        <v>5.2083333333333336E-2</v>
      </c>
      <c r="K66" s="14"/>
      <c r="L66" s="22" t="s">
        <v>259</v>
      </c>
      <c r="M66" s="67"/>
      <c r="N66" s="68">
        <v>0</v>
      </c>
      <c r="O66" s="49" t="s">
        <v>262</v>
      </c>
    </row>
    <row r="67" spans="1:15" ht="16" thickBot="1" x14ac:dyDescent="0.25">
      <c r="B67" s="19"/>
      <c r="C67" s="31"/>
      <c r="D67" s="36"/>
      <c r="E67" s="69"/>
      <c r="F67" s="70"/>
      <c r="G67" s="70"/>
      <c r="H67" s="71"/>
      <c r="I67" s="71"/>
      <c r="J67" s="71"/>
      <c r="K67" s="73"/>
      <c r="L67" s="70" t="s">
        <v>260</v>
      </c>
      <c r="M67" s="45"/>
      <c r="N67" s="46"/>
      <c r="O67" s="50" t="s">
        <v>600</v>
      </c>
    </row>
    <row r="68" spans="1:15" ht="16" thickBot="1" x14ac:dyDescent="0.25">
      <c r="A68" s="20">
        <v>44053</v>
      </c>
      <c r="B68" s="18" t="s">
        <v>171</v>
      </c>
      <c r="C68" s="30" t="s">
        <v>258</v>
      </c>
      <c r="D68" s="21" t="s">
        <v>30</v>
      </c>
      <c r="E68" s="65">
        <v>3.9583333333333331E-2</v>
      </c>
      <c r="F68" s="65"/>
      <c r="G68" s="65"/>
      <c r="H68" s="66"/>
      <c r="I68" s="66">
        <v>9.7916666666666666E-2</v>
      </c>
      <c r="J68" s="66" t="s">
        <v>261</v>
      </c>
      <c r="K68" s="14"/>
      <c r="L68" s="22" t="s">
        <v>94</v>
      </c>
      <c r="M68" s="67"/>
      <c r="N68" s="68">
        <v>0</v>
      </c>
      <c r="O68" s="49" t="s">
        <v>596</v>
      </c>
    </row>
    <row r="69" spans="1:15" ht="16" thickBot="1" x14ac:dyDescent="0.25">
      <c r="B69" s="19"/>
      <c r="C69" s="31"/>
      <c r="D69" s="36"/>
      <c r="E69" s="38"/>
      <c r="F69" s="37"/>
      <c r="G69" s="37"/>
      <c r="H69" s="44"/>
      <c r="I69" s="44"/>
      <c r="J69" s="44"/>
      <c r="K69" s="35"/>
      <c r="L69" s="37"/>
      <c r="M69" s="45"/>
      <c r="N69" s="46"/>
      <c r="O69" s="50" t="s">
        <v>263</v>
      </c>
    </row>
    <row r="70" spans="1:15" x14ac:dyDescent="0.2">
      <c r="A70" s="20"/>
    </row>
    <row r="72" spans="1:15" x14ac:dyDescent="0.2">
      <c r="A72" s="20"/>
    </row>
  </sheetData>
  <mergeCells count="5">
    <mergeCell ref="E1:J1"/>
    <mergeCell ref="L1:N1"/>
    <mergeCell ref="E2:G2"/>
    <mergeCell ref="M2:N2"/>
    <mergeCell ref="E3:G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CA0A-25F2-4FAD-B852-AFA62AC9A816}">
  <dimension ref="A1:O29"/>
  <sheetViews>
    <sheetView topLeftCell="A2" workbookViewId="0">
      <selection activeCell="E1" sqref="E1:J1"/>
    </sheetView>
  </sheetViews>
  <sheetFormatPr baseColWidth="10" defaultColWidth="8.83203125" defaultRowHeight="15" x14ac:dyDescent="0.2"/>
  <cols>
    <col min="3" max="3" width="20.6640625" customWidth="1"/>
    <col min="4" max="4" width="24.5" customWidth="1"/>
    <col min="8" max="8" width="12" customWidth="1"/>
    <col min="9" max="9" width="12.1640625" customWidth="1"/>
    <col min="10" max="10" width="16.1640625" customWidth="1"/>
    <col min="11" max="11" width="11.1640625" customWidth="1"/>
    <col min="12" max="12" width="11.6640625" customWidth="1"/>
    <col min="15" max="15" width="70.6640625" customWidth="1"/>
  </cols>
  <sheetData>
    <row r="1" spans="1:15" ht="16" thickBot="1" x14ac:dyDescent="0.25">
      <c r="A1" s="91" t="s">
        <v>592</v>
      </c>
      <c r="B1" s="61"/>
      <c r="C1" s="62"/>
      <c r="D1" s="7"/>
      <c r="E1" s="177" t="s">
        <v>11</v>
      </c>
      <c r="F1" s="177"/>
      <c r="G1" s="177"/>
      <c r="H1" s="177"/>
      <c r="I1" s="177"/>
      <c r="J1" s="177"/>
      <c r="K1" s="8"/>
      <c r="L1" s="180" t="s">
        <v>18</v>
      </c>
      <c r="M1" s="180"/>
      <c r="N1" s="181"/>
      <c r="O1" s="48" t="s">
        <v>28</v>
      </c>
    </row>
    <row r="2" spans="1:15" ht="16" thickBot="1" x14ac:dyDescent="0.25">
      <c r="B2" s="75"/>
      <c r="C2" s="76"/>
      <c r="D2" s="1"/>
      <c r="E2" s="176" t="s">
        <v>10</v>
      </c>
      <c r="F2" s="176"/>
      <c r="G2" s="176"/>
      <c r="H2" s="56" t="s">
        <v>5</v>
      </c>
      <c r="I2" s="56" t="s">
        <v>8</v>
      </c>
      <c r="J2" s="56" t="s">
        <v>21</v>
      </c>
      <c r="K2" s="8"/>
      <c r="L2" s="10"/>
      <c r="M2" s="178" t="s">
        <v>17</v>
      </c>
      <c r="N2" s="179"/>
      <c r="O2" s="51"/>
    </row>
    <row r="3" spans="1:15" ht="16" thickBot="1" x14ac:dyDescent="0.25">
      <c r="B3" s="5"/>
      <c r="C3" s="1"/>
      <c r="D3" s="1"/>
      <c r="E3" s="176" t="s">
        <v>185</v>
      </c>
      <c r="F3" s="176"/>
      <c r="G3" s="176"/>
      <c r="H3" s="56" t="s">
        <v>7</v>
      </c>
      <c r="I3" s="56" t="s">
        <v>7</v>
      </c>
      <c r="J3" s="56" t="s">
        <v>7</v>
      </c>
      <c r="K3" s="8"/>
      <c r="L3" s="9"/>
      <c r="M3" s="57" t="s">
        <v>12</v>
      </c>
      <c r="N3" s="58" t="s">
        <v>15</v>
      </c>
      <c r="O3" s="51"/>
    </row>
    <row r="4" spans="1:15" ht="16" thickBot="1" x14ac:dyDescent="0.25">
      <c r="B4" s="5"/>
      <c r="C4" s="1"/>
      <c r="D4" s="1"/>
      <c r="E4" s="56">
        <v>1</v>
      </c>
      <c r="F4" s="56">
        <v>2</v>
      </c>
      <c r="G4" s="56">
        <v>3</v>
      </c>
      <c r="H4" s="56" t="s">
        <v>2</v>
      </c>
      <c r="I4" s="56" t="s">
        <v>2</v>
      </c>
      <c r="J4" s="56" t="s">
        <v>2</v>
      </c>
      <c r="K4" s="8"/>
      <c r="L4" s="11" t="s">
        <v>29</v>
      </c>
      <c r="M4" s="57" t="s">
        <v>13</v>
      </c>
      <c r="N4" s="58" t="s">
        <v>16</v>
      </c>
      <c r="O4" s="51"/>
    </row>
    <row r="5" spans="1:15" ht="16" thickBot="1" x14ac:dyDescent="0.25">
      <c r="A5" t="s">
        <v>22</v>
      </c>
      <c r="B5" s="12" t="s">
        <v>20</v>
      </c>
      <c r="C5" s="13" t="s">
        <v>19</v>
      </c>
      <c r="D5" s="13"/>
      <c r="E5" s="13"/>
      <c r="F5" s="13"/>
      <c r="G5" s="13"/>
      <c r="H5" s="13"/>
      <c r="I5" s="13"/>
      <c r="J5" s="13"/>
      <c r="K5" s="14"/>
      <c r="L5" s="15" t="s">
        <v>31</v>
      </c>
      <c r="M5" s="16" t="s">
        <v>14</v>
      </c>
      <c r="N5" s="17" t="s">
        <v>14</v>
      </c>
      <c r="O5" s="51"/>
    </row>
    <row r="6" spans="1:15" ht="16" thickBot="1" x14ac:dyDescent="0.25">
      <c r="A6" s="20">
        <v>44054</v>
      </c>
      <c r="B6" s="18" t="s">
        <v>264</v>
      </c>
      <c r="C6" s="30" t="s">
        <v>265</v>
      </c>
      <c r="D6" s="21" t="s">
        <v>30</v>
      </c>
      <c r="E6" s="65">
        <v>9.5138888888888884E-2</v>
      </c>
      <c r="F6" s="65"/>
      <c r="G6" s="22"/>
      <c r="H6" s="66">
        <v>4.9305555555555554E-2</v>
      </c>
      <c r="I6" s="66"/>
      <c r="J6" s="66">
        <v>8.1944444444444445E-2</v>
      </c>
      <c r="K6" s="14"/>
      <c r="L6" s="22" t="s">
        <v>48</v>
      </c>
      <c r="M6" s="67">
        <v>6.9444444444444441E-3</v>
      </c>
      <c r="N6" s="68"/>
      <c r="O6" s="49" t="s">
        <v>266</v>
      </c>
    </row>
    <row r="7" spans="1:15" ht="16" thickBot="1" x14ac:dyDescent="0.25">
      <c r="A7" s="20"/>
      <c r="B7" s="19"/>
      <c r="C7" s="31"/>
      <c r="D7" s="36"/>
      <c r="E7" s="38"/>
      <c r="F7" s="37"/>
      <c r="G7" s="37"/>
      <c r="H7" s="44"/>
      <c r="I7" s="44"/>
      <c r="J7" s="44"/>
      <c r="K7" s="35"/>
      <c r="L7" s="37"/>
      <c r="M7" s="45"/>
      <c r="N7" s="46"/>
      <c r="O7" s="50" t="s">
        <v>267</v>
      </c>
    </row>
    <row r="8" spans="1:15" ht="16" thickBot="1" x14ac:dyDescent="0.25">
      <c r="A8" s="20">
        <v>44054</v>
      </c>
      <c r="B8" s="18" t="s">
        <v>264</v>
      </c>
      <c r="C8" s="30" t="s">
        <v>268</v>
      </c>
      <c r="D8" s="21" t="s">
        <v>30</v>
      </c>
      <c r="E8" s="65">
        <v>7.7777777777777779E-2</v>
      </c>
      <c r="F8" s="65"/>
      <c r="G8" s="22"/>
      <c r="H8" s="66"/>
      <c r="I8" s="66">
        <v>6.3194444444444442E-2</v>
      </c>
      <c r="J8" s="66">
        <v>4.5138888888888888E-2</v>
      </c>
      <c r="K8" s="14"/>
      <c r="L8" s="22" t="s">
        <v>94</v>
      </c>
      <c r="M8" s="67"/>
      <c r="N8" s="68">
        <v>0</v>
      </c>
      <c r="O8" s="49" t="s">
        <v>269</v>
      </c>
    </row>
    <row r="9" spans="1:15" ht="16" thickBot="1" x14ac:dyDescent="0.25">
      <c r="B9" s="19"/>
      <c r="C9" s="31"/>
      <c r="D9" s="36"/>
      <c r="E9" s="38"/>
      <c r="F9" s="37"/>
      <c r="G9" s="37"/>
      <c r="H9" s="44"/>
      <c r="I9" s="44"/>
      <c r="J9" s="44"/>
      <c r="K9" s="35"/>
      <c r="L9" s="37"/>
      <c r="M9" s="45"/>
      <c r="N9" s="46"/>
      <c r="O9" s="50" t="s">
        <v>270</v>
      </c>
    </row>
    <row r="10" spans="1:15" ht="16" thickBot="1" x14ac:dyDescent="0.25">
      <c r="A10" s="20">
        <v>44054</v>
      </c>
      <c r="B10" s="18" t="s">
        <v>264</v>
      </c>
      <c r="C10" s="30" t="s">
        <v>271</v>
      </c>
      <c r="D10" s="21" t="s">
        <v>30</v>
      </c>
      <c r="E10" s="65">
        <v>0.16805555555555554</v>
      </c>
      <c r="F10" s="65"/>
      <c r="G10" s="22"/>
      <c r="H10" s="66" t="s">
        <v>581</v>
      </c>
      <c r="I10" s="66">
        <v>5.7638888888888885E-2</v>
      </c>
      <c r="J10" s="66">
        <v>4.1666666666666664E-2</v>
      </c>
      <c r="K10" s="14"/>
      <c r="L10" s="22" t="s">
        <v>94</v>
      </c>
      <c r="M10" s="67"/>
      <c r="N10" s="68">
        <v>1.4583333333333332E-2</v>
      </c>
      <c r="O10" s="49" t="s">
        <v>272</v>
      </c>
    </row>
    <row r="11" spans="1:15" ht="16" thickBot="1" x14ac:dyDescent="0.25">
      <c r="B11" s="19"/>
      <c r="C11" s="31"/>
      <c r="D11" s="36"/>
      <c r="E11" s="38"/>
      <c r="F11" s="37"/>
      <c r="G11" s="37"/>
      <c r="H11" s="44" t="s">
        <v>580</v>
      </c>
      <c r="I11" s="44"/>
      <c r="J11" s="44"/>
      <c r="K11" s="35"/>
      <c r="L11" s="37"/>
      <c r="M11" s="45"/>
      <c r="N11" s="46"/>
      <c r="O11" s="50" t="s">
        <v>273</v>
      </c>
    </row>
    <row r="12" spans="1:15" ht="16" thickBot="1" x14ac:dyDescent="0.25">
      <c r="A12" s="20">
        <v>44054</v>
      </c>
      <c r="B12" s="18" t="s">
        <v>264</v>
      </c>
      <c r="C12" s="30" t="s">
        <v>274</v>
      </c>
      <c r="D12" s="21" t="s">
        <v>30</v>
      </c>
      <c r="E12" s="65"/>
      <c r="F12" s="65"/>
      <c r="G12" s="22"/>
      <c r="H12" s="66">
        <v>4.3055555555555562E-2</v>
      </c>
      <c r="I12" s="66">
        <v>6.8749999999999992E-2</v>
      </c>
      <c r="J12" s="66">
        <v>4.3055555555555562E-2</v>
      </c>
      <c r="K12" s="14"/>
      <c r="L12" s="22" t="s">
        <v>94</v>
      </c>
      <c r="M12" s="67">
        <v>1.1111111111111112E-2</v>
      </c>
      <c r="N12" s="68">
        <v>2.9166666666666664E-2</v>
      </c>
      <c r="O12" s="49" t="s">
        <v>275</v>
      </c>
    </row>
    <row r="13" spans="1:15" ht="16" thickBot="1" x14ac:dyDescent="0.25">
      <c r="B13" s="19"/>
      <c r="C13" s="31"/>
      <c r="D13" s="36"/>
      <c r="E13" s="38"/>
      <c r="F13" s="37"/>
      <c r="G13" s="37"/>
      <c r="H13" s="44"/>
      <c r="I13" s="44"/>
      <c r="J13" s="44"/>
      <c r="K13" s="35"/>
      <c r="L13" s="37"/>
      <c r="M13" s="45"/>
      <c r="N13" s="46"/>
      <c r="O13" s="50"/>
    </row>
    <row r="14" spans="1:15" ht="16" thickBot="1" x14ac:dyDescent="0.25">
      <c r="A14" s="20">
        <v>44054</v>
      </c>
      <c r="B14" s="18" t="s">
        <v>264</v>
      </c>
      <c r="C14" s="30" t="s">
        <v>276</v>
      </c>
      <c r="D14" s="21" t="s">
        <v>30</v>
      </c>
      <c r="E14" s="65"/>
      <c r="F14" s="65"/>
      <c r="G14" s="22"/>
      <c r="H14" s="66">
        <v>6.1111111111111116E-2</v>
      </c>
      <c r="I14" s="66">
        <v>8.6805555555555566E-2</v>
      </c>
      <c r="J14" s="66">
        <v>8.6805555555555566E-2</v>
      </c>
      <c r="K14" s="14"/>
      <c r="L14" s="22" t="s">
        <v>94</v>
      </c>
      <c r="M14" s="67">
        <v>3.0555555555555555E-2</v>
      </c>
      <c r="N14" s="68">
        <v>1.8055555555555557E-2</v>
      </c>
      <c r="O14" s="49" t="s">
        <v>277</v>
      </c>
    </row>
    <row r="15" spans="1:15" ht="16" thickBot="1" x14ac:dyDescent="0.25">
      <c r="B15" s="19"/>
      <c r="C15" s="31"/>
      <c r="D15" s="36"/>
      <c r="E15" s="38"/>
      <c r="F15" s="37"/>
      <c r="G15" s="37"/>
      <c r="H15" s="44"/>
      <c r="I15" s="44"/>
      <c r="J15" s="44"/>
      <c r="K15" s="35"/>
      <c r="L15" s="37"/>
      <c r="M15" s="45"/>
      <c r="N15" s="46"/>
      <c r="O15" s="50"/>
    </row>
    <row r="16" spans="1:15" ht="16" thickBot="1" x14ac:dyDescent="0.25">
      <c r="A16" s="20">
        <v>44054</v>
      </c>
      <c r="B16" s="18" t="s">
        <v>264</v>
      </c>
      <c r="C16" s="30" t="s">
        <v>278</v>
      </c>
      <c r="D16" s="21" t="s">
        <v>30</v>
      </c>
      <c r="E16" s="65">
        <v>9.7222222222222224E-2</v>
      </c>
      <c r="F16" s="65"/>
      <c r="G16" s="22"/>
      <c r="H16" s="66">
        <v>0.10277777777777779</v>
      </c>
      <c r="I16" s="66">
        <v>6.805555555555555E-2</v>
      </c>
      <c r="J16" s="66">
        <v>3.6805555555555557E-2</v>
      </c>
      <c r="K16" s="14"/>
      <c r="L16" s="22" t="s">
        <v>48</v>
      </c>
      <c r="M16" s="67">
        <v>7.6388888888888886E-3</v>
      </c>
      <c r="N16" s="68">
        <v>6.9444444444444441E-3</v>
      </c>
      <c r="O16" s="49" t="s">
        <v>279</v>
      </c>
    </row>
    <row r="17" spans="1:15" ht="16" thickBot="1" x14ac:dyDescent="0.25">
      <c r="B17" s="19"/>
      <c r="C17" s="31"/>
      <c r="D17" s="36"/>
      <c r="E17" s="38"/>
      <c r="F17" s="37"/>
      <c r="G17" s="37"/>
      <c r="H17" s="44"/>
      <c r="I17" s="44"/>
      <c r="J17" s="44"/>
      <c r="K17" s="35"/>
      <c r="L17" s="37"/>
      <c r="M17" s="45"/>
      <c r="N17" s="46"/>
      <c r="O17" s="50"/>
    </row>
    <row r="18" spans="1:15" ht="16" thickBot="1" x14ac:dyDescent="0.25">
      <c r="A18" s="20">
        <v>44055</v>
      </c>
      <c r="B18" s="18" t="s">
        <v>264</v>
      </c>
      <c r="C18" s="30" t="s">
        <v>280</v>
      </c>
      <c r="D18" s="21" t="s">
        <v>30</v>
      </c>
      <c r="E18" s="65">
        <v>2.361111111111111E-2</v>
      </c>
      <c r="F18" s="65"/>
      <c r="G18" s="22"/>
      <c r="H18" s="66">
        <v>6.25E-2</v>
      </c>
      <c r="I18" s="66">
        <v>2.361111111111111E-2</v>
      </c>
      <c r="J18" s="66">
        <v>4.3055555555555562E-2</v>
      </c>
      <c r="K18" s="14"/>
      <c r="L18" s="22" t="s">
        <v>94</v>
      </c>
      <c r="M18" s="67">
        <v>1.1111111111111112E-2</v>
      </c>
      <c r="N18" s="68">
        <v>6.9444444444444441E-3</v>
      </c>
      <c r="O18" s="49" t="s">
        <v>281</v>
      </c>
    </row>
    <row r="19" spans="1:15" ht="16" thickBot="1" x14ac:dyDescent="0.25">
      <c r="B19" s="19"/>
      <c r="C19" s="31"/>
      <c r="D19" s="36"/>
      <c r="E19" s="38"/>
      <c r="F19" s="37"/>
      <c r="G19" s="37"/>
      <c r="H19" s="44"/>
      <c r="I19" s="44"/>
      <c r="J19" s="44"/>
      <c r="K19" s="35"/>
      <c r="L19" s="37"/>
      <c r="M19" s="45"/>
      <c r="N19" s="46"/>
      <c r="O19" s="50"/>
    </row>
    <row r="20" spans="1:15" ht="16" thickBot="1" x14ac:dyDescent="0.25">
      <c r="A20" s="20">
        <v>44055</v>
      </c>
      <c r="B20" s="18" t="s">
        <v>264</v>
      </c>
      <c r="C20" s="30" t="s">
        <v>282</v>
      </c>
      <c r="D20" s="21" t="s">
        <v>30</v>
      </c>
      <c r="E20" s="65">
        <v>0.21666666666666667</v>
      </c>
      <c r="F20" s="65"/>
      <c r="G20" s="22"/>
      <c r="H20" s="66">
        <v>4.4444444444444446E-2</v>
      </c>
      <c r="I20" s="66"/>
      <c r="J20" s="66">
        <v>4.5833333333333337E-2</v>
      </c>
      <c r="K20" s="14"/>
      <c r="L20" s="22" t="s">
        <v>94</v>
      </c>
      <c r="M20" s="67">
        <v>6.9444444444444441E-3</v>
      </c>
      <c r="N20" s="68"/>
      <c r="O20" s="49" t="s">
        <v>284</v>
      </c>
    </row>
    <row r="21" spans="1:15" ht="16" thickBot="1" x14ac:dyDescent="0.25">
      <c r="B21" s="19"/>
      <c r="C21" s="31"/>
      <c r="D21" s="36"/>
      <c r="E21" s="38"/>
      <c r="F21" s="37"/>
      <c r="G21" s="37"/>
      <c r="H21" s="44" t="s">
        <v>283</v>
      </c>
      <c r="I21" s="44"/>
      <c r="J21" s="44"/>
      <c r="K21" s="35"/>
      <c r="L21" s="37"/>
      <c r="M21" s="45"/>
      <c r="N21" s="46"/>
      <c r="O21" s="50" t="s">
        <v>285</v>
      </c>
    </row>
    <row r="22" spans="1:15" ht="16" thickBot="1" x14ac:dyDescent="0.25">
      <c r="A22" s="20">
        <v>44055</v>
      </c>
      <c r="B22" s="18" t="s">
        <v>264</v>
      </c>
      <c r="C22" s="30" t="s">
        <v>286</v>
      </c>
      <c r="D22" s="21" t="s">
        <v>30</v>
      </c>
      <c r="E22" s="65">
        <v>0.32777777777777778</v>
      </c>
      <c r="F22" s="65"/>
      <c r="G22" s="22"/>
      <c r="H22" s="66">
        <v>3.4722222222222224E-2</v>
      </c>
      <c r="I22" s="66">
        <v>2.361111111111111E-2</v>
      </c>
      <c r="J22" s="66">
        <v>2.8472222222222222E-2</v>
      </c>
      <c r="K22" s="14"/>
      <c r="L22" s="22" t="s">
        <v>48</v>
      </c>
      <c r="M22" s="67">
        <v>1.1111111111111112E-2</v>
      </c>
      <c r="N22" s="68">
        <v>2.2222222222222223E-2</v>
      </c>
      <c r="O22" s="49" t="s">
        <v>287</v>
      </c>
    </row>
    <row r="23" spans="1:15" ht="16" thickBot="1" x14ac:dyDescent="0.25">
      <c r="B23" s="19"/>
      <c r="C23" s="31"/>
      <c r="D23" s="36"/>
      <c r="E23" s="38"/>
      <c r="F23" s="37"/>
      <c r="G23" s="37"/>
      <c r="H23" s="44"/>
      <c r="I23" s="44"/>
      <c r="J23" s="44"/>
      <c r="K23" s="35"/>
      <c r="L23" s="37"/>
      <c r="M23" s="45"/>
      <c r="N23" s="46"/>
      <c r="O23" s="50"/>
    </row>
    <row r="24" spans="1:15" ht="16" thickBot="1" x14ac:dyDescent="0.25">
      <c r="A24" s="20">
        <v>44055</v>
      </c>
      <c r="B24" s="18" t="s">
        <v>264</v>
      </c>
      <c r="C24" s="30" t="s">
        <v>288</v>
      </c>
      <c r="D24" s="21" t="s">
        <v>30</v>
      </c>
      <c r="E24" s="65">
        <v>9.9999999999999992E-2</v>
      </c>
      <c r="F24" s="65"/>
      <c r="G24" s="22"/>
      <c r="H24" s="66" t="s">
        <v>289</v>
      </c>
      <c r="I24" s="66"/>
      <c r="J24" s="66">
        <v>4.7222222222222221E-2</v>
      </c>
      <c r="K24" s="14"/>
      <c r="L24" s="22" t="s">
        <v>48</v>
      </c>
      <c r="M24" s="67"/>
      <c r="N24" s="68"/>
      <c r="O24" s="49" t="s">
        <v>290</v>
      </c>
    </row>
    <row r="25" spans="1:15" ht="16" thickBot="1" x14ac:dyDescent="0.25">
      <c r="B25" s="19"/>
      <c r="C25" s="31"/>
      <c r="D25" s="36"/>
      <c r="E25" s="38"/>
      <c r="F25" s="37"/>
      <c r="G25" s="37"/>
      <c r="H25" s="44" t="s">
        <v>283</v>
      </c>
      <c r="I25" s="44"/>
      <c r="J25" s="44"/>
      <c r="K25" s="35"/>
      <c r="L25" s="37"/>
      <c r="M25" s="45"/>
      <c r="N25" s="46"/>
      <c r="O25" s="50" t="s">
        <v>291</v>
      </c>
    </row>
    <row r="26" spans="1:15" ht="16" thickBot="1" x14ac:dyDescent="0.25">
      <c r="A26" s="20">
        <v>44055</v>
      </c>
      <c r="B26" s="18" t="s">
        <v>264</v>
      </c>
      <c r="C26" s="30" t="s">
        <v>292</v>
      </c>
      <c r="D26" s="21" t="s">
        <v>30</v>
      </c>
      <c r="E26" s="65">
        <v>7.013888888888889E-2</v>
      </c>
      <c r="F26" s="65"/>
      <c r="G26" s="22"/>
      <c r="H26" s="66"/>
      <c r="I26" s="66">
        <v>2.9861111111111113E-2</v>
      </c>
      <c r="J26" s="66">
        <v>6.1805555555555558E-2</v>
      </c>
      <c r="K26" s="14"/>
      <c r="L26" s="22" t="s">
        <v>94</v>
      </c>
      <c r="M26" s="67"/>
      <c r="N26" s="68">
        <v>0</v>
      </c>
      <c r="O26" s="49" t="s">
        <v>294</v>
      </c>
    </row>
    <row r="27" spans="1:15" ht="16" thickBot="1" x14ac:dyDescent="0.25">
      <c r="B27" s="19"/>
      <c r="C27" s="31"/>
      <c r="D27" s="36"/>
      <c r="E27" s="38"/>
      <c r="F27" s="37"/>
      <c r="G27" s="37"/>
      <c r="H27" s="44"/>
      <c r="I27" s="44"/>
      <c r="J27" s="44"/>
      <c r="K27" s="35"/>
      <c r="L27" s="37" t="s">
        <v>293</v>
      </c>
      <c r="M27" s="45"/>
      <c r="N27" s="46"/>
      <c r="O27" s="50" t="s">
        <v>295</v>
      </c>
    </row>
    <row r="28" spans="1:15" ht="16" thickBot="1" x14ac:dyDescent="0.25">
      <c r="A28" s="20">
        <v>44055</v>
      </c>
      <c r="B28" s="18" t="s">
        <v>264</v>
      </c>
      <c r="C28" s="30" t="s">
        <v>298</v>
      </c>
      <c r="D28" s="21" t="s">
        <v>30</v>
      </c>
      <c r="E28" s="65">
        <v>0.20416666666666669</v>
      </c>
      <c r="F28" s="65"/>
      <c r="G28" s="22"/>
      <c r="H28" s="66">
        <v>0.12569444444444444</v>
      </c>
      <c r="I28" s="66">
        <v>0.12569444444444444</v>
      </c>
      <c r="J28" s="66">
        <v>7.0833333333333331E-2</v>
      </c>
      <c r="K28" s="14"/>
      <c r="L28" s="22" t="s">
        <v>48</v>
      </c>
      <c r="M28" s="67">
        <v>2.9166666666666664E-2</v>
      </c>
      <c r="N28" s="68">
        <v>2.9166666666666664E-2</v>
      </c>
      <c r="O28" s="49" t="s">
        <v>296</v>
      </c>
    </row>
    <row r="29" spans="1:15" ht="16" thickBot="1" x14ac:dyDescent="0.25">
      <c r="B29" s="19"/>
      <c r="C29" s="31"/>
      <c r="D29" s="36"/>
      <c r="E29" s="38"/>
      <c r="F29" s="37"/>
      <c r="G29" s="37"/>
      <c r="H29" s="44"/>
      <c r="I29" s="44"/>
      <c r="J29" s="44"/>
      <c r="K29" s="35"/>
      <c r="L29" s="37"/>
      <c r="M29" s="45"/>
      <c r="N29" s="46"/>
      <c r="O29" s="50" t="s">
        <v>297</v>
      </c>
    </row>
  </sheetData>
  <mergeCells count="5">
    <mergeCell ref="E1:J1"/>
    <mergeCell ref="L1:N1"/>
    <mergeCell ref="E2:G2"/>
    <mergeCell ref="M2:N2"/>
    <mergeCell ref="E3:G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740D-E5D8-457E-A9B9-8EF65B4819D6}">
  <dimension ref="A1:O68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26.5" customWidth="1"/>
    <col min="3" max="3" width="27.5" customWidth="1"/>
    <col min="4" max="4" width="24.5" customWidth="1"/>
    <col min="5" max="5" width="14.5" customWidth="1"/>
    <col min="6" max="6" width="17.5" customWidth="1"/>
    <col min="7" max="7" width="11" customWidth="1"/>
    <col min="8" max="8" width="20.83203125" customWidth="1"/>
    <col min="9" max="9" width="11.83203125" customWidth="1"/>
    <col min="10" max="10" width="16.5" customWidth="1"/>
    <col min="12" max="12" width="13.1640625" customWidth="1"/>
    <col min="15" max="15" width="100.33203125" customWidth="1"/>
  </cols>
  <sheetData>
    <row r="1" spans="1:15" ht="16" thickBot="1" x14ac:dyDescent="0.25">
      <c r="B1" s="74"/>
      <c r="C1" s="21"/>
      <c r="D1" s="7"/>
      <c r="E1" s="177" t="s">
        <v>11</v>
      </c>
      <c r="F1" s="177"/>
      <c r="G1" s="177"/>
      <c r="H1" s="177"/>
      <c r="I1" s="177"/>
      <c r="J1" s="177"/>
      <c r="K1" s="8"/>
      <c r="L1" s="180" t="s">
        <v>18</v>
      </c>
      <c r="M1" s="180"/>
      <c r="N1" s="181"/>
      <c r="O1" s="48" t="s">
        <v>28</v>
      </c>
    </row>
    <row r="2" spans="1:15" ht="16" thickBot="1" x14ac:dyDescent="0.25">
      <c r="B2" s="75"/>
      <c r="C2" s="76"/>
      <c r="D2" s="1"/>
      <c r="E2" s="176" t="s">
        <v>10</v>
      </c>
      <c r="F2" s="176"/>
      <c r="G2" s="176"/>
      <c r="H2" s="56" t="s">
        <v>5</v>
      </c>
      <c r="I2" s="56" t="s">
        <v>8</v>
      </c>
      <c r="J2" s="56" t="s">
        <v>21</v>
      </c>
      <c r="K2" s="8"/>
      <c r="L2" s="10"/>
      <c r="M2" s="178" t="s">
        <v>17</v>
      </c>
      <c r="N2" s="179"/>
      <c r="O2" s="51"/>
    </row>
    <row r="3" spans="1:15" ht="16" thickBot="1" x14ac:dyDescent="0.25">
      <c r="B3" s="5"/>
      <c r="C3" s="1"/>
      <c r="D3" s="1"/>
      <c r="E3" s="176" t="s">
        <v>560</v>
      </c>
      <c r="F3" s="176"/>
      <c r="G3" s="176"/>
      <c r="H3" s="56" t="s">
        <v>7</v>
      </c>
      <c r="I3" s="56" t="s">
        <v>7</v>
      </c>
      <c r="J3" s="56" t="s">
        <v>7</v>
      </c>
      <c r="K3" s="8"/>
      <c r="L3" s="9"/>
      <c r="M3" s="57" t="s">
        <v>12</v>
      </c>
      <c r="N3" s="58" t="s">
        <v>15</v>
      </c>
      <c r="O3" s="51"/>
    </row>
    <row r="4" spans="1:15" ht="16" thickBot="1" x14ac:dyDescent="0.25">
      <c r="B4" s="5"/>
      <c r="C4" s="1"/>
      <c r="D4" s="1"/>
      <c r="E4" s="56">
        <v>1</v>
      </c>
      <c r="F4" s="56">
        <v>2</v>
      </c>
      <c r="G4" s="56">
        <v>3</v>
      </c>
      <c r="H4" s="56" t="s">
        <v>300</v>
      </c>
      <c r="I4" s="56" t="s">
        <v>300</v>
      </c>
      <c r="J4" s="56" t="s">
        <v>300</v>
      </c>
      <c r="K4" s="8"/>
      <c r="L4" s="11" t="s">
        <v>29</v>
      </c>
      <c r="M4" s="57" t="s">
        <v>13</v>
      </c>
      <c r="N4" s="58" t="s">
        <v>16</v>
      </c>
      <c r="O4" s="51"/>
    </row>
    <row r="5" spans="1:15" ht="16" thickBot="1" x14ac:dyDescent="0.25">
      <c r="B5" s="12" t="s">
        <v>20</v>
      </c>
      <c r="C5" s="13" t="s">
        <v>555</v>
      </c>
      <c r="D5" s="13"/>
      <c r="E5" s="13"/>
      <c r="F5" s="13"/>
      <c r="G5" s="13"/>
      <c r="H5" s="13"/>
      <c r="I5" s="13"/>
      <c r="J5" s="13"/>
      <c r="K5" s="14"/>
      <c r="L5" s="15" t="s">
        <v>31</v>
      </c>
      <c r="M5" s="16" t="s">
        <v>14</v>
      </c>
      <c r="N5" s="17" t="s">
        <v>14</v>
      </c>
      <c r="O5" s="51"/>
    </row>
    <row r="6" spans="1:15" ht="16" thickBot="1" x14ac:dyDescent="0.25">
      <c r="A6" s="20"/>
      <c r="B6" s="18" t="s">
        <v>299</v>
      </c>
      <c r="C6" s="30" t="s">
        <v>298</v>
      </c>
      <c r="D6" s="21" t="s">
        <v>30</v>
      </c>
      <c r="E6" s="65">
        <v>3.888888888888889E-2</v>
      </c>
      <c r="F6" s="65"/>
      <c r="G6" s="22"/>
      <c r="H6" s="66">
        <v>0.20625000000000002</v>
      </c>
      <c r="I6" s="66">
        <v>6.2499999999999995E-3</v>
      </c>
      <c r="J6" s="66">
        <v>1.8055555555555557E-2</v>
      </c>
      <c r="K6" s="14"/>
      <c r="L6" s="22" t="s">
        <v>48</v>
      </c>
      <c r="M6" s="67">
        <v>1.9444444444444445E-2</v>
      </c>
      <c r="N6" s="68">
        <v>3.7499999999999999E-2</v>
      </c>
      <c r="O6" s="49" t="s">
        <v>302</v>
      </c>
    </row>
    <row r="7" spans="1:15" ht="16" thickBot="1" x14ac:dyDescent="0.25">
      <c r="A7" s="20"/>
      <c r="B7" s="19"/>
      <c r="C7" s="31"/>
      <c r="D7" s="36"/>
      <c r="E7" s="38"/>
      <c r="F7" s="37"/>
      <c r="G7" s="37"/>
      <c r="H7" s="44"/>
      <c r="I7" s="44"/>
      <c r="J7" s="71" t="s">
        <v>301</v>
      </c>
      <c r="K7" s="35"/>
      <c r="L7" s="37"/>
      <c r="M7" s="45"/>
      <c r="N7" s="46"/>
      <c r="O7" s="50" t="s">
        <v>303</v>
      </c>
    </row>
    <row r="8" spans="1:15" ht="16" thickBot="1" x14ac:dyDescent="0.25">
      <c r="B8" s="18" t="s">
        <v>299</v>
      </c>
      <c r="C8" s="30" t="s">
        <v>304</v>
      </c>
      <c r="D8" s="21" t="s">
        <v>30</v>
      </c>
      <c r="E8" s="65">
        <v>9.9999999999999992E-2</v>
      </c>
      <c r="F8" s="65"/>
      <c r="G8" s="22"/>
      <c r="H8" s="66">
        <v>1.9444444444444445E-2</v>
      </c>
      <c r="I8" s="66"/>
      <c r="J8" s="66">
        <v>3.0555555555555555E-2</v>
      </c>
      <c r="K8" s="14"/>
      <c r="L8" s="22" t="s">
        <v>94</v>
      </c>
      <c r="M8" s="67">
        <v>1.6666666666666666E-2</v>
      </c>
      <c r="N8" s="68"/>
      <c r="O8" s="49" t="s">
        <v>305</v>
      </c>
    </row>
    <row r="9" spans="1:15" ht="16" thickBot="1" x14ac:dyDescent="0.25">
      <c r="B9" s="19" t="s">
        <v>564</v>
      </c>
      <c r="C9" s="31"/>
      <c r="D9" s="36"/>
      <c r="E9" s="38"/>
      <c r="F9" s="37"/>
      <c r="G9" s="37"/>
      <c r="H9" s="71" t="s">
        <v>566</v>
      </c>
      <c r="I9" s="44"/>
      <c r="J9" s="44"/>
      <c r="K9" s="35"/>
      <c r="L9" s="37"/>
      <c r="M9" s="45"/>
      <c r="N9" s="46"/>
      <c r="O9" s="50" t="s">
        <v>306</v>
      </c>
    </row>
    <row r="10" spans="1:15" ht="16" thickBot="1" x14ac:dyDescent="0.25">
      <c r="B10" s="18" t="s">
        <v>299</v>
      </c>
      <c r="C10" s="30" t="s">
        <v>595</v>
      </c>
      <c r="D10" s="21" t="s">
        <v>30</v>
      </c>
      <c r="E10" s="65">
        <v>0.13541666666666666</v>
      </c>
      <c r="F10" s="65"/>
      <c r="G10" s="65"/>
      <c r="H10" s="66" t="s">
        <v>160</v>
      </c>
      <c r="I10" s="66"/>
      <c r="J10" s="66" t="s">
        <v>307</v>
      </c>
      <c r="K10" s="14"/>
      <c r="L10" s="22" t="s">
        <v>48</v>
      </c>
      <c r="M10" s="67"/>
      <c r="N10" s="68"/>
      <c r="O10" s="49" t="s">
        <v>309</v>
      </c>
    </row>
    <row r="11" spans="1:15" ht="16" thickBot="1" x14ac:dyDescent="0.25">
      <c r="B11" s="19"/>
      <c r="C11" s="31"/>
      <c r="D11" s="36"/>
      <c r="E11" s="69"/>
      <c r="F11" s="70"/>
      <c r="G11" s="70"/>
      <c r="H11" s="44"/>
      <c r="I11" s="44"/>
      <c r="J11" s="71" t="s">
        <v>308</v>
      </c>
      <c r="K11" s="35"/>
      <c r="L11" s="37"/>
      <c r="M11" s="45"/>
      <c r="N11" s="46"/>
      <c r="O11" s="50" t="s">
        <v>310</v>
      </c>
    </row>
    <row r="12" spans="1:15" ht="16" thickBot="1" x14ac:dyDescent="0.25">
      <c r="B12" s="18" t="s">
        <v>563</v>
      </c>
      <c r="C12" s="30" t="s">
        <v>483</v>
      </c>
      <c r="D12" s="21" t="s">
        <v>30</v>
      </c>
      <c r="E12" s="65">
        <v>5.2777777777777778E-2</v>
      </c>
      <c r="F12" s="65"/>
      <c r="G12" s="65"/>
      <c r="H12" s="66">
        <v>9.9999999999999992E-2</v>
      </c>
      <c r="I12" s="66">
        <v>4.6527777777777779E-2</v>
      </c>
      <c r="J12" s="66">
        <v>7.2222222222222229E-2</v>
      </c>
      <c r="K12" s="14"/>
      <c r="L12" s="22" t="s">
        <v>48</v>
      </c>
      <c r="M12" s="67">
        <v>1.8749999999999999E-2</v>
      </c>
      <c r="N12" s="68">
        <v>5.5555555555555558E-3</v>
      </c>
      <c r="O12" s="49" t="s">
        <v>561</v>
      </c>
    </row>
    <row r="13" spans="1:15" ht="16" thickBot="1" x14ac:dyDescent="0.25">
      <c r="B13" s="19"/>
      <c r="C13" s="31"/>
      <c r="D13" s="36"/>
      <c r="E13" s="38"/>
      <c r="F13" s="37"/>
      <c r="G13" s="37"/>
      <c r="H13" s="44"/>
      <c r="I13" s="44"/>
      <c r="J13" s="44"/>
      <c r="K13" s="35"/>
      <c r="L13" s="37"/>
      <c r="M13" s="45"/>
      <c r="N13" s="46"/>
      <c r="O13" s="50" t="s">
        <v>562</v>
      </c>
    </row>
    <row r="14" spans="1:15" ht="16" thickBot="1" x14ac:dyDescent="0.25">
      <c r="B14" s="18" t="s">
        <v>563</v>
      </c>
      <c r="C14" s="30" t="s">
        <v>485</v>
      </c>
      <c r="D14" s="21" t="s">
        <v>30</v>
      </c>
      <c r="E14" s="65">
        <v>4.027777777777778E-2</v>
      </c>
      <c r="F14" s="65"/>
      <c r="G14" s="65"/>
      <c r="H14" s="66">
        <v>6.9444444444444434E-2</v>
      </c>
      <c r="I14" s="66"/>
      <c r="J14" s="66">
        <v>4.6527777777777779E-2</v>
      </c>
      <c r="K14" s="14"/>
      <c r="L14" s="22" t="s">
        <v>94</v>
      </c>
      <c r="M14" s="67">
        <v>1.0416666666666666E-2</v>
      </c>
      <c r="N14" s="68"/>
      <c r="O14" s="49" t="s">
        <v>565</v>
      </c>
    </row>
    <row r="15" spans="1:15" ht="16" thickBot="1" x14ac:dyDescent="0.25">
      <c r="B15" s="19"/>
      <c r="C15" s="31"/>
      <c r="D15" s="36"/>
      <c r="E15" s="38"/>
      <c r="F15" s="37"/>
      <c r="G15" s="37"/>
      <c r="H15" s="44"/>
      <c r="I15" s="44"/>
      <c r="J15" s="44"/>
      <c r="K15" s="35"/>
      <c r="L15" s="37"/>
      <c r="M15" s="45"/>
      <c r="N15" s="46"/>
      <c r="O15" s="50"/>
    </row>
    <row r="16" spans="1:15" ht="16" thickBot="1" x14ac:dyDescent="0.25">
      <c r="B16" s="18" t="s">
        <v>563</v>
      </c>
      <c r="C16" s="30" t="s">
        <v>484</v>
      </c>
      <c r="D16" s="21" t="s">
        <v>30</v>
      </c>
      <c r="E16" s="65">
        <v>0.17013888888888887</v>
      </c>
      <c r="F16" s="65"/>
      <c r="G16" s="65"/>
      <c r="H16" s="66">
        <v>0.12291666666666667</v>
      </c>
      <c r="I16" s="66">
        <v>6.1111111111111116E-2</v>
      </c>
      <c r="J16" s="66">
        <v>6.2499999999999995E-3</v>
      </c>
      <c r="K16" s="14"/>
      <c r="L16" s="22" t="s">
        <v>94</v>
      </c>
      <c r="M16" s="67"/>
      <c r="N16" s="68"/>
      <c r="O16" s="49" t="s">
        <v>567</v>
      </c>
    </row>
    <row r="17" spans="2:15" ht="16" thickBot="1" x14ac:dyDescent="0.25">
      <c r="B17" s="19"/>
      <c r="C17" s="31"/>
      <c r="D17" s="36"/>
      <c r="E17" s="38"/>
      <c r="F17" s="37"/>
      <c r="G17" s="37"/>
      <c r="H17" s="44"/>
      <c r="I17" s="44"/>
      <c r="J17" s="71" t="s">
        <v>301</v>
      </c>
      <c r="K17" s="35"/>
      <c r="L17" s="37"/>
      <c r="M17" s="45"/>
      <c r="N17" s="46"/>
      <c r="O17" s="50" t="s">
        <v>491</v>
      </c>
    </row>
    <row r="18" spans="2:15" ht="16" thickBot="1" x14ac:dyDescent="0.25">
      <c r="B18" s="18" t="s">
        <v>563</v>
      </c>
      <c r="C18" s="30" t="s">
        <v>486</v>
      </c>
      <c r="D18" s="21" t="s">
        <v>30</v>
      </c>
      <c r="E18" s="65"/>
      <c r="F18" s="65"/>
      <c r="G18" s="65"/>
      <c r="H18" s="66">
        <v>3.8194444444444441E-2</v>
      </c>
      <c r="I18" s="66">
        <v>1.4583333333333332E-2</v>
      </c>
      <c r="J18" s="66">
        <v>2.2222222222222223E-2</v>
      </c>
      <c r="K18" s="14"/>
      <c r="L18" s="22" t="s">
        <v>94</v>
      </c>
      <c r="M18" s="67">
        <v>2.6388888888888889E-2</v>
      </c>
      <c r="N18" s="68">
        <v>2.013888888888889E-2</v>
      </c>
      <c r="O18" s="49" t="s">
        <v>568</v>
      </c>
    </row>
    <row r="19" spans="2:15" ht="16" thickBot="1" x14ac:dyDescent="0.25">
      <c r="B19" s="19"/>
      <c r="C19" s="31"/>
      <c r="D19" s="36"/>
      <c r="E19" s="38"/>
      <c r="F19" s="37"/>
      <c r="G19" s="37"/>
      <c r="H19" s="44"/>
      <c r="I19" s="44"/>
      <c r="J19" s="44"/>
      <c r="K19" s="35"/>
      <c r="L19" s="37"/>
      <c r="M19" s="45"/>
      <c r="N19" s="46"/>
      <c r="O19" s="50" t="s">
        <v>360</v>
      </c>
    </row>
    <row r="20" spans="2:15" ht="16" thickBot="1" x14ac:dyDescent="0.25">
      <c r="B20" s="18" t="s">
        <v>563</v>
      </c>
      <c r="C20" s="30" t="s">
        <v>487</v>
      </c>
      <c r="D20" s="21" t="s">
        <v>30</v>
      </c>
      <c r="E20" s="65">
        <v>3.0555555555555555E-2</v>
      </c>
      <c r="F20" s="65"/>
      <c r="G20" s="65"/>
      <c r="H20" s="66">
        <v>2.7777777777777776E-2</v>
      </c>
      <c r="I20" s="66">
        <v>1.1111111111111112E-2</v>
      </c>
      <c r="J20" s="66">
        <v>1.9444444444444445E-2</v>
      </c>
      <c r="K20" s="14"/>
      <c r="L20" s="22" t="s">
        <v>48</v>
      </c>
      <c r="M20" s="67">
        <v>1.4583333333333332E-2</v>
      </c>
      <c r="N20" s="68">
        <v>1.4583333333333332E-2</v>
      </c>
      <c r="O20" s="49" t="s">
        <v>569</v>
      </c>
    </row>
    <row r="21" spans="2:15" ht="16" thickBot="1" x14ac:dyDescent="0.25">
      <c r="B21" s="19"/>
      <c r="C21" s="31"/>
      <c r="D21" s="36"/>
      <c r="E21" s="38"/>
      <c r="F21" s="37"/>
      <c r="G21" s="37"/>
      <c r="H21" s="44"/>
      <c r="I21" s="44"/>
      <c r="J21" s="44"/>
      <c r="K21" s="35"/>
      <c r="L21" s="37"/>
      <c r="M21" s="45"/>
      <c r="N21" s="46"/>
      <c r="O21" s="50"/>
    </row>
    <row r="22" spans="2:15" ht="16" thickBot="1" x14ac:dyDescent="0.25">
      <c r="B22" s="18" t="s">
        <v>563</v>
      </c>
      <c r="C22" s="30" t="s">
        <v>488</v>
      </c>
      <c r="D22" s="21"/>
      <c r="E22" s="65"/>
      <c r="F22" s="65"/>
      <c r="G22" s="65"/>
      <c r="H22" s="66"/>
      <c r="I22" s="66"/>
      <c r="J22" s="66"/>
      <c r="K22" s="14"/>
      <c r="L22" s="22"/>
      <c r="M22" s="67"/>
      <c r="N22" s="68"/>
      <c r="O22" s="49" t="s">
        <v>570</v>
      </c>
    </row>
    <row r="23" spans="2:15" ht="16" thickBot="1" x14ac:dyDescent="0.25">
      <c r="B23" s="19"/>
      <c r="C23" s="31" t="s">
        <v>556</v>
      </c>
      <c r="D23" s="21" t="s">
        <v>30</v>
      </c>
      <c r="E23" s="69">
        <v>0.15138888888888888</v>
      </c>
      <c r="F23" s="70"/>
      <c r="G23" s="70"/>
      <c r="H23" s="44"/>
      <c r="I23" s="44"/>
      <c r="J23" s="44"/>
      <c r="K23" s="35"/>
      <c r="L23" s="70" t="s">
        <v>94</v>
      </c>
      <c r="M23" s="45"/>
      <c r="N23" s="46"/>
      <c r="O23" s="50"/>
    </row>
    <row r="24" spans="2:15" ht="16" thickBot="1" x14ac:dyDescent="0.25">
      <c r="B24" s="18" t="s">
        <v>563</v>
      </c>
      <c r="C24" s="30" t="s">
        <v>557</v>
      </c>
      <c r="D24" s="21" t="s">
        <v>30</v>
      </c>
      <c r="E24" s="65">
        <v>0.12013888888888889</v>
      </c>
      <c r="F24" s="65"/>
      <c r="G24" s="65"/>
      <c r="H24" s="66"/>
      <c r="I24" s="66"/>
      <c r="J24" s="66"/>
      <c r="K24" s="14"/>
      <c r="L24" s="22" t="s">
        <v>94</v>
      </c>
      <c r="M24" s="67"/>
      <c r="N24" s="68"/>
      <c r="O24" s="49"/>
    </row>
    <row r="25" spans="2:15" ht="16" thickBot="1" x14ac:dyDescent="0.25">
      <c r="B25" s="19"/>
      <c r="C25" s="31" t="s">
        <v>558</v>
      </c>
      <c r="D25" s="21" t="s">
        <v>30</v>
      </c>
      <c r="E25" s="69">
        <v>0.15277777777777776</v>
      </c>
      <c r="F25" s="70"/>
      <c r="G25" s="70"/>
      <c r="H25" s="44"/>
      <c r="I25" s="44"/>
      <c r="J25" s="44"/>
      <c r="K25" s="35"/>
      <c r="L25" s="70" t="s">
        <v>94</v>
      </c>
      <c r="M25" s="45"/>
      <c r="N25" s="46"/>
      <c r="O25" s="50"/>
    </row>
    <row r="26" spans="2:15" ht="16" thickBot="1" x14ac:dyDescent="0.25">
      <c r="B26" s="18" t="s">
        <v>563</v>
      </c>
      <c r="C26" s="30" t="s">
        <v>559</v>
      </c>
      <c r="D26" s="21" t="s">
        <v>30</v>
      </c>
      <c r="E26" s="65">
        <v>0.18402777777777779</v>
      </c>
      <c r="F26" s="65"/>
      <c r="G26" s="65"/>
      <c r="H26" s="66"/>
      <c r="I26" s="66"/>
      <c r="J26" s="66"/>
      <c r="K26" s="14"/>
      <c r="L26" s="22" t="s">
        <v>94</v>
      </c>
      <c r="M26" s="67"/>
      <c r="N26" s="68"/>
      <c r="O26" s="49"/>
    </row>
    <row r="27" spans="2:15" ht="16" thickBot="1" x14ac:dyDescent="0.25">
      <c r="B27" s="19"/>
      <c r="C27" s="31"/>
      <c r="D27" s="36"/>
      <c r="E27" s="38"/>
      <c r="F27" s="37"/>
      <c r="G27" s="37"/>
      <c r="H27" s="44"/>
      <c r="I27" s="44"/>
      <c r="J27" s="44"/>
      <c r="K27" s="35"/>
      <c r="L27" s="37"/>
      <c r="M27" s="45"/>
      <c r="N27" s="46"/>
      <c r="O27" s="50"/>
    </row>
    <row r="28" spans="2:15" ht="16" thickBot="1" x14ac:dyDescent="0.25">
      <c r="B28" s="18" t="s">
        <v>563</v>
      </c>
      <c r="C28" s="30" t="s">
        <v>159</v>
      </c>
      <c r="D28" s="21" t="s">
        <v>30</v>
      </c>
      <c r="E28" s="65" t="s">
        <v>571</v>
      </c>
      <c r="F28" s="65"/>
      <c r="G28" s="65"/>
      <c r="H28" s="66">
        <v>3.6111111111111115E-2</v>
      </c>
      <c r="I28" s="66">
        <v>2.013888888888889E-2</v>
      </c>
      <c r="J28" s="66">
        <v>3.7499999999999999E-2</v>
      </c>
      <c r="K28" s="14"/>
      <c r="L28" s="22" t="s">
        <v>48</v>
      </c>
      <c r="M28" s="67">
        <v>1.3194444444444444E-2</v>
      </c>
      <c r="N28" s="68">
        <v>1.5972222222222224E-2</v>
      </c>
      <c r="O28" s="49" t="s">
        <v>572</v>
      </c>
    </row>
    <row r="29" spans="2:15" ht="16" thickBot="1" x14ac:dyDescent="0.25">
      <c r="B29" s="19"/>
      <c r="C29" s="31"/>
      <c r="D29" s="36"/>
      <c r="E29" s="38"/>
      <c r="F29" s="37"/>
      <c r="G29" s="37"/>
      <c r="H29" s="44"/>
      <c r="I29" s="44"/>
      <c r="J29" s="44"/>
      <c r="K29" s="35"/>
      <c r="L29" s="37"/>
      <c r="M29" s="45"/>
      <c r="N29" s="46"/>
      <c r="O29" s="50"/>
    </row>
    <row r="30" spans="2:15" ht="16" thickBot="1" x14ac:dyDescent="0.25">
      <c r="B30" s="18"/>
      <c r="C30" s="30"/>
      <c r="D30" s="21"/>
      <c r="E30" s="65"/>
      <c r="F30" s="65"/>
      <c r="G30" s="65"/>
      <c r="H30" s="66"/>
      <c r="I30" s="66"/>
      <c r="J30" s="66"/>
      <c r="K30" s="14"/>
      <c r="L30" s="22"/>
      <c r="M30" s="67"/>
      <c r="N30" s="68"/>
      <c r="O30" s="49"/>
    </row>
    <row r="31" spans="2:15" ht="16" thickBot="1" x14ac:dyDescent="0.25">
      <c r="B31" s="19"/>
      <c r="C31" s="31"/>
      <c r="D31" s="36"/>
      <c r="E31" s="38"/>
      <c r="F31" s="37"/>
      <c r="G31" s="37"/>
      <c r="H31" s="44"/>
      <c r="I31" s="44"/>
      <c r="J31" s="44"/>
      <c r="K31" s="35"/>
      <c r="L31" s="37"/>
      <c r="M31" s="45"/>
      <c r="N31" s="46"/>
      <c r="O31" s="50"/>
    </row>
    <row r="32" spans="2:15" ht="16" thickBot="1" x14ac:dyDescent="0.25">
      <c r="B32" s="18"/>
      <c r="C32" s="30"/>
      <c r="D32" s="21"/>
      <c r="E32" s="65"/>
      <c r="F32" s="65"/>
      <c r="G32" s="65"/>
      <c r="H32" s="66"/>
      <c r="I32" s="66"/>
      <c r="J32" s="66"/>
      <c r="K32" s="14"/>
      <c r="L32" s="22"/>
      <c r="M32" s="67"/>
      <c r="N32" s="68"/>
      <c r="O32" s="49"/>
    </row>
    <row r="33" spans="2:15" ht="16" thickBot="1" x14ac:dyDescent="0.25">
      <c r="B33" s="19"/>
      <c r="C33" s="31"/>
      <c r="D33" s="36"/>
      <c r="E33" s="38"/>
      <c r="F33" s="37"/>
      <c r="G33" s="37"/>
      <c r="H33" s="44"/>
      <c r="I33" s="44"/>
      <c r="J33" s="44"/>
      <c r="K33" s="35"/>
      <c r="L33" s="37"/>
      <c r="M33" s="45"/>
      <c r="N33" s="46"/>
      <c r="O33" s="50"/>
    </row>
    <row r="34" spans="2:15" ht="16" thickBot="1" x14ac:dyDescent="0.25">
      <c r="B34" s="18"/>
      <c r="C34" s="30"/>
      <c r="D34" s="21"/>
      <c r="E34" s="65"/>
      <c r="F34" s="65"/>
      <c r="G34" s="65"/>
      <c r="H34" s="66"/>
      <c r="I34" s="66"/>
      <c r="J34" s="66"/>
      <c r="K34" s="14"/>
      <c r="L34" s="22"/>
      <c r="M34" s="67"/>
      <c r="N34" s="68"/>
      <c r="O34" s="49"/>
    </row>
    <row r="35" spans="2:15" ht="16" thickBot="1" x14ac:dyDescent="0.25">
      <c r="B35" s="19"/>
      <c r="C35" s="31"/>
      <c r="D35" s="36"/>
      <c r="E35" s="38"/>
      <c r="F35" s="37"/>
      <c r="G35" s="37"/>
      <c r="H35" s="44"/>
      <c r="I35" s="44"/>
      <c r="J35" s="44"/>
      <c r="K35" s="35"/>
      <c r="L35" s="37"/>
      <c r="M35" s="45"/>
      <c r="N35" s="46"/>
      <c r="O35" s="50"/>
    </row>
    <row r="36" spans="2:15" ht="16" thickBot="1" x14ac:dyDescent="0.25">
      <c r="B36" s="18"/>
      <c r="C36" s="30"/>
      <c r="D36" s="21"/>
      <c r="E36" s="65"/>
      <c r="F36" s="65"/>
      <c r="G36" s="65"/>
      <c r="H36" s="66"/>
      <c r="I36" s="66"/>
      <c r="J36" s="66"/>
      <c r="K36" s="14"/>
      <c r="L36" s="22"/>
      <c r="M36" s="67"/>
      <c r="N36" s="68"/>
      <c r="O36" s="49"/>
    </row>
    <row r="37" spans="2:15" ht="16" thickBot="1" x14ac:dyDescent="0.25">
      <c r="B37" s="19"/>
      <c r="C37" s="31"/>
      <c r="D37" s="36"/>
      <c r="E37" s="38"/>
      <c r="F37" s="37"/>
      <c r="G37" s="37"/>
      <c r="H37" s="44"/>
      <c r="I37" s="44"/>
      <c r="J37" s="44"/>
      <c r="K37" s="35"/>
      <c r="L37" s="37"/>
      <c r="M37" s="45"/>
      <c r="N37" s="46"/>
      <c r="O37" s="50"/>
    </row>
    <row r="38" spans="2:15" ht="16" thickBot="1" x14ac:dyDescent="0.25">
      <c r="B38" s="18"/>
      <c r="C38" s="30"/>
      <c r="D38" s="21"/>
      <c r="E38" s="65"/>
      <c r="F38" s="65"/>
      <c r="G38" s="65"/>
      <c r="H38" s="66"/>
      <c r="I38" s="66"/>
      <c r="J38" s="66"/>
      <c r="K38" s="14"/>
      <c r="L38" s="22"/>
      <c r="M38" s="67"/>
      <c r="N38" s="68"/>
      <c r="O38" s="49"/>
    </row>
    <row r="39" spans="2:15" ht="16" thickBot="1" x14ac:dyDescent="0.25">
      <c r="B39" s="19"/>
      <c r="C39" s="31"/>
      <c r="D39" s="36"/>
      <c r="E39" s="38"/>
      <c r="F39" s="37"/>
      <c r="G39" s="37"/>
      <c r="H39" s="44"/>
      <c r="I39" s="44"/>
      <c r="J39" s="44"/>
      <c r="K39" s="35"/>
      <c r="L39" s="37"/>
      <c r="M39" s="45"/>
      <c r="N39" s="46"/>
      <c r="O39" s="50"/>
    </row>
    <row r="40" spans="2:15" ht="16" thickBot="1" x14ac:dyDescent="0.25">
      <c r="B40" s="18"/>
      <c r="C40" s="30"/>
      <c r="D40" s="21"/>
      <c r="E40" s="65"/>
      <c r="F40" s="65"/>
      <c r="G40" s="65"/>
      <c r="H40" s="66"/>
      <c r="I40" s="66"/>
      <c r="J40" s="66"/>
      <c r="K40" s="14"/>
      <c r="L40" s="22"/>
      <c r="M40" s="67"/>
      <c r="N40" s="68"/>
      <c r="O40" s="49"/>
    </row>
    <row r="41" spans="2:15" ht="16" thickBot="1" x14ac:dyDescent="0.25">
      <c r="B41" s="19"/>
      <c r="C41" s="31"/>
      <c r="D41" s="36"/>
      <c r="E41" s="38"/>
      <c r="F41" s="37"/>
      <c r="G41" s="37"/>
      <c r="H41" s="44"/>
      <c r="I41" s="44"/>
      <c r="J41" s="44"/>
      <c r="K41" s="35"/>
      <c r="L41" s="37"/>
      <c r="M41" s="45"/>
      <c r="N41" s="46"/>
      <c r="O41" s="50"/>
    </row>
    <row r="42" spans="2:15" ht="16" thickBot="1" x14ac:dyDescent="0.25">
      <c r="B42" s="18"/>
      <c r="C42" s="30"/>
      <c r="D42" s="21"/>
      <c r="E42" s="65"/>
      <c r="F42" s="65"/>
      <c r="G42" s="65"/>
      <c r="H42" s="66"/>
      <c r="I42" s="66"/>
      <c r="J42" s="66"/>
      <c r="K42" s="14"/>
      <c r="L42" s="22"/>
      <c r="M42" s="67"/>
      <c r="N42" s="68"/>
      <c r="O42" s="49"/>
    </row>
    <row r="43" spans="2:15" ht="16" thickBot="1" x14ac:dyDescent="0.25">
      <c r="B43" s="19"/>
      <c r="C43" s="31"/>
      <c r="D43" s="36"/>
      <c r="E43" s="38"/>
      <c r="F43" s="37"/>
      <c r="G43" s="37"/>
      <c r="H43" s="44"/>
      <c r="I43" s="44"/>
      <c r="J43" s="44"/>
      <c r="K43" s="35"/>
      <c r="L43" s="37"/>
      <c r="M43" s="45"/>
      <c r="N43" s="46"/>
      <c r="O43" s="50"/>
    </row>
    <row r="44" spans="2:15" ht="16" thickBot="1" x14ac:dyDescent="0.25">
      <c r="B44" s="18"/>
      <c r="C44" s="30"/>
      <c r="D44" s="21"/>
      <c r="E44" s="65"/>
      <c r="F44" s="65"/>
      <c r="G44" s="65"/>
      <c r="H44" s="66"/>
      <c r="I44" s="66"/>
      <c r="J44" s="66"/>
      <c r="K44" s="14"/>
      <c r="L44" s="22"/>
      <c r="M44" s="67"/>
      <c r="N44" s="68"/>
      <c r="O44" s="49"/>
    </row>
    <row r="45" spans="2:15" ht="16" thickBot="1" x14ac:dyDescent="0.25">
      <c r="B45" s="19"/>
      <c r="C45" s="31"/>
      <c r="D45" s="36"/>
      <c r="E45" s="38"/>
      <c r="F45" s="37"/>
      <c r="G45" s="37"/>
      <c r="H45" s="44"/>
      <c r="I45" s="44"/>
      <c r="J45" s="44"/>
      <c r="K45" s="35"/>
      <c r="L45" s="37"/>
      <c r="M45" s="45"/>
      <c r="N45" s="46"/>
      <c r="O45" s="50"/>
    </row>
    <row r="46" spans="2:15" ht="16" thickBot="1" x14ac:dyDescent="0.25">
      <c r="B46" s="18"/>
      <c r="C46" s="30"/>
      <c r="D46" s="21"/>
      <c r="E46" s="65"/>
      <c r="F46" s="65"/>
      <c r="G46" s="65"/>
      <c r="H46" s="66"/>
      <c r="I46" s="66"/>
      <c r="J46" s="66"/>
      <c r="K46" s="14"/>
      <c r="L46" s="22"/>
      <c r="M46" s="67"/>
      <c r="N46" s="68"/>
      <c r="O46" s="49"/>
    </row>
    <row r="47" spans="2:15" ht="16" thickBot="1" x14ac:dyDescent="0.25">
      <c r="B47" s="19"/>
      <c r="C47" s="31"/>
      <c r="D47" s="36"/>
      <c r="E47" s="38"/>
      <c r="F47" s="37"/>
      <c r="G47" s="37"/>
      <c r="H47" s="44"/>
      <c r="I47" s="44"/>
      <c r="J47" s="44"/>
      <c r="K47" s="35"/>
      <c r="L47" s="37"/>
      <c r="M47" s="45"/>
      <c r="N47" s="46"/>
      <c r="O47" s="50"/>
    </row>
    <row r="48" spans="2:15" ht="16" thickBot="1" x14ac:dyDescent="0.25">
      <c r="B48" s="18"/>
      <c r="C48" s="30"/>
      <c r="D48" s="21"/>
      <c r="E48" s="65"/>
      <c r="F48" s="65"/>
      <c r="G48" s="65"/>
      <c r="H48" s="66"/>
      <c r="I48" s="66"/>
      <c r="J48" s="66"/>
      <c r="K48" s="14"/>
      <c r="L48" s="22"/>
      <c r="M48" s="67"/>
      <c r="N48" s="68"/>
      <c r="O48" s="49"/>
    </row>
    <row r="49" spans="2:15" ht="16" thickBot="1" x14ac:dyDescent="0.25">
      <c r="B49" s="19"/>
      <c r="C49" s="31"/>
      <c r="D49" s="36"/>
      <c r="E49" s="38"/>
      <c r="F49" s="37"/>
      <c r="G49" s="37"/>
      <c r="H49" s="44"/>
      <c r="I49" s="44"/>
      <c r="J49" s="44"/>
      <c r="K49" s="35"/>
      <c r="L49" s="37"/>
      <c r="M49" s="45"/>
      <c r="N49" s="46"/>
      <c r="O49" s="50"/>
    </row>
    <row r="50" spans="2:15" ht="16" thickBot="1" x14ac:dyDescent="0.25">
      <c r="B50" s="18"/>
      <c r="C50" s="30"/>
      <c r="D50" s="21"/>
      <c r="E50" s="65"/>
      <c r="F50" s="65"/>
      <c r="G50" s="65"/>
      <c r="H50" s="66"/>
      <c r="I50" s="66"/>
      <c r="J50" s="66"/>
      <c r="K50" s="14"/>
      <c r="L50" s="22"/>
      <c r="M50" s="67"/>
      <c r="N50" s="68"/>
      <c r="O50" s="49"/>
    </row>
    <row r="51" spans="2:15" ht="16" thickBot="1" x14ac:dyDescent="0.25">
      <c r="B51" s="19"/>
      <c r="C51" s="31"/>
      <c r="D51" s="36"/>
      <c r="E51" s="38"/>
      <c r="F51" s="37"/>
      <c r="G51" s="37"/>
      <c r="H51" s="44"/>
      <c r="I51" s="44"/>
      <c r="J51" s="44"/>
      <c r="K51" s="35"/>
      <c r="L51" s="37"/>
      <c r="M51" s="45"/>
      <c r="N51" s="46"/>
      <c r="O51" s="50"/>
    </row>
    <row r="52" spans="2:15" ht="16" thickBot="1" x14ac:dyDescent="0.25">
      <c r="B52" s="18"/>
      <c r="C52" s="30"/>
      <c r="D52" s="21"/>
      <c r="E52" s="65"/>
      <c r="F52" s="65"/>
      <c r="G52" s="65"/>
      <c r="H52" s="66"/>
      <c r="I52" s="66"/>
      <c r="J52" s="66"/>
      <c r="K52" s="14"/>
      <c r="L52" s="22"/>
      <c r="M52" s="67"/>
      <c r="N52" s="68"/>
      <c r="O52" s="49"/>
    </row>
    <row r="53" spans="2:15" ht="16" thickBot="1" x14ac:dyDescent="0.25">
      <c r="B53" s="19"/>
      <c r="C53" s="31"/>
      <c r="D53" s="36"/>
      <c r="E53" s="38"/>
      <c r="F53" s="37"/>
      <c r="G53" s="37"/>
      <c r="H53" s="44"/>
      <c r="I53" s="44"/>
      <c r="J53" s="44"/>
      <c r="K53" s="35"/>
      <c r="L53" s="37"/>
      <c r="M53" s="45"/>
      <c r="N53" s="46"/>
      <c r="O53" s="50"/>
    </row>
    <row r="54" spans="2:15" ht="16" thickBot="1" x14ac:dyDescent="0.25">
      <c r="B54" s="18"/>
      <c r="C54" s="30"/>
      <c r="D54" s="21"/>
      <c r="E54" s="65"/>
      <c r="F54" s="65"/>
      <c r="G54" s="65"/>
      <c r="H54" s="66"/>
      <c r="I54" s="66"/>
      <c r="J54" s="66"/>
      <c r="K54" s="14"/>
      <c r="L54" s="22"/>
      <c r="M54" s="67"/>
      <c r="N54" s="68"/>
      <c r="O54" s="49"/>
    </row>
    <row r="55" spans="2:15" ht="16" thickBot="1" x14ac:dyDescent="0.25">
      <c r="B55" s="19"/>
      <c r="C55" s="31"/>
      <c r="D55" s="36"/>
      <c r="E55" s="38"/>
      <c r="F55" s="37"/>
      <c r="G55" s="37"/>
      <c r="H55" s="44"/>
      <c r="I55" s="44"/>
      <c r="J55" s="44"/>
      <c r="K55" s="35"/>
      <c r="L55" s="37"/>
      <c r="M55" s="45"/>
      <c r="N55" s="46"/>
      <c r="O55" s="50"/>
    </row>
    <row r="56" spans="2:15" ht="16" thickBot="1" x14ac:dyDescent="0.25">
      <c r="B56" s="18"/>
      <c r="C56" s="30"/>
      <c r="D56" s="21"/>
      <c r="E56" s="65"/>
      <c r="F56" s="65"/>
      <c r="G56" s="65"/>
      <c r="H56" s="66"/>
      <c r="I56" s="66"/>
      <c r="J56" s="66"/>
      <c r="K56" s="14"/>
      <c r="L56" s="22"/>
      <c r="M56" s="67"/>
      <c r="N56" s="68"/>
      <c r="O56" s="49"/>
    </row>
    <row r="57" spans="2:15" ht="16" thickBot="1" x14ac:dyDescent="0.25">
      <c r="B57" s="19"/>
      <c r="C57" s="31"/>
      <c r="D57" s="36"/>
      <c r="E57" s="38"/>
      <c r="F57" s="37"/>
      <c r="G57" s="37"/>
      <c r="H57" s="44"/>
      <c r="I57" s="44"/>
      <c r="J57" s="44"/>
      <c r="K57" s="35"/>
      <c r="L57" s="37"/>
      <c r="M57" s="45"/>
      <c r="N57" s="46"/>
      <c r="O57" s="50"/>
    </row>
    <row r="58" spans="2:15" ht="16" thickBot="1" x14ac:dyDescent="0.25">
      <c r="B58" s="18"/>
      <c r="C58" s="30"/>
      <c r="D58" s="21"/>
      <c r="E58" s="65"/>
      <c r="F58" s="65"/>
      <c r="G58" s="65"/>
      <c r="H58" s="66"/>
      <c r="I58" s="66"/>
      <c r="J58" s="66"/>
      <c r="K58" s="14"/>
      <c r="L58" s="22"/>
      <c r="M58" s="67"/>
      <c r="N58" s="68"/>
      <c r="O58" s="49"/>
    </row>
    <row r="59" spans="2:15" ht="16" thickBot="1" x14ac:dyDescent="0.25">
      <c r="B59" s="19"/>
      <c r="C59" s="31"/>
      <c r="D59" s="36"/>
      <c r="E59" s="38"/>
      <c r="F59" s="37"/>
      <c r="G59" s="37"/>
      <c r="H59" s="44"/>
      <c r="I59" s="44"/>
      <c r="J59" s="44"/>
      <c r="K59" s="35"/>
      <c r="L59" s="37"/>
      <c r="M59" s="45"/>
      <c r="N59" s="46"/>
      <c r="O59" s="50"/>
    </row>
    <row r="60" spans="2:15" ht="16" thickBot="1" x14ac:dyDescent="0.25">
      <c r="B60" s="18"/>
      <c r="C60" s="30"/>
      <c r="D60" s="21"/>
      <c r="E60" s="65"/>
      <c r="F60" s="65"/>
      <c r="G60" s="65"/>
      <c r="H60" s="66"/>
      <c r="I60" s="66"/>
      <c r="J60" s="66"/>
      <c r="K60" s="14"/>
      <c r="L60" s="22"/>
      <c r="M60" s="67"/>
      <c r="N60" s="68"/>
      <c r="O60" s="49"/>
    </row>
    <row r="61" spans="2:15" ht="16" thickBot="1" x14ac:dyDescent="0.25">
      <c r="B61" s="19"/>
      <c r="C61" s="31"/>
      <c r="D61" s="36"/>
      <c r="E61" s="38"/>
      <c r="F61" s="37"/>
      <c r="G61" s="37"/>
      <c r="H61" s="44"/>
      <c r="I61" s="44"/>
      <c r="J61" s="44"/>
      <c r="K61" s="35"/>
      <c r="L61" s="37"/>
      <c r="M61" s="45"/>
      <c r="N61" s="46"/>
      <c r="O61" s="50"/>
    </row>
    <row r="62" spans="2:15" ht="16" thickBot="1" x14ac:dyDescent="0.25">
      <c r="B62" s="18"/>
      <c r="C62" s="30"/>
      <c r="D62" s="21"/>
      <c r="E62" s="65"/>
      <c r="F62" s="65"/>
      <c r="G62" s="65"/>
      <c r="H62" s="66"/>
      <c r="I62" s="66"/>
      <c r="J62" s="66"/>
      <c r="K62" s="14"/>
      <c r="L62" s="22"/>
      <c r="M62" s="67"/>
      <c r="N62" s="68"/>
      <c r="O62" s="49"/>
    </row>
    <row r="63" spans="2:15" ht="16" thickBot="1" x14ac:dyDescent="0.25">
      <c r="B63" s="19"/>
      <c r="C63" s="31"/>
      <c r="D63" s="36"/>
      <c r="E63" s="38"/>
      <c r="F63" s="37"/>
      <c r="G63" s="37"/>
      <c r="H63" s="44"/>
      <c r="I63" s="44"/>
      <c r="J63" s="44"/>
      <c r="K63" s="35"/>
      <c r="L63" s="37"/>
      <c r="M63" s="45"/>
      <c r="N63" s="46"/>
      <c r="O63" s="50"/>
    </row>
    <row r="64" spans="2:15" ht="16" thickBot="1" x14ac:dyDescent="0.25">
      <c r="B64" s="18"/>
      <c r="C64" s="30"/>
      <c r="D64" s="21"/>
      <c r="E64" s="65"/>
      <c r="F64" s="65"/>
      <c r="G64" s="65"/>
      <c r="H64" s="66"/>
      <c r="I64" s="66"/>
      <c r="J64" s="66"/>
      <c r="K64" s="14"/>
      <c r="L64" s="22"/>
      <c r="M64" s="67"/>
      <c r="N64" s="68"/>
      <c r="O64" s="49"/>
    </row>
    <row r="65" spans="2:15" ht="16" thickBot="1" x14ac:dyDescent="0.25">
      <c r="B65" s="19"/>
      <c r="C65" s="31"/>
      <c r="D65" s="36"/>
      <c r="E65" s="38"/>
      <c r="F65" s="37"/>
      <c r="G65" s="37"/>
      <c r="H65" s="44"/>
      <c r="I65" s="44"/>
      <c r="J65" s="44"/>
      <c r="K65" s="35"/>
      <c r="L65" s="37"/>
      <c r="M65" s="45"/>
      <c r="N65" s="46"/>
      <c r="O65" s="50"/>
    </row>
    <row r="66" spans="2:15" ht="16" thickBot="1" x14ac:dyDescent="0.25">
      <c r="B66" s="18"/>
      <c r="C66" s="30"/>
      <c r="D66" s="21"/>
      <c r="E66" s="65"/>
      <c r="F66" s="65"/>
      <c r="G66" s="65"/>
      <c r="H66" s="66"/>
      <c r="I66" s="66"/>
      <c r="J66" s="66"/>
      <c r="K66" s="14"/>
      <c r="L66" s="22"/>
      <c r="M66" s="67"/>
      <c r="N66" s="68"/>
      <c r="O66" s="49"/>
    </row>
    <row r="67" spans="2:15" ht="16" thickBot="1" x14ac:dyDescent="0.25">
      <c r="B67" s="19"/>
      <c r="C67" s="31"/>
      <c r="D67" s="36"/>
      <c r="E67" s="38"/>
      <c r="F67" s="37"/>
      <c r="G67" s="37"/>
      <c r="H67" s="44"/>
      <c r="I67" s="44"/>
      <c r="J67" s="44"/>
      <c r="K67" s="35"/>
      <c r="L67" s="37"/>
      <c r="M67" s="45"/>
      <c r="N67" s="46"/>
      <c r="O67" s="50"/>
    </row>
    <row r="68" spans="2:15" x14ac:dyDescent="0.2">
      <c r="B68" s="18"/>
      <c r="C68" s="30"/>
      <c r="D68" s="21"/>
      <c r="E68" s="65"/>
      <c r="F68" s="65"/>
      <c r="G68" s="65"/>
      <c r="H68" s="66"/>
      <c r="I68" s="66"/>
      <c r="J68" s="66"/>
      <c r="K68" s="14"/>
      <c r="L68" s="22"/>
      <c r="M68" s="67"/>
      <c r="N68" s="68"/>
      <c r="O68" s="49"/>
    </row>
  </sheetData>
  <mergeCells count="5">
    <mergeCell ref="E1:J1"/>
    <mergeCell ref="L1:N1"/>
    <mergeCell ref="E2:G2"/>
    <mergeCell ref="M2:N2"/>
    <mergeCell ref="E3:G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673C-203A-4B68-A6CF-071944212A94}">
  <dimension ref="A1:O56"/>
  <sheetViews>
    <sheetView workbookViewId="0">
      <selection activeCell="E1" sqref="E1:J1"/>
    </sheetView>
  </sheetViews>
  <sheetFormatPr baseColWidth="10" defaultColWidth="8.83203125" defaultRowHeight="15" x14ac:dyDescent="0.2"/>
  <cols>
    <col min="2" max="2" width="15.83203125" customWidth="1"/>
    <col min="3" max="3" width="16.1640625" customWidth="1"/>
    <col min="4" max="4" width="24.5" customWidth="1"/>
    <col min="8" max="8" width="26.1640625" customWidth="1"/>
    <col min="9" max="9" width="16.5" customWidth="1"/>
    <col min="10" max="10" width="14.5" customWidth="1"/>
    <col min="12" max="12" width="14.5" customWidth="1"/>
    <col min="15" max="15" width="112.83203125" customWidth="1"/>
  </cols>
  <sheetData>
    <row r="1" spans="1:15" ht="16" thickBot="1" x14ac:dyDescent="0.25">
      <c r="B1" s="74"/>
      <c r="C1" s="21"/>
      <c r="D1" s="7"/>
      <c r="E1" s="177" t="s">
        <v>11</v>
      </c>
      <c r="F1" s="177"/>
      <c r="G1" s="177"/>
      <c r="H1" s="177"/>
      <c r="I1" s="177"/>
      <c r="J1" s="177"/>
      <c r="K1" s="8"/>
      <c r="L1" s="180" t="s">
        <v>18</v>
      </c>
      <c r="M1" s="180"/>
      <c r="N1" s="181"/>
      <c r="O1" s="48" t="s">
        <v>28</v>
      </c>
    </row>
    <row r="2" spans="1:15" ht="16" thickBot="1" x14ac:dyDescent="0.25">
      <c r="B2" s="75"/>
      <c r="C2" s="76"/>
      <c r="D2" s="1"/>
      <c r="E2" s="176" t="s">
        <v>10</v>
      </c>
      <c r="F2" s="176"/>
      <c r="G2" s="176"/>
      <c r="H2" s="56" t="s">
        <v>5</v>
      </c>
      <c r="I2" s="56" t="s">
        <v>8</v>
      </c>
      <c r="J2" s="56" t="s">
        <v>21</v>
      </c>
      <c r="K2" s="8"/>
      <c r="L2" s="10"/>
      <c r="M2" s="178" t="s">
        <v>17</v>
      </c>
      <c r="N2" s="179"/>
      <c r="O2" s="51"/>
    </row>
    <row r="3" spans="1:15" ht="16" thickBot="1" x14ac:dyDescent="0.25">
      <c r="B3" s="5"/>
      <c r="C3" s="1"/>
      <c r="D3" s="1"/>
      <c r="E3" s="176" t="s">
        <v>185</v>
      </c>
      <c r="F3" s="176"/>
      <c r="G3" s="176"/>
      <c r="H3" s="56" t="s">
        <v>7</v>
      </c>
      <c r="I3" s="56" t="s">
        <v>7</v>
      </c>
      <c r="J3" s="56" t="s">
        <v>7</v>
      </c>
      <c r="K3" s="8"/>
      <c r="L3" s="9"/>
      <c r="M3" s="57" t="s">
        <v>12</v>
      </c>
      <c r="N3" s="58" t="s">
        <v>15</v>
      </c>
      <c r="O3" s="51"/>
    </row>
    <row r="4" spans="1:15" ht="16" thickBot="1" x14ac:dyDescent="0.25">
      <c r="B4" s="5"/>
      <c r="C4" s="1"/>
      <c r="D4" s="1"/>
      <c r="E4" s="56">
        <v>1</v>
      </c>
      <c r="F4" s="56">
        <v>2</v>
      </c>
      <c r="G4" s="56">
        <v>3</v>
      </c>
      <c r="H4" s="56" t="s">
        <v>2</v>
      </c>
      <c r="I4" s="56" t="s">
        <v>2</v>
      </c>
      <c r="J4" s="56" t="s">
        <v>2</v>
      </c>
      <c r="K4" s="8"/>
      <c r="L4" s="11" t="s">
        <v>29</v>
      </c>
      <c r="M4" s="57" t="s">
        <v>13</v>
      </c>
      <c r="N4" s="58" t="s">
        <v>16</v>
      </c>
      <c r="O4" s="51"/>
    </row>
    <row r="5" spans="1:15" ht="16" thickBot="1" x14ac:dyDescent="0.25">
      <c r="B5" s="12" t="s">
        <v>20</v>
      </c>
      <c r="C5" s="13" t="s">
        <v>19</v>
      </c>
      <c r="D5" s="13"/>
      <c r="E5" s="13"/>
      <c r="F5" s="13"/>
      <c r="G5" s="13"/>
      <c r="H5" s="13"/>
      <c r="I5" s="13"/>
      <c r="J5" s="13"/>
      <c r="K5" s="14"/>
      <c r="L5" s="15" t="s">
        <v>31</v>
      </c>
      <c r="M5" s="16" t="s">
        <v>14</v>
      </c>
      <c r="N5" s="17" t="s">
        <v>14</v>
      </c>
      <c r="O5" s="51"/>
    </row>
    <row r="6" spans="1:15" ht="16" thickBot="1" x14ac:dyDescent="0.25">
      <c r="A6" s="20"/>
      <c r="B6" s="18" t="s">
        <v>36</v>
      </c>
      <c r="C6" s="30" t="s">
        <v>311</v>
      </c>
      <c r="D6" s="21" t="s">
        <v>30</v>
      </c>
      <c r="E6" s="65">
        <v>7.7083333333333337E-2</v>
      </c>
      <c r="F6" s="65"/>
      <c r="G6" s="22"/>
      <c r="H6" s="66">
        <v>9.4444444444444442E-2</v>
      </c>
      <c r="I6" s="66">
        <v>0.10277777777777779</v>
      </c>
      <c r="J6" s="66">
        <v>0.1013888888888889</v>
      </c>
      <c r="K6" s="14"/>
      <c r="L6" s="22" t="s">
        <v>48</v>
      </c>
      <c r="M6" s="67">
        <v>1.8055555555555557E-2</v>
      </c>
      <c r="N6" s="68">
        <v>8.3333333333333332E-3</v>
      </c>
      <c r="O6" s="49" t="s">
        <v>582</v>
      </c>
    </row>
    <row r="7" spans="1:15" ht="16" thickBot="1" x14ac:dyDescent="0.25">
      <c r="A7" s="20"/>
      <c r="B7" s="19"/>
      <c r="C7" s="31"/>
      <c r="D7" s="36"/>
      <c r="E7" s="38"/>
      <c r="F7" s="37"/>
      <c r="G7" s="37"/>
      <c r="H7" s="44"/>
      <c r="I7" s="44"/>
      <c r="J7" s="44"/>
      <c r="K7" s="35"/>
      <c r="L7" s="37"/>
      <c r="M7" s="45"/>
      <c r="N7" s="46"/>
      <c r="O7" s="50"/>
    </row>
    <row r="8" spans="1:15" ht="16" thickBot="1" x14ac:dyDescent="0.25">
      <c r="B8" s="18" t="s">
        <v>36</v>
      </c>
      <c r="C8" s="30" t="s">
        <v>312</v>
      </c>
      <c r="D8" s="21" t="s">
        <v>30</v>
      </c>
      <c r="E8" s="65">
        <v>5.9027777777777783E-2</v>
      </c>
      <c r="F8" s="65"/>
      <c r="G8" s="22"/>
      <c r="H8" s="66">
        <v>0.14097222222222222</v>
      </c>
      <c r="I8" s="66">
        <v>3.6111111111111115E-2</v>
      </c>
      <c r="J8" s="66">
        <v>1.3194444444444444E-2</v>
      </c>
      <c r="K8" s="14"/>
      <c r="L8" s="22" t="s">
        <v>318</v>
      </c>
      <c r="M8" s="67">
        <v>9.7222222222222224E-3</v>
      </c>
      <c r="N8" s="68">
        <v>1.5972222222222224E-2</v>
      </c>
      <c r="O8" s="49" t="s">
        <v>583</v>
      </c>
    </row>
    <row r="9" spans="1:15" ht="16" thickBot="1" x14ac:dyDescent="0.25">
      <c r="B9" s="19"/>
      <c r="C9" s="31"/>
      <c r="D9" s="36"/>
      <c r="E9" s="38"/>
      <c r="F9" s="37"/>
      <c r="G9" s="37"/>
      <c r="H9" s="44"/>
      <c r="I9" s="44"/>
      <c r="J9" s="44"/>
      <c r="K9" s="35"/>
      <c r="L9" s="37"/>
      <c r="M9" s="45"/>
      <c r="N9" s="46"/>
      <c r="O9" s="50"/>
    </row>
    <row r="10" spans="1:15" ht="16" thickBot="1" x14ac:dyDescent="0.25">
      <c r="B10" s="18" t="s">
        <v>36</v>
      </c>
      <c r="C10" s="30" t="s">
        <v>313</v>
      </c>
      <c r="D10" s="21" t="s">
        <v>30</v>
      </c>
      <c r="E10" s="65">
        <v>3.125E-2</v>
      </c>
      <c r="F10" s="65"/>
      <c r="G10" s="22"/>
      <c r="H10" s="66">
        <v>2.013888888888889E-2</v>
      </c>
      <c r="I10" s="66">
        <v>2.2222222222222223E-2</v>
      </c>
      <c r="J10" s="66">
        <v>3.3333333333333333E-2</v>
      </c>
      <c r="K10" s="14"/>
      <c r="L10" s="22" t="s">
        <v>94</v>
      </c>
      <c r="M10" s="67">
        <v>2.0833333333333332E-2</v>
      </c>
      <c r="N10" s="68">
        <v>1.2499999999999999E-2</v>
      </c>
      <c r="O10" s="49" t="s">
        <v>320</v>
      </c>
    </row>
    <row r="11" spans="1:15" ht="16" thickBot="1" x14ac:dyDescent="0.25">
      <c r="B11" s="19"/>
      <c r="C11" s="31"/>
      <c r="D11" s="36"/>
      <c r="E11" s="38"/>
      <c r="F11" s="37"/>
      <c r="G11" s="37"/>
      <c r="H11" s="44"/>
      <c r="I11" s="44"/>
      <c r="J11" s="44"/>
      <c r="K11" s="35"/>
      <c r="L11" s="37"/>
      <c r="M11" s="45"/>
      <c r="N11" s="46"/>
      <c r="O11" s="50" t="s">
        <v>319</v>
      </c>
    </row>
    <row r="12" spans="1:15" ht="16" thickBot="1" x14ac:dyDescent="0.25">
      <c r="B12" s="18" t="s">
        <v>36</v>
      </c>
      <c r="C12" s="30" t="s">
        <v>65</v>
      </c>
      <c r="D12" s="21" t="s">
        <v>30</v>
      </c>
      <c r="E12" s="65">
        <v>0.10208333333333335</v>
      </c>
      <c r="F12" s="65"/>
      <c r="G12" s="22"/>
      <c r="H12" s="66">
        <v>0.11944444444444445</v>
      </c>
      <c r="I12" s="66">
        <v>9.4444444444444442E-2</v>
      </c>
      <c r="J12" s="66">
        <v>7.4305555555555555E-2</v>
      </c>
      <c r="K12" s="14"/>
      <c r="L12" s="22" t="s">
        <v>94</v>
      </c>
      <c r="M12" s="67">
        <v>2.9166666666666664E-2</v>
      </c>
      <c r="N12" s="68">
        <v>9.7222222222222224E-3</v>
      </c>
      <c r="O12" s="49" t="s">
        <v>321</v>
      </c>
    </row>
    <row r="13" spans="1:15" ht="16" thickBot="1" x14ac:dyDescent="0.25">
      <c r="B13" s="19"/>
      <c r="C13" s="31"/>
      <c r="D13" s="36"/>
      <c r="E13" s="38"/>
      <c r="F13" s="37"/>
      <c r="G13" s="37"/>
      <c r="H13" s="44"/>
      <c r="I13" s="44"/>
      <c r="J13" s="44"/>
      <c r="K13" s="35"/>
      <c r="L13" s="37"/>
      <c r="M13" s="45"/>
      <c r="N13" s="46"/>
      <c r="O13" s="50"/>
    </row>
    <row r="14" spans="1:15" ht="16" thickBot="1" x14ac:dyDescent="0.25">
      <c r="B14" s="18" t="s">
        <v>36</v>
      </c>
      <c r="C14" s="30" t="s">
        <v>322</v>
      </c>
      <c r="D14" s="21" t="s">
        <v>30</v>
      </c>
      <c r="E14" s="65">
        <v>1.3194444444444444E-2</v>
      </c>
      <c r="F14" s="65"/>
      <c r="G14" s="22"/>
      <c r="H14" s="66">
        <v>5.9027777777777783E-2</v>
      </c>
      <c r="I14" s="66">
        <v>3.6111111111111115E-2</v>
      </c>
      <c r="J14" s="66">
        <v>4.5138888888888888E-2</v>
      </c>
      <c r="K14" s="14"/>
      <c r="L14" s="22" t="s">
        <v>318</v>
      </c>
      <c r="M14" s="67"/>
      <c r="N14" s="68">
        <v>1.5972222222222224E-2</v>
      </c>
      <c r="O14" s="49" t="s">
        <v>324</v>
      </c>
    </row>
    <row r="15" spans="1:15" ht="16" thickBot="1" x14ac:dyDescent="0.25">
      <c r="B15" s="19"/>
      <c r="C15" s="31"/>
      <c r="D15" s="36"/>
      <c r="E15" s="38"/>
      <c r="F15" s="37"/>
      <c r="G15" s="37"/>
      <c r="H15" s="44"/>
      <c r="I15" s="44"/>
      <c r="J15" s="44"/>
      <c r="K15" s="35"/>
      <c r="L15" s="37" t="s">
        <v>323</v>
      </c>
      <c r="M15" s="45"/>
      <c r="N15" s="46"/>
      <c r="O15" s="50"/>
    </row>
    <row r="16" spans="1:15" ht="16" thickBot="1" x14ac:dyDescent="0.25">
      <c r="B16" s="18" t="s">
        <v>36</v>
      </c>
      <c r="C16" s="30" t="s">
        <v>314</v>
      </c>
      <c r="D16" s="21" t="s">
        <v>30</v>
      </c>
      <c r="E16" s="65">
        <v>5.1388888888888894E-2</v>
      </c>
      <c r="F16" s="65"/>
      <c r="G16" s="22"/>
      <c r="H16" s="66"/>
      <c r="I16" s="66">
        <v>4.4444444444444446E-2</v>
      </c>
      <c r="J16" s="66">
        <v>1.3888888888888888E-2</v>
      </c>
      <c r="K16" s="14"/>
      <c r="L16" s="22" t="s">
        <v>94</v>
      </c>
      <c r="M16" s="67"/>
      <c r="N16" s="68">
        <v>6.9444444444444441E-3</v>
      </c>
      <c r="O16" s="49" t="s">
        <v>325</v>
      </c>
    </row>
    <row r="17" spans="2:15" ht="16" thickBot="1" x14ac:dyDescent="0.25">
      <c r="B17" s="19"/>
      <c r="C17" s="31"/>
      <c r="D17" s="36"/>
      <c r="E17" s="38"/>
      <c r="F17" s="37"/>
      <c r="G17" s="37"/>
      <c r="H17" s="44"/>
      <c r="I17" s="44"/>
      <c r="J17" s="44"/>
      <c r="K17" s="35"/>
      <c r="L17" s="37"/>
      <c r="M17" s="45"/>
      <c r="N17" s="46"/>
      <c r="O17" s="50"/>
    </row>
    <row r="18" spans="2:15" ht="16" thickBot="1" x14ac:dyDescent="0.25">
      <c r="B18" s="18" t="s">
        <v>36</v>
      </c>
      <c r="C18" s="30" t="s">
        <v>315</v>
      </c>
      <c r="D18" s="21" t="s">
        <v>30</v>
      </c>
      <c r="E18" s="65">
        <v>5.6250000000000001E-2</v>
      </c>
      <c r="F18" s="65"/>
      <c r="G18" s="22"/>
      <c r="H18" s="66">
        <v>0.11180555555555556</v>
      </c>
      <c r="I18" s="66">
        <v>0.12847222222222224</v>
      </c>
      <c r="J18" s="66">
        <v>1.2499999999999999E-2</v>
      </c>
      <c r="K18" s="14"/>
      <c r="L18" s="22" t="s">
        <v>94</v>
      </c>
      <c r="M18" s="67"/>
      <c r="N18" s="68"/>
      <c r="O18" s="49" t="s">
        <v>328</v>
      </c>
    </row>
    <row r="19" spans="2:15" ht="16" thickBot="1" x14ac:dyDescent="0.25">
      <c r="B19" s="19"/>
      <c r="C19" s="31"/>
      <c r="D19" s="36"/>
      <c r="E19" s="38"/>
      <c r="F19" s="37"/>
      <c r="G19" s="37"/>
      <c r="H19" s="44" t="s">
        <v>326</v>
      </c>
      <c r="I19" s="44" t="s">
        <v>327</v>
      </c>
      <c r="J19" s="44"/>
      <c r="K19" s="35"/>
      <c r="L19" s="37"/>
      <c r="M19" s="45"/>
      <c r="N19" s="46"/>
      <c r="O19" s="50" t="s">
        <v>329</v>
      </c>
    </row>
    <row r="20" spans="2:15" ht="16" thickBot="1" x14ac:dyDescent="0.25">
      <c r="B20" s="18" t="s">
        <v>36</v>
      </c>
      <c r="C20" s="30" t="s">
        <v>27</v>
      </c>
      <c r="D20" s="21" t="s">
        <v>30</v>
      </c>
      <c r="E20" s="65">
        <v>0.14583333333333334</v>
      </c>
      <c r="F20" s="65"/>
      <c r="G20" s="22"/>
      <c r="H20" s="66">
        <v>1.3194444444444444E-2</v>
      </c>
      <c r="I20" s="66"/>
      <c r="J20" s="66">
        <v>1.8055555555555557E-2</v>
      </c>
      <c r="K20" s="14"/>
      <c r="L20" s="22" t="s">
        <v>94</v>
      </c>
      <c r="M20" s="67">
        <v>2.1527777777777781E-2</v>
      </c>
      <c r="N20" s="68"/>
      <c r="O20" s="49" t="s">
        <v>330</v>
      </c>
    </row>
    <row r="21" spans="2:15" ht="16" thickBot="1" x14ac:dyDescent="0.25">
      <c r="B21" s="19"/>
      <c r="C21" s="31"/>
      <c r="D21" s="36"/>
      <c r="E21" s="38"/>
      <c r="F21" s="37"/>
      <c r="G21" s="37"/>
      <c r="H21" s="44"/>
      <c r="I21" s="44"/>
      <c r="J21" s="44"/>
      <c r="K21" s="35"/>
      <c r="L21" s="37"/>
      <c r="M21" s="45"/>
      <c r="N21" s="46"/>
      <c r="O21" s="50" t="s">
        <v>331</v>
      </c>
    </row>
    <row r="22" spans="2:15" ht="16" thickBot="1" x14ac:dyDescent="0.25">
      <c r="B22" s="18" t="s">
        <v>36</v>
      </c>
      <c r="C22" s="30" t="s">
        <v>89</v>
      </c>
      <c r="D22" s="21" t="s">
        <v>30</v>
      </c>
      <c r="E22" s="65">
        <v>0.10069444444444443</v>
      </c>
      <c r="F22" s="65"/>
      <c r="G22" s="22"/>
      <c r="H22" s="66">
        <v>3.125E-2</v>
      </c>
      <c r="I22" s="66"/>
      <c r="J22" s="66">
        <v>1.0416666666666666E-2</v>
      </c>
      <c r="K22" s="14"/>
      <c r="L22" s="22" t="s">
        <v>94</v>
      </c>
      <c r="M22" s="67">
        <v>1.3888888888888888E-2</v>
      </c>
      <c r="N22" s="68"/>
      <c r="O22" s="49" t="s">
        <v>332</v>
      </c>
    </row>
    <row r="23" spans="2:15" ht="16" thickBot="1" x14ac:dyDescent="0.25">
      <c r="B23" s="19"/>
      <c r="C23" s="31"/>
      <c r="D23" s="36"/>
      <c r="E23" s="38"/>
      <c r="F23" s="37"/>
      <c r="G23" s="37"/>
      <c r="H23" s="44"/>
      <c r="I23" s="44"/>
      <c r="J23" s="44"/>
      <c r="K23" s="35"/>
      <c r="L23" s="37"/>
      <c r="M23" s="45"/>
      <c r="N23" s="46"/>
      <c r="O23" s="50"/>
    </row>
    <row r="24" spans="2:15" ht="16" thickBot="1" x14ac:dyDescent="0.25">
      <c r="B24" s="18" t="s">
        <v>36</v>
      </c>
      <c r="C24" s="30" t="s">
        <v>86</v>
      </c>
      <c r="D24" s="21" t="s">
        <v>30</v>
      </c>
      <c r="E24" s="65">
        <v>5.0694444444444452E-2</v>
      </c>
      <c r="F24" s="65"/>
      <c r="G24" s="22"/>
      <c r="H24" s="66">
        <v>7.4999999999999997E-2</v>
      </c>
      <c r="I24" s="66"/>
      <c r="J24" s="66">
        <v>5.6250000000000001E-2</v>
      </c>
      <c r="K24" s="14"/>
      <c r="L24" s="22" t="s">
        <v>94</v>
      </c>
      <c r="M24" s="67">
        <v>1.8749999999999999E-2</v>
      </c>
      <c r="N24" s="68"/>
      <c r="O24" s="49" t="s">
        <v>333</v>
      </c>
    </row>
    <row r="25" spans="2:15" ht="16" thickBot="1" x14ac:dyDescent="0.25">
      <c r="B25" s="19"/>
      <c r="C25" s="31"/>
      <c r="D25" s="36"/>
      <c r="E25" s="38"/>
      <c r="F25" s="37"/>
      <c r="G25" s="37"/>
      <c r="H25" s="44"/>
      <c r="I25" s="44"/>
      <c r="J25" s="44"/>
      <c r="K25" s="35"/>
      <c r="L25" s="37"/>
      <c r="M25" s="45"/>
      <c r="N25" s="46"/>
      <c r="O25" s="50" t="s">
        <v>334</v>
      </c>
    </row>
    <row r="26" spans="2:15" ht="16" thickBot="1" x14ac:dyDescent="0.25">
      <c r="B26" s="18" t="s">
        <v>36</v>
      </c>
      <c r="C26" s="30" t="s">
        <v>316</v>
      </c>
      <c r="D26" s="21" t="s">
        <v>30</v>
      </c>
      <c r="E26" s="65">
        <v>2.2916666666666669E-2</v>
      </c>
      <c r="F26" s="65"/>
      <c r="G26" s="22"/>
      <c r="H26" s="66">
        <v>0.16250000000000001</v>
      </c>
      <c r="I26" s="66"/>
      <c r="J26" s="66" t="s">
        <v>336</v>
      </c>
      <c r="K26" s="14"/>
      <c r="L26" s="22" t="s">
        <v>48</v>
      </c>
      <c r="M26" s="67">
        <v>1.8749999999999999E-2</v>
      </c>
      <c r="N26" s="68"/>
      <c r="O26" s="49" t="s">
        <v>337</v>
      </c>
    </row>
    <row r="27" spans="2:15" ht="16" thickBot="1" x14ac:dyDescent="0.25">
      <c r="B27" s="19"/>
      <c r="C27" s="31"/>
      <c r="D27" s="36"/>
      <c r="E27" s="38"/>
      <c r="F27" s="37"/>
      <c r="G27" s="37"/>
      <c r="H27" s="44"/>
      <c r="I27" s="44"/>
      <c r="J27" s="44"/>
      <c r="K27" s="35"/>
      <c r="L27" s="37"/>
      <c r="M27" s="45"/>
      <c r="N27" s="46"/>
      <c r="O27" s="50" t="s">
        <v>338</v>
      </c>
    </row>
    <row r="28" spans="2:15" ht="16" thickBot="1" x14ac:dyDescent="0.25">
      <c r="B28" s="18" t="s">
        <v>36</v>
      </c>
      <c r="C28" s="30" t="s">
        <v>317</v>
      </c>
      <c r="D28" s="21" t="s">
        <v>30</v>
      </c>
      <c r="E28" s="65">
        <v>7.9166666666666663E-2</v>
      </c>
      <c r="F28" s="65"/>
      <c r="G28" s="22"/>
      <c r="H28" s="66">
        <v>5.5555555555555552E-2</v>
      </c>
      <c r="I28" s="66"/>
      <c r="J28" s="66">
        <v>0.10208333333333335</v>
      </c>
      <c r="K28" s="14"/>
      <c r="L28" s="22" t="s">
        <v>48</v>
      </c>
      <c r="M28" s="67">
        <v>1.9444444444444445E-2</v>
      </c>
      <c r="N28" s="68"/>
      <c r="O28" s="49" t="s">
        <v>205</v>
      </c>
    </row>
    <row r="29" spans="2:15" ht="16" thickBot="1" x14ac:dyDescent="0.25">
      <c r="B29" s="19"/>
      <c r="C29" s="31"/>
      <c r="D29" s="36"/>
      <c r="E29" s="69"/>
      <c r="F29" s="69"/>
      <c r="G29" s="37"/>
      <c r="H29" s="71"/>
      <c r="I29" s="71"/>
      <c r="J29" s="71"/>
      <c r="K29" s="35"/>
      <c r="L29" s="37"/>
      <c r="M29" s="45"/>
      <c r="N29" s="46"/>
      <c r="O29" s="50" t="s">
        <v>206</v>
      </c>
    </row>
    <row r="30" spans="2:15" ht="16" thickBot="1" x14ac:dyDescent="0.25">
      <c r="B30" s="18" t="s">
        <v>36</v>
      </c>
      <c r="C30" s="30" t="s">
        <v>199</v>
      </c>
      <c r="D30" s="21" t="s">
        <v>30</v>
      </c>
      <c r="E30" s="65">
        <v>5.4166666666666669E-2</v>
      </c>
      <c r="F30" s="65"/>
      <c r="G30" s="22"/>
      <c r="H30" s="66">
        <v>0.12986111111111112</v>
      </c>
      <c r="I30" s="66" t="s">
        <v>578</v>
      </c>
      <c r="J30" s="66">
        <v>0.12638888888888888</v>
      </c>
      <c r="K30" s="14"/>
      <c r="L30" s="22" t="s">
        <v>48</v>
      </c>
      <c r="M30" s="67">
        <v>1.6666666666666666E-2</v>
      </c>
      <c r="N30" s="68">
        <v>2.1527777777777781E-2</v>
      </c>
      <c r="O30" s="49" t="s">
        <v>510</v>
      </c>
    </row>
    <row r="31" spans="2:15" ht="16" thickBot="1" x14ac:dyDescent="0.25">
      <c r="B31" s="19"/>
      <c r="C31" s="31"/>
      <c r="D31" s="36"/>
      <c r="E31" s="69"/>
      <c r="F31" s="70"/>
      <c r="G31" s="37"/>
      <c r="H31" s="71"/>
      <c r="I31" s="71"/>
      <c r="J31" s="71"/>
      <c r="K31" s="35"/>
      <c r="L31" s="37"/>
      <c r="M31" s="45"/>
      <c r="N31" s="46"/>
      <c r="O31" s="50" t="s">
        <v>509</v>
      </c>
    </row>
    <row r="32" spans="2:15" ht="16" thickBot="1" x14ac:dyDescent="0.25">
      <c r="B32" s="18"/>
      <c r="C32" s="30"/>
      <c r="D32" s="21"/>
      <c r="E32" s="65"/>
      <c r="F32" s="65"/>
      <c r="G32" s="22"/>
      <c r="H32" s="66"/>
      <c r="I32" s="66"/>
      <c r="J32" s="66"/>
      <c r="K32" s="14"/>
      <c r="L32" s="22"/>
      <c r="M32" s="67"/>
      <c r="N32" s="68"/>
      <c r="O32" s="49"/>
    </row>
    <row r="33" spans="2:15" ht="16" thickBot="1" x14ac:dyDescent="0.25">
      <c r="B33" s="19"/>
      <c r="C33" s="31"/>
      <c r="D33" s="36"/>
      <c r="E33" s="38"/>
      <c r="F33" s="37"/>
      <c r="G33" s="37"/>
      <c r="H33" s="44"/>
      <c r="I33" s="44"/>
      <c r="J33" s="44"/>
      <c r="K33" s="35"/>
      <c r="L33" s="37"/>
      <c r="M33" s="45"/>
      <c r="N33" s="46"/>
      <c r="O33" s="50"/>
    </row>
    <row r="34" spans="2:15" ht="16" thickBot="1" x14ac:dyDescent="0.25">
      <c r="B34" s="18"/>
      <c r="C34" s="30"/>
      <c r="D34" s="21"/>
      <c r="E34" s="65"/>
      <c r="F34" s="65"/>
      <c r="G34" s="22"/>
      <c r="H34" s="66"/>
      <c r="I34" s="66"/>
      <c r="J34" s="66"/>
      <c r="K34" s="14"/>
      <c r="L34" s="22"/>
      <c r="M34" s="67"/>
      <c r="N34" s="68"/>
      <c r="O34" s="49"/>
    </row>
    <row r="35" spans="2:15" ht="16" thickBot="1" x14ac:dyDescent="0.25">
      <c r="B35" s="19"/>
      <c r="C35" s="31"/>
      <c r="D35" s="36"/>
      <c r="E35" s="38"/>
      <c r="F35" s="37"/>
      <c r="G35" s="37"/>
      <c r="H35" s="44"/>
      <c r="I35" s="44"/>
      <c r="J35" s="44"/>
      <c r="K35" s="35"/>
      <c r="L35" s="37"/>
      <c r="M35" s="45"/>
      <c r="N35" s="46"/>
      <c r="O35" s="50"/>
    </row>
    <row r="36" spans="2:15" ht="16" thickBot="1" x14ac:dyDescent="0.25">
      <c r="B36" s="18"/>
      <c r="C36" s="30"/>
      <c r="D36" s="21"/>
      <c r="E36" s="65"/>
      <c r="F36" s="65"/>
      <c r="G36" s="22"/>
      <c r="H36" s="66"/>
      <c r="I36" s="66"/>
      <c r="J36" s="66"/>
      <c r="K36" s="14"/>
      <c r="L36" s="22"/>
      <c r="M36" s="67"/>
      <c r="N36" s="68"/>
      <c r="O36" s="49"/>
    </row>
    <row r="37" spans="2:15" ht="16" thickBot="1" x14ac:dyDescent="0.25">
      <c r="B37" s="19"/>
      <c r="C37" s="31"/>
      <c r="D37" s="36"/>
      <c r="E37" s="38"/>
      <c r="F37" s="37"/>
      <c r="G37" s="37"/>
      <c r="H37" s="44"/>
      <c r="I37" s="44"/>
      <c r="J37" s="44"/>
      <c r="K37" s="35"/>
      <c r="L37" s="37"/>
      <c r="M37" s="45"/>
      <c r="N37" s="46"/>
      <c r="O37" s="50"/>
    </row>
    <row r="38" spans="2:15" ht="16" thickBot="1" x14ac:dyDescent="0.25">
      <c r="B38" s="18"/>
      <c r="C38" s="30"/>
      <c r="D38" s="21"/>
      <c r="E38" s="65"/>
      <c r="F38" s="65"/>
      <c r="G38" s="22"/>
      <c r="H38" s="66"/>
      <c r="I38" s="66"/>
      <c r="J38" s="66"/>
      <c r="K38" s="14"/>
      <c r="L38" s="22"/>
      <c r="M38" s="67"/>
      <c r="N38" s="68"/>
      <c r="O38" s="49"/>
    </row>
    <row r="39" spans="2:15" ht="16" thickBot="1" x14ac:dyDescent="0.25">
      <c r="B39" s="19"/>
      <c r="C39" s="31"/>
      <c r="D39" s="36"/>
      <c r="E39" s="38"/>
      <c r="F39" s="37"/>
      <c r="G39" s="37"/>
      <c r="H39" s="44"/>
      <c r="I39" s="44"/>
      <c r="J39" s="44"/>
      <c r="K39" s="35"/>
      <c r="L39" s="37"/>
      <c r="M39" s="45"/>
      <c r="N39" s="46"/>
      <c r="O39" s="50"/>
    </row>
    <row r="40" spans="2:15" ht="16" thickBot="1" x14ac:dyDescent="0.25">
      <c r="B40" s="18"/>
      <c r="C40" s="30"/>
      <c r="D40" s="21"/>
      <c r="E40" s="65"/>
      <c r="F40" s="65"/>
      <c r="G40" s="22"/>
      <c r="H40" s="66"/>
      <c r="I40" s="66"/>
      <c r="J40" s="66"/>
      <c r="K40" s="14"/>
      <c r="L40" s="22"/>
      <c r="M40" s="67"/>
      <c r="N40" s="68"/>
      <c r="O40" s="49"/>
    </row>
    <row r="41" spans="2:15" ht="16" thickBot="1" x14ac:dyDescent="0.25">
      <c r="B41" s="19"/>
      <c r="C41" s="31"/>
      <c r="D41" s="36"/>
      <c r="E41" s="38"/>
      <c r="F41" s="37"/>
      <c r="G41" s="37"/>
      <c r="H41" s="44"/>
      <c r="I41" s="44"/>
      <c r="J41" s="44"/>
      <c r="K41" s="35"/>
      <c r="L41" s="37"/>
      <c r="M41" s="45"/>
      <c r="N41" s="46"/>
      <c r="O41" s="50"/>
    </row>
    <row r="42" spans="2:15" ht="16" thickBot="1" x14ac:dyDescent="0.25">
      <c r="B42" s="18"/>
      <c r="C42" s="30"/>
      <c r="D42" s="21"/>
      <c r="E42" s="65"/>
      <c r="F42" s="65"/>
      <c r="G42" s="22"/>
      <c r="H42" s="66"/>
      <c r="I42" s="66"/>
      <c r="J42" s="66"/>
      <c r="K42" s="14"/>
      <c r="L42" s="22"/>
      <c r="M42" s="67"/>
      <c r="N42" s="68"/>
      <c r="O42" s="49"/>
    </row>
    <row r="43" spans="2:15" ht="16" thickBot="1" x14ac:dyDescent="0.25">
      <c r="B43" s="19"/>
      <c r="C43" s="31"/>
      <c r="D43" s="36"/>
      <c r="E43" s="38"/>
      <c r="F43" s="37"/>
      <c r="G43" s="37"/>
      <c r="H43" s="44"/>
      <c r="I43" s="44"/>
      <c r="J43" s="44"/>
      <c r="K43" s="35"/>
      <c r="L43" s="37"/>
      <c r="M43" s="45"/>
      <c r="N43" s="46"/>
      <c r="O43" s="50"/>
    </row>
    <row r="44" spans="2:15" ht="16" thickBot="1" x14ac:dyDescent="0.25">
      <c r="B44" s="18"/>
      <c r="C44" s="30"/>
      <c r="D44" s="21"/>
      <c r="E44" s="65"/>
      <c r="F44" s="65"/>
      <c r="G44" s="22"/>
      <c r="H44" s="66"/>
      <c r="I44" s="66"/>
      <c r="J44" s="66"/>
      <c r="K44" s="14"/>
      <c r="L44" s="22"/>
      <c r="M44" s="67"/>
      <c r="N44" s="68"/>
      <c r="O44" s="49"/>
    </row>
    <row r="45" spans="2:15" ht="16" thickBot="1" x14ac:dyDescent="0.25">
      <c r="B45" s="19"/>
      <c r="C45" s="31"/>
      <c r="D45" s="36"/>
      <c r="E45" s="38"/>
      <c r="F45" s="37"/>
      <c r="G45" s="37"/>
      <c r="H45" s="44"/>
      <c r="I45" s="44"/>
      <c r="J45" s="44" t="s">
        <v>335</v>
      </c>
      <c r="K45" s="35"/>
      <c r="L45" s="37"/>
      <c r="M45" s="45"/>
      <c r="N45" s="46"/>
      <c r="O45" s="50"/>
    </row>
    <row r="46" spans="2:15" ht="16" thickBot="1" x14ac:dyDescent="0.25">
      <c r="B46" s="18"/>
      <c r="C46" s="30"/>
      <c r="D46" s="21"/>
      <c r="E46" s="65"/>
      <c r="F46" s="65"/>
      <c r="G46" s="22"/>
      <c r="H46" s="66"/>
      <c r="I46" s="66"/>
      <c r="J46" s="66"/>
      <c r="K46" s="14"/>
      <c r="L46" s="22"/>
      <c r="M46" s="67"/>
      <c r="N46" s="68"/>
      <c r="O46" s="49"/>
    </row>
    <row r="47" spans="2:15" ht="16" thickBot="1" x14ac:dyDescent="0.25">
      <c r="B47" s="19"/>
      <c r="C47" s="31"/>
      <c r="D47" s="36"/>
      <c r="E47" s="38"/>
      <c r="F47" s="37"/>
      <c r="G47" s="37"/>
      <c r="H47" s="44"/>
      <c r="I47" s="44"/>
      <c r="J47" s="44"/>
      <c r="K47" s="35"/>
      <c r="L47" s="37"/>
      <c r="M47" s="45"/>
      <c r="N47" s="46"/>
      <c r="O47" s="50"/>
    </row>
    <row r="48" spans="2:15" ht="16" thickBot="1" x14ac:dyDescent="0.25">
      <c r="B48" s="18"/>
      <c r="C48" s="30"/>
      <c r="D48" s="21"/>
      <c r="E48" s="65"/>
      <c r="F48" s="65"/>
      <c r="G48" s="22"/>
      <c r="H48" s="66"/>
      <c r="I48" s="66"/>
      <c r="J48" s="66"/>
      <c r="K48" s="14"/>
      <c r="L48" s="22"/>
      <c r="M48" s="67"/>
      <c r="N48" s="68"/>
      <c r="O48" s="49"/>
    </row>
    <row r="49" spans="2:15" ht="16" thickBot="1" x14ac:dyDescent="0.25">
      <c r="B49" s="19"/>
      <c r="C49" s="31"/>
      <c r="D49" s="36"/>
      <c r="E49" s="38"/>
      <c r="F49" s="37"/>
      <c r="G49" s="37"/>
      <c r="H49" s="44"/>
      <c r="I49" s="44"/>
      <c r="J49" s="44"/>
      <c r="K49" s="35"/>
      <c r="L49" s="37"/>
      <c r="M49" s="45"/>
      <c r="N49" s="46"/>
      <c r="O49" s="50"/>
    </row>
    <row r="50" spans="2:15" ht="16" thickBot="1" x14ac:dyDescent="0.25">
      <c r="B50" s="18"/>
      <c r="C50" s="30"/>
      <c r="D50" s="21"/>
      <c r="E50" s="65"/>
      <c r="F50" s="65"/>
      <c r="G50" s="22"/>
      <c r="H50" s="66"/>
      <c r="I50" s="66"/>
      <c r="J50" s="66"/>
      <c r="K50" s="14"/>
      <c r="L50" s="22"/>
      <c r="M50" s="67"/>
      <c r="N50" s="68"/>
      <c r="O50" s="49"/>
    </row>
    <row r="51" spans="2:15" ht="16" thickBot="1" x14ac:dyDescent="0.25">
      <c r="B51" s="19"/>
      <c r="C51" s="31"/>
      <c r="D51" s="36"/>
      <c r="E51" s="38"/>
      <c r="F51" s="37"/>
      <c r="G51" s="37"/>
      <c r="H51" s="44"/>
      <c r="I51" s="44"/>
      <c r="J51" s="44"/>
      <c r="K51" s="35"/>
      <c r="L51" s="37"/>
      <c r="M51" s="45"/>
      <c r="N51" s="46"/>
      <c r="O51" s="50"/>
    </row>
    <row r="52" spans="2:15" ht="16" thickBot="1" x14ac:dyDescent="0.25">
      <c r="B52" s="18"/>
      <c r="C52" s="30"/>
      <c r="D52" s="21"/>
      <c r="E52" s="65"/>
      <c r="F52" s="65"/>
      <c r="G52" s="22"/>
      <c r="H52" s="66"/>
      <c r="I52" s="66"/>
      <c r="J52" s="66"/>
      <c r="K52" s="14"/>
      <c r="L52" s="22"/>
      <c r="M52" s="67"/>
      <c r="N52" s="68"/>
      <c r="O52" s="49"/>
    </row>
    <row r="53" spans="2:15" ht="16" thickBot="1" x14ac:dyDescent="0.25">
      <c r="B53" s="19"/>
      <c r="C53" s="31"/>
      <c r="D53" s="36"/>
      <c r="E53" s="38"/>
      <c r="F53" s="37"/>
      <c r="G53" s="37"/>
      <c r="H53" s="44"/>
      <c r="I53" s="44"/>
      <c r="J53" s="44"/>
      <c r="K53" s="35"/>
      <c r="L53" s="37"/>
      <c r="M53" s="45"/>
      <c r="N53" s="46"/>
      <c r="O53" s="50"/>
    </row>
    <row r="54" spans="2:15" ht="16" thickBot="1" x14ac:dyDescent="0.25">
      <c r="B54" s="18"/>
      <c r="C54" s="30"/>
      <c r="D54" s="21"/>
      <c r="E54" s="65"/>
      <c r="F54" s="65"/>
      <c r="G54" s="22"/>
      <c r="H54" s="66"/>
      <c r="I54" s="66"/>
      <c r="J54" s="66"/>
      <c r="K54" s="14"/>
      <c r="L54" s="22"/>
      <c r="M54" s="67"/>
      <c r="N54" s="68"/>
      <c r="O54" s="49"/>
    </row>
    <row r="55" spans="2:15" ht="16" thickBot="1" x14ac:dyDescent="0.25">
      <c r="B55" s="19"/>
      <c r="C55" s="31"/>
      <c r="D55" s="36"/>
      <c r="E55" s="38"/>
      <c r="F55" s="37"/>
      <c r="G55" s="37"/>
      <c r="H55" s="44"/>
      <c r="I55" s="44"/>
      <c r="J55" s="44"/>
      <c r="K55" s="35"/>
      <c r="L55" s="37"/>
      <c r="M55" s="45"/>
      <c r="N55" s="46"/>
      <c r="O55" s="50"/>
    </row>
    <row r="56" spans="2:15" x14ac:dyDescent="0.2">
      <c r="B56" s="18"/>
      <c r="C56" s="30"/>
      <c r="D56" s="21"/>
      <c r="E56" s="65"/>
      <c r="F56" s="65"/>
      <c r="G56" s="22"/>
      <c r="H56" s="66"/>
      <c r="I56" s="66"/>
      <c r="J56" s="66"/>
      <c r="K56" s="14"/>
      <c r="L56" s="22"/>
      <c r="M56" s="67"/>
      <c r="N56" s="68"/>
      <c r="O56" s="49"/>
    </row>
  </sheetData>
  <mergeCells count="5">
    <mergeCell ref="E1:J1"/>
    <mergeCell ref="L1:N1"/>
    <mergeCell ref="E2:G2"/>
    <mergeCell ref="M2:N2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DBF7-1919-4F57-A141-B769A18C11D4}">
  <dimension ref="A1:O68"/>
  <sheetViews>
    <sheetView workbookViewId="0">
      <selection activeCell="E1" sqref="E1:J1"/>
    </sheetView>
  </sheetViews>
  <sheetFormatPr baseColWidth="10" defaultColWidth="8.83203125" defaultRowHeight="15" x14ac:dyDescent="0.2"/>
  <cols>
    <col min="2" max="2" width="12.33203125" customWidth="1"/>
    <col min="3" max="3" width="16.83203125" customWidth="1"/>
    <col min="4" max="4" width="26.5" customWidth="1"/>
    <col min="8" max="9" width="12.5" customWidth="1"/>
    <col min="10" max="10" width="15.1640625" customWidth="1"/>
    <col min="12" max="12" width="13" customWidth="1"/>
    <col min="15" max="15" width="103.6640625" customWidth="1"/>
  </cols>
  <sheetData>
    <row r="1" spans="1:15" ht="16" thickBot="1" x14ac:dyDescent="0.25">
      <c r="B1" s="74"/>
      <c r="C1" s="21"/>
      <c r="D1" s="7"/>
      <c r="E1" s="177" t="s">
        <v>11</v>
      </c>
      <c r="F1" s="177"/>
      <c r="G1" s="177"/>
      <c r="H1" s="177"/>
      <c r="I1" s="177"/>
      <c r="J1" s="177"/>
      <c r="K1" s="8"/>
      <c r="L1" s="180" t="s">
        <v>18</v>
      </c>
      <c r="M1" s="180"/>
      <c r="N1" s="181"/>
      <c r="O1" s="48" t="s">
        <v>28</v>
      </c>
    </row>
    <row r="2" spans="1:15" ht="16" thickBot="1" x14ac:dyDescent="0.25">
      <c r="B2" s="75"/>
      <c r="C2" s="76"/>
      <c r="D2" s="1"/>
      <c r="E2" s="176" t="s">
        <v>10</v>
      </c>
      <c r="F2" s="176"/>
      <c r="G2" s="176"/>
      <c r="H2" s="56" t="s">
        <v>5</v>
      </c>
      <c r="I2" s="56" t="s">
        <v>8</v>
      </c>
      <c r="J2" s="56" t="s">
        <v>21</v>
      </c>
      <c r="K2" s="8"/>
      <c r="L2" s="10"/>
      <c r="M2" s="178" t="s">
        <v>17</v>
      </c>
      <c r="N2" s="179"/>
      <c r="O2" s="51"/>
    </row>
    <row r="3" spans="1:15" ht="16" thickBot="1" x14ac:dyDescent="0.25">
      <c r="B3" s="5"/>
      <c r="C3" s="1"/>
      <c r="D3" s="1"/>
      <c r="E3" s="176" t="s">
        <v>185</v>
      </c>
      <c r="F3" s="176"/>
      <c r="G3" s="176"/>
      <c r="H3" s="56" t="s">
        <v>7</v>
      </c>
      <c r="I3" s="56" t="s">
        <v>7</v>
      </c>
      <c r="J3" s="56" t="s">
        <v>7</v>
      </c>
      <c r="K3" s="8"/>
      <c r="L3" s="9"/>
      <c r="M3" s="57" t="s">
        <v>12</v>
      </c>
      <c r="N3" s="58" t="s">
        <v>15</v>
      </c>
      <c r="O3" s="51"/>
    </row>
    <row r="4" spans="1:15" ht="16" thickBot="1" x14ac:dyDescent="0.25">
      <c r="B4" s="5"/>
      <c r="C4" s="1"/>
      <c r="D4" s="1"/>
      <c r="E4" s="56">
        <v>1</v>
      </c>
      <c r="F4" s="56">
        <v>2</v>
      </c>
      <c r="G4" s="56">
        <v>3</v>
      </c>
      <c r="H4" s="56" t="s">
        <v>2</v>
      </c>
      <c r="I4" s="56" t="s">
        <v>2</v>
      </c>
      <c r="J4" s="56" t="s">
        <v>2</v>
      </c>
      <c r="K4" s="8"/>
      <c r="L4" s="11" t="s">
        <v>29</v>
      </c>
      <c r="M4" s="57" t="s">
        <v>13</v>
      </c>
      <c r="N4" s="58" t="s">
        <v>16</v>
      </c>
      <c r="O4" s="51"/>
    </row>
    <row r="5" spans="1:15" ht="16" thickBot="1" x14ac:dyDescent="0.25">
      <c r="B5" s="12" t="s">
        <v>20</v>
      </c>
      <c r="C5" s="13" t="s">
        <v>19</v>
      </c>
      <c r="D5" s="13"/>
      <c r="E5" s="13"/>
      <c r="F5" s="13"/>
      <c r="G5" s="13"/>
      <c r="H5" s="13"/>
      <c r="I5" s="13"/>
      <c r="J5" s="13"/>
      <c r="K5" s="14"/>
      <c r="L5" s="15" t="s">
        <v>31</v>
      </c>
      <c r="M5" s="16" t="s">
        <v>14</v>
      </c>
      <c r="N5" s="17" t="s">
        <v>14</v>
      </c>
      <c r="O5" s="51"/>
    </row>
    <row r="6" spans="1:15" ht="16" thickBot="1" x14ac:dyDescent="0.25">
      <c r="A6" s="20"/>
      <c r="B6" s="18" t="s">
        <v>584</v>
      </c>
      <c r="C6" s="30" t="s">
        <v>339</v>
      </c>
      <c r="D6" s="21" t="s">
        <v>30</v>
      </c>
      <c r="E6" s="65">
        <v>3.0555555555555555E-2</v>
      </c>
      <c r="F6" s="65"/>
      <c r="G6" s="22"/>
      <c r="H6" s="66">
        <v>6.1805555555555558E-2</v>
      </c>
      <c r="I6" s="66">
        <v>4.027777777777778E-2</v>
      </c>
      <c r="J6" s="66">
        <v>3.0555555555555555E-2</v>
      </c>
      <c r="K6" s="14"/>
      <c r="L6" s="22" t="s">
        <v>94</v>
      </c>
      <c r="M6" s="67">
        <v>2.7777777777777776E-2</v>
      </c>
      <c r="N6" s="68">
        <v>3.4722222222222224E-2</v>
      </c>
      <c r="O6" s="49" t="s">
        <v>343</v>
      </c>
    </row>
    <row r="7" spans="1:15" ht="16" thickBot="1" x14ac:dyDescent="0.25">
      <c r="A7" s="20"/>
      <c r="B7" s="19"/>
      <c r="C7" s="31"/>
      <c r="D7" s="36"/>
      <c r="E7" s="38"/>
      <c r="F7" s="37"/>
      <c r="G7" s="37"/>
      <c r="H7" s="44"/>
      <c r="I7" s="44"/>
      <c r="J7" s="44"/>
      <c r="K7" s="35"/>
      <c r="L7" s="37"/>
      <c r="M7" s="45"/>
      <c r="N7" s="46"/>
      <c r="O7" s="50"/>
    </row>
    <row r="8" spans="1:15" ht="16" thickBot="1" x14ac:dyDescent="0.25">
      <c r="B8" s="18" t="s">
        <v>584</v>
      </c>
      <c r="C8" s="30" t="s">
        <v>340</v>
      </c>
      <c r="D8" s="21" t="s">
        <v>30</v>
      </c>
      <c r="E8" s="65">
        <v>7.1527777777777787E-2</v>
      </c>
      <c r="F8" s="65"/>
      <c r="G8" s="22"/>
      <c r="H8" s="66">
        <v>5.8333333333333327E-2</v>
      </c>
      <c r="I8" s="66">
        <v>7.3611111111111113E-2</v>
      </c>
      <c r="J8" s="66">
        <v>2.013888888888889E-2</v>
      </c>
      <c r="K8" s="14"/>
      <c r="L8" s="22" t="s">
        <v>94</v>
      </c>
      <c r="M8" s="67">
        <v>1.1805555555555555E-2</v>
      </c>
      <c r="N8" s="68"/>
      <c r="O8" s="49" t="s">
        <v>344</v>
      </c>
    </row>
    <row r="9" spans="1:15" ht="16" thickBot="1" x14ac:dyDescent="0.25">
      <c r="B9" s="19"/>
      <c r="C9" s="31"/>
      <c r="D9" s="36"/>
      <c r="E9" s="38"/>
      <c r="F9" s="37"/>
      <c r="G9" s="37"/>
      <c r="H9" s="44"/>
      <c r="I9" s="44"/>
      <c r="J9" s="44"/>
      <c r="K9" s="35"/>
      <c r="L9" s="37"/>
      <c r="M9" s="45"/>
      <c r="N9" s="46"/>
      <c r="O9" s="50" t="s">
        <v>345</v>
      </c>
    </row>
    <row r="10" spans="1:15" ht="16" thickBot="1" x14ac:dyDescent="0.25">
      <c r="B10" s="18" t="s">
        <v>584</v>
      </c>
      <c r="C10" s="30" t="s">
        <v>341</v>
      </c>
      <c r="D10" s="21" t="s">
        <v>30</v>
      </c>
      <c r="E10" s="65">
        <v>6.5277777777777782E-2</v>
      </c>
      <c r="F10" s="65"/>
      <c r="G10" s="22"/>
      <c r="H10" s="66">
        <v>2.8472222222222222E-2</v>
      </c>
      <c r="I10" s="66"/>
      <c r="J10" s="66">
        <v>3.4722222222222224E-2</v>
      </c>
      <c r="K10" s="14"/>
      <c r="L10" s="22" t="s">
        <v>94</v>
      </c>
      <c r="M10" s="67">
        <v>2.4305555555555556E-2</v>
      </c>
      <c r="N10" s="68">
        <v>1.2499999999999999E-2</v>
      </c>
      <c r="O10" s="49" t="s">
        <v>346</v>
      </c>
    </row>
    <row r="11" spans="1:15" ht="16" thickBot="1" x14ac:dyDescent="0.25">
      <c r="B11" s="19"/>
      <c r="C11" s="31"/>
      <c r="D11" s="36"/>
      <c r="E11" s="38"/>
      <c r="F11" s="37"/>
      <c r="G11" s="37"/>
      <c r="H11" s="44"/>
      <c r="I11" s="44"/>
      <c r="J11" s="44"/>
      <c r="K11" s="35"/>
      <c r="L11" s="37"/>
      <c r="M11" s="45"/>
      <c r="N11" s="46"/>
      <c r="O11" s="50"/>
    </row>
    <row r="12" spans="1:15" ht="16" thickBot="1" x14ac:dyDescent="0.25">
      <c r="B12" s="18" t="s">
        <v>584</v>
      </c>
      <c r="C12" s="30" t="s">
        <v>86</v>
      </c>
      <c r="D12" s="21" t="s">
        <v>30</v>
      </c>
      <c r="E12" s="65">
        <v>0.10069444444444443</v>
      </c>
      <c r="F12" s="65"/>
      <c r="G12" s="22"/>
      <c r="H12" s="66">
        <v>7.4999999999999997E-2</v>
      </c>
      <c r="I12" s="66"/>
      <c r="J12" s="66">
        <v>0.1125</v>
      </c>
      <c r="K12" s="14"/>
      <c r="L12" s="22" t="s">
        <v>94</v>
      </c>
      <c r="M12" s="67">
        <v>3.6805555555555557E-2</v>
      </c>
      <c r="N12" s="68"/>
      <c r="O12" s="49" t="s">
        <v>333</v>
      </c>
    </row>
    <row r="13" spans="1:15" ht="16" thickBot="1" x14ac:dyDescent="0.25">
      <c r="B13" s="19"/>
      <c r="C13" s="31"/>
      <c r="D13" s="36"/>
      <c r="E13" s="38"/>
      <c r="F13" s="37"/>
      <c r="G13" s="37"/>
      <c r="H13" s="44"/>
      <c r="I13" s="44"/>
      <c r="J13" s="44"/>
      <c r="K13" s="35"/>
      <c r="L13" s="37"/>
      <c r="M13" s="45"/>
      <c r="N13" s="46"/>
      <c r="O13" s="50" t="s">
        <v>342</v>
      </c>
    </row>
    <row r="14" spans="1:15" ht="16" thickBot="1" x14ac:dyDescent="0.25">
      <c r="B14" s="18" t="s">
        <v>584</v>
      </c>
      <c r="C14" s="30" t="s">
        <v>316</v>
      </c>
      <c r="D14" s="21" t="s">
        <v>30</v>
      </c>
      <c r="E14" s="65">
        <v>2.2916666666666669E-2</v>
      </c>
      <c r="F14" s="65"/>
      <c r="G14" s="22"/>
      <c r="H14" s="66">
        <v>0.16250000000000001</v>
      </c>
      <c r="I14" s="66"/>
      <c r="J14" s="66" t="s">
        <v>336</v>
      </c>
      <c r="K14" s="14"/>
      <c r="L14" s="22" t="s">
        <v>48</v>
      </c>
      <c r="M14" s="67">
        <v>1.8749999999999999E-2</v>
      </c>
      <c r="N14" s="68"/>
      <c r="O14" s="49" t="s">
        <v>337</v>
      </c>
    </row>
    <row r="15" spans="1:15" ht="16" thickBot="1" x14ac:dyDescent="0.25">
      <c r="B15" s="19"/>
      <c r="C15" s="31"/>
      <c r="D15" s="36"/>
      <c r="E15" s="38"/>
      <c r="F15" s="37"/>
      <c r="G15" s="37"/>
      <c r="H15" s="44"/>
      <c r="I15" s="44"/>
      <c r="J15" s="44"/>
      <c r="K15" s="35"/>
      <c r="L15" s="37"/>
      <c r="M15" s="45"/>
      <c r="N15" s="46"/>
      <c r="O15" s="50" t="s">
        <v>338</v>
      </c>
    </row>
    <row r="16" spans="1:15" ht="16" thickBot="1" x14ac:dyDescent="0.25">
      <c r="B16" s="18" t="s">
        <v>584</v>
      </c>
      <c r="C16" s="30" t="s">
        <v>204</v>
      </c>
      <c r="D16" s="21" t="s">
        <v>30</v>
      </c>
      <c r="E16" s="65">
        <v>7.9166666666666663E-2</v>
      </c>
      <c r="F16" s="65"/>
      <c r="G16" s="22"/>
      <c r="H16" s="66">
        <v>5.5555555555555552E-2</v>
      </c>
      <c r="I16" s="66"/>
      <c r="J16" s="66">
        <v>0.10208333333333335</v>
      </c>
      <c r="K16" s="14"/>
      <c r="L16" s="22" t="s">
        <v>48</v>
      </c>
      <c r="M16" s="67">
        <v>1.9444444444444445E-2</v>
      </c>
      <c r="N16" s="68"/>
      <c r="O16" s="49" t="s">
        <v>205</v>
      </c>
    </row>
    <row r="17" spans="2:15" ht="16" thickBot="1" x14ac:dyDescent="0.25">
      <c r="B17" s="19"/>
      <c r="C17" s="31"/>
      <c r="D17" s="36"/>
      <c r="E17" s="69"/>
      <c r="F17" s="69"/>
      <c r="G17" s="37"/>
      <c r="H17" s="71"/>
      <c r="I17" s="71"/>
      <c r="J17" s="71"/>
      <c r="K17" s="35"/>
      <c r="L17" s="37"/>
      <c r="M17" s="45"/>
      <c r="N17" s="46"/>
      <c r="O17" s="50" t="s">
        <v>206</v>
      </c>
    </row>
    <row r="18" spans="2:15" ht="16" thickBot="1" x14ac:dyDescent="0.25">
      <c r="B18" s="18" t="s">
        <v>584</v>
      </c>
      <c r="C18" s="30" t="s">
        <v>585</v>
      </c>
      <c r="D18" s="21" t="s">
        <v>30</v>
      </c>
      <c r="E18" s="65">
        <v>5.4166666666666669E-2</v>
      </c>
      <c r="F18" s="65"/>
      <c r="G18" s="22"/>
      <c r="H18" s="66">
        <v>0.12986111111111112</v>
      </c>
      <c r="I18" s="66" t="s">
        <v>578</v>
      </c>
      <c r="J18" s="66">
        <v>0.12638888888888888</v>
      </c>
      <c r="K18" s="14"/>
      <c r="L18" s="22" t="s">
        <v>48</v>
      </c>
      <c r="M18" s="67">
        <v>1.6666666666666666E-2</v>
      </c>
      <c r="N18" s="68">
        <v>2.1527777777777781E-2</v>
      </c>
      <c r="O18" s="49" t="s">
        <v>510</v>
      </c>
    </row>
    <row r="19" spans="2:15" ht="16" thickBot="1" x14ac:dyDescent="0.25">
      <c r="B19" s="19"/>
      <c r="C19" s="31"/>
      <c r="D19" s="36"/>
      <c r="E19" s="69"/>
      <c r="F19" s="70"/>
      <c r="G19" s="37"/>
      <c r="H19" s="71"/>
      <c r="I19" s="71"/>
      <c r="J19" s="71"/>
      <c r="K19" s="35"/>
      <c r="L19" s="37"/>
      <c r="M19" s="45"/>
      <c r="N19" s="46"/>
      <c r="O19" s="50" t="s">
        <v>509</v>
      </c>
    </row>
    <row r="20" spans="2:15" ht="16" thickBot="1" x14ac:dyDescent="0.25">
      <c r="B20" s="18"/>
      <c r="C20" s="30"/>
      <c r="D20" s="21"/>
      <c r="E20" s="65"/>
      <c r="F20" s="65"/>
      <c r="G20" s="22"/>
      <c r="H20" s="66"/>
      <c r="I20" s="66"/>
      <c r="J20" s="66"/>
      <c r="K20" s="14"/>
      <c r="L20" s="22"/>
      <c r="M20" s="67"/>
      <c r="N20" s="68"/>
      <c r="O20" s="49"/>
    </row>
    <row r="21" spans="2:15" ht="16" thickBot="1" x14ac:dyDescent="0.25">
      <c r="B21" s="19"/>
      <c r="C21" s="31"/>
      <c r="D21" s="36"/>
      <c r="E21" s="38"/>
      <c r="F21" s="37"/>
      <c r="G21" s="37"/>
      <c r="H21" s="44"/>
      <c r="I21" s="44"/>
      <c r="J21" s="44"/>
      <c r="K21" s="35"/>
      <c r="L21" s="37"/>
      <c r="M21" s="45"/>
      <c r="N21" s="46"/>
      <c r="O21" s="50"/>
    </row>
    <row r="22" spans="2:15" ht="16" thickBot="1" x14ac:dyDescent="0.25">
      <c r="B22" s="18"/>
      <c r="C22" s="30"/>
      <c r="D22" s="21"/>
      <c r="E22" s="65"/>
      <c r="F22" s="65"/>
      <c r="G22" s="22"/>
      <c r="H22" s="66"/>
      <c r="I22" s="66"/>
      <c r="J22" s="66"/>
      <c r="K22" s="14"/>
      <c r="L22" s="22"/>
      <c r="M22" s="67"/>
      <c r="N22" s="68"/>
      <c r="O22" s="49"/>
    </row>
    <row r="23" spans="2:15" ht="16" thickBot="1" x14ac:dyDescent="0.25">
      <c r="B23" s="19"/>
      <c r="C23" s="31"/>
      <c r="D23" s="36"/>
      <c r="E23" s="38"/>
      <c r="F23" s="37"/>
      <c r="G23" s="37"/>
      <c r="H23" s="44"/>
      <c r="I23" s="44"/>
      <c r="J23" s="44"/>
      <c r="K23" s="35"/>
      <c r="L23" s="37"/>
      <c r="M23" s="45"/>
      <c r="N23" s="46"/>
      <c r="O23" s="50"/>
    </row>
    <row r="24" spans="2:15" ht="16" thickBot="1" x14ac:dyDescent="0.25">
      <c r="B24" s="18"/>
      <c r="C24" s="30"/>
      <c r="D24" s="21"/>
      <c r="E24" s="65"/>
      <c r="F24" s="65"/>
      <c r="G24" s="22"/>
      <c r="H24" s="66"/>
      <c r="I24" s="66"/>
      <c r="J24" s="66"/>
      <c r="K24" s="14"/>
      <c r="L24" s="22"/>
      <c r="M24" s="67"/>
      <c r="N24" s="68"/>
      <c r="O24" s="49"/>
    </row>
    <row r="25" spans="2:15" ht="16" thickBot="1" x14ac:dyDescent="0.25">
      <c r="B25" s="19"/>
      <c r="C25" s="31"/>
      <c r="D25" s="36"/>
      <c r="E25" s="38"/>
      <c r="F25" s="37"/>
      <c r="G25" s="37"/>
      <c r="H25" s="44"/>
      <c r="I25" s="44"/>
      <c r="J25" s="44"/>
      <c r="K25" s="35"/>
      <c r="L25" s="37"/>
      <c r="M25" s="45"/>
      <c r="N25" s="46"/>
      <c r="O25" s="50"/>
    </row>
    <row r="26" spans="2:15" ht="16" thickBot="1" x14ac:dyDescent="0.25">
      <c r="B26" s="18"/>
      <c r="C26" s="30"/>
      <c r="D26" s="21"/>
      <c r="E26" s="65"/>
      <c r="F26" s="65"/>
      <c r="G26" s="22"/>
      <c r="H26" s="66"/>
      <c r="I26" s="66"/>
      <c r="J26" s="66"/>
      <c r="K26" s="14"/>
      <c r="L26" s="22"/>
      <c r="M26" s="67"/>
      <c r="N26" s="68"/>
      <c r="O26" s="49"/>
    </row>
    <row r="27" spans="2:15" ht="16" thickBot="1" x14ac:dyDescent="0.25">
      <c r="B27" s="19"/>
      <c r="C27" s="31"/>
      <c r="D27" s="36"/>
      <c r="E27" s="38"/>
      <c r="F27" s="37"/>
      <c r="G27" s="37"/>
      <c r="H27" s="44"/>
      <c r="I27" s="44"/>
      <c r="J27" s="44"/>
      <c r="K27" s="35"/>
      <c r="L27" s="37"/>
      <c r="M27" s="45"/>
      <c r="N27" s="46"/>
      <c r="O27" s="50"/>
    </row>
    <row r="28" spans="2:15" ht="16" thickBot="1" x14ac:dyDescent="0.25">
      <c r="B28" s="18"/>
      <c r="C28" s="30"/>
      <c r="D28" s="21"/>
      <c r="E28" s="65"/>
      <c r="F28" s="65"/>
      <c r="G28" s="22"/>
      <c r="H28" s="66"/>
      <c r="I28" s="66"/>
      <c r="J28" s="66"/>
      <c r="K28" s="14"/>
      <c r="L28" s="22"/>
      <c r="M28" s="67"/>
      <c r="N28" s="68"/>
      <c r="O28" s="49"/>
    </row>
    <row r="29" spans="2:15" ht="16" thickBot="1" x14ac:dyDescent="0.25">
      <c r="B29" s="19"/>
      <c r="C29" s="31"/>
      <c r="D29" s="36"/>
      <c r="E29" s="38"/>
      <c r="F29" s="37"/>
      <c r="G29" s="37"/>
      <c r="H29" s="44"/>
      <c r="I29" s="44"/>
      <c r="J29" s="44"/>
      <c r="K29" s="35"/>
      <c r="L29" s="37"/>
      <c r="M29" s="45"/>
      <c r="N29" s="46"/>
      <c r="O29" s="50"/>
    </row>
    <row r="30" spans="2:15" ht="16" thickBot="1" x14ac:dyDescent="0.25">
      <c r="B30" s="18"/>
      <c r="C30" s="30"/>
      <c r="D30" s="21"/>
      <c r="E30" s="65"/>
      <c r="F30" s="65"/>
      <c r="G30" s="22"/>
      <c r="H30" s="66"/>
      <c r="I30" s="66"/>
      <c r="J30" s="66"/>
      <c r="K30" s="14"/>
      <c r="L30" s="22"/>
      <c r="M30" s="67"/>
      <c r="N30" s="68"/>
      <c r="O30" s="49"/>
    </row>
    <row r="31" spans="2:15" ht="16" thickBot="1" x14ac:dyDescent="0.25">
      <c r="B31" s="19"/>
      <c r="C31" s="31"/>
      <c r="D31" s="36"/>
      <c r="E31" s="38"/>
      <c r="F31" s="37"/>
      <c r="G31" s="37"/>
      <c r="H31" s="44"/>
      <c r="I31" s="44"/>
      <c r="J31" s="44"/>
      <c r="K31" s="35"/>
      <c r="L31" s="37"/>
      <c r="M31" s="45"/>
      <c r="N31" s="46"/>
      <c r="O31" s="50"/>
    </row>
    <row r="32" spans="2:15" ht="16" thickBot="1" x14ac:dyDescent="0.25">
      <c r="B32" s="18"/>
      <c r="C32" s="30"/>
      <c r="D32" s="21"/>
      <c r="E32" s="65"/>
      <c r="F32" s="65"/>
      <c r="G32" s="22"/>
      <c r="H32" s="66"/>
      <c r="I32" s="66"/>
      <c r="J32" s="66"/>
      <c r="K32" s="14"/>
      <c r="L32" s="22"/>
      <c r="M32" s="67"/>
      <c r="N32" s="68"/>
      <c r="O32" s="49"/>
    </row>
    <row r="33" spans="2:15" ht="16" thickBot="1" x14ac:dyDescent="0.25">
      <c r="B33" s="19"/>
      <c r="C33" s="31"/>
      <c r="D33" s="36"/>
      <c r="E33" s="38"/>
      <c r="F33" s="37"/>
      <c r="G33" s="37"/>
      <c r="H33" s="44"/>
      <c r="I33" s="44"/>
      <c r="J33" s="44"/>
      <c r="K33" s="35"/>
      <c r="L33" s="37"/>
      <c r="M33" s="45"/>
      <c r="N33" s="46"/>
      <c r="O33" s="50"/>
    </row>
    <row r="34" spans="2:15" ht="16" thickBot="1" x14ac:dyDescent="0.25">
      <c r="B34" s="18"/>
      <c r="C34" s="30"/>
      <c r="D34" s="21"/>
      <c r="E34" s="65"/>
      <c r="F34" s="65"/>
      <c r="G34" s="22"/>
      <c r="H34" s="66"/>
      <c r="I34" s="66"/>
      <c r="J34" s="66"/>
      <c r="K34" s="14"/>
      <c r="L34" s="22"/>
      <c r="M34" s="67"/>
      <c r="N34" s="68"/>
      <c r="O34" s="49"/>
    </row>
    <row r="35" spans="2:15" ht="16" thickBot="1" x14ac:dyDescent="0.25">
      <c r="B35" s="19"/>
      <c r="C35" s="31"/>
      <c r="D35" s="36"/>
      <c r="E35" s="38"/>
      <c r="F35" s="37"/>
      <c r="G35" s="37"/>
      <c r="H35" s="44"/>
      <c r="I35" s="44"/>
      <c r="J35" s="44"/>
      <c r="K35" s="35"/>
      <c r="L35" s="37"/>
      <c r="M35" s="45"/>
      <c r="N35" s="46"/>
      <c r="O35" s="50"/>
    </row>
    <row r="36" spans="2:15" ht="16" thickBot="1" x14ac:dyDescent="0.25">
      <c r="B36" s="18"/>
      <c r="C36" s="30"/>
      <c r="D36" s="21"/>
      <c r="E36" s="65"/>
      <c r="F36" s="65"/>
      <c r="G36" s="22"/>
      <c r="H36" s="66"/>
      <c r="I36" s="66"/>
      <c r="J36" s="66"/>
      <c r="K36" s="14"/>
      <c r="L36" s="22"/>
      <c r="M36" s="67"/>
      <c r="N36" s="68"/>
      <c r="O36" s="49"/>
    </row>
    <row r="37" spans="2:15" ht="16" thickBot="1" x14ac:dyDescent="0.25">
      <c r="B37" s="19"/>
      <c r="C37" s="31"/>
      <c r="D37" s="36"/>
      <c r="E37" s="38"/>
      <c r="F37" s="37"/>
      <c r="G37" s="37"/>
      <c r="H37" s="44"/>
      <c r="I37" s="44"/>
      <c r="J37" s="44"/>
      <c r="K37" s="35"/>
      <c r="L37" s="37"/>
      <c r="M37" s="45"/>
      <c r="N37" s="46"/>
      <c r="O37" s="50"/>
    </row>
    <row r="38" spans="2:15" ht="16" thickBot="1" x14ac:dyDescent="0.25">
      <c r="B38" s="18"/>
      <c r="C38" s="30"/>
      <c r="D38" s="21"/>
      <c r="E38" s="65"/>
      <c r="F38" s="65"/>
      <c r="G38" s="22"/>
      <c r="H38" s="66"/>
      <c r="I38" s="66"/>
      <c r="J38" s="66"/>
      <c r="K38" s="14"/>
      <c r="L38" s="22"/>
      <c r="M38" s="67"/>
      <c r="N38" s="68"/>
      <c r="O38" s="49"/>
    </row>
    <row r="39" spans="2:15" ht="16" thickBot="1" x14ac:dyDescent="0.25">
      <c r="B39" s="19"/>
      <c r="C39" s="31"/>
      <c r="D39" s="36"/>
      <c r="E39" s="38"/>
      <c r="F39" s="37"/>
      <c r="G39" s="37"/>
      <c r="H39" s="44"/>
      <c r="I39" s="44"/>
      <c r="J39" s="44"/>
      <c r="K39" s="35"/>
      <c r="L39" s="37"/>
      <c r="M39" s="45"/>
      <c r="N39" s="46"/>
      <c r="O39" s="50"/>
    </row>
    <row r="40" spans="2:15" ht="16" thickBot="1" x14ac:dyDescent="0.25">
      <c r="B40" s="18"/>
      <c r="C40" s="30"/>
      <c r="D40" s="21"/>
      <c r="E40" s="65"/>
      <c r="F40" s="65"/>
      <c r="G40" s="22"/>
      <c r="H40" s="66"/>
      <c r="I40" s="66"/>
      <c r="J40" s="66"/>
      <c r="K40" s="14"/>
      <c r="L40" s="22"/>
      <c r="M40" s="67"/>
      <c r="N40" s="68"/>
      <c r="O40" s="49"/>
    </row>
    <row r="41" spans="2:15" ht="16" thickBot="1" x14ac:dyDescent="0.25">
      <c r="B41" s="19"/>
      <c r="C41" s="31"/>
      <c r="D41" s="36"/>
      <c r="E41" s="38"/>
      <c r="F41" s="37"/>
      <c r="G41" s="37"/>
      <c r="H41" s="44"/>
      <c r="I41" s="44"/>
      <c r="J41" s="44"/>
      <c r="K41" s="35"/>
      <c r="L41" s="37"/>
      <c r="M41" s="45"/>
      <c r="N41" s="46"/>
      <c r="O41" s="50"/>
    </row>
    <row r="42" spans="2:15" ht="16" thickBot="1" x14ac:dyDescent="0.25">
      <c r="B42" s="18"/>
      <c r="C42" s="30"/>
      <c r="D42" s="21"/>
      <c r="E42" s="65"/>
      <c r="F42" s="65"/>
      <c r="G42" s="22"/>
      <c r="H42" s="66"/>
      <c r="I42" s="66"/>
      <c r="J42" s="66"/>
      <c r="K42" s="14"/>
      <c r="L42" s="22"/>
      <c r="M42" s="67"/>
      <c r="N42" s="68"/>
      <c r="O42" s="49"/>
    </row>
    <row r="43" spans="2:15" ht="16" thickBot="1" x14ac:dyDescent="0.25">
      <c r="B43" s="19"/>
      <c r="C43" s="31"/>
      <c r="D43" s="36"/>
      <c r="E43" s="38"/>
      <c r="F43" s="37"/>
      <c r="G43" s="37"/>
      <c r="H43" s="44"/>
      <c r="I43" s="44"/>
      <c r="J43" s="44"/>
      <c r="K43" s="35"/>
      <c r="L43" s="37"/>
      <c r="M43" s="45"/>
      <c r="N43" s="46"/>
      <c r="O43" s="50"/>
    </row>
    <row r="44" spans="2:15" ht="16" thickBot="1" x14ac:dyDescent="0.25">
      <c r="B44" s="18"/>
      <c r="C44" s="30"/>
      <c r="D44" s="21"/>
      <c r="E44" s="65"/>
      <c r="F44" s="65"/>
      <c r="G44" s="22"/>
      <c r="H44" s="66"/>
      <c r="I44" s="66"/>
      <c r="J44" s="66"/>
      <c r="K44" s="14"/>
      <c r="L44" s="22"/>
      <c r="M44" s="67"/>
      <c r="N44" s="68"/>
      <c r="O44" s="49"/>
    </row>
    <row r="45" spans="2:15" ht="16" thickBot="1" x14ac:dyDescent="0.25">
      <c r="B45" s="19"/>
      <c r="C45" s="31"/>
      <c r="D45" s="36"/>
      <c r="E45" s="38"/>
      <c r="F45" s="37"/>
      <c r="G45" s="37"/>
      <c r="H45" s="44"/>
      <c r="I45" s="44"/>
      <c r="J45" s="44"/>
      <c r="K45" s="35"/>
      <c r="L45" s="37"/>
      <c r="M45" s="45"/>
      <c r="N45" s="46"/>
      <c r="O45" s="50"/>
    </row>
    <row r="46" spans="2:15" ht="16" thickBot="1" x14ac:dyDescent="0.25">
      <c r="B46" s="18"/>
      <c r="C46" s="30"/>
      <c r="D46" s="21"/>
      <c r="E46" s="65"/>
      <c r="F46" s="65"/>
      <c r="G46" s="22"/>
      <c r="H46" s="66"/>
      <c r="I46" s="66"/>
      <c r="J46" s="66"/>
      <c r="K46" s="14"/>
      <c r="L46" s="22"/>
      <c r="M46" s="67"/>
      <c r="N46" s="68"/>
      <c r="O46" s="49"/>
    </row>
    <row r="47" spans="2:15" ht="16" thickBot="1" x14ac:dyDescent="0.25">
      <c r="B47" s="19"/>
      <c r="C47" s="31"/>
      <c r="D47" s="36"/>
      <c r="E47" s="38"/>
      <c r="F47" s="37"/>
      <c r="G47" s="37"/>
      <c r="H47" s="44"/>
      <c r="I47" s="44"/>
      <c r="J47" s="44"/>
      <c r="K47" s="35"/>
      <c r="L47" s="37"/>
      <c r="M47" s="45"/>
      <c r="N47" s="46"/>
      <c r="O47" s="50"/>
    </row>
    <row r="48" spans="2:15" ht="16" thickBot="1" x14ac:dyDescent="0.25">
      <c r="B48" s="18"/>
      <c r="C48" s="30"/>
      <c r="D48" s="21"/>
      <c r="E48" s="65"/>
      <c r="F48" s="65"/>
      <c r="G48" s="22"/>
      <c r="H48" s="66"/>
      <c r="I48" s="66"/>
      <c r="J48" s="66"/>
      <c r="K48" s="14"/>
      <c r="L48" s="22"/>
      <c r="M48" s="67"/>
      <c r="N48" s="68"/>
      <c r="O48" s="49"/>
    </row>
    <row r="49" spans="2:15" ht="16" thickBot="1" x14ac:dyDescent="0.25">
      <c r="B49" s="19"/>
      <c r="C49" s="31"/>
      <c r="D49" s="36"/>
      <c r="E49" s="38"/>
      <c r="F49" s="37"/>
      <c r="G49" s="37"/>
      <c r="H49" s="44"/>
      <c r="I49" s="44"/>
      <c r="J49" s="44"/>
      <c r="K49" s="35"/>
      <c r="L49" s="37"/>
      <c r="M49" s="45"/>
      <c r="N49" s="46"/>
      <c r="O49" s="50"/>
    </row>
    <row r="50" spans="2:15" ht="16" thickBot="1" x14ac:dyDescent="0.25">
      <c r="B50" s="18"/>
      <c r="C50" s="30"/>
      <c r="D50" s="21"/>
      <c r="E50" s="65"/>
      <c r="F50" s="65"/>
      <c r="G50" s="22"/>
      <c r="H50" s="66"/>
      <c r="I50" s="66"/>
      <c r="J50" s="66"/>
      <c r="K50" s="14"/>
      <c r="L50" s="22"/>
      <c r="M50" s="67"/>
      <c r="N50" s="68"/>
      <c r="O50" s="49"/>
    </row>
    <row r="51" spans="2:15" ht="16" thickBot="1" x14ac:dyDescent="0.25">
      <c r="B51" s="19"/>
      <c r="C51" s="31"/>
      <c r="D51" s="36"/>
      <c r="E51" s="38"/>
      <c r="F51" s="37"/>
      <c r="G51" s="37"/>
      <c r="H51" s="44"/>
      <c r="I51" s="44"/>
      <c r="J51" s="44"/>
      <c r="K51" s="35"/>
      <c r="L51" s="37"/>
      <c r="M51" s="45"/>
      <c r="N51" s="46"/>
      <c r="O51" s="50"/>
    </row>
    <row r="52" spans="2:15" ht="16" thickBot="1" x14ac:dyDescent="0.25">
      <c r="B52" s="18"/>
      <c r="C52" s="30"/>
      <c r="D52" s="21"/>
      <c r="E52" s="65"/>
      <c r="F52" s="65"/>
      <c r="G52" s="22"/>
      <c r="H52" s="66"/>
      <c r="I52" s="66"/>
      <c r="J52" s="66"/>
      <c r="K52" s="14"/>
      <c r="L52" s="22"/>
      <c r="M52" s="67"/>
      <c r="N52" s="68"/>
      <c r="O52" s="49"/>
    </row>
    <row r="53" spans="2:15" ht="16" thickBot="1" x14ac:dyDescent="0.25">
      <c r="B53" s="19"/>
      <c r="C53" s="31"/>
      <c r="D53" s="36"/>
      <c r="E53" s="38"/>
      <c r="F53" s="37"/>
      <c r="G53" s="37"/>
      <c r="H53" s="44"/>
      <c r="I53" s="44"/>
      <c r="J53" s="44"/>
      <c r="K53" s="35"/>
      <c r="L53" s="37"/>
      <c r="M53" s="45"/>
      <c r="N53" s="46"/>
      <c r="O53" s="50"/>
    </row>
    <row r="54" spans="2:15" ht="16" thickBot="1" x14ac:dyDescent="0.25">
      <c r="B54" s="18"/>
      <c r="C54" s="30"/>
      <c r="D54" s="21"/>
      <c r="E54" s="65"/>
      <c r="F54" s="65"/>
      <c r="G54" s="22"/>
      <c r="H54" s="66"/>
      <c r="I54" s="66"/>
      <c r="J54" s="66"/>
      <c r="K54" s="14"/>
      <c r="L54" s="22"/>
      <c r="M54" s="67"/>
      <c r="N54" s="68"/>
      <c r="O54" s="49"/>
    </row>
    <row r="55" spans="2:15" ht="16" thickBot="1" x14ac:dyDescent="0.25">
      <c r="B55" s="19"/>
      <c r="C55" s="31"/>
      <c r="D55" s="36"/>
      <c r="E55" s="38"/>
      <c r="F55" s="37"/>
      <c r="G55" s="37"/>
      <c r="H55" s="44"/>
      <c r="I55" s="44"/>
      <c r="J55" s="44"/>
      <c r="K55" s="35"/>
      <c r="L55" s="37"/>
      <c r="M55" s="45"/>
      <c r="N55" s="46"/>
      <c r="O55" s="50"/>
    </row>
    <row r="56" spans="2:15" ht="16" thickBot="1" x14ac:dyDescent="0.25">
      <c r="B56" s="18"/>
      <c r="C56" s="30"/>
      <c r="D56" s="21"/>
      <c r="E56" s="65"/>
      <c r="F56" s="65"/>
      <c r="G56" s="22"/>
      <c r="H56" s="66"/>
      <c r="I56" s="66"/>
      <c r="J56" s="66"/>
      <c r="K56" s="14"/>
      <c r="L56" s="22"/>
      <c r="M56" s="67"/>
      <c r="N56" s="68"/>
      <c r="O56" s="49"/>
    </row>
    <row r="57" spans="2:15" ht="16" thickBot="1" x14ac:dyDescent="0.25">
      <c r="B57" s="19"/>
      <c r="C57" s="31"/>
      <c r="D57" s="36"/>
      <c r="E57" s="38"/>
      <c r="F57" s="37"/>
      <c r="G57" s="37"/>
      <c r="H57" s="44"/>
      <c r="I57" s="44"/>
      <c r="J57" s="44"/>
      <c r="K57" s="35"/>
      <c r="L57" s="37"/>
      <c r="M57" s="45"/>
      <c r="N57" s="46"/>
      <c r="O57" s="50"/>
    </row>
    <row r="58" spans="2:15" ht="16" thickBot="1" x14ac:dyDescent="0.25">
      <c r="B58" s="18"/>
      <c r="C58" s="30"/>
      <c r="D58" s="21"/>
      <c r="E58" s="65"/>
      <c r="F58" s="65"/>
      <c r="G58" s="22"/>
      <c r="H58" s="66"/>
      <c r="I58" s="66"/>
      <c r="J58" s="66"/>
      <c r="K58" s="14"/>
      <c r="L58" s="22"/>
      <c r="M58" s="67"/>
      <c r="N58" s="68"/>
      <c r="O58" s="49"/>
    </row>
    <row r="59" spans="2:15" ht="16" thickBot="1" x14ac:dyDescent="0.25">
      <c r="B59" s="19"/>
      <c r="C59" s="31"/>
      <c r="D59" s="36"/>
      <c r="E59" s="38"/>
      <c r="F59" s="37"/>
      <c r="G59" s="37"/>
      <c r="H59" s="44"/>
      <c r="I59" s="44"/>
      <c r="J59" s="44"/>
      <c r="K59" s="35"/>
      <c r="L59" s="37"/>
      <c r="M59" s="45"/>
      <c r="N59" s="46"/>
      <c r="O59" s="50"/>
    </row>
    <row r="60" spans="2:15" ht="16" thickBot="1" x14ac:dyDescent="0.25">
      <c r="B60" s="18"/>
      <c r="C60" s="30"/>
      <c r="D60" s="21"/>
      <c r="E60" s="65"/>
      <c r="F60" s="65"/>
      <c r="G60" s="22"/>
      <c r="H60" s="66"/>
      <c r="I60" s="66"/>
      <c r="J60" s="66"/>
      <c r="K60" s="14"/>
      <c r="L60" s="22"/>
      <c r="M60" s="67"/>
      <c r="N60" s="68"/>
      <c r="O60" s="49"/>
    </row>
    <row r="61" spans="2:15" ht="16" thickBot="1" x14ac:dyDescent="0.25">
      <c r="B61" s="19"/>
      <c r="C61" s="31"/>
      <c r="D61" s="36"/>
      <c r="E61" s="38"/>
      <c r="F61" s="37"/>
      <c r="G61" s="37"/>
      <c r="H61" s="44"/>
      <c r="I61" s="44"/>
      <c r="J61" s="44"/>
      <c r="K61" s="35"/>
      <c r="L61" s="37"/>
      <c r="M61" s="45"/>
      <c r="N61" s="46"/>
      <c r="O61" s="50"/>
    </row>
    <row r="62" spans="2:15" ht="16" thickBot="1" x14ac:dyDescent="0.25">
      <c r="B62" s="18"/>
      <c r="C62" s="30"/>
      <c r="D62" s="21"/>
      <c r="E62" s="65"/>
      <c r="F62" s="65"/>
      <c r="G62" s="22"/>
      <c r="H62" s="66"/>
      <c r="I62" s="66"/>
      <c r="J62" s="66"/>
      <c r="K62" s="14"/>
      <c r="L62" s="22"/>
      <c r="M62" s="67"/>
      <c r="N62" s="68"/>
      <c r="O62" s="49"/>
    </row>
    <row r="63" spans="2:15" ht="16" thickBot="1" x14ac:dyDescent="0.25">
      <c r="B63" s="19"/>
      <c r="C63" s="31"/>
      <c r="D63" s="36"/>
      <c r="E63" s="38"/>
      <c r="F63" s="37"/>
      <c r="G63" s="37"/>
      <c r="H63" s="44"/>
      <c r="I63" s="44"/>
      <c r="J63" s="44"/>
      <c r="K63" s="35"/>
      <c r="L63" s="37"/>
      <c r="M63" s="45"/>
      <c r="N63" s="46"/>
      <c r="O63" s="50"/>
    </row>
    <row r="64" spans="2:15" ht="16" thickBot="1" x14ac:dyDescent="0.25">
      <c r="B64" s="18"/>
      <c r="C64" s="30"/>
      <c r="D64" s="21"/>
      <c r="E64" s="65"/>
      <c r="F64" s="65"/>
      <c r="G64" s="22"/>
      <c r="H64" s="66"/>
      <c r="I64" s="66"/>
      <c r="J64" s="66"/>
      <c r="K64" s="14"/>
      <c r="L64" s="22"/>
      <c r="M64" s="67"/>
      <c r="N64" s="68"/>
      <c r="O64" s="49"/>
    </row>
    <row r="65" spans="2:15" ht="16" thickBot="1" x14ac:dyDescent="0.25">
      <c r="B65" s="19"/>
      <c r="C65" s="31"/>
      <c r="D65" s="36"/>
      <c r="E65" s="38"/>
      <c r="F65" s="37"/>
      <c r="G65" s="37"/>
      <c r="H65" s="44"/>
      <c r="I65" s="44"/>
      <c r="J65" s="44"/>
      <c r="K65" s="35"/>
      <c r="L65" s="37"/>
      <c r="M65" s="45"/>
      <c r="N65" s="46"/>
      <c r="O65" s="50"/>
    </row>
    <row r="66" spans="2:15" ht="16" thickBot="1" x14ac:dyDescent="0.25">
      <c r="B66" s="18"/>
      <c r="C66" s="30"/>
      <c r="D66" s="21"/>
      <c r="E66" s="65"/>
      <c r="F66" s="65"/>
      <c r="G66" s="22"/>
      <c r="H66" s="66"/>
      <c r="I66" s="66"/>
      <c r="J66" s="66"/>
      <c r="K66" s="14"/>
      <c r="L66" s="22"/>
      <c r="M66" s="67"/>
      <c r="N66" s="68"/>
      <c r="O66" s="49"/>
    </row>
    <row r="67" spans="2:15" ht="16" thickBot="1" x14ac:dyDescent="0.25">
      <c r="B67" s="19"/>
      <c r="C67" s="31"/>
      <c r="D67" s="36"/>
      <c r="E67" s="38"/>
      <c r="F67" s="37"/>
      <c r="G67" s="37"/>
      <c r="H67" s="44"/>
      <c r="I67" s="44"/>
      <c r="J67" s="44"/>
      <c r="K67" s="35"/>
      <c r="L67" s="37"/>
      <c r="M67" s="45"/>
      <c r="N67" s="46"/>
      <c r="O67" s="50"/>
    </row>
    <row r="68" spans="2:15" x14ac:dyDescent="0.2">
      <c r="B68" s="18"/>
      <c r="C68" s="30"/>
      <c r="D68" s="21"/>
      <c r="E68" s="65"/>
      <c r="F68" s="65"/>
      <c r="G68" s="22"/>
      <c r="H68" s="66"/>
      <c r="I68" s="66"/>
      <c r="J68" s="66"/>
      <c r="K68" s="14"/>
      <c r="L68" s="22"/>
      <c r="M68" s="67"/>
      <c r="N68" s="68"/>
      <c r="O68" s="49"/>
    </row>
  </sheetData>
  <mergeCells count="5">
    <mergeCell ref="E1:J1"/>
    <mergeCell ref="L1:N1"/>
    <mergeCell ref="E2:G2"/>
    <mergeCell ref="M2:N2"/>
    <mergeCell ref="E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B32-0BFA-451C-ACD7-34F97231B8B4}">
  <dimension ref="A1:J287"/>
  <sheetViews>
    <sheetView workbookViewId="0">
      <selection activeCell="D4" sqref="D4"/>
    </sheetView>
  </sheetViews>
  <sheetFormatPr baseColWidth="10" defaultColWidth="8.83203125" defaultRowHeight="15" x14ac:dyDescent="0.2"/>
  <cols>
    <col min="2" max="2" width="13.6640625" customWidth="1"/>
    <col min="3" max="3" width="31.5" customWidth="1"/>
    <col min="4" max="4" width="27.1640625" customWidth="1"/>
    <col min="5" max="5" width="10.83203125" customWidth="1"/>
    <col min="8" max="9" width="14.83203125" customWidth="1"/>
    <col min="10" max="10" width="105.83203125" customWidth="1"/>
  </cols>
  <sheetData>
    <row r="1" spans="1:10" x14ac:dyDescent="0.2">
      <c r="A1" s="91" t="s">
        <v>347</v>
      </c>
      <c r="B1" s="91"/>
      <c r="C1" s="91"/>
      <c r="D1" s="91"/>
      <c r="E1" s="91"/>
    </row>
    <row r="2" spans="1:10" ht="16" thickBot="1" x14ac:dyDescent="0.25">
      <c r="A2" s="91" t="s">
        <v>591</v>
      </c>
      <c r="B2" s="91"/>
      <c r="C2" s="91"/>
      <c r="D2" s="91"/>
      <c r="E2" s="91"/>
    </row>
    <row r="3" spans="1:10" ht="16" thickBot="1" x14ac:dyDescent="0.25">
      <c r="A3" s="91" t="s">
        <v>586</v>
      </c>
      <c r="B3" s="91"/>
      <c r="C3" s="91"/>
      <c r="D3" s="177" t="s">
        <v>11</v>
      </c>
      <c r="E3" s="177"/>
      <c r="F3" s="177"/>
      <c r="G3" s="177"/>
      <c r="H3" s="177"/>
      <c r="I3" s="177"/>
    </row>
    <row r="4" spans="1:10" ht="16" thickBot="1" x14ac:dyDescent="0.25">
      <c r="B4" s="75"/>
      <c r="C4" s="76"/>
      <c r="D4" s="1"/>
      <c r="E4" s="176" t="s">
        <v>348</v>
      </c>
      <c r="F4" s="176"/>
      <c r="G4" s="176"/>
      <c r="H4" s="90" t="s">
        <v>350</v>
      </c>
      <c r="I4" s="90" t="s">
        <v>357</v>
      </c>
      <c r="J4" s="48" t="s">
        <v>28</v>
      </c>
    </row>
    <row r="5" spans="1:10" ht="16" thickBot="1" x14ac:dyDescent="0.25">
      <c r="B5" s="5"/>
      <c r="C5" s="1"/>
      <c r="D5" s="1"/>
      <c r="E5" s="176" t="s">
        <v>349</v>
      </c>
      <c r="F5" s="176"/>
      <c r="G5" s="176"/>
      <c r="H5" s="90" t="s">
        <v>351</v>
      </c>
      <c r="I5" s="90" t="s">
        <v>7</v>
      </c>
      <c r="J5" s="51"/>
    </row>
    <row r="6" spans="1:10" ht="16" thickBot="1" x14ac:dyDescent="0.25">
      <c r="B6" s="5"/>
      <c r="C6" s="1"/>
      <c r="D6" s="1"/>
      <c r="E6" s="90">
        <v>1</v>
      </c>
      <c r="F6" s="90">
        <v>2</v>
      </c>
      <c r="G6" s="90">
        <v>3</v>
      </c>
      <c r="H6" s="90" t="s">
        <v>2</v>
      </c>
      <c r="I6" s="90" t="s">
        <v>2</v>
      </c>
      <c r="J6" s="51"/>
    </row>
    <row r="7" spans="1:10" ht="16" thickBot="1" x14ac:dyDescent="0.25">
      <c r="B7" s="12" t="s">
        <v>352</v>
      </c>
      <c r="C7" s="13" t="s">
        <v>19</v>
      </c>
      <c r="D7" s="13"/>
      <c r="E7" s="13"/>
      <c r="F7" s="13"/>
      <c r="G7" s="13"/>
      <c r="H7" s="13"/>
      <c r="I7" s="13"/>
      <c r="J7" s="51"/>
    </row>
    <row r="8" spans="1:10" x14ac:dyDescent="0.2">
      <c r="A8" s="20"/>
      <c r="B8" s="18" t="s">
        <v>48</v>
      </c>
      <c r="C8" s="30" t="s">
        <v>353</v>
      </c>
      <c r="D8" s="21" t="s">
        <v>30</v>
      </c>
      <c r="E8" s="65"/>
      <c r="F8" s="65"/>
      <c r="G8" s="22"/>
      <c r="H8" s="66"/>
      <c r="I8" s="66"/>
      <c r="J8" s="49" t="s">
        <v>354</v>
      </c>
    </row>
    <row r="9" spans="1:10" ht="16" thickBot="1" x14ac:dyDescent="0.25">
      <c r="A9" s="20"/>
      <c r="B9" s="19"/>
      <c r="C9" s="31"/>
      <c r="D9" s="36"/>
      <c r="E9" s="38"/>
      <c r="F9" s="37"/>
      <c r="G9" s="37"/>
      <c r="H9" s="44"/>
      <c r="I9" s="44"/>
      <c r="J9" s="50" t="s">
        <v>355</v>
      </c>
    </row>
    <row r="10" spans="1:10" x14ac:dyDescent="0.2">
      <c r="B10" s="18" t="s">
        <v>48</v>
      </c>
      <c r="C10" s="30" t="s">
        <v>356</v>
      </c>
      <c r="D10" s="21" t="s">
        <v>30</v>
      </c>
      <c r="E10" s="65">
        <v>1.7361111111111112E-2</v>
      </c>
      <c r="F10" s="65"/>
      <c r="G10" s="22"/>
      <c r="H10" s="66"/>
      <c r="I10" s="66">
        <v>1.4583333333333332E-2</v>
      </c>
      <c r="J10" s="49" t="s">
        <v>358</v>
      </c>
    </row>
    <row r="11" spans="1:10" ht="16" thickBot="1" x14ac:dyDescent="0.25">
      <c r="B11" s="19"/>
      <c r="C11" s="31"/>
      <c r="D11" s="36"/>
      <c r="E11" s="38"/>
      <c r="F11" s="38"/>
      <c r="G11" s="37"/>
      <c r="H11" s="44"/>
      <c r="I11" s="44"/>
      <c r="J11" s="50" t="s">
        <v>364</v>
      </c>
    </row>
    <row r="12" spans="1:10" x14ac:dyDescent="0.2">
      <c r="B12" s="18" t="s">
        <v>48</v>
      </c>
      <c r="C12" s="30" t="s">
        <v>359</v>
      </c>
      <c r="D12" s="21" t="s">
        <v>30</v>
      </c>
      <c r="E12" s="65"/>
      <c r="F12" s="65"/>
      <c r="G12" s="22"/>
      <c r="H12" s="66">
        <v>2.9861111111111113E-2</v>
      </c>
      <c r="I12" s="66"/>
      <c r="J12" s="49" t="s">
        <v>588</v>
      </c>
    </row>
    <row r="13" spans="1:10" ht="16" thickBot="1" x14ac:dyDescent="0.25">
      <c r="B13" s="19"/>
      <c r="C13" s="31"/>
      <c r="D13" s="36"/>
      <c r="E13" s="38"/>
      <c r="F13" s="37"/>
      <c r="G13" s="37"/>
      <c r="H13" s="44"/>
      <c r="I13" s="44"/>
      <c r="J13" s="50"/>
    </row>
    <row r="14" spans="1:10" x14ac:dyDescent="0.2">
      <c r="B14" s="18" t="s">
        <v>48</v>
      </c>
      <c r="C14" s="30" t="s">
        <v>361</v>
      </c>
      <c r="D14" s="21" t="s">
        <v>30</v>
      </c>
      <c r="E14" s="65"/>
      <c r="F14" s="65"/>
      <c r="G14" s="22"/>
      <c r="H14" s="66"/>
      <c r="I14" s="66"/>
      <c r="J14" s="49" t="s">
        <v>362</v>
      </c>
    </row>
    <row r="15" spans="1:10" ht="16" thickBot="1" x14ac:dyDescent="0.25">
      <c r="B15" s="19"/>
      <c r="C15" s="31"/>
      <c r="D15" s="36"/>
      <c r="E15" s="38"/>
      <c r="F15" s="37"/>
      <c r="G15" s="37"/>
      <c r="H15" s="44"/>
      <c r="I15" s="44"/>
      <c r="J15" s="50"/>
    </row>
    <row r="16" spans="1:10" x14ac:dyDescent="0.2">
      <c r="B16" s="18" t="s">
        <v>48</v>
      </c>
      <c r="C16" s="30" t="s">
        <v>363</v>
      </c>
      <c r="D16" s="21" t="s">
        <v>30</v>
      </c>
      <c r="E16" s="65">
        <v>1.8055555555555557E-2</v>
      </c>
      <c r="F16" s="65"/>
      <c r="G16" s="22"/>
      <c r="H16" s="66"/>
      <c r="I16" s="66"/>
      <c r="J16" s="49" t="s">
        <v>365</v>
      </c>
    </row>
    <row r="17" spans="2:10" ht="16" thickBot="1" x14ac:dyDescent="0.25">
      <c r="B17" s="19"/>
      <c r="C17" s="31"/>
      <c r="D17" s="36"/>
      <c r="E17" s="38"/>
      <c r="F17" s="38"/>
      <c r="G17" s="37"/>
      <c r="H17" s="44"/>
      <c r="I17" s="44"/>
      <c r="J17" s="50"/>
    </row>
    <row r="18" spans="2:10" x14ac:dyDescent="0.2">
      <c r="B18" s="18" t="s">
        <v>48</v>
      </c>
      <c r="C18" s="30" t="s">
        <v>366</v>
      </c>
      <c r="D18" s="21" t="s">
        <v>30</v>
      </c>
      <c r="E18" s="65">
        <v>3.6805555555555557E-2</v>
      </c>
      <c r="F18" s="65"/>
      <c r="G18" s="22"/>
      <c r="H18" s="66"/>
      <c r="I18" s="66"/>
      <c r="J18" s="49" t="s">
        <v>367</v>
      </c>
    </row>
    <row r="19" spans="2:10" ht="16" thickBot="1" x14ac:dyDescent="0.25">
      <c r="B19" s="19"/>
      <c r="C19" s="31"/>
      <c r="D19" s="36"/>
      <c r="E19" s="38"/>
      <c r="F19" s="38"/>
      <c r="G19" s="37"/>
      <c r="H19" s="44"/>
      <c r="I19" s="44"/>
      <c r="J19" s="50"/>
    </row>
    <row r="20" spans="2:10" x14ac:dyDescent="0.2">
      <c r="B20" s="18" t="s">
        <v>48</v>
      </c>
      <c r="C20" s="30" t="s">
        <v>368</v>
      </c>
      <c r="D20" s="21" t="s">
        <v>30</v>
      </c>
      <c r="E20" s="65">
        <v>0.10416666666666667</v>
      </c>
      <c r="F20" s="65"/>
      <c r="G20" s="22"/>
      <c r="H20" s="66"/>
      <c r="I20" s="66"/>
      <c r="J20" s="49" t="s">
        <v>369</v>
      </c>
    </row>
    <row r="21" spans="2:10" ht="16" thickBot="1" x14ac:dyDescent="0.25">
      <c r="B21" s="19"/>
      <c r="C21" s="31"/>
      <c r="D21" s="36"/>
      <c r="E21" s="38"/>
      <c r="F21" s="38"/>
      <c r="G21" s="37"/>
      <c r="H21" s="44"/>
      <c r="I21" s="44"/>
      <c r="J21" s="50"/>
    </row>
    <row r="22" spans="2:10" x14ac:dyDescent="0.2">
      <c r="B22" s="18" t="s">
        <v>48</v>
      </c>
      <c r="C22" s="30" t="s">
        <v>370</v>
      </c>
      <c r="D22" s="21" t="s">
        <v>30</v>
      </c>
      <c r="E22" s="65"/>
      <c r="F22" s="65"/>
      <c r="G22" s="22"/>
      <c r="H22" s="66"/>
      <c r="I22" s="66"/>
      <c r="J22" s="49" t="s">
        <v>360</v>
      </c>
    </row>
    <row r="23" spans="2:10" ht="16" thickBot="1" x14ac:dyDescent="0.25">
      <c r="B23" s="19"/>
      <c r="C23" s="31"/>
      <c r="D23" s="36"/>
      <c r="E23" s="38"/>
      <c r="F23" s="37"/>
      <c r="G23" s="37"/>
      <c r="H23" s="44"/>
      <c r="I23" s="44"/>
      <c r="J23" s="50"/>
    </row>
    <row r="24" spans="2:10" x14ac:dyDescent="0.2">
      <c r="B24" s="18" t="s">
        <v>48</v>
      </c>
      <c r="C24" s="30" t="s">
        <v>371</v>
      </c>
      <c r="D24" s="21" t="s">
        <v>30</v>
      </c>
      <c r="E24" s="65">
        <v>1.6666666666666666E-2</v>
      </c>
      <c r="F24" s="65"/>
      <c r="G24" s="22"/>
      <c r="H24" s="66">
        <v>2.4305555555555556E-2</v>
      </c>
      <c r="I24" s="66"/>
      <c r="J24" s="49" t="s">
        <v>372</v>
      </c>
    </row>
    <row r="25" spans="2:10" ht="16" thickBot="1" x14ac:dyDescent="0.25">
      <c r="B25" s="19"/>
      <c r="C25" s="31"/>
      <c r="D25" s="36"/>
      <c r="E25" s="38"/>
      <c r="F25" s="38"/>
      <c r="G25" s="37"/>
      <c r="H25" s="44"/>
      <c r="I25" s="44"/>
      <c r="J25" s="50"/>
    </row>
    <row r="26" spans="2:10" x14ac:dyDescent="0.2">
      <c r="B26" s="18" t="s">
        <v>48</v>
      </c>
      <c r="C26" s="30" t="s">
        <v>373</v>
      </c>
      <c r="D26" s="21" t="s">
        <v>30</v>
      </c>
      <c r="E26" s="65"/>
      <c r="F26" s="65"/>
      <c r="G26" s="22"/>
      <c r="H26" s="66">
        <v>2.8472222222222222E-2</v>
      </c>
      <c r="I26" s="66"/>
      <c r="J26" s="49" t="s">
        <v>362</v>
      </c>
    </row>
    <row r="27" spans="2:10" ht="16" thickBot="1" x14ac:dyDescent="0.25">
      <c r="B27" s="19"/>
      <c r="C27" s="31"/>
      <c r="D27" s="36"/>
      <c r="E27" s="38"/>
      <c r="F27" s="37"/>
      <c r="G27" s="37"/>
      <c r="H27" s="44"/>
      <c r="I27" s="44"/>
      <c r="J27" s="50"/>
    </row>
    <row r="28" spans="2:10" x14ac:dyDescent="0.2">
      <c r="B28" s="18" t="s">
        <v>48</v>
      </c>
      <c r="C28" s="30" t="s">
        <v>374</v>
      </c>
      <c r="D28" s="21" t="s">
        <v>30</v>
      </c>
      <c r="E28" s="65">
        <v>3.4722222222222224E-2</v>
      </c>
      <c r="F28" s="65"/>
      <c r="G28" s="22"/>
      <c r="H28" s="66">
        <v>3.6111111111111115E-2</v>
      </c>
      <c r="I28" s="66"/>
      <c r="J28" s="49" t="s">
        <v>375</v>
      </c>
    </row>
    <row r="29" spans="2:10" ht="16" thickBot="1" x14ac:dyDescent="0.25">
      <c r="B29" s="19"/>
      <c r="C29" s="31"/>
      <c r="D29" s="36"/>
      <c r="E29" s="38"/>
      <c r="F29" s="38"/>
      <c r="G29" s="37"/>
      <c r="H29" s="44"/>
      <c r="I29" s="44"/>
      <c r="J29" s="50"/>
    </row>
    <row r="30" spans="2:10" x14ac:dyDescent="0.2">
      <c r="B30" s="18" t="s">
        <v>376</v>
      </c>
      <c r="C30" s="30" t="s">
        <v>374</v>
      </c>
      <c r="D30" s="21" t="s">
        <v>30</v>
      </c>
      <c r="E30" s="65">
        <v>1.8055555555555557E-2</v>
      </c>
      <c r="F30" s="65"/>
      <c r="G30" s="22"/>
      <c r="H30" s="66" t="s">
        <v>377</v>
      </c>
      <c r="I30" s="66"/>
      <c r="J30" s="49" t="s">
        <v>378</v>
      </c>
    </row>
    <row r="31" spans="2:10" ht="16" thickBot="1" x14ac:dyDescent="0.25">
      <c r="B31" s="19"/>
      <c r="C31" s="31"/>
      <c r="D31" s="36"/>
      <c r="E31" s="38"/>
      <c r="F31" s="37"/>
      <c r="G31" s="37"/>
      <c r="H31" s="44"/>
      <c r="I31" s="44"/>
      <c r="J31" s="50"/>
    </row>
    <row r="32" spans="2:10" x14ac:dyDescent="0.2">
      <c r="B32" s="18" t="s">
        <v>379</v>
      </c>
      <c r="C32" s="30" t="s">
        <v>380</v>
      </c>
      <c r="D32" s="21" t="s">
        <v>30</v>
      </c>
      <c r="E32" s="65"/>
      <c r="F32" s="65"/>
      <c r="G32" s="22"/>
      <c r="H32" s="66"/>
      <c r="I32" s="66" t="s">
        <v>381</v>
      </c>
      <c r="J32" s="49" t="s">
        <v>362</v>
      </c>
    </row>
    <row r="33" spans="2:10" ht="16" thickBot="1" x14ac:dyDescent="0.25">
      <c r="B33" s="19"/>
      <c r="C33" s="31"/>
      <c r="D33" s="36"/>
      <c r="E33" s="38"/>
      <c r="F33" s="37"/>
      <c r="G33" s="37"/>
      <c r="H33" s="44"/>
      <c r="I33" s="44"/>
      <c r="J33" s="50"/>
    </row>
    <row r="34" spans="2:10" x14ac:dyDescent="0.2">
      <c r="B34" s="18" t="s">
        <v>379</v>
      </c>
      <c r="C34" s="30" t="s">
        <v>382</v>
      </c>
      <c r="D34" s="21" t="s">
        <v>30</v>
      </c>
      <c r="E34" s="65">
        <v>2.013888888888889E-2</v>
      </c>
      <c r="F34" s="65"/>
      <c r="G34" s="22"/>
      <c r="H34" s="66"/>
      <c r="I34" s="66"/>
      <c r="J34" s="49" t="s">
        <v>365</v>
      </c>
    </row>
    <row r="35" spans="2:10" ht="16" thickBot="1" x14ac:dyDescent="0.25">
      <c r="B35" s="19"/>
      <c r="C35" s="31"/>
      <c r="D35" s="36"/>
      <c r="E35" s="38"/>
      <c r="F35" s="38"/>
      <c r="G35" s="37"/>
      <c r="H35" s="44"/>
      <c r="I35" s="44"/>
      <c r="J35" s="50"/>
    </row>
    <row r="36" spans="2:10" x14ac:dyDescent="0.2">
      <c r="B36" s="18" t="s">
        <v>379</v>
      </c>
      <c r="C36" s="30" t="s">
        <v>383</v>
      </c>
      <c r="D36" s="21" t="s">
        <v>30</v>
      </c>
      <c r="E36" s="65"/>
      <c r="F36" s="65"/>
      <c r="G36" s="22"/>
      <c r="H36" s="66"/>
      <c r="I36" s="66"/>
      <c r="J36" s="49" t="s">
        <v>362</v>
      </c>
    </row>
    <row r="37" spans="2:10" ht="16" thickBot="1" x14ac:dyDescent="0.25">
      <c r="B37" s="19"/>
      <c r="C37" s="31"/>
      <c r="D37" s="36"/>
      <c r="E37" s="38"/>
      <c r="F37" s="37"/>
      <c r="G37" s="37"/>
      <c r="H37" s="44"/>
      <c r="I37" s="44"/>
      <c r="J37" s="50"/>
    </row>
    <row r="38" spans="2:10" x14ac:dyDescent="0.2">
      <c r="B38" s="18" t="s">
        <v>385</v>
      </c>
      <c r="C38" s="30" t="s">
        <v>384</v>
      </c>
      <c r="D38" s="21" t="s">
        <v>30</v>
      </c>
      <c r="E38" s="65" t="s">
        <v>408</v>
      </c>
      <c r="F38" s="65"/>
      <c r="G38" s="22"/>
      <c r="H38" s="66"/>
      <c r="I38" s="66"/>
      <c r="J38" s="49"/>
    </row>
    <row r="39" spans="2:10" ht="16" thickBot="1" x14ac:dyDescent="0.25">
      <c r="B39" s="19"/>
      <c r="C39" s="31"/>
      <c r="D39" s="36"/>
      <c r="E39" s="38"/>
      <c r="F39" s="37"/>
      <c r="G39" s="37"/>
      <c r="H39" s="44"/>
      <c r="I39" s="44"/>
      <c r="J39" s="50"/>
    </row>
    <row r="40" spans="2:10" x14ac:dyDescent="0.2">
      <c r="B40" s="18" t="s">
        <v>385</v>
      </c>
      <c r="C40" s="30" t="s">
        <v>409</v>
      </c>
      <c r="D40" s="21" t="s">
        <v>30</v>
      </c>
      <c r="E40" s="65"/>
      <c r="F40" s="65"/>
      <c r="G40" s="22"/>
      <c r="H40" s="66"/>
      <c r="I40" s="66"/>
      <c r="J40" s="79" t="s">
        <v>411</v>
      </c>
    </row>
    <row r="41" spans="2:10" ht="16" thickBot="1" x14ac:dyDescent="0.25">
      <c r="B41" s="19"/>
      <c r="C41" s="31"/>
      <c r="D41" s="36"/>
      <c r="E41" s="38"/>
      <c r="F41" s="37"/>
      <c r="G41" s="37"/>
      <c r="H41" s="44"/>
      <c r="I41" s="44"/>
      <c r="J41" s="79" t="s">
        <v>412</v>
      </c>
    </row>
    <row r="42" spans="2:10" x14ac:dyDescent="0.2">
      <c r="B42" s="18" t="s">
        <v>385</v>
      </c>
      <c r="C42" s="30" t="s">
        <v>410</v>
      </c>
      <c r="D42" s="21" t="s">
        <v>30</v>
      </c>
      <c r="E42" s="65"/>
      <c r="F42" s="65"/>
      <c r="G42" s="22"/>
      <c r="H42" s="66">
        <v>1.7361111111111112E-2</v>
      </c>
      <c r="I42" s="66"/>
      <c r="J42" s="79" t="s">
        <v>413</v>
      </c>
    </row>
    <row r="43" spans="2:10" ht="16" thickBot="1" x14ac:dyDescent="0.25">
      <c r="B43" s="19"/>
      <c r="C43" s="31"/>
      <c r="D43" s="36"/>
      <c r="E43" s="38"/>
      <c r="F43" s="37"/>
      <c r="G43" s="37"/>
      <c r="H43" s="44"/>
      <c r="I43" s="44"/>
      <c r="J43" s="79" t="s">
        <v>414</v>
      </c>
    </row>
    <row r="44" spans="2:10" x14ac:dyDescent="0.2">
      <c r="B44" s="18" t="s">
        <v>385</v>
      </c>
      <c r="C44" s="30" t="s">
        <v>386</v>
      </c>
      <c r="D44" s="21" t="s">
        <v>30</v>
      </c>
      <c r="E44" s="65">
        <v>3.5416666666666666E-2</v>
      </c>
      <c r="F44" s="65"/>
      <c r="G44" s="22"/>
      <c r="H44" s="66"/>
      <c r="I44" s="66"/>
      <c r="J44" s="49" t="s">
        <v>415</v>
      </c>
    </row>
    <row r="45" spans="2:10" ht="16" thickBot="1" x14ac:dyDescent="0.25">
      <c r="B45" s="19"/>
      <c r="C45" s="31"/>
      <c r="D45" s="36"/>
      <c r="E45" s="38"/>
      <c r="F45" s="37"/>
      <c r="G45" s="37"/>
      <c r="H45" s="44"/>
      <c r="I45" s="44"/>
      <c r="J45" s="50"/>
    </row>
    <row r="46" spans="2:10" x14ac:dyDescent="0.2">
      <c r="B46" s="18" t="s">
        <v>388</v>
      </c>
      <c r="C46" s="30" t="s">
        <v>387</v>
      </c>
      <c r="D46" s="21" t="s">
        <v>30</v>
      </c>
      <c r="E46" s="65">
        <v>5.2777777777777778E-2</v>
      </c>
      <c r="F46" s="65"/>
      <c r="G46" s="65"/>
      <c r="H46" s="66">
        <v>2.4999999999999998E-2</v>
      </c>
      <c r="I46" s="66"/>
      <c r="J46" s="49" t="s">
        <v>416</v>
      </c>
    </row>
    <row r="47" spans="2:10" ht="16" thickBot="1" x14ac:dyDescent="0.25">
      <c r="B47" s="19"/>
      <c r="C47" s="31"/>
      <c r="D47" s="36"/>
      <c r="E47" s="38"/>
      <c r="F47" s="37"/>
      <c r="G47" s="37"/>
      <c r="H47" s="44"/>
      <c r="I47" s="44"/>
      <c r="J47" s="50"/>
    </row>
    <row r="48" spans="2:10" x14ac:dyDescent="0.2">
      <c r="B48" s="18" t="s">
        <v>390</v>
      </c>
      <c r="C48" s="30" t="s">
        <v>389</v>
      </c>
      <c r="D48" s="21" t="s">
        <v>30</v>
      </c>
      <c r="E48" s="65" t="s">
        <v>418</v>
      </c>
      <c r="F48" s="65">
        <v>4.8611111111111112E-2</v>
      </c>
      <c r="G48" s="22"/>
      <c r="H48" s="66"/>
      <c r="I48" s="66"/>
      <c r="J48" s="49" t="s">
        <v>417</v>
      </c>
    </row>
    <row r="49" spans="2:10" ht="16" thickBot="1" x14ac:dyDescent="0.25">
      <c r="B49" s="19"/>
      <c r="C49" s="31"/>
      <c r="D49" s="36"/>
      <c r="E49" s="38"/>
      <c r="F49" s="37"/>
      <c r="G49" s="37"/>
      <c r="H49" s="44"/>
      <c r="I49" s="44"/>
      <c r="J49" s="50"/>
    </row>
    <row r="50" spans="2:10" x14ac:dyDescent="0.2">
      <c r="B50" s="18" t="s">
        <v>390</v>
      </c>
      <c r="C50" s="30" t="s">
        <v>391</v>
      </c>
      <c r="D50" s="21" t="s">
        <v>30</v>
      </c>
      <c r="E50" s="65">
        <v>2.9166666666666664E-2</v>
      </c>
      <c r="F50" s="65"/>
      <c r="G50" s="22"/>
      <c r="H50" s="66"/>
      <c r="I50" s="66"/>
      <c r="J50" s="49" t="s">
        <v>417</v>
      </c>
    </row>
    <row r="51" spans="2:10" ht="16" thickBot="1" x14ac:dyDescent="0.25">
      <c r="B51" s="19"/>
      <c r="C51" s="31"/>
      <c r="D51" s="36"/>
      <c r="E51" s="38"/>
      <c r="F51" s="37"/>
      <c r="G51" s="37"/>
      <c r="H51" s="44"/>
      <c r="I51" s="44"/>
      <c r="J51" s="50"/>
    </row>
    <row r="52" spans="2:10" x14ac:dyDescent="0.2">
      <c r="B52" s="18" t="s">
        <v>390</v>
      </c>
      <c r="C52" s="30" t="s">
        <v>392</v>
      </c>
      <c r="D52" s="21" t="s">
        <v>30</v>
      </c>
      <c r="E52" s="65"/>
      <c r="F52" s="65"/>
      <c r="G52" s="22"/>
      <c r="H52" s="66" t="s">
        <v>419</v>
      </c>
      <c r="I52" s="66"/>
      <c r="J52" s="49" t="s">
        <v>362</v>
      </c>
    </row>
    <row r="53" spans="2:10" ht="16" thickBot="1" x14ac:dyDescent="0.25">
      <c r="B53" s="19"/>
      <c r="C53" s="31"/>
      <c r="D53" s="36"/>
      <c r="E53" s="38"/>
      <c r="F53" s="37"/>
      <c r="G53" s="37"/>
      <c r="H53" s="44"/>
      <c r="I53" s="44"/>
      <c r="J53" s="50"/>
    </row>
    <row r="54" spans="2:10" x14ac:dyDescent="0.2">
      <c r="B54" s="18" t="s">
        <v>390</v>
      </c>
      <c r="C54" s="30" t="s">
        <v>393</v>
      </c>
      <c r="D54" s="21" t="s">
        <v>30</v>
      </c>
      <c r="E54" s="65">
        <v>1.3888888888888888E-2</v>
      </c>
      <c r="F54" s="65"/>
      <c r="G54" s="22"/>
      <c r="H54" s="66"/>
      <c r="I54" s="66"/>
      <c r="J54" s="49"/>
    </row>
    <row r="55" spans="2:10" ht="16" thickBot="1" x14ac:dyDescent="0.25">
      <c r="B55" s="19"/>
      <c r="C55" s="31"/>
      <c r="D55" s="36"/>
      <c r="E55" s="38"/>
      <c r="F55" s="38"/>
      <c r="G55" s="37"/>
      <c r="H55" s="44"/>
      <c r="I55" s="44"/>
      <c r="J55" s="50"/>
    </row>
    <row r="56" spans="2:10" x14ac:dyDescent="0.2">
      <c r="B56" s="18" t="s">
        <v>390</v>
      </c>
      <c r="C56" s="30" t="s">
        <v>394</v>
      </c>
      <c r="D56" s="21" t="s">
        <v>30</v>
      </c>
      <c r="E56" s="65">
        <v>3.6805555555555557E-2</v>
      </c>
      <c r="F56" s="65"/>
      <c r="G56" s="65"/>
      <c r="H56" s="66"/>
      <c r="I56" s="66">
        <v>4.5138888888888888E-2</v>
      </c>
      <c r="J56" s="49" t="s">
        <v>420</v>
      </c>
    </row>
    <row r="57" spans="2:10" ht="16" thickBot="1" x14ac:dyDescent="0.25">
      <c r="B57" s="19"/>
      <c r="C57" s="31"/>
      <c r="D57" s="36"/>
      <c r="E57" s="38"/>
      <c r="F57" s="37"/>
      <c r="G57" s="37"/>
      <c r="H57" s="44"/>
      <c r="I57" s="44"/>
      <c r="J57" s="50" t="s">
        <v>421</v>
      </c>
    </row>
    <row r="58" spans="2:10" x14ac:dyDescent="0.2">
      <c r="B58" s="18" t="s">
        <v>395</v>
      </c>
      <c r="C58" s="30" t="s">
        <v>153</v>
      </c>
      <c r="D58" s="21" t="s">
        <v>30</v>
      </c>
      <c r="E58" s="65">
        <v>8.0555555555555561E-2</v>
      </c>
      <c r="F58" s="65"/>
      <c r="G58" s="65"/>
      <c r="H58" s="66"/>
      <c r="I58" s="66">
        <v>9.1666666666666674E-2</v>
      </c>
      <c r="J58" s="49" t="s">
        <v>422</v>
      </c>
    </row>
    <row r="59" spans="2:10" ht="16" thickBot="1" x14ac:dyDescent="0.25">
      <c r="B59" s="19"/>
      <c r="C59" s="31"/>
      <c r="D59" s="36"/>
      <c r="E59" s="38"/>
      <c r="F59" s="37"/>
      <c r="G59" s="37"/>
      <c r="H59" s="44"/>
      <c r="I59" s="44"/>
      <c r="J59" s="50"/>
    </row>
    <row r="60" spans="2:10" x14ac:dyDescent="0.2">
      <c r="B60" s="18" t="s">
        <v>376</v>
      </c>
      <c r="C60" s="30" t="s">
        <v>396</v>
      </c>
      <c r="D60" s="21" t="s">
        <v>30</v>
      </c>
      <c r="E60" s="65"/>
      <c r="F60" s="65"/>
      <c r="G60" s="22"/>
      <c r="H60" s="66"/>
      <c r="I60" s="66"/>
      <c r="J60" s="49" t="s">
        <v>362</v>
      </c>
    </row>
    <row r="61" spans="2:10" ht="16" thickBot="1" x14ac:dyDescent="0.25">
      <c r="B61" s="19"/>
      <c r="C61" s="31"/>
      <c r="D61" s="36"/>
      <c r="E61" s="38"/>
      <c r="F61" s="37"/>
      <c r="G61" s="37"/>
      <c r="H61" s="44"/>
      <c r="I61" s="44"/>
      <c r="J61" s="50"/>
    </row>
    <row r="62" spans="2:10" x14ac:dyDescent="0.2">
      <c r="B62" s="18" t="s">
        <v>376</v>
      </c>
      <c r="C62" s="30" t="s">
        <v>397</v>
      </c>
      <c r="D62" s="21" t="s">
        <v>30</v>
      </c>
      <c r="E62" s="65">
        <v>5.5555555555555552E-2</v>
      </c>
      <c r="F62" s="65"/>
      <c r="G62" s="22"/>
      <c r="H62" s="66">
        <v>7.6388888888888886E-3</v>
      </c>
      <c r="I62" s="66"/>
      <c r="J62" s="49"/>
    </row>
    <row r="63" spans="2:10" ht="16" thickBot="1" x14ac:dyDescent="0.25">
      <c r="B63" s="19"/>
      <c r="C63" s="31"/>
      <c r="D63" s="36"/>
      <c r="E63" s="38"/>
      <c r="F63" s="37"/>
      <c r="G63" s="37"/>
      <c r="H63" s="44"/>
      <c r="I63" s="44"/>
      <c r="J63" s="50"/>
    </row>
    <row r="64" spans="2:10" x14ac:dyDescent="0.2">
      <c r="B64" s="18" t="s">
        <v>376</v>
      </c>
      <c r="C64" s="30" t="s">
        <v>398</v>
      </c>
      <c r="D64" s="21" t="s">
        <v>30</v>
      </c>
      <c r="E64" s="65" t="s">
        <v>423</v>
      </c>
      <c r="F64" s="65"/>
      <c r="G64" s="22"/>
      <c r="H64" s="66"/>
      <c r="I64" s="66"/>
      <c r="J64" s="49"/>
    </row>
    <row r="65" spans="2:10" ht="16" thickBot="1" x14ac:dyDescent="0.25">
      <c r="B65" s="19"/>
      <c r="C65" s="31"/>
      <c r="D65" s="36"/>
      <c r="E65" s="38"/>
      <c r="F65" s="37"/>
      <c r="G65" s="37"/>
      <c r="H65" s="44"/>
      <c r="I65" s="44"/>
      <c r="J65" s="50"/>
    </row>
    <row r="66" spans="2:10" x14ac:dyDescent="0.2">
      <c r="B66" s="18" t="s">
        <v>376</v>
      </c>
      <c r="C66" s="30" t="s">
        <v>399</v>
      </c>
      <c r="D66" s="21" t="s">
        <v>30</v>
      </c>
      <c r="E66" s="65"/>
      <c r="F66" s="65"/>
      <c r="G66" s="22"/>
      <c r="H66" s="66" t="s">
        <v>424</v>
      </c>
      <c r="I66" s="66"/>
      <c r="J66" s="49" t="s">
        <v>425</v>
      </c>
    </row>
    <row r="67" spans="2:10" ht="16" thickBot="1" x14ac:dyDescent="0.25">
      <c r="B67" s="19"/>
      <c r="C67" s="31"/>
      <c r="D67" s="36"/>
      <c r="E67" s="38"/>
      <c r="F67" s="37"/>
      <c r="G67" s="37"/>
      <c r="H67" s="44"/>
      <c r="I67" s="44"/>
      <c r="J67" s="50"/>
    </row>
    <row r="68" spans="2:10" x14ac:dyDescent="0.2">
      <c r="B68" s="18" t="s">
        <v>403</v>
      </c>
      <c r="C68" s="30" t="s">
        <v>400</v>
      </c>
      <c r="D68" s="21" t="s">
        <v>30</v>
      </c>
      <c r="E68" s="65"/>
      <c r="F68" s="65"/>
      <c r="G68" s="22"/>
      <c r="H68" s="66"/>
      <c r="I68" s="66"/>
      <c r="J68" s="49" t="s">
        <v>426</v>
      </c>
    </row>
    <row r="69" spans="2:10" ht="16" thickBot="1" x14ac:dyDescent="0.25">
      <c r="B69" s="19"/>
      <c r="C69" s="31"/>
      <c r="D69" s="36"/>
      <c r="E69" s="38"/>
      <c r="F69" s="37"/>
      <c r="G69" s="37"/>
      <c r="H69" s="44"/>
      <c r="I69" s="44"/>
      <c r="J69" s="50"/>
    </row>
    <row r="70" spans="2:10" x14ac:dyDescent="0.2">
      <c r="B70" s="18" t="s">
        <v>403</v>
      </c>
      <c r="C70" s="30" t="s">
        <v>401</v>
      </c>
      <c r="D70" s="21" t="s">
        <v>30</v>
      </c>
      <c r="E70" s="65">
        <v>0</v>
      </c>
      <c r="F70" s="65"/>
      <c r="G70" s="22"/>
      <c r="H70" s="66"/>
      <c r="I70" s="66"/>
      <c r="J70" s="49" t="s">
        <v>427</v>
      </c>
    </row>
    <row r="71" spans="2:10" ht="16" thickBot="1" x14ac:dyDescent="0.25">
      <c r="B71" s="19"/>
      <c r="C71" s="31"/>
      <c r="D71" s="36"/>
      <c r="E71" s="38"/>
      <c r="F71" s="37"/>
      <c r="G71" s="37"/>
      <c r="H71" s="44"/>
      <c r="I71" s="44"/>
      <c r="J71" s="50"/>
    </row>
    <row r="72" spans="2:10" x14ac:dyDescent="0.2">
      <c r="B72" s="18" t="s">
        <v>403</v>
      </c>
      <c r="C72" s="30" t="s">
        <v>402</v>
      </c>
      <c r="D72" s="21" t="s">
        <v>30</v>
      </c>
      <c r="E72" s="65">
        <v>0</v>
      </c>
      <c r="F72" s="65"/>
      <c r="G72" s="22"/>
      <c r="H72" s="66"/>
      <c r="I72" s="66"/>
      <c r="J72" s="49" t="s">
        <v>427</v>
      </c>
    </row>
    <row r="73" spans="2:10" ht="16" thickBot="1" x14ac:dyDescent="0.25">
      <c r="B73" s="19"/>
      <c r="C73" s="31"/>
      <c r="D73" s="36"/>
      <c r="E73" s="38"/>
      <c r="F73" s="37"/>
      <c r="G73" s="37"/>
      <c r="H73" s="44"/>
      <c r="I73" s="44"/>
      <c r="J73" s="50"/>
    </row>
    <row r="74" spans="2:10" x14ac:dyDescent="0.2">
      <c r="B74" s="18" t="s">
        <v>48</v>
      </c>
      <c r="C74" s="30" t="s">
        <v>404</v>
      </c>
      <c r="D74" s="21" t="s">
        <v>30</v>
      </c>
      <c r="E74" s="65">
        <v>4.4444444444444446E-2</v>
      </c>
      <c r="F74" s="65"/>
      <c r="G74" s="22"/>
      <c r="H74" s="66"/>
      <c r="I74" s="66"/>
      <c r="J74" s="49" t="s">
        <v>429</v>
      </c>
    </row>
    <row r="75" spans="2:10" ht="16" thickBot="1" x14ac:dyDescent="0.25">
      <c r="B75" s="19"/>
      <c r="C75" s="31"/>
      <c r="D75" s="36"/>
      <c r="E75" s="38"/>
      <c r="F75" s="37"/>
      <c r="G75" s="37"/>
      <c r="H75" s="44"/>
      <c r="I75" s="44"/>
      <c r="J75" s="50"/>
    </row>
    <row r="76" spans="2:10" x14ac:dyDescent="0.2">
      <c r="B76" s="18" t="s">
        <v>405</v>
      </c>
      <c r="C76" s="30" t="s">
        <v>404</v>
      </c>
      <c r="D76" s="21" t="s">
        <v>30</v>
      </c>
      <c r="E76" s="65">
        <v>8.2638888888888887E-2</v>
      </c>
      <c r="F76" s="65"/>
      <c r="G76" s="22"/>
      <c r="H76" s="66"/>
      <c r="I76" s="66"/>
      <c r="J76" s="49" t="s">
        <v>428</v>
      </c>
    </row>
    <row r="77" spans="2:10" ht="16" thickBot="1" x14ac:dyDescent="0.25">
      <c r="B77" s="19"/>
      <c r="C77" s="31"/>
      <c r="D77" s="36"/>
      <c r="E77" s="38"/>
      <c r="F77" s="37"/>
      <c r="G77" s="37"/>
      <c r="H77" s="44"/>
      <c r="I77" s="44"/>
      <c r="J77" s="50"/>
    </row>
    <row r="78" spans="2:10" x14ac:dyDescent="0.2">
      <c r="B78" s="18" t="s">
        <v>405</v>
      </c>
      <c r="C78" s="30" t="s">
        <v>406</v>
      </c>
      <c r="D78" s="21" t="s">
        <v>30</v>
      </c>
      <c r="E78" s="65">
        <v>1.0416666666666666E-2</v>
      </c>
      <c r="F78" s="65"/>
      <c r="G78" s="22"/>
      <c r="H78" s="66"/>
      <c r="I78" s="66"/>
      <c r="J78" s="49" t="s">
        <v>587</v>
      </c>
    </row>
    <row r="79" spans="2:10" ht="16" thickBot="1" x14ac:dyDescent="0.25">
      <c r="B79" s="19"/>
      <c r="C79" s="31" t="s">
        <v>407</v>
      </c>
      <c r="D79" s="36"/>
      <c r="E79" s="38"/>
      <c r="F79" s="37"/>
      <c r="G79" s="37"/>
      <c r="H79" s="44"/>
      <c r="I79" s="44"/>
      <c r="J79" s="50" t="s">
        <v>430</v>
      </c>
    </row>
    <row r="80" spans="2:10" x14ac:dyDescent="0.2">
      <c r="B80" s="18"/>
      <c r="C80" s="30"/>
      <c r="D80" s="21"/>
      <c r="E80" s="65"/>
      <c r="F80" s="65"/>
      <c r="G80" s="22"/>
      <c r="H80" s="66"/>
      <c r="I80" s="66"/>
      <c r="J80" s="49"/>
    </row>
    <row r="81" spans="2:10" ht="16" thickBot="1" x14ac:dyDescent="0.25">
      <c r="B81" s="19"/>
      <c r="C81" s="31"/>
      <c r="D81" s="36"/>
      <c r="E81" s="38"/>
      <c r="F81" s="37"/>
      <c r="G81" s="37"/>
      <c r="H81" s="44"/>
      <c r="I81" s="44"/>
      <c r="J81" s="50"/>
    </row>
    <row r="82" spans="2:10" x14ac:dyDescent="0.2">
      <c r="B82" s="18"/>
      <c r="C82" s="30"/>
      <c r="D82" s="21"/>
      <c r="E82" s="65"/>
      <c r="F82" s="65"/>
      <c r="G82" s="22"/>
      <c r="H82" s="66"/>
      <c r="I82" s="66"/>
      <c r="J82" s="49"/>
    </row>
    <row r="83" spans="2:10" ht="16" thickBot="1" x14ac:dyDescent="0.25">
      <c r="B83" s="19"/>
      <c r="C83" s="31"/>
      <c r="D83" s="36"/>
      <c r="E83" s="38"/>
      <c r="F83" s="37"/>
      <c r="G83" s="37"/>
      <c r="H83" s="44"/>
      <c r="I83" s="44"/>
      <c r="J83" s="50"/>
    </row>
    <row r="84" spans="2:10" x14ac:dyDescent="0.2">
      <c r="B84" s="18"/>
      <c r="C84" s="30"/>
      <c r="D84" s="21"/>
      <c r="E84" s="65"/>
      <c r="F84" s="65"/>
      <c r="G84" s="22"/>
      <c r="H84" s="66"/>
      <c r="I84" s="66"/>
      <c r="J84" s="49"/>
    </row>
    <row r="85" spans="2:10" ht="16" thickBot="1" x14ac:dyDescent="0.25">
      <c r="B85" s="19"/>
      <c r="C85" s="31"/>
      <c r="D85" s="36"/>
      <c r="E85" s="38"/>
      <c r="F85" s="37"/>
      <c r="G85" s="37"/>
      <c r="H85" s="44"/>
      <c r="I85" s="44"/>
      <c r="J85" s="50"/>
    </row>
    <row r="86" spans="2:10" x14ac:dyDescent="0.2">
      <c r="B86" s="18"/>
      <c r="C86" s="30"/>
      <c r="D86" s="21"/>
      <c r="E86" s="65"/>
      <c r="F86" s="65"/>
      <c r="G86" s="22"/>
      <c r="H86" s="66"/>
      <c r="I86" s="66"/>
      <c r="J86" s="49"/>
    </row>
    <row r="87" spans="2:10" ht="16" thickBot="1" x14ac:dyDescent="0.25">
      <c r="B87" s="19"/>
      <c r="C87" s="31"/>
      <c r="D87" s="36"/>
      <c r="E87" s="38"/>
      <c r="F87" s="37"/>
      <c r="G87" s="37"/>
      <c r="H87" s="44"/>
      <c r="I87" s="44"/>
      <c r="J87" s="50"/>
    </row>
    <row r="88" spans="2:10" x14ac:dyDescent="0.2">
      <c r="B88" s="18"/>
      <c r="C88" s="30"/>
      <c r="D88" s="21"/>
      <c r="E88" s="65"/>
      <c r="F88" s="65"/>
      <c r="G88" s="22"/>
      <c r="H88" s="66"/>
      <c r="I88" s="66"/>
      <c r="J88" s="49"/>
    </row>
    <row r="89" spans="2:10" ht="16" thickBot="1" x14ac:dyDescent="0.25">
      <c r="B89" s="19"/>
      <c r="C89" s="31"/>
      <c r="D89" s="36"/>
      <c r="E89" s="38"/>
      <c r="F89" s="37"/>
      <c r="G89" s="37"/>
      <c r="H89" s="44"/>
      <c r="I89" s="44"/>
      <c r="J89" s="50"/>
    </row>
    <row r="90" spans="2:10" x14ac:dyDescent="0.2">
      <c r="B90" s="18"/>
      <c r="C90" s="30"/>
      <c r="D90" s="21"/>
      <c r="E90" s="65"/>
      <c r="F90" s="65"/>
      <c r="G90" s="22"/>
      <c r="H90" s="66"/>
      <c r="I90" s="66"/>
      <c r="J90" s="49"/>
    </row>
    <row r="91" spans="2:10" ht="16" thickBot="1" x14ac:dyDescent="0.25">
      <c r="B91" s="19"/>
      <c r="C91" s="31"/>
      <c r="D91" s="36"/>
      <c r="E91" s="38"/>
      <c r="F91" s="37"/>
      <c r="G91" s="37"/>
      <c r="H91" s="44"/>
      <c r="I91" s="44"/>
      <c r="J91" s="50"/>
    </row>
    <row r="92" spans="2:10" x14ac:dyDescent="0.2">
      <c r="B92" s="18"/>
      <c r="C92" s="30"/>
      <c r="D92" s="21"/>
      <c r="E92" s="65"/>
      <c r="F92" s="65"/>
      <c r="G92" s="22"/>
      <c r="H92" s="66"/>
      <c r="I92" s="66"/>
      <c r="J92" s="49"/>
    </row>
    <row r="93" spans="2:10" ht="16" thickBot="1" x14ac:dyDescent="0.25">
      <c r="B93" s="19"/>
      <c r="C93" s="31"/>
      <c r="D93" s="36"/>
      <c r="E93" s="38"/>
      <c r="F93" s="37"/>
      <c r="G93" s="37"/>
      <c r="H93" s="44"/>
      <c r="I93" s="44"/>
      <c r="J93" s="50"/>
    </row>
    <row r="94" spans="2:10" x14ac:dyDescent="0.2">
      <c r="B94" s="18"/>
      <c r="C94" s="30"/>
      <c r="D94" s="21"/>
      <c r="E94" s="65"/>
      <c r="F94" s="65"/>
      <c r="G94" s="22"/>
      <c r="H94" s="66"/>
      <c r="I94" s="66"/>
      <c r="J94" s="49"/>
    </row>
    <row r="95" spans="2:10" ht="16" thickBot="1" x14ac:dyDescent="0.25">
      <c r="B95" s="19"/>
      <c r="C95" s="31"/>
      <c r="D95" s="36"/>
      <c r="E95" s="38"/>
      <c r="F95" s="37"/>
      <c r="G95" s="37"/>
      <c r="H95" s="44"/>
      <c r="I95" s="44"/>
      <c r="J95" s="50"/>
    </row>
    <row r="96" spans="2:10" x14ac:dyDescent="0.2">
      <c r="B96" s="18"/>
      <c r="C96" s="30"/>
      <c r="D96" s="21"/>
      <c r="E96" s="65"/>
      <c r="F96" s="65"/>
      <c r="G96" s="22"/>
      <c r="H96" s="66"/>
      <c r="I96" s="66"/>
      <c r="J96" s="49"/>
    </row>
    <row r="97" spans="2:10" ht="16" thickBot="1" x14ac:dyDescent="0.25">
      <c r="B97" s="19"/>
      <c r="C97" s="31"/>
      <c r="D97" s="36"/>
      <c r="E97" s="38"/>
      <c r="F97" s="37"/>
      <c r="G97" s="37"/>
      <c r="H97" s="44"/>
      <c r="I97" s="44"/>
      <c r="J97" s="50"/>
    </row>
    <row r="98" spans="2:10" x14ac:dyDescent="0.2">
      <c r="B98" s="18"/>
      <c r="C98" s="30"/>
      <c r="D98" s="21"/>
      <c r="E98" s="65"/>
      <c r="F98" s="65"/>
      <c r="G98" s="22"/>
      <c r="H98" s="66"/>
      <c r="I98" s="66"/>
      <c r="J98" s="49"/>
    </row>
    <row r="99" spans="2:10" ht="16" thickBot="1" x14ac:dyDescent="0.25">
      <c r="B99" s="19"/>
      <c r="C99" s="31"/>
      <c r="D99" s="36"/>
      <c r="E99" s="38"/>
      <c r="F99" s="37"/>
      <c r="G99" s="37"/>
      <c r="H99" s="44"/>
      <c r="I99" s="44"/>
      <c r="J99" s="50"/>
    </row>
    <row r="100" spans="2:10" x14ac:dyDescent="0.2">
      <c r="B100" s="18"/>
      <c r="C100" s="30"/>
      <c r="D100" s="21"/>
      <c r="E100" s="65"/>
      <c r="F100" s="65"/>
      <c r="G100" s="22"/>
      <c r="H100" s="66"/>
      <c r="I100" s="66"/>
      <c r="J100" s="49"/>
    </row>
    <row r="101" spans="2:10" ht="16" thickBot="1" x14ac:dyDescent="0.25">
      <c r="B101" s="19"/>
      <c r="C101" s="31"/>
      <c r="D101" s="36"/>
      <c r="E101" s="38"/>
      <c r="F101" s="37"/>
      <c r="G101" s="37"/>
      <c r="H101" s="44"/>
      <c r="I101" s="44"/>
      <c r="J101" s="50"/>
    </row>
    <row r="102" spans="2:10" x14ac:dyDescent="0.2">
      <c r="B102" s="18"/>
      <c r="C102" s="30"/>
      <c r="D102" s="21"/>
      <c r="E102" s="65"/>
      <c r="F102" s="65"/>
      <c r="G102" s="22"/>
      <c r="H102" s="66"/>
      <c r="I102" s="66"/>
      <c r="J102" s="49"/>
    </row>
    <row r="103" spans="2:10" ht="16" thickBot="1" x14ac:dyDescent="0.25">
      <c r="B103" s="19"/>
      <c r="C103" s="31"/>
      <c r="D103" s="36"/>
      <c r="E103" s="38"/>
      <c r="F103" s="37"/>
      <c r="G103" s="37"/>
      <c r="H103" s="44"/>
      <c r="I103" s="44"/>
      <c r="J103" s="50"/>
    </row>
    <row r="104" spans="2:10" x14ac:dyDescent="0.2">
      <c r="B104" s="18"/>
      <c r="C104" s="30"/>
      <c r="D104" s="21"/>
      <c r="E104" s="65"/>
      <c r="F104" s="65"/>
      <c r="G104" s="22"/>
      <c r="H104" s="66"/>
      <c r="I104" s="66"/>
      <c r="J104" s="49"/>
    </row>
    <row r="105" spans="2:10" ht="16" thickBot="1" x14ac:dyDescent="0.25">
      <c r="B105" s="19"/>
      <c r="C105" s="31"/>
      <c r="D105" s="36"/>
      <c r="E105" s="38"/>
      <c r="F105" s="37"/>
      <c r="G105" s="37"/>
      <c r="H105" s="44"/>
      <c r="I105" s="44"/>
      <c r="J105" s="50"/>
    </row>
    <row r="106" spans="2:10" x14ac:dyDescent="0.2">
      <c r="B106" s="18"/>
      <c r="C106" s="30"/>
      <c r="D106" s="21"/>
      <c r="E106" s="65"/>
      <c r="F106" s="65"/>
      <c r="G106" s="22"/>
      <c r="H106" s="66"/>
      <c r="I106" s="66"/>
      <c r="J106" s="49"/>
    </row>
    <row r="107" spans="2:10" ht="16" thickBot="1" x14ac:dyDescent="0.25">
      <c r="B107" s="19"/>
      <c r="C107" s="31"/>
      <c r="D107" s="36"/>
      <c r="E107" s="38"/>
      <c r="F107" s="37"/>
      <c r="G107" s="37"/>
      <c r="H107" s="44"/>
      <c r="I107" s="44"/>
      <c r="J107" s="50"/>
    </row>
    <row r="108" spans="2:10" x14ac:dyDescent="0.2">
      <c r="B108" s="18"/>
      <c r="C108" s="30"/>
      <c r="D108" s="21"/>
      <c r="E108" s="65"/>
      <c r="F108" s="65"/>
      <c r="G108" s="22"/>
      <c r="H108" s="66"/>
      <c r="I108" s="66"/>
      <c r="J108" s="49"/>
    </row>
    <row r="109" spans="2:10" ht="16" thickBot="1" x14ac:dyDescent="0.25">
      <c r="B109" s="19"/>
      <c r="C109" s="31"/>
      <c r="D109" s="36"/>
      <c r="E109" s="38"/>
      <c r="F109" s="37"/>
      <c r="G109" s="37"/>
      <c r="H109" s="44"/>
      <c r="I109" s="44"/>
      <c r="J109" s="50"/>
    </row>
    <row r="110" spans="2:10" x14ac:dyDescent="0.2">
      <c r="B110" s="18"/>
      <c r="C110" s="30"/>
      <c r="D110" s="21"/>
      <c r="E110" s="65"/>
      <c r="F110" s="65"/>
      <c r="G110" s="22"/>
      <c r="H110" s="66"/>
      <c r="I110" s="66"/>
      <c r="J110" s="49"/>
    </row>
    <row r="111" spans="2:10" ht="16" thickBot="1" x14ac:dyDescent="0.25">
      <c r="B111" s="19"/>
      <c r="C111" s="31"/>
      <c r="D111" s="36"/>
      <c r="E111" s="38"/>
      <c r="F111" s="37"/>
      <c r="G111" s="37"/>
      <c r="H111" s="44"/>
      <c r="I111" s="44"/>
      <c r="J111" s="50"/>
    </row>
    <row r="112" spans="2:10" x14ac:dyDescent="0.2">
      <c r="B112" s="18"/>
      <c r="C112" s="30"/>
      <c r="D112" s="21"/>
      <c r="E112" s="65"/>
      <c r="F112" s="65"/>
      <c r="G112" s="22"/>
      <c r="H112" s="66"/>
      <c r="I112" s="66"/>
      <c r="J112" s="49"/>
    </row>
    <row r="113" spans="2:10" ht="16" thickBot="1" x14ac:dyDescent="0.25">
      <c r="B113" s="19"/>
      <c r="C113" s="31"/>
      <c r="D113" s="36"/>
      <c r="E113" s="38"/>
      <c r="F113" s="37"/>
      <c r="G113" s="37"/>
      <c r="H113" s="44"/>
      <c r="I113" s="44"/>
      <c r="J113" s="50"/>
    </row>
    <row r="114" spans="2:10" x14ac:dyDescent="0.2">
      <c r="B114" s="18"/>
      <c r="C114" s="30"/>
      <c r="D114" s="21"/>
      <c r="E114" s="65"/>
      <c r="F114" s="65"/>
      <c r="G114" s="22"/>
      <c r="H114" s="66"/>
      <c r="I114" s="66"/>
      <c r="J114" s="49"/>
    </row>
    <row r="115" spans="2:10" ht="16" thickBot="1" x14ac:dyDescent="0.25">
      <c r="B115" s="19"/>
      <c r="C115" s="31"/>
      <c r="D115" s="36"/>
      <c r="E115" s="38"/>
      <c r="F115" s="37"/>
      <c r="G115" s="37"/>
      <c r="H115" s="44"/>
      <c r="I115" s="44"/>
      <c r="J115" s="50"/>
    </row>
    <row r="116" spans="2:10" x14ac:dyDescent="0.2">
      <c r="B116" s="18"/>
      <c r="C116" s="30"/>
      <c r="D116" s="21"/>
      <c r="E116" s="65"/>
      <c r="F116" s="65"/>
      <c r="G116" s="22"/>
      <c r="H116" s="66"/>
      <c r="I116" s="66"/>
      <c r="J116" s="49"/>
    </row>
    <row r="117" spans="2:10" ht="16" thickBot="1" x14ac:dyDescent="0.25">
      <c r="B117" s="19"/>
      <c r="C117" s="31"/>
      <c r="D117" s="36"/>
      <c r="E117" s="38"/>
      <c r="F117" s="37"/>
      <c r="G117" s="37"/>
      <c r="H117" s="44"/>
      <c r="I117" s="44"/>
      <c r="J117" s="50"/>
    </row>
    <row r="118" spans="2:10" x14ac:dyDescent="0.2">
      <c r="B118" s="18"/>
      <c r="C118" s="30"/>
      <c r="D118" s="21"/>
      <c r="E118" s="65"/>
      <c r="F118" s="65"/>
      <c r="G118" s="22"/>
      <c r="H118" s="66"/>
      <c r="I118" s="66"/>
      <c r="J118" s="49"/>
    </row>
    <row r="119" spans="2:10" ht="16" thickBot="1" x14ac:dyDescent="0.25">
      <c r="B119" s="19"/>
      <c r="C119" s="31"/>
      <c r="D119" s="36"/>
      <c r="E119" s="38"/>
      <c r="F119" s="37"/>
      <c r="G119" s="37"/>
      <c r="H119" s="44"/>
      <c r="I119" s="44"/>
      <c r="J119" s="50"/>
    </row>
    <row r="120" spans="2:10" x14ac:dyDescent="0.2">
      <c r="B120" s="18"/>
      <c r="C120" s="30"/>
      <c r="D120" s="21"/>
      <c r="E120" s="65"/>
      <c r="F120" s="65"/>
      <c r="G120" s="22"/>
      <c r="H120" s="66"/>
      <c r="I120" s="66"/>
      <c r="J120" s="49"/>
    </row>
    <row r="121" spans="2:10" ht="16" thickBot="1" x14ac:dyDescent="0.25">
      <c r="B121" s="19"/>
      <c r="C121" s="31"/>
      <c r="D121" s="36"/>
      <c r="E121" s="38"/>
      <c r="F121" s="37"/>
      <c r="G121" s="37"/>
      <c r="H121" s="44"/>
      <c r="I121" s="44"/>
      <c r="J121" s="50"/>
    </row>
    <row r="122" spans="2:10" x14ac:dyDescent="0.2">
      <c r="B122" s="18"/>
      <c r="C122" s="30"/>
      <c r="D122" s="21"/>
      <c r="E122" s="65"/>
      <c r="F122" s="65"/>
      <c r="G122" s="22"/>
      <c r="H122" s="66"/>
      <c r="I122" s="66"/>
      <c r="J122" s="49"/>
    </row>
    <row r="123" spans="2:10" ht="16" thickBot="1" x14ac:dyDescent="0.25">
      <c r="B123" s="19"/>
      <c r="C123" s="31"/>
      <c r="D123" s="36"/>
      <c r="E123" s="38"/>
      <c r="F123" s="37"/>
      <c r="G123" s="37"/>
      <c r="H123" s="44"/>
      <c r="I123" s="44"/>
      <c r="J123" s="50"/>
    </row>
    <row r="124" spans="2:10" x14ac:dyDescent="0.2">
      <c r="B124" s="18"/>
      <c r="C124" s="30"/>
      <c r="D124" s="21"/>
      <c r="E124" s="65"/>
      <c r="F124" s="65"/>
      <c r="G124" s="22"/>
      <c r="H124" s="66"/>
      <c r="I124" s="66"/>
      <c r="J124" s="49"/>
    </row>
    <row r="125" spans="2:10" ht="16" thickBot="1" x14ac:dyDescent="0.25">
      <c r="B125" s="19"/>
      <c r="C125" s="31"/>
      <c r="D125" s="36"/>
      <c r="E125" s="38"/>
      <c r="F125" s="37"/>
      <c r="G125" s="37"/>
      <c r="H125" s="44"/>
      <c r="I125" s="44"/>
      <c r="J125" s="50"/>
    </row>
    <row r="126" spans="2:10" x14ac:dyDescent="0.2">
      <c r="B126" s="18"/>
      <c r="C126" s="30"/>
      <c r="D126" s="21"/>
      <c r="E126" s="65"/>
      <c r="F126" s="65"/>
      <c r="G126" s="22"/>
      <c r="H126" s="66"/>
      <c r="I126" s="66"/>
      <c r="J126" s="49"/>
    </row>
    <row r="127" spans="2:10" ht="16" thickBot="1" x14ac:dyDescent="0.25">
      <c r="B127" s="19"/>
      <c r="C127" s="31"/>
      <c r="D127" s="36"/>
      <c r="E127" s="38"/>
      <c r="F127" s="37"/>
      <c r="G127" s="37"/>
      <c r="H127" s="44"/>
      <c r="I127" s="44"/>
      <c r="J127" s="50"/>
    </row>
    <row r="128" spans="2:10" x14ac:dyDescent="0.2">
      <c r="B128" s="18"/>
      <c r="C128" s="30"/>
      <c r="D128" s="21"/>
      <c r="E128" s="65"/>
      <c r="F128" s="65"/>
      <c r="G128" s="22"/>
      <c r="H128" s="66"/>
      <c r="I128" s="66"/>
      <c r="J128" s="49"/>
    </row>
    <row r="129" spans="2:10" ht="16" thickBot="1" x14ac:dyDescent="0.25">
      <c r="B129" s="19"/>
      <c r="C129" s="31"/>
      <c r="D129" s="36"/>
      <c r="E129" s="38"/>
      <c r="F129" s="37"/>
      <c r="G129" s="37"/>
      <c r="H129" s="44"/>
      <c r="I129" s="44"/>
      <c r="J129" s="50"/>
    </row>
    <row r="130" spans="2:10" x14ac:dyDescent="0.2">
      <c r="B130" s="18"/>
      <c r="C130" s="30"/>
      <c r="D130" s="21"/>
      <c r="E130" s="65"/>
      <c r="F130" s="65"/>
      <c r="G130" s="22"/>
      <c r="H130" s="66"/>
      <c r="I130" s="66"/>
      <c r="J130" s="49"/>
    </row>
    <row r="131" spans="2:10" ht="16" thickBot="1" x14ac:dyDescent="0.25">
      <c r="B131" s="19"/>
      <c r="C131" s="31"/>
      <c r="D131" s="36"/>
      <c r="E131" s="38"/>
      <c r="F131" s="37"/>
      <c r="G131" s="37"/>
      <c r="H131" s="44"/>
      <c r="I131" s="44"/>
      <c r="J131" s="50"/>
    </row>
    <row r="132" spans="2:10" x14ac:dyDescent="0.2">
      <c r="B132" s="18"/>
      <c r="C132" s="30"/>
      <c r="D132" s="21"/>
      <c r="E132" s="65"/>
      <c r="F132" s="65"/>
      <c r="G132" s="22"/>
      <c r="H132" s="66"/>
      <c r="I132" s="66"/>
      <c r="J132" s="49"/>
    </row>
    <row r="133" spans="2:10" ht="16" thickBot="1" x14ac:dyDescent="0.25">
      <c r="B133" s="19"/>
      <c r="C133" s="31"/>
      <c r="D133" s="36"/>
      <c r="E133" s="38"/>
      <c r="F133" s="37"/>
      <c r="G133" s="37"/>
      <c r="H133" s="44"/>
      <c r="I133" s="44"/>
      <c r="J133" s="50"/>
    </row>
    <row r="134" spans="2:10" x14ac:dyDescent="0.2">
      <c r="B134" s="18"/>
      <c r="C134" s="30"/>
      <c r="D134" s="21"/>
      <c r="E134" s="65"/>
      <c r="F134" s="65"/>
      <c r="G134" s="22"/>
      <c r="H134" s="66"/>
      <c r="I134" s="66"/>
      <c r="J134" s="49"/>
    </row>
    <row r="135" spans="2:10" ht="16" thickBot="1" x14ac:dyDescent="0.25">
      <c r="B135" s="19"/>
      <c r="C135" s="31"/>
      <c r="D135" s="36"/>
      <c r="E135" s="38"/>
      <c r="F135" s="37"/>
      <c r="G135" s="37"/>
      <c r="H135" s="44"/>
      <c r="I135" s="44"/>
      <c r="J135" s="50"/>
    </row>
    <row r="136" spans="2:10" x14ac:dyDescent="0.2">
      <c r="B136" s="18"/>
      <c r="C136" s="30"/>
      <c r="D136" s="21"/>
      <c r="E136" s="65"/>
      <c r="F136" s="65"/>
      <c r="G136" s="22"/>
      <c r="H136" s="66"/>
      <c r="I136" s="66"/>
      <c r="J136" s="49"/>
    </row>
    <row r="137" spans="2:10" ht="16" thickBot="1" x14ac:dyDescent="0.25">
      <c r="B137" s="19"/>
      <c r="C137" s="31"/>
      <c r="D137" s="36"/>
      <c r="E137" s="38"/>
      <c r="F137" s="37"/>
      <c r="G137" s="37"/>
      <c r="H137" s="44"/>
      <c r="I137" s="44"/>
      <c r="J137" s="50"/>
    </row>
    <row r="138" spans="2:10" x14ac:dyDescent="0.2">
      <c r="B138" s="18"/>
      <c r="C138" s="30"/>
      <c r="D138" s="21"/>
      <c r="E138" s="65"/>
      <c r="F138" s="65"/>
      <c r="G138" s="22"/>
      <c r="H138" s="66"/>
      <c r="I138" s="66"/>
      <c r="J138" s="49"/>
    </row>
    <row r="139" spans="2:10" ht="16" thickBot="1" x14ac:dyDescent="0.25">
      <c r="B139" s="19"/>
      <c r="C139" s="31"/>
      <c r="D139" s="36"/>
      <c r="E139" s="38"/>
      <c r="F139" s="37"/>
      <c r="G139" s="37"/>
      <c r="H139" s="44"/>
      <c r="I139" s="44"/>
      <c r="J139" s="50"/>
    </row>
    <row r="140" spans="2:10" x14ac:dyDescent="0.2">
      <c r="B140" s="18"/>
      <c r="C140" s="30"/>
      <c r="D140" s="21"/>
      <c r="E140" s="65"/>
      <c r="F140" s="65"/>
      <c r="G140" s="22"/>
      <c r="H140" s="66"/>
      <c r="I140" s="66"/>
      <c r="J140" s="49"/>
    </row>
    <row r="141" spans="2:10" ht="16" thickBot="1" x14ac:dyDescent="0.25">
      <c r="B141" s="19"/>
      <c r="C141" s="31"/>
      <c r="D141" s="36"/>
      <c r="E141" s="38"/>
      <c r="F141" s="37"/>
      <c r="G141" s="37"/>
      <c r="H141" s="44"/>
      <c r="I141" s="44"/>
      <c r="J141" s="50"/>
    </row>
    <row r="142" spans="2:10" x14ac:dyDescent="0.2">
      <c r="B142" s="18"/>
      <c r="C142" s="30"/>
      <c r="D142" s="21"/>
      <c r="E142" s="65"/>
      <c r="F142" s="65"/>
      <c r="G142" s="22"/>
      <c r="H142" s="66"/>
      <c r="I142" s="66"/>
      <c r="J142" s="49"/>
    </row>
    <row r="143" spans="2:10" ht="16" thickBot="1" x14ac:dyDescent="0.25">
      <c r="B143" s="19"/>
      <c r="C143" s="31"/>
      <c r="D143" s="36"/>
      <c r="E143" s="38"/>
      <c r="F143" s="37"/>
      <c r="G143" s="37"/>
      <c r="H143" s="44"/>
      <c r="I143" s="44"/>
      <c r="J143" s="50"/>
    </row>
    <row r="144" spans="2:10" x14ac:dyDescent="0.2">
      <c r="B144" s="18"/>
      <c r="C144" s="30"/>
      <c r="D144" s="21"/>
      <c r="E144" s="65"/>
      <c r="F144" s="65"/>
      <c r="G144" s="22"/>
      <c r="H144" s="66"/>
      <c r="I144" s="66"/>
      <c r="J144" s="49"/>
    </row>
    <row r="145" spans="2:10" ht="16" thickBot="1" x14ac:dyDescent="0.25">
      <c r="B145" s="19"/>
      <c r="C145" s="31"/>
      <c r="D145" s="36"/>
      <c r="E145" s="38"/>
      <c r="F145" s="37"/>
      <c r="G145" s="37"/>
      <c r="H145" s="44"/>
      <c r="I145" s="44"/>
      <c r="J145" s="50"/>
    </row>
    <row r="146" spans="2:10" x14ac:dyDescent="0.2">
      <c r="B146" s="18"/>
      <c r="C146" s="30"/>
      <c r="D146" s="21"/>
      <c r="E146" s="65"/>
      <c r="F146" s="65"/>
      <c r="G146" s="22"/>
      <c r="H146" s="66"/>
      <c r="I146" s="66"/>
      <c r="J146" s="49"/>
    </row>
    <row r="147" spans="2:10" ht="16" thickBot="1" x14ac:dyDescent="0.25">
      <c r="B147" s="19"/>
      <c r="C147" s="31"/>
      <c r="D147" s="36"/>
      <c r="E147" s="38"/>
      <c r="F147" s="37"/>
      <c r="G147" s="37"/>
      <c r="H147" s="44"/>
      <c r="I147" s="44"/>
      <c r="J147" s="50"/>
    </row>
    <row r="148" spans="2:10" x14ac:dyDescent="0.2">
      <c r="B148" s="18"/>
      <c r="C148" s="30"/>
      <c r="D148" s="21"/>
      <c r="E148" s="65"/>
      <c r="F148" s="65"/>
      <c r="G148" s="22"/>
      <c r="H148" s="66"/>
      <c r="I148" s="66"/>
      <c r="J148" s="49"/>
    </row>
    <row r="149" spans="2:10" ht="16" thickBot="1" x14ac:dyDescent="0.25">
      <c r="B149" s="19"/>
      <c r="C149" s="31"/>
      <c r="D149" s="36"/>
      <c r="E149" s="38"/>
      <c r="F149" s="37"/>
      <c r="G149" s="37"/>
      <c r="H149" s="44"/>
      <c r="I149" s="44"/>
      <c r="J149" s="50"/>
    </row>
    <row r="150" spans="2:10" x14ac:dyDescent="0.2">
      <c r="B150" s="18"/>
      <c r="C150" s="30"/>
      <c r="D150" s="21"/>
      <c r="E150" s="65"/>
      <c r="F150" s="65"/>
      <c r="G150" s="22"/>
      <c r="H150" s="66"/>
      <c r="I150" s="66"/>
      <c r="J150" s="49"/>
    </row>
    <row r="151" spans="2:10" ht="16" thickBot="1" x14ac:dyDescent="0.25">
      <c r="B151" s="19"/>
      <c r="C151" s="31"/>
      <c r="D151" s="36"/>
      <c r="E151" s="38"/>
      <c r="F151" s="37"/>
      <c r="G151" s="37"/>
      <c r="H151" s="44"/>
      <c r="I151" s="44"/>
      <c r="J151" s="50"/>
    </row>
    <row r="152" spans="2:10" x14ac:dyDescent="0.2">
      <c r="B152" s="18"/>
      <c r="C152" s="30"/>
      <c r="D152" s="21"/>
      <c r="E152" s="65"/>
      <c r="F152" s="65"/>
      <c r="G152" s="22"/>
      <c r="H152" s="66"/>
      <c r="I152" s="66"/>
      <c r="J152" s="49"/>
    </row>
    <row r="153" spans="2:10" ht="16" thickBot="1" x14ac:dyDescent="0.25">
      <c r="B153" s="19"/>
      <c r="C153" s="31"/>
      <c r="D153" s="36"/>
      <c r="E153" s="38"/>
      <c r="F153" s="37"/>
      <c r="G153" s="37"/>
      <c r="H153" s="44"/>
      <c r="I153" s="44"/>
      <c r="J153" s="50"/>
    </row>
    <row r="154" spans="2:10" x14ac:dyDescent="0.2">
      <c r="B154" s="18"/>
      <c r="C154" s="30"/>
      <c r="D154" s="21"/>
      <c r="E154" s="65"/>
      <c r="F154" s="65"/>
      <c r="G154" s="22"/>
      <c r="H154" s="66"/>
      <c r="I154" s="66"/>
      <c r="J154" s="49"/>
    </row>
    <row r="155" spans="2:10" ht="16" thickBot="1" x14ac:dyDescent="0.25">
      <c r="B155" s="19"/>
      <c r="C155" s="31"/>
      <c r="D155" s="36"/>
      <c r="E155" s="38"/>
      <c r="F155" s="37"/>
      <c r="G155" s="37"/>
      <c r="H155" s="44"/>
      <c r="I155" s="44"/>
      <c r="J155" s="50"/>
    </row>
    <row r="156" spans="2:10" x14ac:dyDescent="0.2">
      <c r="B156" s="18"/>
      <c r="C156" s="30"/>
      <c r="D156" s="21"/>
      <c r="E156" s="65"/>
      <c r="F156" s="65"/>
      <c r="G156" s="22"/>
      <c r="H156" s="66"/>
      <c r="I156" s="66"/>
      <c r="J156" s="49"/>
    </row>
    <row r="157" spans="2:10" ht="16" thickBot="1" x14ac:dyDescent="0.25">
      <c r="B157" s="19"/>
      <c r="C157" s="31"/>
      <c r="D157" s="36"/>
      <c r="E157" s="38"/>
      <c r="F157" s="37"/>
      <c r="G157" s="37"/>
      <c r="H157" s="44"/>
      <c r="I157" s="44"/>
      <c r="J157" s="50"/>
    </row>
    <row r="158" spans="2:10" x14ac:dyDescent="0.2">
      <c r="B158" s="18"/>
      <c r="C158" s="30"/>
      <c r="D158" s="21"/>
      <c r="E158" s="65"/>
      <c r="F158" s="65"/>
      <c r="G158" s="22"/>
      <c r="H158" s="66"/>
      <c r="I158" s="66"/>
      <c r="J158" s="49"/>
    </row>
    <row r="159" spans="2:10" ht="16" thickBot="1" x14ac:dyDescent="0.25">
      <c r="B159" s="19"/>
      <c r="C159" s="31"/>
      <c r="D159" s="36"/>
      <c r="E159" s="38"/>
      <c r="F159" s="37"/>
      <c r="G159" s="37"/>
      <c r="H159" s="44"/>
      <c r="I159" s="44"/>
      <c r="J159" s="50"/>
    </row>
    <row r="160" spans="2:10" x14ac:dyDescent="0.2">
      <c r="B160" s="18"/>
      <c r="C160" s="30"/>
      <c r="D160" s="21"/>
      <c r="E160" s="65"/>
      <c r="F160" s="65"/>
      <c r="G160" s="22"/>
      <c r="H160" s="66"/>
      <c r="I160" s="66"/>
      <c r="J160" s="49"/>
    </row>
    <row r="161" spans="2:10" ht="16" thickBot="1" x14ac:dyDescent="0.25">
      <c r="B161" s="19"/>
      <c r="C161" s="31"/>
      <c r="D161" s="36"/>
      <c r="E161" s="38"/>
      <c r="F161" s="37"/>
      <c r="G161" s="37"/>
      <c r="H161" s="44"/>
      <c r="I161" s="44"/>
      <c r="J161" s="50"/>
    </row>
    <row r="162" spans="2:10" x14ac:dyDescent="0.2">
      <c r="B162" s="18"/>
      <c r="C162" s="30"/>
      <c r="D162" s="21"/>
      <c r="E162" s="65"/>
      <c r="F162" s="65"/>
      <c r="G162" s="22"/>
      <c r="H162" s="66"/>
      <c r="I162" s="66"/>
      <c r="J162" s="49"/>
    </row>
    <row r="163" spans="2:10" ht="16" thickBot="1" x14ac:dyDescent="0.25">
      <c r="B163" s="19"/>
      <c r="C163" s="31"/>
      <c r="D163" s="36"/>
      <c r="E163" s="38"/>
      <c r="F163" s="37"/>
      <c r="G163" s="37"/>
      <c r="H163" s="44"/>
      <c r="I163" s="44"/>
      <c r="J163" s="50"/>
    </row>
    <row r="164" spans="2:10" x14ac:dyDescent="0.2">
      <c r="B164" s="18"/>
      <c r="C164" s="30"/>
      <c r="D164" s="21"/>
      <c r="E164" s="65"/>
      <c r="F164" s="65"/>
      <c r="G164" s="22"/>
      <c r="H164" s="66"/>
      <c r="I164" s="66"/>
      <c r="J164" s="49"/>
    </row>
    <row r="165" spans="2:10" ht="16" thickBot="1" x14ac:dyDescent="0.25">
      <c r="B165" s="19"/>
      <c r="C165" s="31"/>
      <c r="D165" s="36"/>
      <c r="E165" s="38"/>
      <c r="F165" s="37"/>
      <c r="G165" s="37"/>
      <c r="H165" s="44"/>
      <c r="I165" s="44"/>
      <c r="J165" s="50"/>
    </row>
    <row r="166" spans="2:10" x14ac:dyDescent="0.2">
      <c r="B166" s="18"/>
      <c r="C166" s="30"/>
      <c r="D166" s="21"/>
      <c r="E166" s="65"/>
      <c r="F166" s="65"/>
      <c r="G166" s="22"/>
      <c r="H166" s="66"/>
      <c r="I166" s="66"/>
      <c r="J166" s="49"/>
    </row>
    <row r="167" spans="2:10" ht="16" thickBot="1" x14ac:dyDescent="0.25">
      <c r="B167" s="19"/>
      <c r="C167" s="31"/>
      <c r="D167" s="36"/>
      <c r="E167" s="38"/>
      <c r="F167" s="37"/>
      <c r="G167" s="37"/>
      <c r="H167" s="44"/>
      <c r="I167" s="44"/>
      <c r="J167" s="50"/>
    </row>
    <row r="168" spans="2:10" x14ac:dyDescent="0.2">
      <c r="B168" s="18"/>
      <c r="C168" s="30"/>
      <c r="D168" s="21"/>
      <c r="E168" s="65"/>
      <c r="F168" s="65"/>
      <c r="G168" s="22"/>
      <c r="H168" s="66"/>
      <c r="I168" s="66"/>
      <c r="J168" s="49"/>
    </row>
    <row r="169" spans="2:10" ht="16" thickBot="1" x14ac:dyDescent="0.25">
      <c r="B169" s="19"/>
      <c r="C169" s="31"/>
      <c r="D169" s="36"/>
      <c r="E169" s="38"/>
      <c r="F169" s="37"/>
      <c r="G169" s="37"/>
      <c r="H169" s="44"/>
      <c r="I169" s="44"/>
      <c r="J169" s="50"/>
    </row>
    <row r="170" spans="2:10" x14ac:dyDescent="0.2">
      <c r="B170" s="18"/>
      <c r="C170" s="30"/>
      <c r="D170" s="21"/>
      <c r="E170" s="65"/>
      <c r="F170" s="65"/>
      <c r="G170" s="22"/>
      <c r="H170" s="66"/>
      <c r="I170" s="66"/>
      <c r="J170" s="49"/>
    </row>
    <row r="171" spans="2:10" ht="16" thickBot="1" x14ac:dyDescent="0.25">
      <c r="B171" s="19"/>
      <c r="C171" s="31"/>
      <c r="D171" s="36"/>
      <c r="E171" s="38"/>
      <c r="F171" s="37"/>
      <c r="G171" s="37"/>
      <c r="H171" s="44"/>
      <c r="I171" s="44"/>
      <c r="J171" s="50"/>
    </row>
    <row r="172" spans="2:10" x14ac:dyDescent="0.2">
      <c r="B172" s="18"/>
      <c r="C172" s="30"/>
      <c r="D172" s="21"/>
      <c r="E172" s="65"/>
      <c r="F172" s="65"/>
      <c r="G172" s="22"/>
      <c r="H172" s="66"/>
      <c r="I172" s="66"/>
      <c r="J172" s="49"/>
    </row>
    <row r="173" spans="2:10" ht="16" thickBot="1" x14ac:dyDescent="0.25">
      <c r="B173" s="19"/>
      <c r="C173" s="31"/>
      <c r="D173" s="36"/>
      <c r="E173" s="38"/>
      <c r="F173" s="37"/>
      <c r="G173" s="37"/>
      <c r="H173" s="44"/>
      <c r="I173" s="44"/>
      <c r="J173" s="50"/>
    </row>
    <row r="174" spans="2:10" x14ac:dyDescent="0.2">
      <c r="B174" s="18"/>
      <c r="C174" s="30"/>
      <c r="D174" s="21"/>
      <c r="E174" s="65"/>
      <c r="F174" s="65"/>
      <c r="G174" s="22"/>
      <c r="H174" s="66"/>
      <c r="I174" s="66"/>
      <c r="J174" s="49"/>
    </row>
    <row r="175" spans="2:10" ht="16" thickBot="1" x14ac:dyDescent="0.25">
      <c r="B175" s="19"/>
      <c r="C175" s="31"/>
      <c r="D175" s="36"/>
      <c r="E175" s="38"/>
      <c r="F175" s="37"/>
      <c r="G175" s="37"/>
      <c r="H175" s="44"/>
      <c r="I175" s="44"/>
      <c r="J175" s="50"/>
    </row>
    <row r="176" spans="2:10" x14ac:dyDescent="0.2">
      <c r="B176" s="18"/>
      <c r="C176" s="30"/>
      <c r="D176" s="21"/>
      <c r="E176" s="65"/>
      <c r="F176" s="65"/>
      <c r="G176" s="22"/>
      <c r="H176" s="66"/>
      <c r="I176" s="66"/>
      <c r="J176" s="49"/>
    </row>
    <row r="177" spans="2:10" ht="16" thickBot="1" x14ac:dyDescent="0.25">
      <c r="B177" s="19"/>
      <c r="C177" s="31"/>
      <c r="D177" s="36"/>
      <c r="E177" s="38"/>
      <c r="F177" s="37"/>
      <c r="G177" s="37"/>
      <c r="H177" s="44"/>
      <c r="I177" s="44"/>
      <c r="J177" s="50"/>
    </row>
    <row r="178" spans="2:10" x14ac:dyDescent="0.2">
      <c r="B178" s="18"/>
      <c r="C178" s="30"/>
      <c r="D178" s="21"/>
      <c r="E178" s="65"/>
      <c r="F178" s="65"/>
      <c r="G178" s="22"/>
      <c r="H178" s="66"/>
      <c r="I178" s="66"/>
      <c r="J178" s="49"/>
    </row>
    <row r="179" spans="2:10" ht="16" thickBot="1" x14ac:dyDescent="0.25">
      <c r="B179" s="19"/>
      <c r="C179" s="31"/>
      <c r="D179" s="36"/>
      <c r="E179" s="38"/>
      <c r="F179" s="37"/>
      <c r="G179" s="37"/>
      <c r="H179" s="44"/>
      <c r="I179" s="44"/>
      <c r="J179" s="50"/>
    </row>
    <row r="180" spans="2:10" x14ac:dyDescent="0.2">
      <c r="B180" s="18"/>
      <c r="C180" s="30"/>
      <c r="D180" s="21"/>
      <c r="E180" s="65"/>
      <c r="F180" s="65"/>
      <c r="G180" s="22"/>
      <c r="H180" s="66"/>
      <c r="I180" s="66"/>
      <c r="J180" s="49"/>
    </row>
    <row r="181" spans="2:10" ht="16" thickBot="1" x14ac:dyDescent="0.25">
      <c r="B181" s="19"/>
      <c r="C181" s="31"/>
      <c r="D181" s="36"/>
      <c r="E181" s="38"/>
      <c r="F181" s="37"/>
      <c r="G181" s="37"/>
      <c r="H181" s="44"/>
      <c r="I181" s="44"/>
      <c r="J181" s="50"/>
    </row>
    <row r="182" spans="2:10" x14ac:dyDescent="0.2">
      <c r="B182" s="18"/>
      <c r="C182" s="30"/>
      <c r="D182" s="21"/>
      <c r="E182" s="65"/>
      <c r="F182" s="65"/>
      <c r="G182" s="22"/>
      <c r="H182" s="66"/>
      <c r="I182" s="66"/>
      <c r="J182" s="49"/>
    </row>
    <row r="183" spans="2:10" ht="16" thickBot="1" x14ac:dyDescent="0.25">
      <c r="B183" s="19"/>
      <c r="C183" s="31"/>
      <c r="D183" s="36"/>
      <c r="E183" s="38"/>
      <c r="F183" s="37"/>
      <c r="G183" s="37"/>
      <c r="H183" s="44"/>
      <c r="I183" s="44"/>
      <c r="J183" s="50"/>
    </row>
    <row r="184" spans="2:10" x14ac:dyDescent="0.2">
      <c r="B184" s="18"/>
      <c r="C184" s="30"/>
      <c r="D184" s="21"/>
      <c r="E184" s="65"/>
      <c r="F184" s="65"/>
      <c r="G184" s="22"/>
      <c r="H184" s="66"/>
      <c r="I184" s="66"/>
      <c r="J184" s="49"/>
    </row>
    <row r="185" spans="2:10" ht="16" thickBot="1" x14ac:dyDescent="0.25">
      <c r="B185" s="19"/>
      <c r="C185" s="31"/>
      <c r="D185" s="36"/>
      <c r="E185" s="38"/>
      <c r="F185" s="37"/>
      <c r="G185" s="37"/>
      <c r="H185" s="44"/>
      <c r="I185" s="44"/>
      <c r="J185" s="50"/>
    </row>
    <row r="186" spans="2:10" x14ac:dyDescent="0.2">
      <c r="B186" s="18"/>
      <c r="C186" s="30"/>
      <c r="D186" s="21"/>
      <c r="E186" s="65"/>
      <c r="F186" s="65"/>
      <c r="G186" s="22"/>
      <c r="H186" s="66"/>
      <c r="I186" s="66"/>
      <c r="J186" s="49"/>
    </row>
    <row r="187" spans="2:10" ht="16" thickBot="1" x14ac:dyDescent="0.25">
      <c r="B187" s="19"/>
      <c r="C187" s="31"/>
      <c r="D187" s="36"/>
      <c r="E187" s="38"/>
      <c r="F187" s="37"/>
      <c r="G187" s="37"/>
      <c r="H187" s="44"/>
      <c r="I187" s="44"/>
      <c r="J187" s="50"/>
    </row>
    <row r="188" spans="2:10" x14ac:dyDescent="0.2">
      <c r="B188" s="18"/>
      <c r="C188" s="30"/>
      <c r="D188" s="21"/>
      <c r="E188" s="65"/>
      <c r="F188" s="65"/>
      <c r="G188" s="22"/>
      <c r="H188" s="66"/>
      <c r="I188" s="66"/>
      <c r="J188" s="49"/>
    </row>
    <row r="189" spans="2:10" ht="16" thickBot="1" x14ac:dyDescent="0.25">
      <c r="B189" s="19"/>
      <c r="C189" s="31"/>
      <c r="D189" s="36"/>
      <c r="E189" s="38"/>
      <c r="F189" s="37"/>
      <c r="G189" s="37"/>
      <c r="H189" s="44"/>
      <c r="I189" s="44"/>
      <c r="J189" s="50"/>
    </row>
    <row r="190" spans="2:10" x14ac:dyDescent="0.2">
      <c r="B190" s="18"/>
      <c r="C190" s="30"/>
      <c r="D190" s="21"/>
      <c r="E190" s="65"/>
      <c r="F190" s="65"/>
      <c r="G190" s="22"/>
      <c r="H190" s="66"/>
      <c r="I190" s="66"/>
      <c r="J190" s="49"/>
    </row>
    <row r="191" spans="2:10" ht="16" thickBot="1" x14ac:dyDescent="0.25">
      <c r="B191" s="19"/>
      <c r="C191" s="31"/>
      <c r="D191" s="36"/>
      <c r="E191" s="38"/>
      <c r="F191" s="37"/>
      <c r="G191" s="37"/>
      <c r="H191" s="44"/>
      <c r="I191" s="44"/>
      <c r="J191" s="50"/>
    </row>
    <row r="192" spans="2:10" x14ac:dyDescent="0.2">
      <c r="B192" s="18"/>
      <c r="C192" s="30"/>
      <c r="D192" s="21"/>
      <c r="E192" s="65"/>
      <c r="F192" s="65"/>
      <c r="G192" s="22"/>
      <c r="H192" s="66"/>
      <c r="I192" s="66"/>
      <c r="J192" s="49"/>
    </row>
    <row r="193" spans="2:10" ht="16" thickBot="1" x14ac:dyDescent="0.25">
      <c r="B193" s="19"/>
      <c r="C193" s="31"/>
      <c r="D193" s="36"/>
      <c r="E193" s="38"/>
      <c r="F193" s="37"/>
      <c r="G193" s="37"/>
      <c r="H193" s="44"/>
      <c r="I193" s="44"/>
      <c r="J193" s="50"/>
    </row>
    <row r="194" spans="2:10" x14ac:dyDescent="0.2">
      <c r="B194" s="18"/>
      <c r="C194" s="30"/>
      <c r="D194" s="21"/>
      <c r="E194" s="65"/>
      <c r="F194" s="65"/>
      <c r="G194" s="22"/>
      <c r="H194" s="66"/>
      <c r="I194" s="66"/>
      <c r="J194" s="49"/>
    </row>
    <row r="195" spans="2:10" ht="16" thickBot="1" x14ac:dyDescent="0.25">
      <c r="B195" s="19"/>
      <c r="C195" s="31"/>
      <c r="D195" s="36"/>
      <c r="E195" s="38"/>
      <c r="F195" s="37"/>
      <c r="G195" s="37"/>
      <c r="H195" s="44"/>
      <c r="I195" s="44"/>
      <c r="J195" s="50"/>
    </row>
    <row r="196" spans="2:10" x14ac:dyDescent="0.2">
      <c r="B196" s="18"/>
      <c r="C196" s="30"/>
      <c r="D196" s="21"/>
      <c r="E196" s="65"/>
      <c r="F196" s="65"/>
      <c r="G196" s="22"/>
      <c r="H196" s="66"/>
      <c r="I196" s="66"/>
      <c r="J196" s="49"/>
    </row>
    <row r="197" spans="2:10" ht="16" thickBot="1" x14ac:dyDescent="0.25">
      <c r="B197" s="19"/>
      <c r="C197" s="31"/>
      <c r="D197" s="36"/>
      <c r="E197" s="38"/>
      <c r="F197" s="37"/>
      <c r="G197" s="37"/>
      <c r="H197" s="44"/>
      <c r="I197" s="44"/>
      <c r="J197" s="50"/>
    </row>
    <row r="198" spans="2:10" x14ac:dyDescent="0.2">
      <c r="B198" s="18"/>
      <c r="C198" s="30"/>
      <c r="D198" s="21"/>
      <c r="E198" s="65"/>
      <c r="F198" s="65"/>
      <c r="G198" s="22"/>
      <c r="H198" s="66"/>
      <c r="I198" s="66"/>
      <c r="J198" s="49"/>
    </row>
    <row r="199" spans="2:10" ht="16" thickBot="1" x14ac:dyDescent="0.25">
      <c r="B199" s="19"/>
      <c r="C199" s="31"/>
      <c r="D199" s="36"/>
      <c r="E199" s="38"/>
      <c r="F199" s="37"/>
      <c r="G199" s="37"/>
      <c r="H199" s="44"/>
      <c r="I199" s="44"/>
      <c r="J199" s="50"/>
    </row>
    <row r="200" spans="2:10" x14ac:dyDescent="0.2">
      <c r="B200" s="18"/>
      <c r="C200" s="30"/>
      <c r="D200" s="21"/>
      <c r="E200" s="65"/>
      <c r="F200" s="65"/>
      <c r="G200" s="22"/>
      <c r="H200" s="66"/>
      <c r="I200" s="66"/>
      <c r="J200" s="49"/>
    </row>
    <row r="201" spans="2:10" ht="16" thickBot="1" x14ac:dyDescent="0.25">
      <c r="B201" s="19"/>
      <c r="C201" s="31"/>
      <c r="D201" s="36"/>
      <c r="E201" s="38"/>
      <c r="F201" s="37"/>
      <c r="G201" s="37"/>
      <c r="H201" s="44"/>
      <c r="I201" s="44"/>
      <c r="J201" s="50"/>
    </row>
    <row r="202" spans="2:10" x14ac:dyDescent="0.2">
      <c r="B202" s="18"/>
      <c r="C202" s="30"/>
      <c r="D202" s="21"/>
      <c r="E202" s="65"/>
      <c r="F202" s="65"/>
      <c r="G202" s="22"/>
      <c r="H202" s="66"/>
      <c r="I202" s="66"/>
      <c r="J202" s="49"/>
    </row>
    <row r="203" spans="2:10" ht="16" thickBot="1" x14ac:dyDescent="0.25">
      <c r="B203" s="19"/>
      <c r="C203" s="31"/>
      <c r="D203" s="36"/>
      <c r="E203" s="38"/>
      <c r="F203" s="37"/>
      <c r="G203" s="37"/>
      <c r="H203" s="44"/>
      <c r="I203" s="44"/>
      <c r="J203" s="50"/>
    </row>
    <row r="204" spans="2:10" x14ac:dyDescent="0.2">
      <c r="B204" s="18"/>
      <c r="C204" s="30"/>
      <c r="D204" s="21"/>
      <c r="E204" s="65"/>
      <c r="F204" s="65"/>
      <c r="G204" s="22"/>
      <c r="H204" s="66"/>
      <c r="I204" s="66"/>
      <c r="J204" s="49"/>
    </row>
    <row r="205" spans="2:10" ht="16" thickBot="1" x14ac:dyDescent="0.25">
      <c r="B205" s="19"/>
      <c r="C205" s="31"/>
      <c r="D205" s="36"/>
      <c r="E205" s="38"/>
      <c r="F205" s="37"/>
      <c r="G205" s="37"/>
      <c r="H205" s="44"/>
      <c r="I205" s="44"/>
      <c r="J205" s="50"/>
    </row>
    <row r="206" spans="2:10" x14ac:dyDescent="0.2">
      <c r="B206" s="18"/>
      <c r="C206" s="30"/>
      <c r="D206" s="21"/>
      <c r="E206" s="65"/>
      <c r="F206" s="65"/>
      <c r="G206" s="22"/>
      <c r="H206" s="66"/>
      <c r="I206" s="66"/>
      <c r="J206" s="49"/>
    </row>
    <row r="207" spans="2:10" ht="16" thickBot="1" x14ac:dyDescent="0.25">
      <c r="B207" s="19"/>
      <c r="C207" s="31"/>
      <c r="D207" s="36"/>
      <c r="E207" s="38"/>
      <c r="F207" s="37"/>
      <c r="G207" s="37"/>
      <c r="H207" s="44"/>
      <c r="I207" s="44"/>
      <c r="J207" s="50"/>
    </row>
    <row r="208" spans="2:10" x14ac:dyDescent="0.2">
      <c r="B208" s="18"/>
      <c r="C208" s="30"/>
      <c r="D208" s="21"/>
      <c r="E208" s="65"/>
      <c r="F208" s="65"/>
      <c r="G208" s="22"/>
      <c r="H208" s="66"/>
      <c r="I208" s="66"/>
      <c r="J208" s="49"/>
    </row>
    <row r="209" spans="2:10" ht="16" thickBot="1" x14ac:dyDescent="0.25">
      <c r="B209" s="19"/>
      <c r="C209" s="31"/>
      <c r="D209" s="36"/>
      <c r="E209" s="38"/>
      <c r="F209" s="37"/>
      <c r="G209" s="37"/>
      <c r="H209" s="44"/>
      <c r="I209" s="44"/>
      <c r="J209" s="50"/>
    </row>
    <row r="210" spans="2:10" x14ac:dyDescent="0.2">
      <c r="B210" s="18"/>
      <c r="C210" s="30"/>
      <c r="D210" s="21"/>
      <c r="E210" s="65"/>
      <c r="F210" s="65"/>
      <c r="G210" s="22"/>
      <c r="H210" s="66"/>
      <c r="I210" s="66"/>
      <c r="J210" s="49"/>
    </row>
    <row r="211" spans="2:10" ht="16" thickBot="1" x14ac:dyDescent="0.25">
      <c r="B211" s="19"/>
      <c r="C211" s="31"/>
      <c r="D211" s="36"/>
      <c r="E211" s="38"/>
      <c r="F211" s="37"/>
      <c r="G211" s="37"/>
      <c r="H211" s="44"/>
      <c r="I211" s="44"/>
      <c r="J211" s="50"/>
    </row>
    <row r="212" spans="2:10" x14ac:dyDescent="0.2">
      <c r="B212" s="18"/>
      <c r="C212" s="30"/>
      <c r="D212" s="21"/>
      <c r="E212" s="65"/>
      <c r="F212" s="65"/>
      <c r="G212" s="22"/>
      <c r="H212" s="66"/>
      <c r="I212" s="66"/>
      <c r="J212" s="49"/>
    </row>
    <row r="213" spans="2:10" ht="16" thickBot="1" x14ac:dyDescent="0.25">
      <c r="B213" s="19"/>
      <c r="C213" s="31"/>
      <c r="D213" s="36"/>
      <c r="E213" s="38"/>
      <c r="F213" s="37"/>
      <c r="G213" s="37"/>
      <c r="H213" s="44"/>
      <c r="I213" s="44"/>
      <c r="J213" s="50"/>
    </row>
    <row r="214" spans="2:10" x14ac:dyDescent="0.2">
      <c r="B214" s="18"/>
      <c r="C214" s="30"/>
      <c r="D214" s="21"/>
      <c r="E214" s="65"/>
      <c r="F214" s="65"/>
      <c r="G214" s="22"/>
      <c r="H214" s="66"/>
      <c r="I214" s="66"/>
      <c r="J214" s="49"/>
    </row>
    <row r="215" spans="2:10" ht="16" thickBot="1" x14ac:dyDescent="0.25">
      <c r="B215" s="19"/>
      <c r="C215" s="31"/>
      <c r="D215" s="36"/>
      <c r="E215" s="38"/>
      <c r="F215" s="37"/>
      <c r="G215" s="37"/>
      <c r="H215" s="44"/>
      <c r="I215" s="44"/>
      <c r="J215" s="50"/>
    </row>
    <row r="216" spans="2:10" x14ac:dyDescent="0.2">
      <c r="B216" s="18"/>
      <c r="C216" s="30"/>
      <c r="D216" s="21"/>
      <c r="E216" s="65"/>
      <c r="F216" s="65"/>
      <c r="G216" s="22"/>
      <c r="H216" s="66"/>
      <c r="I216" s="66"/>
      <c r="J216" s="49"/>
    </row>
    <row r="217" spans="2:10" ht="16" thickBot="1" x14ac:dyDescent="0.25">
      <c r="B217" s="19"/>
      <c r="C217" s="31"/>
      <c r="D217" s="36"/>
      <c r="E217" s="38"/>
      <c r="F217" s="37"/>
      <c r="G217" s="37"/>
      <c r="H217" s="44"/>
      <c r="I217" s="44"/>
      <c r="J217" s="50"/>
    </row>
    <row r="218" spans="2:10" x14ac:dyDescent="0.2">
      <c r="B218" s="18"/>
      <c r="C218" s="30"/>
      <c r="D218" s="21"/>
      <c r="E218" s="65"/>
      <c r="F218" s="65"/>
      <c r="G218" s="22"/>
      <c r="H218" s="66"/>
      <c r="I218" s="66"/>
      <c r="J218" s="49"/>
    </row>
    <row r="219" spans="2:10" ht="16" thickBot="1" x14ac:dyDescent="0.25">
      <c r="B219" s="19"/>
      <c r="C219" s="31"/>
      <c r="D219" s="36"/>
      <c r="E219" s="38"/>
      <c r="F219" s="37"/>
      <c r="G219" s="37"/>
      <c r="H219" s="44"/>
      <c r="I219" s="44"/>
      <c r="J219" s="50"/>
    </row>
    <row r="220" spans="2:10" x14ac:dyDescent="0.2">
      <c r="B220" s="18"/>
      <c r="C220" s="30"/>
      <c r="E220" s="65"/>
      <c r="F220" s="65"/>
      <c r="G220" s="22"/>
      <c r="H220" s="66"/>
      <c r="I220" s="66"/>
      <c r="J220" s="49"/>
    </row>
    <row r="221" spans="2:10" ht="16" thickBot="1" x14ac:dyDescent="0.25">
      <c r="B221" s="19"/>
      <c r="C221" s="31"/>
      <c r="E221" s="38"/>
      <c r="F221" s="37"/>
      <c r="G221" s="37"/>
      <c r="H221" s="44"/>
      <c r="I221" s="44"/>
      <c r="J221" s="50"/>
    </row>
    <row r="222" spans="2:10" x14ac:dyDescent="0.2">
      <c r="B222" s="18"/>
      <c r="C222" s="30"/>
      <c r="E222" s="65"/>
      <c r="F222" s="65"/>
      <c r="G222" s="22"/>
      <c r="H222" s="66"/>
      <c r="I222" s="66"/>
      <c r="J222" s="49"/>
    </row>
    <row r="223" spans="2:10" ht="16" thickBot="1" x14ac:dyDescent="0.25">
      <c r="B223" s="19"/>
      <c r="C223" s="31"/>
      <c r="E223" s="38"/>
      <c r="F223" s="37"/>
      <c r="G223" s="37"/>
      <c r="H223" s="44"/>
      <c r="I223" s="44"/>
      <c r="J223" s="50"/>
    </row>
    <row r="224" spans="2:10" x14ac:dyDescent="0.2">
      <c r="B224" s="18"/>
      <c r="C224" s="30"/>
      <c r="E224" s="65"/>
      <c r="F224" s="65"/>
      <c r="G224" s="22"/>
      <c r="H224" s="66"/>
      <c r="I224" s="66"/>
      <c r="J224" s="49"/>
    </row>
    <row r="225" spans="2:10" ht="16" thickBot="1" x14ac:dyDescent="0.25">
      <c r="B225" s="19"/>
      <c r="C225" s="31"/>
      <c r="E225" s="38"/>
      <c r="F225" s="37"/>
      <c r="G225" s="37"/>
      <c r="H225" s="44"/>
      <c r="I225" s="44"/>
      <c r="J225" s="50"/>
    </row>
    <row r="226" spans="2:10" x14ac:dyDescent="0.2">
      <c r="B226" s="18"/>
      <c r="C226" s="30"/>
      <c r="E226" s="65"/>
      <c r="F226" s="65"/>
      <c r="G226" s="22"/>
      <c r="H226" s="66"/>
      <c r="I226" s="66"/>
      <c r="J226" s="49"/>
    </row>
    <row r="227" spans="2:10" ht="16" thickBot="1" x14ac:dyDescent="0.25">
      <c r="B227" s="19"/>
      <c r="C227" s="31"/>
      <c r="E227" s="38"/>
      <c r="F227" s="37"/>
      <c r="G227" s="37"/>
      <c r="H227" s="44"/>
      <c r="I227" s="44"/>
      <c r="J227" s="50"/>
    </row>
    <row r="228" spans="2:10" x14ac:dyDescent="0.2">
      <c r="B228" s="18"/>
      <c r="C228" s="30"/>
      <c r="E228" s="65"/>
      <c r="F228" s="65"/>
      <c r="G228" s="22"/>
      <c r="H228" s="66"/>
      <c r="I228" s="66"/>
      <c r="J228" s="49"/>
    </row>
    <row r="229" spans="2:10" ht="16" thickBot="1" x14ac:dyDescent="0.25">
      <c r="B229" s="19"/>
      <c r="C229" s="31"/>
      <c r="E229" s="38"/>
      <c r="F229" s="37"/>
      <c r="G229" s="37"/>
      <c r="H229" s="44"/>
      <c r="I229" s="44"/>
      <c r="J229" s="50"/>
    </row>
    <row r="230" spans="2:10" x14ac:dyDescent="0.2">
      <c r="B230" s="18"/>
      <c r="C230" s="30"/>
      <c r="E230" s="65"/>
      <c r="F230" s="65"/>
      <c r="G230" s="22"/>
      <c r="H230" s="66"/>
      <c r="I230" s="66"/>
      <c r="J230" s="49"/>
    </row>
    <row r="231" spans="2:10" ht="16" thickBot="1" x14ac:dyDescent="0.25">
      <c r="B231" s="19"/>
      <c r="C231" s="31"/>
      <c r="E231" s="38"/>
      <c r="F231" s="37"/>
      <c r="G231" s="37"/>
      <c r="H231" s="44"/>
      <c r="I231" s="44"/>
      <c r="J231" s="50"/>
    </row>
    <row r="232" spans="2:10" x14ac:dyDescent="0.2">
      <c r="B232" s="18"/>
      <c r="C232" s="30"/>
      <c r="E232" s="65"/>
      <c r="F232" s="65"/>
      <c r="G232" s="22"/>
      <c r="H232" s="66"/>
      <c r="I232" s="66"/>
      <c r="J232" s="49"/>
    </row>
    <row r="233" spans="2:10" ht="16" thickBot="1" x14ac:dyDescent="0.25">
      <c r="B233" s="19"/>
      <c r="C233" s="31"/>
      <c r="E233" s="38"/>
      <c r="F233" s="37"/>
      <c r="G233" s="37"/>
      <c r="H233" s="44"/>
      <c r="I233" s="44"/>
      <c r="J233" s="50"/>
    </row>
    <row r="234" spans="2:10" x14ac:dyDescent="0.2">
      <c r="B234" s="18"/>
      <c r="C234" s="30"/>
      <c r="E234" s="65"/>
      <c r="F234" s="65"/>
      <c r="G234" s="22"/>
      <c r="H234" s="66"/>
      <c r="I234" s="66"/>
      <c r="J234" s="49"/>
    </row>
    <row r="235" spans="2:10" ht="16" thickBot="1" x14ac:dyDescent="0.25">
      <c r="B235" s="19"/>
      <c r="C235" s="31"/>
      <c r="E235" s="38"/>
      <c r="F235" s="37"/>
      <c r="G235" s="37"/>
      <c r="H235" s="44"/>
      <c r="I235" s="44"/>
      <c r="J235" s="50"/>
    </row>
    <row r="236" spans="2:10" x14ac:dyDescent="0.2">
      <c r="B236" s="18"/>
      <c r="C236" s="30"/>
      <c r="E236" s="65"/>
      <c r="F236" s="65"/>
      <c r="G236" s="22"/>
      <c r="H236" s="66"/>
      <c r="I236" s="66"/>
      <c r="J236" s="49"/>
    </row>
    <row r="237" spans="2:10" ht="16" thickBot="1" x14ac:dyDescent="0.25">
      <c r="B237" s="19"/>
      <c r="C237" s="31"/>
      <c r="E237" s="38"/>
      <c r="F237" s="37"/>
      <c r="G237" s="37"/>
      <c r="H237" s="44"/>
      <c r="I237" s="44"/>
      <c r="J237" s="50"/>
    </row>
    <row r="238" spans="2:10" x14ac:dyDescent="0.2">
      <c r="B238" s="18"/>
      <c r="C238" s="30"/>
      <c r="E238" s="65"/>
      <c r="F238" s="65"/>
      <c r="G238" s="22"/>
      <c r="H238" s="66"/>
      <c r="I238" s="66"/>
      <c r="J238" s="49"/>
    </row>
    <row r="239" spans="2:10" ht="16" thickBot="1" x14ac:dyDescent="0.25">
      <c r="B239" s="19"/>
      <c r="C239" s="31"/>
      <c r="E239" s="38"/>
      <c r="F239" s="37"/>
      <c r="G239" s="37"/>
      <c r="H239" s="44"/>
      <c r="I239" s="44"/>
      <c r="J239" s="50"/>
    </row>
    <row r="240" spans="2:10" x14ac:dyDescent="0.2">
      <c r="B240" s="18"/>
      <c r="C240" s="30"/>
      <c r="E240" s="65"/>
      <c r="F240" s="65"/>
      <c r="G240" s="22"/>
      <c r="H240" s="66"/>
      <c r="I240" s="66"/>
      <c r="J240" s="49"/>
    </row>
    <row r="241" spans="2:10" ht="16" thickBot="1" x14ac:dyDescent="0.25">
      <c r="B241" s="19"/>
      <c r="C241" s="31"/>
      <c r="E241" s="38"/>
      <c r="F241" s="37"/>
      <c r="G241" s="37"/>
      <c r="H241" s="44"/>
      <c r="I241" s="44"/>
      <c r="J241" s="50"/>
    </row>
    <row r="242" spans="2:10" x14ac:dyDescent="0.2">
      <c r="B242" s="18"/>
      <c r="C242" s="30"/>
      <c r="E242" s="65"/>
      <c r="F242" s="65"/>
      <c r="G242" s="22"/>
      <c r="H242" s="66"/>
      <c r="I242" s="66"/>
      <c r="J242" s="49"/>
    </row>
    <row r="243" spans="2:10" ht="16" thickBot="1" x14ac:dyDescent="0.25">
      <c r="B243" s="19"/>
      <c r="C243" s="31"/>
      <c r="E243" s="38"/>
      <c r="F243" s="37"/>
      <c r="G243" s="37"/>
      <c r="H243" s="44"/>
      <c r="I243" s="44"/>
      <c r="J243" s="50"/>
    </row>
    <row r="244" spans="2:10" x14ac:dyDescent="0.2">
      <c r="B244" s="18"/>
      <c r="C244" s="30"/>
      <c r="E244" s="65"/>
      <c r="F244" s="65"/>
      <c r="G244" s="22"/>
      <c r="H244" s="66"/>
      <c r="I244" s="66"/>
      <c r="J244" s="49"/>
    </row>
    <row r="245" spans="2:10" ht="16" thickBot="1" x14ac:dyDescent="0.25">
      <c r="B245" s="19"/>
      <c r="C245" s="31"/>
      <c r="E245" s="38"/>
      <c r="F245" s="37"/>
      <c r="G245" s="37"/>
      <c r="H245" s="44"/>
      <c r="I245" s="44"/>
      <c r="J245" s="50"/>
    </row>
    <row r="246" spans="2:10" x14ac:dyDescent="0.2">
      <c r="B246" s="18"/>
      <c r="C246" s="30"/>
      <c r="E246" s="65"/>
      <c r="F246" s="65"/>
      <c r="G246" s="22"/>
      <c r="H246" s="66"/>
      <c r="I246" s="66"/>
      <c r="J246" s="49"/>
    </row>
    <row r="247" spans="2:10" ht="16" thickBot="1" x14ac:dyDescent="0.25">
      <c r="B247" s="19"/>
      <c r="C247" s="31"/>
      <c r="E247" s="38"/>
      <c r="F247" s="37"/>
      <c r="G247" s="37"/>
      <c r="H247" s="44"/>
      <c r="I247" s="44"/>
      <c r="J247" s="50"/>
    </row>
    <row r="248" spans="2:10" x14ac:dyDescent="0.2">
      <c r="B248" s="18"/>
      <c r="C248" s="30"/>
      <c r="E248" s="65"/>
      <c r="F248" s="65"/>
      <c r="G248" s="22"/>
      <c r="H248" s="66"/>
      <c r="I248" s="66"/>
      <c r="J248" s="49"/>
    </row>
    <row r="249" spans="2:10" ht="16" thickBot="1" x14ac:dyDescent="0.25">
      <c r="B249" s="19"/>
      <c r="C249" s="31"/>
      <c r="E249" s="38"/>
      <c r="F249" s="37"/>
      <c r="G249" s="37"/>
      <c r="H249" s="44"/>
      <c r="I249" s="44"/>
      <c r="J249" s="50"/>
    </row>
    <row r="250" spans="2:10" x14ac:dyDescent="0.2">
      <c r="B250" s="18"/>
      <c r="C250" s="30"/>
      <c r="E250" s="65"/>
      <c r="F250" s="65"/>
      <c r="G250" s="22"/>
      <c r="H250" s="66"/>
      <c r="I250" s="66"/>
      <c r="J250" s="49"/>
    </row>
    <row r="251" spans="2:10" ht="16" thickBot="1" x14ac:dyDescent="0.25">
      <c r="B251" s="19"/>
      <c r="C251" s="31"/>
      <c r="E251" s="38"/>
      <c r="F251" s="37"/>
      <c r="G251" s="37"/>
      <c r="H251" s="44"/>
      <c r="I251" s="44"/>
      <c r="J251" s="50"/>
    </row>
    <row r="252" spans="2:10" x14ac:dyDescent="0.2">
      <c r="B252" s="18"/>
      <c r="C252" s="30"/>
      <c r="E252" s="65"/>
      <c r="F252" s="65"/>
      <c r="G252" s="22"/>
      <c r="H252" s="66"/>
      <c r="I252" s="66"/>
      <c r="J252" s="49"/>
    </row>
    <row r="253" spans="2:10" ht="16" thickBot="1" x14ac:dyDescent="0.25">
      <c r="B253" s="19"/>
      <c r="C253" s="31"/>
      <c r="E253" s="38"/>
      <c r="F253" s="37"/>
      <c r="G253" s="37"/>
      <c r="H253" s="44"/>
      <c r="I253" s="44"/>
      <c r="J253" s="50"/>
    </row>
    <row r="254" spans="2:10" x14ac:dyDescent="0.2">
      <c r="B254" s="18"/>
      <c r="C254" s="30"/>
      <c r="E254" s="65"/>
      <c r="F254" s="65"/>
      <c r="G254" s="22"/>
      <c r="H254" s="66"/>
      <c r="I254" s="66"/>
      <c r="J254" s="49"/>
    </row>
    <row r="255" spans="2:10" ht="16" thickBot="1" x14ac:dyDescent="0.25">
      <c r="B255" s="19"/>
      <c r="C255" s="31"/>
      <c r="E255" s="38"/>
      <c r="F255" s="37"/>
      <c r="G255" s="37"/>
      <c r="H255" s="44"/>
      <c r="I255" s="44"/>
      <c r="J255" s="50"/>
    </row>
    <row r="256" spans="2:10" x14ac:dyDescent="0.2">
      <c r="B256" s="18"/>
      <c r="C256" s="30"/>
      <c r="E256" s="65"/>
      <c r="F256" s="65"/>
      <c r="G256" s="22"/>
      <c r="H256" s="66"/>
      <c r="I256" s="66"/>
      <c r="J256" s="49"/>
    </row>
    <row r="257" spans="2:10" ht="16" thickBot="1" x14ac:dyDescent="0.25">
      <c r="B257" s="19"/>
      <c r="C257" s="31"/>
      <c r="E257" s="38"/>
      <c r="F257" s="37"/>
      <c r="G257" s="37"/>
      <c r="H257" s="44"/>
      <c r="I257" s="44"/>
      <c r="J257" s="50"/>
    </row>
    <row r="258" spans="2:10" x14ac:dyDescent="0.2">
      <c r="B258" s="18"/>
      <c r="C258" s="30"/>
      <c r="E258" s="65"/>
      <c r="F258" s="65"/>
      <c r="G258" s="22"/>
      <c r="H258" s="66"/>
      <c r="I258" s="66"/>
      <c r="J258" s="49"/>
    </row>
    <row r="259" spans="2:10" ht="16" thickBot="1" x14ac:dyDescent="0.25">
      <c r="B259" s="19"/>
      <c r="C259" s="31"/>
      <c r="E259" s="38"/>
      <c r="F259" s="37"/>
      <c r="G259" s="37"/>
      <c r="H259" s="44"/>
      <c r="I259" s="44"/>
      <c r="J259" s="50"/>
    </row>
    <row r="260" spans="2:10" x14ac:dyDescent="0.2">
      <c r="B260" s="18"/>
      <c r="C260" s="30"/>
      <c r="E260" s="65"/>
      <c r="F260" s="65"/>
      <c r="G260" s="22"/>
      <c r="H260" s="66"/>
      <c r="I260" s="66"/>
      <c r="J260" s="49"/>
    </row>
    <row r="261" spans="2:10" ht="16" thickBot="1" x14ac:dyDescent="0.25">
      <c r="B261" s="19"/>
      <c r="C261" s="31"/>
      <c r="E261" s="38"/>
      <c r="F261" s="37"/>
      <c r="G261" s="37"/>
      <c r="H261" s="44"/>
      <c r="I261" s="44"/>
      <c r="J261" s="50"/>
    </row>
    <row r="262" spans="2:10" x14ac:dyDescent="0.2">
      <c r="B262" s="18"/>
      <c r="C262" s="30"/>
      <c r="E262" s="65"/>
      <c r="F262" s="65"/>
      <c r="G262" s="22"/>
      <c r="H262" s="66"/>
      <c r="I262" s="66"/>
      <c r="J262" s="49"/>
    </row>
    <row r="263" spans="2:10" ht="16" thickBot="1" x14ac:dyDescent="0.25">
      <c r="B263" s="19"/>
      <c r="C263" s="31"/>
      <c r="E263" s="38"/>
      <c r="F263" s="37"/>
      <c r="G263" s="37"/>
      <c r="H263" s="44"/>
      <c r="I263" s="44"/>
      <c r="J263" s="50"/>
    </row>
    <row r="264" spans="2:10" x14ac:dyDescent="0.2">
      <c r="B264" s="18"/>
      <c r="C264" s="30"/>
      <c r="E264" s="65"/>
      <c r="F264" s="65"/>
      <c r="G264" s="22"/>
      <c r="H264" s="66"/>
      <c r="I264" s="66"/>
      <c r="J264" s="49"/>
    </row>
    <row r="265" spans="2:10" ht="16" thickBot="1" x14ac:dyDescent="0.25">
      <c r="B265" s="19"/>
      <c r="C265" s="31"/>
      <c r="E265" s="38"/>
      <c r="F265" s="37"/>
      <c r="G265" s="37"/>
      <c r="H265" s="44"/>
      <c r="I265" s="44"/>
      <c r="J265" s="50"/>
    </row>
    <row r="266" spans="2:10" x14ac:dyDescent="0.2">
      <c r="B266" s="18"/>
      <c r="C266" s="30"/>
      <c r="E266" s="65"/>
      <c r="F266" s="65"/>
      <c r="G266" s="22"/>
      <c r="H266" s="66"/>
      <c r="I266" s="66"/>
      <c r="J266" s="49"/>
    </row>
    <row r="267" spans="2:10" ht="16" thickBot="1" x14ac:dyDescent="0.25">
      <c r="B267" s="19"/>
      <c r="C267" s="31"/>
      <c r="E267" s="38"/>
      <c r="F267" s="37"/>
      <c r="G267" s="37"/>
      <c r="H267" s="44"/>
      <c r="I267" s="44"/>
      <c r="J267" s="50"/>
    </row>
    <row r="268" spans="2:10" x14ac:dyDescent="0.2">
      <c r="B268" s="18"/>
      <c r="C268" s="30"/>
      <c r="E268" s="65"/>
      <c r="F268" s="65"/>
      <c r="G268" s="22"/>
      <c r="H268" s="66"/>
      <c r="I268" s="66"/>
      <c r="J268" s="49"/>
    </row>
    <row r="269" spans="2:10" ht="16" thickBot="1" x14ac:dyDescent="0.25">
      <c r="B269" s="19"/>
      <c r="C269" s="31"/>
      <c r="E269" s="38"/>
      <c r="F269" s="37"/>
      <c r="G269" s="37"/>
      <c r="H269" s="44"/>
      <c r="I269" s="44"/>
      <c r="J269" s="50"/>
    </row>
    <row r="270" spans="2:10" x14ac:dyDescent="0.2">
      <c r="B270" s="18"/>
      <c r="C270" s="30"/>
      <c r="E270" s="65"/>
      <c r="F270" s="65"/>
      <c r="G270" s="22"/>
      <c r="H270" s="66"/>
      <c r="I270" s="66"/>
      <c r="J270" s="49"/>
    </row>
    <row r="271" spans="2:10" ht="16" thickBot="1" x14ac:dyDescent="0.25">
      <c r="B271" s="19"/>
      <c r="C271" s="31"/>
      <c r="E271" s="38"/>
      <c r="F271" s="37"/>
      <c r="G271" s="37"/>
      <c r="H271" s="44"/>
      <c r="I271" s="44"/>
      <c r="J271" s="50"/>
    </row>
    <row r="272" spans="2:10" x14ac:dyDescent="0.2">
      <c r="B272" s="18"/>
      <c r="C272" s="30"/>
      <c r="E272" s="65"/>
      <c r="F272" s="65"/>
      <c r="G272" s="22"/>
      <c r="H272" s="66"/>
      <c r="I272" s="66"/>
      <c r="J272" s="49"/>
    </row>
    <row r="273" spans="2:10" ht="16" thickBot="1" x14ac:dyDescent="0.25">
      <c r="B273" s="19"/>
      <c r="C273" s="31"/>
      <c r="E273" s="38"/>
      <c r="F273" s="37"/>
      <c r="G273" s="37"/>
      <c r="H273" s="44"/>
      <c r="I273" s="44"/>
      <c r="J273" s="50"/>
    </row>
    <row r="274" spans="2:10" x14ac:dyDescent="0.2">
      <c r="B274" s="18"/>
      <c r="C274" s="30"/>
      <c r="E274" s="65"/>
      <c r="F274" s="65"/>
      <c r="G274" s="22"/>
      <c r="H274" s="66"/>
      <c r="I274" s="66"/>
      <c r="J274" s="49"/>
    </row>
    <row r="275" spans="2:10" ht="16" thickBot="1" x14ac:dyDescent="0.25">
      <c r="B275" s="19"/>
      <c r="C275" s="31"/>
      <c r="E275" s="38"/>
      <c r="F275" s="37"/>
      <c r="G275" s="37"/>
      <c r="H275" s="44"/>
      <c r="I275" s="44"/>
      <c r="J275" s="50"/>
    </row>
    <row r="276" spans="2:10" x14ac:dyDescent="0.2">
      <c r="B276" s="18"/>
      <c r="C276" s="30"/>
      <c r="E276" s="65"/>
      <c r="F276" s="65"/>
      <c r="G276" s="22"/>
      <c r="H276" s="66"/>
      <c r="I276" s="66"/>
      <c r="J276" s="49"/>
    </row>
    <row r="277" spans="2:10" ht="16" thickBot="1" x14ac:dyDescent="0.25">
      <c r="B277" s="19"/>
      <c r="C277" s="31"/>
      <c r="E277" s="38"/>
      <c r="F277" s="37"/>
      <c r="G277" s="37"/>
      <c r="H277" s="44"/>
      <c r="I277" s="44"/>
      <c r="J277" s="50"/>
    </row>
    <row r="278" spans="2:10" x14ac:dyDescent="0.2">
      <c r="B278" s="18"/>
      <c r="C278" s="30"/>
      <c r="E278" s="65"/>
      <c r="F278" s="65"/>
      <c r="G278" s="22"/>
      <c r="H278" s="66"/>
      <c r="I278" s="66"/>
      <c r="J278" s="49"/>
    </row>
    <row r="279" spans="2:10" ht="16" thickBot="1" x14ac:dyDescent="0.25">
      <c r="B279" s="19"/>
      <c r="C279" s="31"/>
      <c r="E279" s="38"/>
      <c r="F279" s="37"/>
      <c r="G279" s="37"/>
      <c r="H279" s="44"/>
      <c r="I279" s="44"/>
      <c r="J279" s="50"/>
    </row>
    <row r="280" spans="2:10" x14ac:dyDescent="0.2">
      <c r="B280" s="18"/>
      <c r="C280" s="30"/>
      <c r="E280" s="65"/>
      <c r="F280" s="65"/>
      <c r="G280" s="22"/>
      <c r="H280" s="66"/>
      <c r="I280" s="66"/>
      <c r="J280" s="49"/>
    </row>
    <row r="281" spans="2:10" ht="16" thickBot="1" x14ac:dyDescent="0.25">
      <c r="B281" s="19"/>
      <c r="C281" s="31"/>
      <c r="E281" s="38"/>
      <c r="F281" s="37"/>
      <c r="G281" s="37"/>
      <c r="H281" s="44"/>
      <c r="I281" s="44"/>
      <c r="J281" s="50"/>
    </row>
    <row r="282" spans="2:10" x14ac:dyDescent="0.2">
      <c r="B282" s="18"/>
      <c r="C282" s="30"/>
      <c r="E282" s="65"/>
      <c r="F282" s="65"/>
      <c r="G282" s="22"/>
      <c r="H282" s="66"/>
      <c r="I282" s="66"/>
      <c r="J282" s="49"/>
    </row>
    <row r="283" spans="2:10" ht="16" thickBot="1" x14ac:dyDescent="0.25">
      <c r="B283" s="19"/>
      <c r="C283" s="31"/>
      <c r="E283" s="38"/>
      <c r="F283" s="37"/>
      <c r="G283" s="37"/>
      <c r="H283" s="44"/>
      <c r="I283" s="44"/>
      <c r="J283" s="50"/>
    </row>
    <row r="284" spans="2:10" x14ac:dyDescent="0.2">
      <c r="B284" s="18"/>
      <c r="C284" s="30"/>
      <c r="E284" s="65"/>
      <c r="F284" s="65"/>
      <c r="G284" s="22"/>
      <c r="H284" s="66"/>
      <c r="I284" s="77"/>
      <c r="J284" s="49"/>
    </row>
    <row r="285" spans="2:10" ht="16" thickBot="1" x14ac:dyDescent="0.25">
      <c r="B285" s="19"/>
      <c r="C285" s="31"/>
      <c r="E285" s="38"/>
      <c r="F285" s="37"/>
      <c r="G285" s="37"/>
      <c r="H285" s="44"/>
      <c r="I285" s="78"/>
      <c r="J285" s="50"/>
    </row>
    <row r="286" spans="2:10" x14ac:dyDescent="0.2">
      <c r="B286" s="18"/>
      <c r="C286" s="30"/>
      <c r="E286" s="65"/>
      <c r="F286" s="65"/>
      <c r="G286" s="22"/>
      <c r="H286" s="66"/>
      <c r="I286" s="77"/>
      <c r="J286" s="49"/>
    </row>
    <row r="287" spans="2:10" ht="16" thickBot="1" x14ac:dyDescent="0.25">
      <c r="B287" s="19"/>
      <c r="C287" s="31"/>
      <c r="E287" s="38"/>
      <c r="F287" s="37"/>
      <c r="G287" s="37"/>
      <c r="H287" s="44"/>
      <c r="I287" s="78"/>
      <c r="J287" s="50"/>
    </row>
  </sheetData>
  <mergeCells count="3">
    <mergeCell ref="E4:G4"/>
    <mergeCell ref="E5:G5"/>
    <mergeCell ref="D3:I3"/>
  </mergeCells>
  <phoneticPr fontId="1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tableau database</vt:lpstr>
      <vt:lpstr>Input File</vt:lpstr>
      <vt:lpstr>BART</vt:lpstr>
      <vt:lpstr>Caltrain</vt:lpstr>
      <vt:lpstr>SMART</vt:lpstr>
      <vt:lpstr>Ferries</vt:lpstr>
      <vt:lpstr>Capitol Corridor</vt:lpstr>
      <vt:lpstr>ACE</vt:lpstr>
      <vt:lpstr>MUNI LRT</vt:lpstr>
      <vt:lpstr>VTA LRT</vt:lpstr>
      <vt:lpstr>BART 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Davidson</dc:creator>
  <cp:lastModifiedBy>Microsoft Office User</cp:lastModifiedBy>
  <cp:lastPrinted>2020-07-24T23:12:03Z</cp:lastPrinted>
  <dcterms:created xsi:type="dcterms:W3CDTF">2020-07-14T20:44:01Z</dcterms:created>
  <dcterms:modified xsi:type="dcterms:W3CDTF">2020-10-02T20:20:39Z</dcterms:modified>
</cp:coreProperties>
</file>